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W_cennik\"/>
    </mc:Choice>
  </mc:AlternateContent>
  <xr:revisionPtr revIDLastSave="0" documentId="13_ncr:1_{D7991DAD-399D-4E8C-B759-BD550747911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Wycena" sheetId="3" r:id="rId1"/>
    <sheet name="Uchwyty" sheetId="9" r:id="rId2"/>
    <sheet name="CSV" sheetId="14" state="veryHidden" r:id="rId3"/>
    <sheet name="Kolory" sheetId="16" r:id="rId4"/>
    <sheet name="koszty" sheetId="1" state="veryHidden" r:id="rId5"/>
    <sheet name="proba_kosztow" sheetId="15" state="veryHidden" r:id="rId6"/>
  </sheets>
  <definedNames>
    <definedName name="_xlnm._FilterDatabase" localSheetId="4" hidden="1">koszty!$A$2:$V$2222</definedName>
    <definedName name="_xlnm._FilterDatabase" localSheetId="5" hidden="1">proba_kosztow!$A$1:$AI$1</definedName>
    <definedName name="Model" localSheetId="0">INDEX(#REF!,MATCH(#REF!,#REF!,0))</definedName>
    <definedName name="Model2">INDEX(Wycena!$AM$51:$AM$88,MATCH(Wycena!$E$4,Wycena!$U$3:$U$39,0))</definedName>
  </definedNames>
  <calcPr calcId="191029"/>
</workbook>
</file>

<file path=xl/calcChain.xml><?xml version="1.0" encoding="utf-8"?>
<calcChain xmlns="http://schemas.openxmlformats.org/spreadsheetml/2006/main">
  <c r="E19" i="3" l="1"/>
  <c r="N36" i="3" l="1"/>
  <c r="P32" i="3"/>
  <c r="P33" i="3"/>
  <c r="P34" i="3"/>
  <c r="P31" i="3"/>
  <c r="X4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3" i="3"/>
  <c r="N18" i="3"/>
  <c r="N19" i="3" s="1"/>
  <c r="G25" i="3"/>
  <c r="AD7" i="3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L31" i="3" s="1"/>
  <c r="AD21" i="3"/>
  <c r="AD22" i="3"/>
  <c r="AD23" i="3"/>
  <c r="AD24" i="3"/>
  <c r="AD25" i="3"/>
  <c r="AD26" i="3"/>
  <c r="AD27" i="3"/>
  <c r="AD28" i="3"/>
  <c r="AD29" i="3"/>
  <c r="AD30" i="3"/>
  <c r="AD32" i="3"/>
  <c r="AD33" i="3"/>
  <c r="AD34" i="3"/>
  <c r="AD35" i="3"/>
  <c r="L30" i="3" l="1"/>
  <c r="AM50" i="3"/>
  <c r="E3" i="3"/>
  <c r="K15" i="3" s="1"/>
  <c r="U3" i="1"/>
  <c r="A1002" i="15"/>
  <c r="G1002" i="15"/>
  <c r="H1002" i="15" s="1"/>
  <c r="I1002" i="15" s="1"/>
  <c r="U1002" i="15" s="1"/>
  <c r="V1002" i="15" s="1"/>
  <c r="A632" i="15"/>
  <c r="G632" i="15"/>
  <c r="H632" i="15" s="1"/>
  <c r="I632" i="15" s="1"/>
  <c r="U632" i="15" s="1"/>
  <c r="V632" i="15" s="1"/>
  <c r="K632" i="15"/>
  <c r="L632" i="15" s="1"/>
  <c r="O632" i="15" s="1"/>
  <c r="P632" i="15" s="1"/>
  <c r="N38" i="3"/>
  <c r="G24" i="3"/>
  <c r="N28" i="3"/>
  <c r="O12" i="3"/>
  <c r="G2222" i="1"/>
  <c r="H2222" i="1" s="1"/>
  <c r="I2222" i="1" s="1"/>
  <c r="U2222" i="1" s="1"/>
  <c r="A2222" i="1"/>
  <c r="G2221" i="1"/>
  <c r="H2221" i="1" s="1"/>
  <c r="I2221" i="1" s="1"/>
  <c r="U2221" i="1" s="1"/>
  <c r="A2221" i="1"/>
  <c r="G2220" i="1"/>
  <c r="H2220" i="1" s="1"/>
  <c r="I2220" i="1" s="1"/>
  <c r="U2220" i="1" s="1"/>
  <c r="A2220" i="1"/>
  <c r="G2219" i="1"/>
  <c r="H2219" i="1" s="1"/>
  <c r="I2219" i="1" s="1"/>
  <c r="U2219" i="1" s="1"/>
  <c r="A2219" i="1"/>
  <c r="G2218" i="1"/>
  <c r="H2218" i="1" s="1"/>
  <c r="I2218" i="1" s="1"/>
  <c r="U2218" i="1" s="1"/>
  <c r="A2218" i="1"/>
  <c r="G2217" i="1"/>
  <c r="H2217" i="1" s="1"/>
  <c r="I2217" i="1" s="1"/>
  <c r="U2217" i="1" s="1"/>
  <c r="A2217" i="1"/>
  <c r="G2216" i="1"/>
  <c r="H2216" i="1" s="1"/>
  <c r="I2216" i="1" s="1"/>
  <c r="U2216" i="1" s="1"/>
  <c r="A2216" i="1"/>
  <c r="G2215" i="1"/>
  <c r="H2215" i="1" s="1"/>
  <c r="I2215" i="1" s="1"/>
  <c r="U2215" i="1" s="1"/>
  <c r="A2215" i="1"/>
  <c r="G2214" i="1"/>
  <c r="H2214" i="1" s="1"/>
  <c r="I2214" i="1" s="1"/>
  <c r="U2214" i="1" s="1"/>
  <c r="A2214" i="1"/>
  <c r="G2213" i="1"/>
  <c r="H2213" i="1" s="1"/>
  <c r="I2213" i="1" s="1"/>
  <c r="U2213" i="1" s="1"/>
  <c r="A2213" i="1"/>
  <c r="G2212" i="1"/>
  <c r="H2212" i="1" s="1"/>
  <c r="I2212" i="1" s="1"/>
  <c r="U2212" i="1" s="1"/>
  <c r="A2212" i="1"/>
  <c r="G2211" i="1"/>
  <c r="H2211" i="1" s="1"/>
  <c r="I2211" i="1" s="1"/>
  <c r="U2211" i="1" s="1"/>
  <c r="A2211" i="1"/>
  <c r="G2210" i="1"/>
  <c r="H2210" i="1" s="1"/>
  <c r="I2210" i="1" s="1"/>
  <c r="U2210" i="1" s="1"/>
  <c r="A2210" i="1"/>
  <c r="G2209" i="1"/>
  <c r="H2209" i="1" s="1"/>
  <c r="I2209" i="1" s="1"/>
  <c r="U2209" i="1" s="1"/>
  <c r="A2209" i="1"/>
  <c r="G2208" i="1"/>
  <c r="H2208" i="1" s="1"/>
  <c r="I2208" i="1" s="1"/>
  <c r="U2208" i="1" s="1"/>
  <c r="A2208" i="1"/>
  <c r="G2207" i="1"/>
  <c r="H2207" i="1" s="1"/>
  <c r="I2207" i="1" s="1"/>
  <c r="U2207" i="1" s="1"/>
  <c r="A2207" i="1"/>
  <c r="G2206" i="1"/>
  <c r="H2206" i="1" s="1"/>
  <c r="I2206" i="1" s="1"/>
  <c r="U2206" i="1" s="1"/>
  <c r="A2206" i="1"/>
  <c r="G2205" i="1"/>
  <c r="H2205" i="1" s="1"/>
  <c r="I2205" i="1" s="1"/>
  <c r="U2205" i="1" s="1"/>
  <c r="A2205" i="1"/>
  <c r="G2204" i="1"/>
  <c r="H2204" i="1" s="1"/>
  <c r="I2204" i="1" s="1"/>
  <c r="U2204" i="1" s="1"/>
  <c r="A2204" i="1"/>
  <c r="G2203" i="1"/>
  <c r="H2203" i="1" s="1"/>
  <c r="I2203" i="1" s="1"/>
  <c r="U2203" i="1" s="1"/>
  <c r="A2203" i="1"/>
  <c r="G2202" i="1"/>
  <c r="H2202" i="1" s="1"/>
  <c r="I2202" i="1" s="1"/>
  <c r="U2202" i="1" s="1"/>
  <c r="A2202" i="1"/>
  <c r="G2201" i="1"/>
  <c r="H2201" i="1" s="1"/>
  <c r="I2201" i="1" s="1"/>
  <c r="U2201" i="1" s="1"/>
  <c r="A2201" i="1"/>
  <c r="G2200" i="1"/>
  <c r="H2200" i="1" s="1"/>
  <c r="I2200" i="1" s="1"/>
  <c r="U2200" i="1" s="1"/>
  <c r="A2200" i="1"/>
  <c r="G2199" i="1"/>
  <c r="H2199" i="1" s="1"/>
  <c r="I2199" i="1" s="1"/>
  <c r="U2199" i="1" s="1"/>
  <c r="A2199" i="1"/>
  <c r="G2198" i="1"/>
  <c r="H2198" i="1" s="1"/>
  <c r="I2198" i="1" s="1"/>
  <c r="U2198" i="1" s="1"/>
  <c r="A2198" i="1"/>
  <c r="G2197" i="1"/>
  <c r="H2197" i="1" s="1"/>
  <c r="I2197" i="1" s="1"/>
  <c r="U2197" i="1" s="1"/>
  <c r="A2197" i="1"/>
  <c r="G2196" i="1"/>
  <c r="H2196" i="1" s="1"/>
  <c r="I2196" i="1" s="1"/>
  <c r="U2196" i="1" s="1"/>
  <c r="A2196" i="1"/>
  <c r="G2195" i="1"/>
  <c r="H2195" i="1" s="1"/>
  <c r="I2195" i="1" s="1"/>
  <c r="U2195" i="1" s="1"/>
  <c r="A2195" i="1"/>
  <c r="G2194" i="1"/>
  <c r="H2194" i="1" s="1"/>
  <c r="I2194" i="1" s="1"/>
  <c r="U2194" i="1" s="1"/>
  <c r="A2194" i="1"/>
  <c r="G2193" i="1"/>
  <c r="H2193" i="1" s="1"/>
  <c r="I2193" i="1" s="1"/>
  <c r="U2193" i="1" s="1"/>
  <c r="A2193" i="1"/>
  <c r="G2192" i="1"/>
  <c r="H2192" i="1" s="1"/>
  <c r="I2192" i="1" s="1"/>
  <c r="U2192" i="1" s="1"/>
  <c r="A2192" i="1"/>
  <c r="G2191" i="1"/>
  <c r="H2191" i="1" s="1"/>
  <c r="I2191" i="1" s="1"/>
  <c r="U2191" i="1" s="1"/>
  <c r="A2191" i="1"/>
  <c r="G2190" i="1"/>
  <c r="H2190" i="1" s="1"/>
  <c r="I2190" i="1" s="1"/>
  <c r="U2190" i="1" s="1"/>
  <c r="A2190" i="1"/>
  <c r="G2189" i="1"/>
  <c r="H2189" i="1" s="1"/>
  <c r="I2189" i="1" s="1"/>
  <c r="U2189" i="1" s="1"/>
  <c r="A2189" i="1"/>
  <c r="G2188" i="1"/>
  <c r="H2188" i="1" s="1"/>
  <c r="I2188" i="1" s="1"/>
  <c r="U2188" i="1" s="1"/>
  <c r="A2188" i="1"/>
  <c r="G2187" i="1"/>
  <c r="H2187" i="1" s="1"/>
  <c r="I2187" i="1" s="1"/>
  <c r="U2187" i="1" s="1"/>
  <c r="A2187" i="1"/>
  <c r="G2186" i="1"/>
  <c r="H2186" i="1" s="1"/>
  <c r="I2186" i="1" s="1"/>
  <c r="U2186" i="1" s="1"/>
  <c r="A2186" i="1"/>
  <c r="K2185" i="1"/>
  <c r="L2185" i="1" s="1"/>
  <c r="O2185" i="1" s="1"/>
  <c r="P2185" i="1" s="1"/>
  <c r="G2185" i="1"/>
  <c r="H2185" i="1" s="1"/>
  <c r="I2185" i="1" s="1"/>
  <c r="U2185" i="1" s="1"/>
  <c r="A2185" i="1"/>
  <c r="K2184" i="1"/>
  <c r="L2184" i="1" s="1"/>
  <c r="O2184" i="1" s="1"/>
  <c r="P2184" i="1" s="1"/>
  <c r="G2184" i="1"/>
  <c r="H2184" i="1" s="1"/>
  <c r="I2184" i="1" s="1"/>
  <c r="U2184" i="1" s="1"/>
  <c r="A2184" i="1"/>
  <c r="K2183" i="1"/>
  <c r="L2183" i="1" s="1"/>
  <c r="O2183" i="1" s="1"/>
  <c r="P2183" i="1" s="1"/>
  <c r="G2183" i="1"/>
  <c r="H2183" i="1" s="1"/>
  <c r="I2183" i="1" s="1"/>
  <c r="U2183" i="1" s="1"/>
  <c r="A2183" i="1"/>
  <c r="K2182" i="1"/>
  <c r="L2182" i="1" s="1"/>
  <c r="O2182" i="1" s="1"/>
  <c r="P2182" i="1" s="1"/>
  <c r="G2182" i="1"/>
  <c r="H2182" i="1" s="1"/>
  <c r="I2182" i="1" s="1"/>
  <c r="U2182" i="1" s="1"/>
  <c r="A2182" i="1"/>
  <c r="K2181" i="1"/>
  <c r="L2181" i="1" s="1"/>
  <c r="O2181" i="1" s="1"/>
  <c r="P2181" i="1" s="1"/>
  <c r="G2181" i="1"/>
  <c r="H2181" i="1" s="1"/>
  <c r="I2181" i="1" s="1"/>
  <c r="U2181" i="1" s="1"/>
  <c r="A2181" i="1"/>
  <c r="K2180" i="1"/>
  <c r="L2180" i="1" s="1"/>
  <c r="O2180" i="1" s="1"/>
  <c r="P2180" i="1" s="1"/>
  <c r="G2180" i="1"/>
  <c r="H2180" i="1" s="1"/>
  <c r="I2180" i="1" s="1"/>
  <c r="U2180" i="1" s="1"/>
  <c r="A2180" i="1"/>
  <c r="K2179" i="1"/>
  <c r="L2179" i="1" s="1"/>
  <c r="O2179" i="1" s="1"/>
  <c r="P2179" i="1" s="1"/>
  <c r="G2179" i="1"/>
  <c r="H2179" i="1" s="1"/>
  <c r="I2179" i="1" s="1"/>
  <c r="U2179" i="1" s="1"/>
  <c r="A2179" i="1"/>
  <c r="K2178" i="1"/>
  <c r="L2178" i="1" s="1"/>
  <c r="O2178" i="1" s="1"/>
  <c r="P2178" i="1" s="1"/>
  <c r="G2178" i="1"/>
  <c r="H2178" i="1" s="1"/>
  <c r="I2178" i="1" s="1"/>
  <c r="U2178" i="1" s="1"/>
  <c r="A2178" i="1"/>
  <c r="K2177" i="1"/>
  <c r="L2177" i="1" s="1"/>
  <c r="O2177" i="1" s="1"/>
  <c r="P2177" i="1" s="1"/>
  <c r="G2177" i="1"/>
  <c r="H2177" i="1" s="1"/>
  <c r="I2177" i="1" s="1"/>
  <c r="U2177" i="1" s="1"/>
  <c r="A2177" i="1"/>
  <c r="K2176" i="1"/>
  <c r="L2176" i="1" s="1"/>
  <c r="O2176" i="1" s="1"/>
  <c r="P2176" i="1" s="1"/>
  <c r="G2176" i="1"/>
  <c r="H2176" i="1" s="1"/>
  <c r="I2176" i="1" s="1"/>
  <c r="U2176" i="1" s="1"/>
  <c r="A2176" i="1"/>
  <c r="K2175" i="1"/>
  <c r="L2175" i="1" s="1"/>
  <c r="O2175" i="1" s="1"/>
  <c r="P2175" i="1" s="1"/>
  <c r="G2175" i="1"/>
  <c r="H2175" i="1" s="1"/>
  <c r="I2175" i="1" s="1"/>
  <c r="U2175" i="1" s="1"/>
  <c r="A2175" i="1"/>
  <c r="K2174" i="1"/>
  <c r="L2174" i="1" s="1"/>
  <c r="O2174" i="1" s="1"/>
  <c r="P2174" i="1" s="1"/>
  <c r="G2174" i="1"/>
  <c r="H2174" i="1" s="1"/>
  <c r="I2174" i="1" s="1"/>
  <c r="A2174" i="1"/>
  <c r="K2173" i="1"/>
  <c r="L2173" i="1" s="1"/>
  <c r="O2173" i="1" s="1"/>
  <c r="P2173" i="1" s="1"/>
  <c r="G2173" i="1"/>
  <c r="H2173" i="1" s="1"/>
  <c r="I2173" i="1" s="1"/>
  <c r="U2173" i="1" s="1"/>
  <c r="A2173" i="1"/>
  <c r="K2172" i="1"/>
  <c r="L2172" i="1" s="1"/>
  <c r="O2172" i="1" s="1"/>
  <c r="P2172" i="1" s="1"/>
  <c r="G2172" i="1"/>
  <c r="H2172" i="1" s="1"/>
  <c r="I2172" i="1" s="1"/>
  <c r="U2172" i="1" s="1"/>
  <c r="A2172" i="1"/>
  <c r="K2171" i="1"/>
  <c r="L2171" i="1" s="1"/>
  <c r="O2171" i="1" s="1"/>
  <c r="P2171" i="1" s="1"/>
  <c r="G2171" i="1"/>
  <c r="H2171" i="1" s="1"/>
  <c r="I2171" i="1" s="1"/>
  <c r="A2171" i="1"/>
  <c r="K2170" i="1"/>
  <c r="L2170" i="1" s="1"/>
  <c r="O2170" i="1" s="1"/>
  <c r="P2170" i="1" s="1"/>
  <c r="G2170" i="1"/>
  <c r="H2170" i="1" s="1"/>
  <c r="I2170" i="1" s="1"/>
  <c r="A2170" i="1"/>
  <c r="K2169" i="1"/>
  <c r="L2169" i="1" s="1"/>
  <c r="O2169" i="1" s="1"/>
  <c r="P2169" i="1" s="1"/>
  <c r="G2169" i="1"/>
  <c r="H2169" i="1" s="1"/>
  <c r="I2169" i="1" s="1"/>
  <c r="U2169" i="1" s="1"/>
  <c r="A2169" i="1"/>
  <c r="K2168" i="1"/>
  <c r="L2168" i="1" s="1"/>
  <c r="O2168" i="1" s="1"/>
  <c r="P2168" i="1" s="1"/>
  <c r="G2168" i="1"/>
  <c r="H2168" i="1" s="1"/>
  <c r="I2168" i="1" s="1"/>
  <c r="U2168" i="1" s="1"/>
  <c r="A2168" i="1"/>
  <c r="K2167" i="1"/>
  <c r="L2167" i="1" s="1"/>
  <c r="O2167" i="1" s="1"/>
  <c r="P2167" i="1" s="1"/>
  <c r="G2167" i="1"/>
  <c r="H2167" i="1" s="1"/>
  <c r="I2167" i="1" s="1"/>
  <c r="A2167" i="1"/>
  <c r="K2166" i="1"/>
  <c r="L2166" i="1" s="1"/>
  <c r="O2166" i="1" s="1"/>
  <c r="P2166" i="1" s="1"/>
  <c r="G2166" i="1"/>
  <c r="H2166" i="1" s="1"/>
  <c r="I2166" i="1" s="1"/>
  <c r="A2166" i="1"/>
  <c r="K2165" i="1"/>
  <c r="L2165" i="1" s="1"/>
  <c r="O2165" i="1" s="1"/>
  <c r="P2165" i="1" s="1"/>
  <c r="G2165" i="1"/>
  <c r="H2165" i="1" s="1"/>
  <c r="I2165" i="1" s="1"/>
  <c r="U2165" i="1" s="1"/>
  <c r="A2165" i="1"/>
  <c r="K2164" i="1"/>
  <c r="L2164" i="1" s="1"/>
  <c r="O2164" i="1" s="1"/>
  <c r="P2164" i="1" s="1"/>
  <c r="G2164" i="1"/>
  <c r="H2164" i="1" s="1"/>
  <c r="I2164" i="1" s="1"/>
  <c r="U2164" i="1" s="1"/>
  <c r="A2164" i="1"/>
  <c r="K2163" i="1"/>
  <c r="L2163" i="1" s="1"/>
  <c r="O2163" i="1" s="1"/>
  <c r="P2163" i="1" s="1"/>
  <c r="G2163" i="1"/>
  <c r="H2163" i="1" s="1"/>
  <c r="I2163" i="1" s="1"/>
  <c r="A2163" i="1"/>
  <c r="K2162" i="1"/>
  <c r="L2162" i="1" s="1"/>
  <c r="O2162" i="1" s="1"/>
  <c r="P2162" i="1" s="1"/>
  <c r="G2162" i="1"/>
  <c r="H2162" i="1" s="1"/>
  <c r="I2162" i="1" s="1"/>
  <c r="A2162" i="1"/>
  <c r="K2161" i="1"/>
  <c r="L2161" i="1" s="1"/>
  <c r="O2161" i="1" s="1"/>
  <c r="P2161" i="1" s="1"/>
  <c r="G2161" i="1"/>
  <c r="H2161" i="1" s="1"/>
  <c r="I2161" i="1" s="1"/>
  <c r="U2161" i="1" s="1"/>
  <c r="A2161" i="1"/>
  <c r="K2160" i="1"/>
  <c r="L2160" i="1" s="1"/>
  <c r="O2160" i="1" s="1"/>
  <c r="P2160" i="1" s="1"/>
  <c r="G2160" i="1"/>
  <c r="H2160" i="1" s="1"/>
  <c r="I2160" i="1" s="1"/>
  <c r="U2160" i="1" s="1"/>
  <c r="A2160" i="1"/>
  <c r="K2159" i="1"/>
  <c r="L2159" i="1" s="1"/>
  <c r="O2159" i="1" s="1"/>
  <c r="P2159" i="1" s="1"/>
  <c r="G2159" i="1"/>
  <c r="H2159" i="1" s="1"/>
  <c r="I2159" i="1" s="1"/>
  <c r="U2159" i="1" s="1"/>
  <c r="A2159" i="1"/>
  <c r="K2158" i="1"/>
  <c r="L2158" i="1" s="1"/>
  <c r="O2158" i="1" s="1"/>
  <c r="P2158" i="1" s="1"/>
  <c r="G2158" i="1"/>
  <c r="H2158" i="1" s="1"/>
  <c r="I2158" i="1" s="1"/>
  <c r="U2158" i="1" s="1"/>
  <c r="A2158" i="1"/>
  <c r="K2157" i="1"/>
  <c r="L2157" i="1" s="1"/>
  <c r="O2157" i="1" s="1"/>
  <c r="P2157" i="1" s="1"/>
  <c r="G2157" i="1"/>
  <c r="H2157" i="1" s="1"/>
  <c r="I2157" i="1" s="1"/>
  <c r="U2157" i="1" s="1"/>
  <c r="A2157" i="1"/>
  <c r="K2156" i="1"/>
  <c r="L2156" i="1" s="1"/>
  <c r="O2156" i="1" s="1"/>
  <c r="P2156" i="1" s="1"/>
  <c r="G2156" i="1"/>
  <c r="H2156" i="1" s="1"/>
  <c r="I2156" i="1" s="1"/>
  <c r="U2156" i="1" s="1"/>
  <c r="A2156" i="1"/>
  <c r="K2155" i="1"/>
  <c r="L2155" i="1" s="1"/>
  <c r="O2155" i="1" s="1"/>
  <c r="P2155" i="1" s="1"/>
  <c r="G2155" i="1"/>
  <c r="H2155" i="1" s="1"/>
  <c r="I2155" i="1" s="1"/>
  <c r="U2155" i="1" s="1"/>
  <c r="A2155" i="1"/>
  <c r="K2154" i="1"/>
  <c r="L2154" i="1" s="1"/>
  <c r="O2154" i="1" s="1"/>
  <c r="P2154" i="1" s="1"/>
  <c r="G2154" i="1"/>
  <c r="H2154" i="1" s="1"/>
  <c r="I2154" i="1" s="1"/>
  <c r="U2154" i="1" s="1"/>
  <c r="A2154" i="1"/>
  <c r="K2153" i="1"/>
  <c r="L2153" i="1" s="1"/>
  <c r="O2153" i="1" s="1"/>
  <c r="P2153" i="1" s="1"/>
  <c r="G2153" i="1"/>
  <c r="H2153" i="1" s="1"/>
  <c r="I2153" i="1" s="1"/>
  <c r="U2153" i="1" s="1"/>
  <c r="A2153" i="1"/>
  <c r="K2152" i="1"/>
  <c r="L2152" i="1" s="1"/>
  <c r="O2152" i="1" s="1"/>
  <c r="P2152" i="1" s="1"/>
  <c r="G2152" i="1"/>
  <c r="H2152" i="1" s="1"/>
  <c r="I2152" i="1" s="1"/>
  <c r="U2152" i="1" s="1"/>
  <c r="A2152" i="1"/>
  <c r="K2151" i="1"/>
  <c r="L2151" i="1" s="1"/>
  <c r="O2151" i="1" s="1"/>
  <c r="P2151" i="1" s="1"/>
  <c r="G2151" i="1"/>
  <c r="H2151" i="1" s="1"/>
  <c r="I2151" i="1" s="1"/>
  <c r="U2151" i="1" s="1"/>
  <c r="A2151" i="1"/>
  <c r="K2150" i="1"/>
  <c r="L2150" i="1" s="1"/>
  <c r="O2150" i="1" s="1"/>
  <c r="P2150" i="1" s="1"/>
  <c r="G2150" i="1"/>
  <c r="H2150" i="1" s="1"/>
  <c r="I2150" i="1" s="1"/>
  <c r="U2150" i="1" s="1"/>
  <c r="A2150" i="1"/>
  <c r="K2149" i="1"/>
  <c r="L2149" i="1" s="1"/>
  <c r="O2149" i="1" s="1"/>
  <c r="P2149" i="1" s="1"/>
  <c r="G2149" i="1"/>
  <c r="H2149" i="1" s="1"/>
  <c r="I2149" i="1" s="1"/>
  <c r="U2149" i="1" s="1"/>
  <c r="A2149" i="1"/>
  <c r="K2148" i="1"/>
  <c r="L2148" i="1" s="1"/>
  <c r="G2148" i="1"/>
  <c r="H2148" i="1" s="1"/>
  <c r="I2148" i="1" s="1"/>
  <c r="U2148" i="1" s="1"/>
  <c r="A2148" i="1"/>
  <c r="K2147" i="1"/>
  <c r="L2147" i="1" s="1"/>
  <c r="G2147" i="1"/>
  <c r="H2147" i="1" s="1"/>
  <c r="I2147" i="1" s="1"/>
  <c r="U2147" i="1" s="1"/>
  <c r="A2147" i="1"/>
  <c r="K2146" i="1"/>
  <c r="L2146" i="1" s="1"/>
  <c r="G2146" i="1"/>
  <c r="H2146" i="1" s="1"/>
  <c r="I2146" i="1" s="1"/>
  <c r="U2146" i="1" s="1"/>
  <c r="A2146" i="1"/>
  <c r="K2145" i="1"/>
  <c r="L2145" i="1" s="1"/>
  <c r="G2145" i="1"/>
  <c r="H2145" i="1" s="1"/>
  <c r="I2145" i="1" s="1"/>
  <c r="U2145" i="1" s="1"/>
  <c r="A2145" i="1"/>
  <c r="K2144" i="1"/>
  <c r="L2144" i="1" s="1"/>
  <c r="G2144" i="1"/>
  <c r="H2144" i="1" s="1"/>
  <c r="I2144" i="1" s="1"/>
  <c r="U2144" i="1" s="1"/>
  <c r="A2144" i="1"/>
  <c r="K2143" i="1"/>
  <c r="L2143" i="1" s="1"/>
  <c r="G2143" i="1"/>
  <c r="H2143" i="1" s="1"/>
  <c r="I2143" i="1" s="1"/>
  <c r="U2143" i="1" s="1"/>
  <c r="A2143" i="1"/>
  <c r="K2142" i="1"/>
  <c r="L2142" i="1" s="1"/>
  <c r="G2142" i="1"/>
  <c r="H2142" i="1" s="1"/>
  <c r="I2142" i="1" s="1"/>
  <c r="U2142" i="1" s="1"/>
  <c r="A2142" i="1"/>
  <c r="K2141" i="1"/>
  <c r="L2141" i="1" s="1"/>
  <c r="G2141" i="1"/>
  <c r="H2141" i="1" s="1"/>
  <c r="I2141" i="1" s="1"/>
  <c r="U2141" i="1" s="1"/>
  <c r="A2141" i="1"/>
  <c r="K2140" i="1"/>
  <c r="L2140" i="1" s="1"/>
  <c r="G2140" i="1"/>
  <c r="H2140" i="1" s="1"/>
  <c r="I2140" i="1" s="1"/>
  <c r="U2140" i="1" s="1"/>
  <c r="A2140" i="1"/>
  <c r="K2139" i="1"/>
  <c r="L2139" i="1" s="1"/>
  <c r="G2139" i="1"/>
  <c r="H2139" i="1" s="1"/>
  <c r="I2139" i="1" s="1"/>
  <c r="U2139" i="1" s="1"/>
  <c r="A2139" i="1"/>
  <c r="K2138" i="1"/>
  <c r="L2138" i="1" s="1"/>
  <c r="G2138" i="1"/>
  <c r="H2138" i="1" s="1"/>
  <c r="I2138" i="1" s="1"/>
  <c r="U2138" i="1" s="1"/>
  <c r="A2138" i="1"/>
  <c r="K2137" i="1"/>
  <c r="L2137" i="1" s="1"/>
  <c r="G2137" i="1"/>
  <c r="H2137" i="1" s="1"/>
  <c r="I2137" i="1" s="1"/>
  <c r="U2137" i="1" s="1"/>
  <c r="A2137" i="1"/>
  <c r="K2136" i="1"/>
  <c r="L2136" i="1" s="1"/>
  <c r="G2136" i="1"/>
  <c r="H2136" i="1" s="1"/>
  <c r="I2136" i="1" s="1"/>
  <c r="U2136" i="1" s="1"/>
  <c r="A2136" i="1"/>
  <c r="K2135" i="1"/>
  <c r="L2135" i="1" s="1"/>
  <c r="G2135" i="1"/>
  <c r="H2135" i="1" s="1"/>
  <c r="I2135" i="1" s="1"/>
  <c r="U2135" i="1" s="1"/>
  <c r="A2135" i="1"/>
  <c r="K2134" i="1"/>
  <c r="L2134" i="1" s="1"/>
  <c r="G2134" i="1"/>
  <c r="H2134" i="1" s="1"/>
  <c r="I2134" i="1" s="1"/>
  <c r="U2134" i="1" s="1"/>
  <c r="A2134" i="1"/>
  <c r="K2133" i="1"/>
  <c r="L2133" i="1" s="1"/>
  <c r="G2133" i="1"/>
  <c r="H2133" i="1" s="1"/>
  <c r="I2133" i="1" s="1"/>
  <c r="U2133" i="1" s="1"/>
  <c r="A2133" i="1"/>
  <c r="K2132" i="1"/>
  <c r="L2132" i="1" s="1"/>
  <c r="G2132" i="1"/>
  <c r="H2132" i="1" s="1"/>
  <c r="I2132" i="1" s="1"/>
  <c r="U2132" i="1" s="1"/>
  <c r="A2132" i="1"/>
  <c r="K2131" i="1"/>
  <c r="L2131" i="1" s="1"/>
  <c r="G2131" i="1"/>
  <c r="H2131" i="1" s="1"/>
  <c r="I2131" i="1" s="1"/>
  <c r="U2131" i="1" s="1"/>
  <c r="A2131" i="1"/>
  <c r="K2130" i="1"/>
  <c r="L2130" i="1" s="1"/>
  <c r="G2130" i="1"/>
  <c r="H2130" i="1" s="1"/>
  <c r="I2130" i="1" s="1"/>
  <c r="U2130" i="1" s="1"/>
  <c r="A2130" i="1"/>
  <c r="K2129" i="1"/>
  <c r="L2129" i="1" s="1"/>
  <c r="G2129" i="1"/>
  <c r="H2129" i="1" s="1"/>
  <c r="I2129" i="1" s="1"/>
  <c r="U2129" i="1" s="1"/>
  <c r="A2129" i="1"/>
  <c r="K2128" i="1"/>
  <c r="L2128" i="1" s="1"/>
  <c r="G2128" i="1"/>
  <c r="H2128" i="1" s="1"/>
  <c r="I2128" i="1" s="1"/>
  <c r="U2128" i="1" s="1"/>
  <c r="A2128" i="1"/>
  <c r="K2127" i="1"/>
  <c r="L2127" i="1" s="1"/>
  <c r="G2127" i="1"/>
  <c r="H2127" i="1" s="1"/>
  <c r="I2127" i="1" s="1"/>
  <c r="U2127" i="1" s="1"/>
  <c r="A2127" i="1"/>
  <c r="K2126" i="1"/>
  <c r="L2126" i="1" s="1"/>
  <c r="G2126" i="1"/>
  <c r="H2126" i="1" s="1"/>
  <c r="I2126" i="1" s="1"/>
  <c r="U2126" i="1" s="1"/>
  <c r="A2126" i="1"/>
  <c r="K2125" i="1"/>
  <c r="L2125" i="1" s="1"/>
  <c r="G2125" i="1"/>
  <c r="H2125" i="1" s="1"/>
  <c r="I2125" i="1" s="1"/>
  <c r="U2125" i="1" s="1"/>
  <c r="A2125" i="1"/>
  <c r="K2124" i="1"/>
  <c r="L2124" i="1" s="1"/>
  <c r="G2124" i="1"/>
  <c r="H2124" i="1" s="1"/>
  <c r="I2124" i="1" s="1"/>
  <c r="U2124" i="1" s="1"/>
  <c r="A2124" i="1"/>
  <c r="K2123" i="1"/>
  <c r="L2123" i="1" s="1"/>
  <c r="G2123" i="1"/>
  <c r="H2123" i="1" s="1"/>
  <c r="I2123" i="1" s="1"/>
  <c r="U2123" i="1" s="1"/>
  <c r="A2123" i="1"/>
  <c r="K2122" i="1"/>
  <c r="L2122" i="1" s="1"/>
  <c r="G2122" i="1"/>
  <c r="H2122" i="1" s="1"/>
  <c r="I2122" i="1" s="1"/>
  <c r="U2122" i="1" s="1"/>
  <c r="A2122" i="1"/>
  <c r="K2121" i="1"/>
  <c r="L2121" i="1" s="1"/>
  <c r="G2121" i="1"/>
  <c r="H2121" i="1" s="1"/>
  <c r="I2121" i="1" s="1"/>
  <c r="U2121" i="1" s="1"/>
  <c r="A2121" i="1"/>
  <c r="K2120" i="1"/>
  <c r="L2120" i="1" s="1"/>
  <c r="G2120" i="1"/>
  <c r="H2120" i="1" s="1"/>
  <c r="I2120" i="1" s="1"/>
  <c r="U2120" i="1" s="1"/>
  <c r="A2120" i="1"/>
  <c r="K2119" i="1"/>
  <c r="L2119" i="1" s="1"/>
  <c r="G2119" i="1"/>
  <c r="H2119" i="1" s="1"/>
  <c r="I2119" i="1" s="1"/>
  <c r="U2119" i="1" s="1"/>
  <c r="A2119" i="1"/>
  <c r="K2118" i="1"/>
  <c r="L2118" i="1" s="1"/>
  <c r="G2118" i="1"/>
  <c r="H2118" i="1" s="1"/>
  <c r="I2118" i="1" s="1"/>
  <c r="U2118" i="1" s="1"/>
  <c r="A2118" i="1"/>
  <c r="K2117" i="1"/>
  <c r="L2117" i="1" s="1"/>
  <c r="G2117" i="1"/>
  <c r="H2117" i="1" s="1"/>
  <c r="I2117" i="1" s="1"/>
  <c r="U2117" i="1" s="1"/>
  <c r="A2117" i="1"/>
  <c r="K2116" i="1"/>
  <c r="L2116" i="1" s="1"/>
  <c r="G2116" i="1"/>
  <c r="H2116" i="1" s="1"/>
  <c r="I2116" i="1" s="1"/>
  <c r="U2116" i="1" s="1"/>
  <c r="A2116" i="1"/>
  <c r="K2115" i="1"/>
  <c r="L2115" i="1" s="1"/>
  <c r="G2115" i="1"/>
  <c r="H2115" i="1" s="1"/>
  <c r="I2115" i="1" s="1"/>
  <c r="U2115" i="1" s="1"/>
  <c r="A2115" i="1"/>
  <c r="K2114" i="1"/>
  <c r="L2114" i="1" s="1"/>
  <c r="G2114" i="1"/>
  <c r="H2114" i="1" s="1"/>
  <c r="I2114" i="1" s="1"/>
  <c r="U2114" i="1" s="1"/>
  <c r="A2114" i="1"/>
  <c r="K2113" i="1"/>
  <c r="L2113" i="1" s="1"/>
  <c r="G2113" i="1"/>
  <c r="H2113" i="1" s="1"/>
  <c r="I2113" i="1" s="1"/>
  <c r="U2113" i="1" s="1"/>
  <c r="A2113" i="1"/>
  <c r="K2112" i="1"/>
  <c r="L2112" i="1" s="1"/>
  <c r="G2112" i="1"/>
  <c r="H2112" i="1" s="1"/>
  <c r="I2112" i="1" s="1"/>
  <c r="U2112" i="1" s="1"/>
  <c r="A2112" i="1"/>
  <c r="G2111" i="1"/>
  <c r="H2111" i="1" s="1"/>
  <c r="I2111" i="1" s="1"/>
  <c r="U2111" i="1" s="1"/>
  <c r="A2111" i="1"/>
  <c r="G2110" i="1"/>
  <c r="H2110" i="1" s="1"/>
  <c r="I2110" i="1" s="1"/>
  <c r="U2110" i="1" s="1"/>
  <c r="A2110" i="1"/>
  <c r="G2109" i="1"/>
  <c r="H2109" i="1" s="1"/>
  <c r="I2109" i="1" s="1"/>
  <c r="U2109" i="1" s="1"/>
  <c r="A2109" i="1"/>
  <c r="G2108" i="1"/>
  <c r="H2108" i="1" s="1"/>
  <c r="I2108" i="1" s="1"/>
  <c r="U2108" i="1" s="1"/>
  <c r="A2108" i="1"/>
  <c r="G2107" i="1"/>
  <c r="H2107" i="1" s="1"/>
  <c r="I2107" i="1" s="1"/>
  <c r="U2107" i="1" s="1"/>
  <c r="A2107" i="1"/>
  <c r="G2106" i="1"/>
  <c r="H2106" i="1" s="1"/>
  <c r="I2106" i="1" s="1"/>
  <c r="U2106" i="1" s="1"/>
  <c r="A2106" i="1"/>
  <c r="G2105" i="1"/>
  <c r="H2105" i="1" s="1"/>
  <c r="I2105" i="1" s="1"/>
  <c r="U2105" i="1" s="1"/>
  <c r="A2105" i="1"/>
  <c r="G2104" i="1"/>
  <c r="H2104" i="1" s="1"/>
  <c r="I2104" i="1" s="1"/>
  <c r="U2104" i="1" s="1"/>
  <c r="A2104" i="1"/>
  <c r="G2103" i="1"/>
  <c r="H2103" i="1" s="1"/>
  <c r="I2103" i="1" s="1"/>
  <c r="U2103" i="1" s="1"/>
  <c r="A2103" i="1"/>
  <c r="G2102" i="1"/>
  <c r="H2102" i="1" s="1"/>
  <c r="I2102" i="1" s="1"/>
  <c r="U2102" i="1" s="1"/>
  <c r="A2102" i="1"/>
  <c r="G2101" i="1"/>
  <c r="H2101" i="1" s="1"/>
  <c r="I2101" i="1" s="1"/>
  <c r="U2101" i="1" s="1"/>
  <c r="A2101" i="1"/>
  <c r="G2100" i="1"/>
  <c r="H2100" i="1" s="1"/>
  <c r="I2100" i="1" s="1"/>
  <c r="U2100" i="1" s="1"/>
  <c r="A2100" i="1"/>
  <c r="G2099" i="1"/>
  <c r="H2099" i="1" s="1"/>
  <c r="I2099" i="1" s="1"/>
  <c r="U2099" i="1" s="1"/>
  <c r="A2099" i="1"/>
  <c r="G2098" i="1"/>
  <c r="H2098" i="1" s="1"/>
  <c r="I2098" i="1" s="1"/>
  <c r="U2098" i="1" s="1"/>
  <c r="A2098" i="1"/>
  <c r="G2097" i="1"/>
  <c r="H2097" i="1" s="1"/>
  <c r="I2097" i="1" s="1"/>
  <c r="U2097" i="1" s="1"/>
  <c r="A2097" i="1"/>
  <c r="G2096" i="1"/>
  <c r="H2096" i="1" s="1"/>
  <c r="I2096" i="1" s="1"/>
  <c r="U2096" i="1" s="1"/>
  <c r="A2096" i="1"/>
  <c r="G2095" i="1"/>
  <c r="H2095" i="1" s="1"/>
  <c r="I2095" i="1" s="1"/>
  <c r="U2095" i="1" s="1"/>
  <c r="A2095" i="1"/>
  <c r="G2094" i="1"/>
  <c r="H2094" i="1" s="1"/>
  <c r="I2094" i="1" s="1"/>
  <c r="U2094" i="1" s="1"/>
  <c r="A2094" i="1"/>
  <c r="G2093" i="1"/>
  <c r="H2093" i="1" s="1"/>
  <c r="I2093" i="1" s="1"/>
  <c r="U2093" i="1" s="1"/>
  <c r="A2093" i="1"/>
  <c r="G2092" i="1"/>
  <c r="H2092" i="1" s="1"/>
  <c r="I2092" i="1" s="1"/>
  <c r="U2092" i="1" s="1"/>
  <c r="A2092" i="1"/>
  <c r="G2091" i="1"/>
  <c r="H2091" i="1" s="1"/>
  <c r="I2091" i="1" s="1"/>
  <c r="U2091" i="1" s="1"/>
  <c r="A2091" i="1"/>
  <c r="G2090" i="1"/>
  <c r="H2090" i="1" s="1"/>
  <c r="I2090" i="1" s="1"/>
  <c r="U2090" i="1" s="1"/>
  <c r="A2090" i="1"/>
  <c r="G2089" i="1"/>
  <c r="H2089" i="1" s="1"/>
  <c r="I2089" i="1" s="1"/>
  <c r="U2089" i="1" s="1"/>
  <c r="A2089" i="1"/>
  <c r="G2088" i="1"/>
  <c r="H2088" i="1" s="1"/>
  <c r="I2088" i="1" s="1"/>
  <c r="U2088" i="1" s="1"/>
  <c r="A2088" i="1"/>
  <c r="G2087" i="1"/>
  <c r="H2087" i="1" s="1"/>
  <c r="I2087" i="1" s="1"/>
  <c r="U2087" i="1" s="1"/>
  <c r="A2087" i="1"/>
  <c r="G2086" i="1"/>
  <c r="H2086" i="1" s="1"/>
  <c r="I2086" i="1" s="1"/>
  <c r="U2086" i="1" s="1"/>
  <c r="A2086" i="1"/>
  <c r="G2085" i="1"/>
  <c r="H2085" i="1" s="1"/>
  <c r="I2085" i="1" s="1"/>
  <c r="U2085" i="1" s="1"/>
  <c r="A2085" i="1"/>
  <c r="G2084" i="1"/>
  <c r="H2084" i="1" s="1"/>
  <c r="I2084" i="1" s="1"/>
  <c r="U2084" i="1" s="1"/>
  <c r="A2084" i="1"/>
  <c r="G2083" i="1"/>
  <c r="H2083" i="1" s="1"/>
  <c r="I2083" i="1" s="1"/>
  <c r="U2083" i="1" s="1"/>
  <c r="A2083" i="1"/>
  <c r="G2082" i="1"/>
  <c r="H2082" i="1" s="1"/>
  <c r="I2082" i="1" s="1"/>
  <c r="U2082" i="1" s="1"/>
  <c r="A2082" i="1"/>
  <c r="G2081" i="1"/>
  <c r="H2081" i="1" s="1"/>
  <c r="I2081" i="1" s="1"/>
  <c r="U2081" i="1" s="1"/>
  <c r="A2081" i="1"/>
  <c r="G2080" i="1"/>
  <c r="H2080" i="1" s="1"/>
  <c r="I2080" i="1" s="1"/>
  <c r="U2080" i="1" s="1"/>
  <c r="A2080" i="1"/>
  <c r="G2079" i="1"/>
  <c r="H2079" i="1" s="1"/>
  <c r="I2079" i="1" s="1"/>
  <c r="U2079" i="1" s="1"/>
  <c r="A2079" i="1"/>
  <c r="G2078" i="1"/>
  <c r="H2078" i="1" s="1"/>
  <c r="I2078" i="1" s="1"/>
  <c r="U2078" i="1" s="1"/>
  <c r="A2078" i="1"/>
  <c r="G2077" i="1"/>
  <c r="H2077" i="1" s="1"/>
  <c r="I2077" i="1" s="1"/>
  <c r="U2077" i="1" s="1"/>
  <c r="A2077" i="1"/>
  <c r="G2076" i="1"/>
  <c r="H2076" i="1" s="1"/>
  <c r="I2076" i="1" s="1"/>
  <c r="U2076" i="1" s="1"/>
  <c r="A2076" i="1"/>
  <c r="G2075" i="1"/>
  <c r="H2075" i="1" s="1"/>
  <c r="I2075" i="1" s="1"/>
  <c r="U2075" i="1" s="1"/>
  <c r="A2075" i="1"/>
  <c r="K2074" i="1"/>
  <c r="L2074" i="1" s="1"/>
  <c r="O2074" i="1" s="1"/>
  <c r="P2074" i="1" s="1"/>
  <c r="G2074" i="1"/>
  <c r="H2074" i="1" s="1"/>
  <c r="I2074" i="1" s="1"/>
  <c r="U2074" i="1" s="1"/>
  <c r="A2074" i="1"/>
  <c r="K2073" i="1"/>
  <c r="L2073" i="1" s="1"/>
  <c r="O2073" i="1" s="1"/>
  <c r="P2073" i="1" s="1"/>
  <c r="G2073" i="1"/>
  <c r="H2073" i="1" s="1"/>
  <c r="I2073" i="1" s="1"/>
  <c r="U2073" i="1" s="1"/>
  <c r="A2073" i="1"/>
  <c r="K2072" i="1"/>
  <c r="L2072" i="1" s="1"/>
  <c r="O2072" i="1" s="1"/>
  <c r="P2072" i="1" s="1"/>
  <c r="G2072" i="1"/>
  <c r="H2072" i="1" s="1"/>
  <c r="I2072" i="1" s="1"/>
  <c r="U2072" i="1" s="1"/>
  <c r="A2072" i="1"/>
  <c r="K2071" i="1"/>
  <c r="L2071" i="1" s="1"/>
  <c r="O2071" i="1" s="1"/>
  <c r="P2071" i="1" s="1"/>
  <c r="G2071" i="1"/>
  <c r="H2071" i="1" s="1"/>
  <c r="I2071" i="1" s="1"/>
  <c r="U2071" i="1" s="1"/>
  <c r="A2071" i="1"/>
  <c r="K2070" i="1"/>
  <c r="L2070" i="1" s="1"/>
  <c r="O2070" i="1" s="1"/>
  <c r="P2070" i="1" s="1"/>
  <c r="G2070" i="1"/>
  <c r="H2070" i="1" s="1"/>
  <c r="I2070" i="1" s="1"/>
  <c r="U2070" i="1" s="1"/>
  <c r="A2070" i="1"/>
  <c r="K2069" i="1"/>
  <c r="L2069" i="1" s="1"/>
  <c r="O2069" i="1" s="1"/>
  <c r="P2069" i="1" s="1"/>
  <c r="G2069" i="1"/>
  <c r="H2069" i="1" s="1"/>
  <c r="I2069" i="1" s="1"/>
  <c r="U2069" i="1" s="1"/>
  <c r="A2069" i="1"/>
  <c r="K2068" i="1"/>
  <c r="L2068" i="1" s="1"/>
  <c r="O2068" i="1" s="1"/>
  <c r="P2068" i="1" s="1"/>
  <c r="G2068" i="1"/>
  <c r="H2068" i="1" s="1"/>
  <c r="I2068" i="1" s="1"/>
  <c r="U2068" i="1" s="1"/>
  <c r="A2068" i="1"/>
  <c r="K2067" i="1"/>
  <c r="L2067" i="1" s="1"/>
  <c r="O2067" i="1" s="1"/>
  <c r="P2067" i="1" s="1"/>
  <c r="G2067" i="1"/>
  <c r="H2067" i="1" s="1"/>
  <c r="I2067" i="1" s="1"/>
  <c r="U2067" i="1" s="1"/>
  <c r="A2067" i="1"/>
  <c r="K2066" i="1"/>
  <c r="L2066" i="1" s="1"/>
  <c r="O2066" i="1" s="1"/>
  <c r="P2066" i="1" s="1"/>
  <c r="G2066" i="1"/>
  <c r="H2066" i="1" s="1"/>
  <c r="I2066" i="1" s="1"/>
  <c r="U2066" i="1" s="1"/>
  <c r="A2066" i="1"/>
  <c r="K2065" i="1"/>
  <c r="L2065" i="1" s="1"/>
  <c r="O2065" i="1" s="1"/>
  <c r="P2065" i="1" s="1"/>
  <c r="G2065" i="1"/>
  <c r="H2065" i="1" s="1"/>
  <c r="I2065" i="1" s="1"/>
  <c r="U2065" i="1" s="1"/>
  <c r="A2065" i="1"/>
  <c r="K2064" i="1"/>
  <c r="L2064" i="1" s="1"/>
  <c r="O2064" i="1" s="1"/>
  <c r="P2064" i="1" s="1"/>
  <c r="G2064" i="1"/>
  <c r="H2064" i="1" s="1"/>
  <c r="I2064" i="1" s="1"/>
  <c r="U2064" i="1" s="1"/>
  <c r="A2064" i="1"/>
  <c r="K2063" i="1"/>
  <c r="L2063" i="1" s="1"/>
  <c r="O2063" i="1" s="1"/>
  <c r="P2063" i="1" s="1"/>
  <c r="G2063" i="1"/>
  <c r="H2063" i="1" s="1"/>
  <c r="I2063" i="1" s="1"/>
  <c r="U2063" i="1" s="1"/>
  <c r="A2063" i="1"/>
  <c r="K2062" i="1"/>
  <c r="L2062" i="1" s="1"/>
  <c r="O2062" i="1" s="1"/>
  <c r="P2062" i="1" s="1"/>
  <c r="G2062" i="1"/>
  <c r="H2062" i="1" s="1"/>
  <c r="I2062" i="1" s="1"/>
  <c r="A2062" i="1"/>
  <c r="K2061" i="1"/>
  <c r="L2061" i="1" s="1"/>
  <c r="O2061" i="1" s="1"/>
  <c r="P2061" i="1" s="1"/>
  <c r="G2061" i="1"/>
  <c r="H2061" i="1" s="1"/>
  <c r="I2061" i="1" s="1"/>
  <c r="A2061" i="1"/>
  <c r="K2060" i="1"/>
  <c r="L2060" i="1" s="1"/>
  <c r="O2060" i="1" s="1"/>
  <c r="P2060" i="1" s="1"/>
  <c r="G2060" i="1"/>
  <c r="H2060" i="1" s="1"/>
  <c r="I2060" i="1" s="1"/>
  <c r="U2060" i="1" s="1"/>
  <c r="A2060" i="1"/>
  <c r="K2059" i="1"/>
  <c r="L2059" i="1" s="1"/>
  <c r="O2059" i="1" s="1"/>
  <c r="P2059" i="1" s="1"/>
  <c r="G2059" i="1"/>
  <c r="H2059" i="1" s="1"/>
  <c r="I2059" i="1" s="1"/>
  <c r="U2059" i="1" s="1"/>
  <c r="A2059" i="1"/>
  <c r="K2058" i="1"/>
  <c r="L2058" i="1" s="1"/>
  <c r="O2058" i="1" s="1"/>
  <c r="P2058" i="1" s="1"/>
  <c r="G2058" i="1"/>
  <c r="H2058" i="1" s="1"/>
  <c r="I2058" i="1" s="1"/>
  <c r="A2058" i="1"/>
  <c r="K2057" i="1"/>
  <c r="L2057" i="1" s="1"/>
  <c r="O2057" i="1" s="1"/>
  <c r="P2057" i="1" s="1"/>
  <c r="G2057" i="1"/>
  <c r="H2057" i="1" s="1"/>
  <c r="I2057" i="1" s="1"/>
  <c r="A2057" i="1"/>
  <c r="K2056" i="1"/>
  <c r="L2056" i="1" s="1"/>
  <c r="O2056" i="1" s="1"/>
  <c r="P2056" i="1" s="1"/>
  <c r="G2056" i="1"/>
  <c r="H2056" i="1" s="1"/>
  <c r="I2056" i="1" s="1"/>
  <c r="U2056" i="1" s="1"/>
  <c r="A2056" i="1"/>
  <c r="K2055" i="1"/>
  <c r="L2055" i="1" s="1"/>
  <c r="O2055" i="1" s="1"/>
  <c r="P2055" i="1" s="1"/>
  <c r="G2055" i="1"/>
  <c r="H2055" i="1" s="1"/>
  <c r="I2055" i="1" s="1"/>
  <c r="U2055" i="1" s="1"/>
  <c r="A2055" i="1"/>
  <c r="K2054" i="1"/>
  <c r="L2054" i="1" s="1"/>
  <c r="O2054" i="1" s="1"/>
  <c r="P2054" i="1" s="1"/>
  <c r="G2054" i="1"/>
  <c r="H2054" i="1" s="1"/>
  <c r="I2054" i="1" s="1"/>
  <c r="A2054" i="1"/>
  <c r="K2053" i="1"/>
  <c r="L2053" i="1" s="1"/>
  <c r="O2053" i="1" s="1"/>
  <c r="P2053" i="1" s="1"/>
  <c r="G2053" i="1"/>
  <c r="H2053" i="1" s="1"/>
  <c r="I2053" i="1" s="1"/>
  <c r="A2053" i="1"/>
  <c r="K2052" i="1"/>
  <c r="L2052" i="1" s="1"/>
  <c r="O2052" i="1" s="1"/>
  <c r="P2052" i="1" s="1"/>
  <c r="G2052" i="1"/>
  <c r="H2052" i="1" s="1"/>
  <c r="I2052" i="1" s="1"/>
  <c r="U2052" i="1" s="1"/>
  <c r="A2052" i="1"/>
  <c r="K2051" i="1"/>
  <c r="L2051" i="1" s="1"/>
  <c r="O2051" i="1" s="1"/>
  <c r="P2051" i="1" s="1"/>
  <c r="G2051" i="1"/>
  <c r="H2051" i="1" s="1"/>
  <c r="I2051" i="1" s="1"/>
  <c r="U2051" i="1" s="1"/>
  <c r="A2051" i="1"/>
  <c r="K2050" i="1"/>
  <c r="L2050" i="1" s="1"/>
  <c r="O2050" i="1" s="1"/>
  <c r="P2050" i="1" s="1"/>
  <c r="G2050" i="1"/>
  <c r="H2050" i="1" s="1"/>
  <c r="I2050" i="1" s="1"/>
  <c r="A2050" i="1"/>
  <c r="K2049" i="1"/>
  <c r="L2049" i="1" s="1"/>
  <c r="O2049" i="1" s="1"/>
  <c r="P2049" i="1" s="1"/>
  <c r="G2049" i="1"/>
  <c r="H2049" i="1" s="1"/>
  <c r="I2049" i="1" s="1"/>
  <c r="A2049" i="1"/>
  <c r="K2048" i="1"/>
  <c r="L2048" i="1" s="1"/>
  <c r="O2048" i="1" s="1"/>
  <c r="P2048" i="1" s="1"/>
  <c r="G2048" i="1"/>
  <c r="H2048" i="1" s="1"/>
  <c r="I2048" i="1" s="1"/>
  <c r="U2048" i="1" s="1"/>
  <c r="A2048" i="1"/>
  <c r="K2047" i="1"/>
  <c r="L2047" i="1" s="1"/>
  <c r="O2047" i="1" s="1"/>
  <c r="P2047" i="1" s="1"/>
  <c r="G2047" i="1"/>
  <c r="H2047" i="1" s="1"/>
  <c r="I2047" i="1" s="1"/>
  <c r="U2047" i="1" s="1"/>
  <c r="A2047" i="1"/>
  <c r="K2046" i="1"/>
  <c r="L2046" i="1" s="1"/>
  <c r="O2046" i="1" s="1"/>
  <c r="P2046" i="1" s="1"/>
  <c r="G2046" i="1"/>
  <c r="H2046" i="1" s="1"/>
  <c r="I2046" i="1" s="1"/>
  <c r="A2046" i="1"/>
  <c r="K2045" i="1"/>
  <c r="L2045" i="1" s="1"/>
  <c r="O2045" i="1" s="1"/>
  <c r="P2045" i="1" s="1"/>
  <c r="G2045" i="1"/>
  <c r="H2045" i="1" s="1"/>
  <c r="I2045" i="1" s="1"/>
  <c r="A2045" i="1"/>
  <c r="K2044" i="1"/>
  <c r="L2044" i="1" s="1"/>
  <c r="O2044" i="1" s="1"/>
  <c r="P2044" i="1" s="1"/>
  <c r="G2044" i="1"/>
  <c r="H2044" i="1" s="1"/>
  <c r="I2044" i="1" s="1"/>
  <c r="U2044" i="1" s="1"/>
  <c r="A2044" i="1"/>
  <c r="K2043" i="1"/>
  <c r="L2043" i="1" s="1"/>
  <c r="O2043" i="1" s="1"/>
  <c r="P2043" i="1" s="1"/>
  <c r="G2043" i="1"/>
  <c r="H2043" i="1" s="1"/>
  <c r="I2043" i="1" s="1"/>
  <c r="U2043" i="1" s="1"/>
  <c r="A2043" i="1"/>
  <c r="K2042" i="1"/>
  <c r="L2042" i="1" s="1"/>
  <c r="O2042" i="1" s="1"/>
  <c r="P2042" i="1" s="1"/>
  <c r="G2042" i="1"/>
  <c r="H2042" i="1" s="1"/>
  <c r="I2042" i="1" s="1"/>
  <c r="A2042" i="1"/>
  <c r="K2041" i="1"/>
  <c r="L2041" i="1" s="1"/>
  <c r="O2041" i="1" s="1"/>
  <c r="P2041" i="1" s="1"/>
  <c r="G2041" i="1"/>
  <c r="H2041" i="1" s="1"/>
  <c r="I2041" i="1" s="1"/>
  <c r="A2041" i="1"/>
  <c r="K2040" i="1"/>
  <c r="L2040" i="1" s="1"/>
  <c r="O2040" i="1" s="1"/>
  <c r="P2040" i="1" s="1"/>
  <c r="G2040" i="1"/>
  <c r="H2040" i="1" s="1"/>
  <c r="I2040" i="1" s="1"/>
  <c r="U2040" i="1" s="1"/>
  <c r="A2040" i="1"/>
  <c r="K2039" i="1"/>
  <c r="L2039" i="1" s="1"/>
  <c r="O2039" i="1" s="1"/>
  <c r="P2039" i="1" s="1"/>
  <c r="G2039" i="1"/>
  <c r="H2039" i="1" s="1"/>
  <c r="I2039" i="1" s="1"/>
  <c r="U2039" i="1" s="1"/>
  <c r="A2039" i="1"/>
  <c r="K2038" i="1"/>
  <c r="L2038" i="1" s="1"/>
  <c r="O2038" i="1" s="1"/>
  <c r="P2038" i="1" s="1"/>
  <c r="G2038" i="1"/>
  <c r="H2038" i="1" s="1"/>
  <c r="I2038" i="1" s="1"/>
  <c r="A2038" i="1"/>
  <c r="K2037" i="1"/>
  <c r="L2037" i="1" s="1"/>
  <c r="G2037" i="1"/>
  <c r="H2037" i="1" s="1"/>
  <c r="I2037" i="1" s="1"/>
  <c r="U2037" i="1" s="1"/>
  <c r="A2037" i="1"/>
  <c r="K2036" i="1"/>
  <c r="L2036" i="1" s="1"/>
  <c r="G2036" i="1"/>
  <c r="H2036" i="1" s="1"/>
  <c r="I2036" i="1" s="1"/>
  <c r="A2036" i="1"/>
  <c r="K2035" i="1"/>
  <c r="L2035" i="1" s="1"/>
  <c r="G2035" i="1"/>
  <c r="H2035" i="1" s="1"/>
  <c r="I2035" i="1" s="1"/>
  <c r="A2035" i="1"/>
  <c r="K2034" i="1"/>
  <c r="L2034" i="1" s="1"/>
  <c r="G2034" i="1"/>
  <c r="H2034" i="1" s="1"/>
  <c r="I2034" i="1" s="1"/>
  <c r="U2034" i="1" s="1"/>
  <c r="A2034" i="1"/>
  <c r="K2033" i="1"/>
  <c r="L2033" i="1" s="1"/>
  <c r="G2033" i="1"/>
  <c r="H2033" i="1" s="1"/>
  <c r="I2033" i="1" s="1"/>
  <c r="U2033" i="1" s="1"/>
  <c r="A2033" i="1"/>
  <c r="K2032" i="1"/>
  <c r="L2032" i="1" s="1"/>
  <c r="G2032" i="1"/>
  <c r="H2032" i="1" s="1"/>
  <c r="I2032" i="1" s="1"/>
  <c r="A2032" i="1"/>
  <c r="K2031" i="1"/>
  <c r="L2031" i="1" s="1"/>
  <c r="G2031" i="1"/>
  <c r="H2031" i="1" s="1"/>
  <c r="I2031" i="1" s="1"/>
  <c r="A2031" i="1"/>
  <c r="K2030" i="1"/>
  <c r="L2030" i="1" s="1"/>
  <c r="G2030" i="1"/>
  <c r="H2030" i="1" s="1"/>
  <c r="I2030" i="1" s="1"/>
  <c r="U2030" i="1" s="1"/>
  <c r="A2030" i="1"/>
  <c r="K2029" i="1"/>
  <c r="L2029" i="1" s="1"/>
  <c r="G2029" i="1"/>
  <c r="H2029" i="1" s="1"/>
  <c r="I2029" i="1" s="1"/>
  <c r="U2029" i="1" s="1"/>
  <c r="A2029" i="1"/>
  <c r="K2028" i="1"/>
  <c r="L2028" i="1" s="1"/>
  <c r="G2028" i="1"/>
  <c r="H2028" i="1" s="1"/>
  <c r="I2028" i="1" s="1"/>
  <c r="A2028" i="1"/>
  <c r="K2027" i="1"/>
  <c r="L2027" i="1" s="1"/>
  <c r="G2027" i="1"/>
  <c r="H2027" i="1" s="1"/>
  <c r="I2027" i="1" s="1"/>
  <c r="A2027" i="1"/>
  <c r="K2026" i="1"/>
  <c r="L2026" i="1" s="1"/>
  <c r="G2026" i="1"/>
  <c r="H2026" i="1" s="1"/>
  <c r="I2026" i="1" s="1"/>
  <c r="U2026" i="1" s="1"/>
  <c r="A2026" i="1"/>
  <c r="K2025" i="1"/>
  <c r="L2025" i="1" s="1"/>
  <c r="G2025" i="1"/>
  <c r="H2025" i="1" s="1"/>
  <c r="I2025" i="1" s="1"/>
  <c r="U2025" i="1" s="1"/>
  <c r="A2025" i="1"/>
  <c r="K2024" i="1"/>
  <c r="L2024" i="1" s="1"/>
  <c r="G2024" i="1"/>
  <c r="H2024" i="1" s="1"/>
  <c r="I2024" i="1" s="1"/>
  <c r="A2024" i="1"/>
  <c r="K2023" i="1"/>
  <c r="L2023" i="1" s="1"/>
  <c r="G2023" i="1"/>
  <c r="H2023" i="1" s="1"/>
  <c r="I2023" i="1" s="1"/>
  <c r="A2023" i="1"/>
  <c r="K2022" i="1"/>
  <c r="L2022" i="1" s="1"/>
  <c r="G2022" i="1"/>
  <c r="H2022" i="1" s="1"/>
  <c r="I2022" i="1" s="1"/>
  <c r="U2022" i="1" s="1"/>
  <c r="A2022" i="1"/>
  <c r="K2021" i="1"/>
  <c r="L2021" i="1" s="1"/>
  <c r="G2021" i="1"/>
  <c r="H2021" i="1" s="1"/>
  <c r="I2021" i="1" s="1"/>
  <c r="U2021" i="1" s="1"/>
  <c r="A2021" i="1"/>
  <c r="K2020" i="1"/>
  <c r="L2020" i="1" s="1"/>
  <c r="G2020" i="1"/>
  <c r="H2020" i="1" s="1"/>
  <c r="I2020" i="1" s="1"/>
  <c r="A2020" i="1"/>
  <c r="K2019" i="1"/>
  <c r="L2019" i="1" s="1"/>
  <c r="G2019" i="1"/>
  <c r="H2019" i="1" s="1"/>
  <c r="I2019" i="1" s="1"/>
  <c r="A2019" i="1"/>
  <c r="K2018" i="1"/>
  <c r="L2018" i="1" s="1"/>
  <c r="G2018" i="1"/>
  <c r="H2018" i="1" s="1"/>
  <c r="I2018" i="1" s="1"/>
  <c r="U2018" i="1" s="1"/>
  <c r="A2018" i="1"/>
  <c r="K2017" i="1"/>
  <c r="L2017" i="1" s="1"/>
  <c r="G2017" i="1"/>
  <c r="H2017" i="1" s="1"/>
  <c r="I2017" i="1" s="1"/>
  <c r="U2017" i="1" s="1"/>
  <c r="A2017" i="1"/>
  <c r="K2016" i="1"/>
  <c r="L2016" i="1" s="1"/>
  <c r="G2016" i="1"/>
  <c r="H2016" i="1" s="1"/>
  <c r="I2016" i="1" s="1"/>
  <c r="A2016" i="1"/>
  <c r="K2015" i="1"/>
  <c r="L2015" i="1" s="1"/>
  <c r="G2015" i="1"/>
  <c r="H2015" i="1" s="1"/>
  <c r="I2015" i="1" s="1"/>
  <c r="A2015" i="1"/>
  <c r="K2014" i="1"/>
  <c r="L2014" i="1" s="1"/>
  <c r="G2014" i="1"/>
  <c r="H2014" i="1" s="1"/>
  <c r="I2014" i="1" s="1"/>
  <c r="U2014" i="1" s="1"/>
  <c r="A2014" i="1"/>
  <c r="K2013" i="1"/>
  <c r="L2013" i="1" s="1"/>
  <c r="G2013" i="1"/>
  <c r="H2013" i="1" s="1"/>
  <c r="I2013" i="1" s="1"/>
  <c r="U2013" i="1" s="1"/>
  <c r="A2013" i="1"/>
  <c r="K2012" i="1"/>
  <c r="L2012" i="1" s="1"/>
  <c r="G2012" i="1"/>
  <c r="H2012" i="1" s="1"/>
  <c r="I2012" i="1" s="1"/>
  <c r="A2012" i="1"/>
  <c r="K2011" i="1"/>
  <c r="L2011" i="1" s="1"/>
  <c r="G2011" i="1"/>
  <c r="H2011" i="1" s="1"/>
  <c r="I2011" i="1" s="1"/>
  <c r="A2011" i="1"/>
  <c r="K2010" i="1"/>
  <c r="L2010" i="1" s="1"/>
  <c r="G2010" i="1"/>
  <c r="H2010" i="1" s="1"/>
  <c r="I2010" i="1" s="1"/>
  <c r="U2010" i="1" s="1"/>
  <c r="A2010" i="1"/>
  <c r="K2009" i="1"/>
  <c r="L2009" i="1" s="1"/>
  <c r="G2009" i="1"/>
  <c r="H2009" i="1" s="1"/>
  <c r="I2009" i="1" s="1"/>
  <c r="U2009" i="1" s="1"/>
  <c r="A2009" i="1"/>
  <c r="K2008" i="1"/>
  <c r="L2008" i="1" s="1"/>
  <c r="G2008" i="1"/>
  <c r="H2008" i="1" s="1"/>
  <c r="I2008" i="1" s="1"/>
  <c r="A2008" i="1"/>
  <c r="K2007" i="1"/>
  <c r="L2007" i="1" s="1"/>
  <c r="G2007" i="1"/>
  <c r="H2007" i="1" s="1"/>
  <c r="I2007" i="1" s="1"/>
  <c r="A2007" i="1"/>
  <c r="K2006" i="1"/>
  <c r="L2006" i="1" s="1"/>
  <c r="G2006" i="1"/>
  <c r="H2006" i="1" s="1"/>
  <c r="I2006" i="1" s="1"/>
  <c r="U2006" i="1" s="1"/>
  <c r="A2006" i="1"/>
  <c r="K2005" i="1"/>
  <c r="L2005" i="1" s="1"/>
  <c r="G2005" i="1"/>
  <c r="H2005" i="1" s="1"/>
  <c r="I2005" i="1" s="1"/>
  <c r="U2005" i="1" s="1"/>
  <c r="A2005" i="1"/>
  <c r="K2004" i="1"/>
  <c r="L2004" i="1" s="1"/>
  <c r="G2004" i="1"/>
  <c r="H2004" i="1" s="1"/>
  <c r="I2004" i="1" s="1"/>
  <c r="A2004" i="1"/>
  <c r="K2003" i="1"/>
  <c r="L2003" i="1" s="1"/>
  <c r="G2003" i="1"/>
  <c r="H2003" i="1" s="1"/>
  <c r="I2003" i="1" s="1"/>
  <c r="A2003" i="1"/>
  <c r="K2002" i="1"/>
  <c r="L2002" i="1" s="1"/>
  <c r="G2002" i="1"/>
  <c r="H2002" i="1" s="1"/>
  <c r="I2002" i="1" s="1"/>
  <c r="U2002" i="1" s="1"/>
  <c r="A2002" i="1"/>
  <c r="K2001" i="1"/>
  <c r="L2001" i="1" s="1"/>
  <c r="G2001" i="1"/>
  <c r="H2001" i="1" s="1"/>
  <c r="I2001" i="1" s="1"/>
  <c r="U2001" i="1" s="1"/>
  <c r="A2001" i="1"/>
  <c r="G2000" i="1"/>
  <c r="H2000" i="1" s="1"/>
  <c r="I2000" i="1" s="1"/>
  <c r="A2000" i="1"/>
  <c r="G1999" i="1"/>
  <c r="H1999" i="1" s="1"/>
  <c r="I1999" i="1" s="1"/>
  <c r="A1999" i="1"/>
  <c r="G1998" i="1"/>
  <c r="H1998" i="1" s="1"/>
  <c r="I1998" i="1" s="1"/>
  <c r="A1998" i="1"/>
  <c r="G1997" i="1"/>
  <c r="H1997" i="1" s="1"/>
  <c r="I1997" i="1" s="1"/>
  <c r="A1997" i="1"/>
  <c r="G1996" i="1"/>
  <c r="H1996" i="1" s="1"/>
  <c r="I1996" i="1" s="1"/>
  <c r="A1996" i="1"/>
  <c r="G1995" i="1"/>
  <c r="H1995" i="1" s="1"/>
  <c r="I1995" i="1" s="1"/>
  <c r="A1995" i="1"/>
  <c r="G1994" i="1"/>
  <c r="H1994" i="1" s="1"/>
  <c r="I1994" i="1" s="1"/>
  <c r="A1994" i="1"/>
  <c r="G1993" i="1"/>
  <c r="H1993" i="1" s="1"/>
  <c r="I1993" i="1" s="1"/>
  <c r="A1993" i="1"/>
  <c r="G1992" i="1"/>
  <c r="H1992" i="1" s="1"/>
  <c r="I1992" i="1" s="1"/>
  <c r="A1992" i="1"/>
  <c r="G1991" i="1"/>
  <c r="H1991" i="1" s="1"/>
  <c r="I1991" i="1" s="1"/>
  <c r="A1991" i="1"/>
  <c r="G1990" i="1"/>
  <c r="H1990" i="1" s="1"/>
  <c r="I1990" i="1" s="1"/>
  <c r="A1990" i="1"/>
  <c r="G1989" i="1"/>
  <c r="H1989" i="1" s="1"/>
  <c r="I1989" i="1" s="1"/>
  <c r="A1989" i="1"/>
  <c r="G1988" i="1"/>
  <c r="H1988" i="1" s="1"/>
  <c r="I1988" i="1" s="1"/>
  <c r="A1988" i="1"/>
  <c r="G1987" i="1"/>
  <c r="H1987" i="1" s="1"/>
  <c r="I1987" i="1" s="1"/>
  <c r="A1987" i="1"/>
  <c r="G1986" i="1"/>
  <c r="H1986" i="1" s="1"/>
  <c r="I1986" i="1" s="1"/>
  <c r="A1986" i="1"/>
  <c r="G1985" i="1"/>
  <c r="H1985" i="1" s="1"/>
  <c r="I1985" i="1" s="1"/>
  <c r="A1985" i="1"/>
  <c r="G1984" i="1"/>
  <c r="H1984" i="1" s="1"/>
  <c r="I1984" i="1" s="1"/>
  <c r="A1984" i="1"/>
  <c r="G1983" i="1"/>
  <c r="H1983" i="1" s="1"/>
  <c r="I1983" i="1" s="1"/>
  <c r="A1983" i="1"/>
  <c r="G1982" i="1"/>
  <c r="H1982" i="1" s="1"/>
  <c r="I1982" i="1" s="1"/>
  <c r="A1982" i="1"/>
  <c r="G1981" i="1"/>
  <c r="H1981" i="1" s="1"/>
  <c r="I1981" i="1" s="1"/>
  <c r="A1981" i="1"/>
  <c r="G1980" i="1"/>
  <c r="H1980" i="1" s="1"/>
  <c r="I1980" i="1" s="1"/>
  <c r="A1980" i="1"/>
  <c r="G1979" i="1"/>
  <c r="H1979" i="1" s="1"/>
  <c r="I1979" i="1" s="1"/>
  <c r="A1979" i="1"/>
  <c r="G1978" i="1"/>
  <c r="H1978" i="1" s="1"/>
  <c r="I1978" i="1" s="1"/>
  <c r="A1978" i="1"/>
  <c r="G1977" i="1"/>
  <c r="H1977" i="1" s="1"/>
  <c r="I1977" i="1" s="1"/>
  <c r="A1977" i="1"/>
  <c r="G1976" i="1"/>
  <c r="H1976" i="1" s="1"/>
  <c r="I1976" i="1" s="1"/>
  <c r="A1976" i="1"/>
  <c r="G1975" i="1"/>
  <c r="H1975" i="1" s="1"/>
  <c r="I1975" i="1" s="1"/>
  <c r="A1975" i="1"/>
  <c r="G1974" i="1"/>
  <c r="H1974" i="1" s="1"/>
  <c r="I1974" i="1" s="1"/>
  <c r="A1974" i="1"/>
  <c r="G1973" i="1"/>
  <c r="H1973" i="1" s="1"/>
  <c r="I1973" i="1" s="1"/>
  <c r="A1973" i="1"/>
  <c r="G1972" i="1"/>
  <c r="H1972" i="1" s="1"/>
  <c r="I1972" i="1" s="1"/>
  <c r="U1972" i="1" s="1"/>
  <c r="A1972" i="1"/>
  <c r="G1971" i="1"/>
  <c r="H1971" i="1" s="1"/>
  <c r="I1971" i="1" s="1"/>
  <c r="U1971" i="1" s="1"/>
  <c r="A1971" i="1"/>
  <c r="G1970" i="1"/>
  <c r="H1970" i="1" s="1"/>
  <c r="I1970" i="1" s="1"/>
  <c r="U1970" i="1" s="1"/>
  <c r="A1970" i="1"/>
  <c r="G1969" i="1"/>
  <c r="H1969" i="1" s="1"/>
  <c r="I1969" i="1" s="1"/>
  <c r="U1969" i="1" s="1"/>
  <c r="A1969" i="1"/>
  <c r="G1968" i="1"/>
  <c r="H1968" i="1" s="1"/>
  <c r="I1968" i="1" s="1"/>
  <c r="U1968" i="1" s="1"/>
  <c r="A1968" i="1"/>
  <c r="G1967" i="1"/>
  <c r="H1967" i="1" s="1"/>
  <c r="I1967" i="1" s="1"/>
  <c r="U1967" i="1" s="1"/>
  <c r="A1967" i="1"/>
  <c r="G1966" i="1"/>
  <c r="H1966" i="1" s="1"/>
  <c r="I1966" i="1" s="1"/>
  <c r="U1966" i="1" s="1"/>
  <c r="A1966" i="1"/>
  <c r="G1965" i="1"/>
  <c r="H1965" i="1" s="1"/>
  <c r="I1965" i="1" s="1"/>
  <c r="U1965" i="1" s="1"/>
  <c r="A1965" i="1"/>
  <c r="G1964" i="1"/>
  <c r="H1964" i="1" s="1"/>
  <c r="I1964" i="1" s="1"/>
  <c r="U1964" i="1" s="1"/>
  <c r="A1964" i="1"/>
  <c r="K1963" i="1"/>
  <c r="L1963" i="1" s="1"/>
  <c r="O1963" i="1" s="1"/>
  <c r="P1963" i="1" s="1"/>
  <c r="G1963" i="1"/>
  <c r="H1963" i="1" s="1"/>
  <c r="I1963" i="1" s="1"/>
  <c r="U1963" i="1" s="1"/>
  <c r="A1963" i="1"/>
  <c r="K1962" i="1"/>
  <c r="L1962" i="1" s="1"/>
  <c r="O1962" i="1" s="1"/>
  <c r="P1962" i="1" s="1"/>
  <c r="G1962" i="1"/>
  <c r="H1962" i="1" s="1"/>
  <c r="I1962" i="1" s="1"/>
  <c r="U1962" i="1" s="1"/>
  <c r="A1962" i="1"/>
  <c r="K1961" i="1"/>
  <c r="L1961" i="1" s="1"/>
  <c r="O1961" i="1" s="1"/>
  <c r="P1961" i="1" s="1"/>
  <c r="G1961" i="1"/>
  <c r="H1961" i="1" s="1"/>
  <c r="I1961" i="1" s="1"/>
  <c r="U1961" i="1" s="1"/>
  <c r="A1961" i="1"/>
  <c r="K1960" i="1"/>
  <c r="L1960" i="1" s="1"/>
  <c r="O1960" i="1" s="1"/>
  <c r="P1960" i="1" s="1"/>
  <c r="G1960" i="1"/>
  <c r="H1960" i="1" s="1"/>
  <c r="I1960" i="1" s="1"/>
  <c r="U1960" i="1" s="1"/>
  <c r="A1960" i="1"/>
  <c r="K1959" i="1"/>
  <c r="L1959" i="1" s="1"/>
  <c r="O1959" i="1" s="1"/>
  <c r="P1959" i="1" s="1"/>
  <c r="G1959" i="1"/>
  <c r="H1959" i="1" s="1"/>
  <c r="I1959" i="1" s="1"/>
  <c r="U1959" i="1" s="1"/>
  <c r="A1959" i="1"/>
  <c r="K1958" i="1"/>
  <c r="L1958" i="1" s="1"/>
  <c r="O1958" i="1" s="1"/>
  <c r="P1958" i="1" s="1"/>
  <c r="G1958" i="1"/>
  <c r="H1958" i="1" s="1"/>
  <c r="I1958" i="1" s="1"/>
  <c r="U1958" i="1" s="1"/>
  <c r="A1958" i="1"/>
  <c r="K1957" i="1"/>
  <c r="L1957" i="1" s="1"/>
  <c r="O1957" i="1" s="1"/>
  <c r="P1957" i="1" s="1"/>
  <c r="G1957" i="1"/>
  <c r="H1957" i="1" s="1"/>
  <c r="I1957" i="1" s="1"/>
  <c r="U1957" i="1" s="1"/>
  <c r="A1957" i="1"/>
  <c r="K1956" i="1"/>
  <c r="L1956" i="1" s="1"/>
  <c r="O1956" i="1" s="1"/>
  <c r="P1956" i="1" s="1"/>
  <c r="G1956" i="1"/>
  <c r="H1956" i="1" s="1"/>
  <c r="I1956" i="1" s="1"/>
  <c r="U1956" i="1" s="1"/>
  <c r="A1956" i="1"/>
  <c r="K1955" i="1"/>
  <c r="L1955" i="1" s="1"/>
  <c r="O1955" i="1" s="1"/>
  <c r="P1955" i="1" s="1"/>
  <c r="G1955" i="1"/>
  <c r="H1955" i="1" s="1"/>
  <c r="I1955" i="1" s="1"/>
  <c r="U1955" i="1" s="1"/>
  <c r="A1955" i="1"/>
  <c r="K1954" i="1"/>
  <c r="L1954" i="1" s="1"/>
  <c r="O1954" i="1" s="1"/>
  <c r="P1954" i="1" s="1"/>
  <c r="G1954" i="1"/>
  <c r="H1954" i="1" s="1"/>
  <c r="I1954" i="1" s="1"/>
  <c r="U1954" i="1" s="1"/>
  <c r="A1954" i="1"/>
  <c r="K1953" i="1"/>
  <c r="L1953" i="1" s="1"/>
  <c r="O1953" i="1" s="1"/>
  <c r="P1953" i="1" s="1"/>
  <c r="G1953" i="1"/>
  <c r="H1953" i="1" s="1"/>
  <c r="I1953" i="1" s="1"/>
  <c r="U1953" i="1" s="1"/>
  <c r="A1953" i="1"/>
  <c r="K1952" i="1"/>
  <c r="L1952" i="1" s="1"/>
  <c r="O1952" i="1" s="1"/>
  <c r="P1952" i="1" s="1"/>
  <c r="G1952" i="1"/>
  <c r="H1952" i="1" s="1"/>
  <c r="I1952" i="1" s="1"/>
  <c r="U1952" i="1" s="1"/>
  <c r="A1952" i="1"/>
  <c r="K1951" i="1"/>
  <c r="L1951" i="1" s="1"/>
  <c r="O1951" i="1" s="1"/>
  <c r="P1951" i="1" s="1"/>
  <c r="G1951" i="1"/>
  <c r="H1951" i="1" s="1"/>
  <c r="I1951" i="1" s="1"/>
  <c r="U1951" i="1" s="1"/>
  <c r="A1951" i="1"/>
  <c r="K1950" i="1"/>
  <c r="L1950" i="1" s="1"/>
  <c r="O1950" i="1" s="1"/>
  <c r="P1950" i="1" s="1"/>
  <c r="G1950" i="1"/>
  <c r="H1950" i="1" s="1"/>
  <c r="I1950" i="1" s="1"/>
  <c r="U1950" i="1" s="1"/>
  <c r="A1950" i="1"/>
  <c r="K1949" i="1"/>
  <c r="L1949" i="1" s="1"/>
  <c r="O1949" i="1" s="1"/>
  <c r="P1949" i="1" s="1"/>
  <c r="G1949" i="1"/>
  <c r="H1949" i="1" s="1"/>
  <c r="I1949" i="1" s="1"/>
  <c r="U1949" i="1" s="1"/>
  <c r="A1949" i="1"/>
  <c r="K1948" i="1"/>
  <c r="L1948" i="1" s="1"/>
  <c r="O1948" i="1" s="1"/>
  <c r="P1948" i="1" s="1"/>
  <c r="G1948" i="1"/>
  <c r="H1948" i="1" s="1"/>
  <c r="I1948" i="1" s="1"/>
  <c r="U1948" i="1" s="1"/>
  <c r="A1948" i="1"/>
  <c r="K1947" i="1"/>
  <c r="L1947" i="1" s="1"/>
  <c r="O1947" i="1" s="1"/>
  <c r="P1947" i="1" s="1"/>
  <c r="G1947" i="1"/>
  <c r="H1947" i="1" s="1"/>
  <c r="I1947" i="1" s="1"/>
  <c r="U1947" i="1" s="1"/>
  <c r="A1947" i="1"/>
  <c r="K1946" i="1"/>
  <c r="L1946" i="1" s="1"/>
  <c r="O1946" i="1" s="1"/>
  <c r="P1946" i="1" s="1"/>
  <c r="G1946" i="1"/>
  <c r="H1946" i="1" s="1"/>
  <c r="I1946" i="1" s="1"/>
  <c r="U1946" i="1" s="1"/>
  <c r="A1946" i="1"/>
  <c r="K1945" i="1"/>
  <c r="L1945" i="1" s="1"/>
  <c r="O1945" i="1" s="1"/>
  <c r="P1945" i="1" s="1"/>
  <c r="G1945" i="1"/>
  <c r="H1945" i="1" s="1"/>
  <c r="I1945" i="1" s="1"/>
  <c r="U1945" i="1" s="1"/>
  <c r="A1945" i="1"/>
  <c r="K1944" i="1"/>
  <c r="L1944" i="1" s="1"/>
  <c r="O1944" i="1" s="1"/>
  <c r="P1944" i="1" s="1"/>
  <c r="G1944" i="1"/>
  <c r="H1944" i="1" s="1"/>
  <c r="I1944" i="1" s="1"/>
  <c r="U1944" i="1" s="1"/>
  <c r="A1944" i="1"/>
  <c r="K1943" i="1"/>
  <c r="L1943" i="1" s="1"/>
  <c r="O1943" i="1" s="1"/>
  <c r="P1943" i="1" s="1"/>
  <c r="G1943" i="1"/>
  <c r="H1943" i="1" s="1"/>
  <c r="I1943" i="1" s="1"/>
  <c r="U1943" i="1" s="1"/>
  <c r="A1943" i="1"/>
  <c r="K1942" i="1"/>
  <c r="L1942" i="1" s="1"/>
  <c r="O1942" i="1" s="1"/>
  <c r="P1942" i="1" s="1"/>
  <c r="G1942" i="1"/>
  <c r="H1942" i="1" s="1"/>
  <c r="I1942" i="1" s="1"/>
  <c r="U1942" i="1" s="1"/>
  <c r="A1942" i="1"/>
  <c r="K1941" i="1"/>
  <c r="L1941" i="1" s="1"/>
  <c r="O1941" i="1" s="1"/>
  <c r="P1941" i="1" s="1"/>
  <c r="G1941" i="1"/>
  <c r="H1941" i="1" s="1"/>
  <c r="I1941" i="1" s="1"/>
  <c r="U1941" i="1" s="1"/>
  <c r="A1941" i="1"/>
  <c r="K1940" i="1"/>
  <c r="L1940" i="1" s="1"/>
  <c r="O1940" i="1" s="1"/>
  <c r="P1940" i="1" s="1"/>
  <c r="G1940" i="1"/>
  <c r="H1940" i="1" s="1"/>
  <c r="I1940" i="1" s="1"/>
  <c r="U1940" i="1" s="1"/>
  <c r="A1940" i="1"/>
  <c r="K1939" i="1"/>
  <c r="L1939" i="1" s="1"/>
  <c r="O1939" i="1" s="1"/>
  <c r="P1939" i="1" s="1"/>
  <c r="G1939" i="1"/>
  <c r="H1939" i="1" s="1"/>
  <c r="I1939" i="1" s="1"/>
  <c r="U1939" i="1" s="1"/>
  <c r="A1939" i="1"/>
  <c r="K1938" i="1"/>
  <c r="L1938" i="1" s="1"/>
  <c r="O1938" i="1" s="1"/>
  <c r="P1938" i="1" s="1"/>
  <c r="G1938" i="1"/>
  <c r="H1938" i="1" s="1"/>
  <c r="I1938" i="1" s="1"/>
  <c r="U1938" i="1" s="1"/>
  <c r="A1938" i="1"/>
  <c r="K1937" i="1"/>
  <c r="L1937" i="1" s="1"/>
  <c r="O1937" i="1" s="1"/>
  <c r="P1937" i="1" s="1"/>
  <c r="G1937" i="1"/>
  <c r="H1937" i="1" s="1"/>
  <c r="I1937" i="1" s="1"/>
  <c r="U1937" i="1" s="1"/>
  <c r="A1937" i="1"/>
  <c r="K1936" i="1"/>
  <c r="L1936" i="1" s="1"/>
  <c r="O1936" i="1" s="1"/>
  <c r="P1936" i="1" s="1"/>
  <c r="G1936" i="1"/>
  <c r="H1936" i="1" s="1"/>
  <c r="I1936" i="1" s="1"/>
  <c r="U1936" i="1" s="1"/>
  <c r="A1936" i="1"/>
  <c r="K1935" i="1"/>
  <c r="L1935" i="1" s="1"/>
  <c r="O1935" i="1" s="1"/>
  <c r="P1935" i="1" s="1"/>
  <c r="G1935" i="1"/>
  <c r="H1935" i="1" s="1"/>
  <c r="I1935" i="1" s="1"/>
  <c r="U1935" i="1" s="1"/>
  <c r="A1935" i="1"/>
  <c r="K1934" i="1"/>
  <c r="L1934" i="1" s="1"/>
  <c r="O1934" i="1" s="1"/>
  <c r="P1934" i="1" s="1"/>
  <c r="G1934" i="1"/>
  <c r="H1934" i="1" s="1"/>
  <c r="I1934" i="1" s="1"/>
  <c r="U1934" i="1" s="1"/>
  <c r="A1934" i="1"/>
  <c r="K1933" i="1"/>
  <c r="L1933" i="1" s="1"/>
  <c r="O1933" i="1" s="1"/>
  <c r="P1933" i="1" s="1"/>
  <c r="G1933" i="1"/>
  <c r="H1933" i="1" s="1"/>
  <c r="I1933" i="1" s="1"/>
  <c r="U1933" i="1" s="1"/>
  <c r="A1933" i="1"/>
  <c r="K1932" i="1"/>
  <c r="L1932" i="1" s="1"/>
  <c r="O1932" i="1" s="1"/>
  <c r="P1932" i="1" s="1"/>
  <c r="G1932" i="1"/>
  <c r="H1932" i="1" s="1"/>
  <c r="I1932" i="1" s="1"/>
  <c r="U1932" i="1" s="1"/>
  <c r="A1932" i="1"/>
  <c r="K1931" i="1"/>
  <c r="L1931" i="1" s="1"/>
  <c r="O1931" i="1" s="1"/>
  <c r="P1931" i="1" s="1"/>
  <c r="G1931" i="1"/>
  <c r="H1931" i="1" s="1"/>
  <c r="I1931" i="1" s="1"/>
  <c r="U1931" i="1" s="1"/>
  <c r="A1931" i="1"/>
  <c r="K1930" i="1"/>
  <c r="L1930" i="1" s="1"/>
  <c r="O1930" i="1" s="1"/>
  <c r="P1930" i="1" s="1"/>
  <c r="G1930" i="1"/>
  <c r="H1930" i="1" s="1"/>
  <c r="I1930" i="1" s="1"/>
  <c r="U1930" i="1" s="1"/>
  <c r="A1930" i="1"/>
  <c r="K1929" i="1"/>
  <c r="L1929" i="1" s="1"/>
  <c r="O1929" i="1" s="1"/>
  <c r="P1929" i="1" s="1"/>
  <c r="G1929" i="1"/>
  <c r="H1929" i="1" s="1"/>
  <c r="I1929" i="1" s="1"/>
  <c r="U1929" i="1" s="1"/>
  <c r="A1929" i="1"/>
  <c r="K1928" i="1"/>
  <c r="L1928" i="1" s="1"/>
  <c r="O1928" i="1" s="1"/>
  <c r="P1928" i="1" s="1"/>
  <c r="G1928" i="1"/>
  <c r="H1928" i="1" s="1"/>
  <c r="I1928" i="1" s="1"/>
  <c r="U1928" i="1" s="1"/>
  <c r="A1928" i="1"/>
  <c r="K1927" i="1"/>
  <c r="L1927" i="1" s="1"/>
  <c r="O1927" i="1" s="1"/>
  <c r="P1927" i="1" s="1"/>
  <c r="G1927" i="1"/>
  <c r="H1927" i="1" s="1"/>
  <c r="I1927" i="1" s="1"/>
  <c r="U1927" i="1" s="1"/>
  <c r="A1927" i="1"/>
  <c r="K1926" i="1"/>
  <c r="L1926" i="1" s="1"/>
  <c r="O1926" i="1" s="1"/>
  <c r="P1926" i="1" s="1"/>
  <c r="G1926" i="1"/>
  <c r="H1926" i="1" s="1"/>
  <c r="I1926" i="1" s="1"/>
  <c r="U1926" i="1" s="1"/>
  <c r="A1926" i="1"/>
  <c r="K1925" i="1"/>
  <c r="L1925" i="1" s="1"/>
  <c r="G1925" i="1"/>
  <c r="H1925" i="1" s="1"/>
  <c r="I1925" i="1" s="1"/>
  <c r="U1925" i="1" s="1"/>
  <c r="A1925" i="1"/>
  <c r="K1924" i="1"/>
  <c r="L1924" i="1" s="1"/>
  <c r="O1924" i="1" s="1"/>
  <c r="P1924" i="1" s="1"/>
  <c r="G1924" i="1"/>
  <c r="H1924" i="1" s="1"/>
  <c r="I1924" i="1" s="1"/>
  <c r="U1924" i="1" s="1"/>
  <c r="A1924" i="1"/>
  <c r="K1923" i="1"/>
  <c r="L1923" i="1" s="1"/>
  <c r="G1923" i="1"/>
  <c r="H1923" i="1" s="1"/>
  <c r="I1923" i="1" s="1"/>
  <c r="U1923" i="1" s="1"/>
  <c r="A1923" i="1"/>
  <c r="K1922" i="1"/>
  <c r="L1922" i="1" s="1"/>
  <c r="O1922" i="1" s="1"/>
  <c r="P1922" i="1" s="1"/>
  <c r="G1922" i="1"/>
  <c r="H1922" i="1" s="1"/>
  <c r="I1922" i="1" s="1"/>
  <c r="U1922" i="1" s="1"/>
  <c r="A1922" i="1"/>
  <c r="K1921" i="1"/>
  <c r="L1921" i="1" s="1"/>
  <c r="G1921" i="1"/>
  <c r="H1921" i="1" s="1"/>
  <c r="I1921" i="1" s="1"/>
  <c r="U1921" i="1" s="1"/>
  <c r="A1921" i="1"/>
  <c r="K1920" i="1"/>
  <c r="L1920" i="1" s="1"/>
  <c r="O1920" i="1" s="1"/>
  <c r="P1920" i="1" s="1"/>
  <c r="G1920" i="1"/>
  <c r="H1920" i="1" s="1"/>
  <c r="I1920" i="1" s="1"/>
  <c r="U1920" i="1" s="1"/>
  <c r="A1920" i="1"/>
  <c r="K1919" i="1"/>
  <c r="L1919" i="1" s="1"/>
  <c r="G1919" i="1"/>
  <c r="H1919" i="1" s="1"/>
  <c r="I1919" i="1" s="1"/>
  <c r="U1919" i="1" s="1"/>
  <c r="A1919" i="1"/>
  <c r="K1918" i="1"/>
  <c r="L1918" i="1" s="1"/>
  <c r="O1918" i="1" s="1"/>
  <c r="P1918" i="1" s="1"/>
  <c r="G1918" i="1"/>
  <c r="H1918" i="1" s="1"/>
  <c r="I1918" i="1" s="1"/>
  <c r="U1918" i="1" s="1"/>
  <c r="A1918" i="1"/>
  <c r="K1917" i="1"/>
  <c r="L1917" i="1" s="1"/>
  <c r="G1917" i="1"/>
  <c r="H1917" i="1" s="1"/>
  <c r="I1917" i="1" s="1"/>
  <c r="U1917" i="1" s="1"/>
  <c r="A1917" i="1"/>
  <c r="K1916" i="1"/>
  <c r="L1916" i="1" s="1"/>
  <c r="O1916" i="1" s="1"/>
  <c r="P1916" i="1" s="1"/>
  <c r="G1916" i="1"/>
  <c r="H1916" i="1" s="1"/>
  <c r="I1916" i="1" s="1"/>
  <c r="U1916" i="1" s="1"/>
  <c r="A1916" i="1"/>
  <c r="K1915" i="1"/>
  <c r="L1915" i="1" s="1"/>
  <c r="G1915" i="1"/>
  <c r="H1915" i="1" s="1"/>
  <c r="I1915" i="1" s="1"/>
  <c r="U1915" i="1" s="1"/>
  <c r="A1915" i="1"/>
  <c r="K1914" i="1"/>
  <c r="L1914" i="1" s="1"/>
  <c r="O1914" i="1" s="1"/>
  <c r="P1914" i="1" s="1"/>
  <c r="G1914" i="1"/>
  <c r="H1914" i="1" s="1"/>
  <c r="I1914" i="1" s="1"/>
  <c r="U1914" i="1" s="1"/>
  <c r="A1914" i="1"/>
  <c r="K1913" i="1"/>
  <c r="L1913" i="1" s="1"/>
  <c r="G1913" i="1"/>
  <c r="H1913" i="1" s="1"/>
  <c r="I1913" i="1" s="1"/>
  <c r="U1913" i="1" s="1"/>
  <c r="A1913" i="1"/>
  <c r="K1912" i="1"/>
  <c r="L1912" i="1" s="1"/>
  <c r="O1912" i="1" s="1"/>
  <c r="P1912" i="1" s="1"/>
  <c r="G1912" i="1"/>
  <c r="H1912" i="1" s="1"/>
  <c r="I1912" i="1" s="1"/>
  <c r="U1912" i="1" s="1"/>
  <c r="A1912" i="1"/>
  <c r="K1911" i="1"/>
  <c r="L1911" i="1" s="1"/>
  <c r="G1911" i="1"/>
  <c r="H1911" i="1" s="1"/>
  <c r="I1911" i="1" s="1"/>
  <c r="U1911" i="1" s="1"/>
  <c r="A1911" i="1"/>
  <c r="K1910" i="1"/>
  <c r="L1910" i="1" s="1"/>
  <c r="O1910" i="1" s="1"/>
  <c r="P1910" i="1" s="1"/>
  <c r="G1910" i="1"/>
  <c r="H1910" i="1" s="1"/>
  <c r="I1910" i="1" s="1"/>
  <c r="U1910" i="1" s="1"/>
  <c r="A1910" i="1"/>
  <c r="K1909" i="1"/>
  <c r="L1909" i="1" s="1"/>
  <c r="G1909" i="1"/>
  <c r="H1909" i="1" s="1"/>
  <c r="I1909" i="1" s="1"/>
  <c r="U1909" i="1" s="1"/>
  <c r="A1909" i="1"/>
  <c r="K1908" i="1"/>
  <c r="L1908" i="1" s="1"/>
  <c r="O1908" i="1" s="1"/>
  <c r="P1908" i="1" s="1"/>
  <c r="G1908" i="1"/>
  <c r="H1908" i="1" s="1"/>
  <c r="I1908" i="1" s="1"/>
  <c r="U1908" i="1" s="1"/>
  <c r="A1908" i="1"/>
  <c r="K1907" i="1"/>
  <c r="L1907" i="1" s="1"/>
  <c r="G1907" i="1"/>
  <c r="H1907" i="1" s="1"/>
  <c r="I1907" i="1" s="1"/>
  <c r="U1907" i="1" s="1"/>
  <c r="A1907" i="1"/>
  <c r="K1906" i="1"/>
  <c r="L1906" i="1" s="1"/>
  <c r="O1906" i="1" s="1"/>
  <c r="P1906" i="1" s="1"/>
  <c r="G1906" i="1"/>
  <c r="H1906" i="1" s="1"/>
  <c r="I1906" i="1" s="1"/>
  <c r="U1906" i="1" s="1"/>
  <c r="A1906" i="1"/>
  <c r="K1905" i="1"/>
  <c r="L1905" i="1" s="1"/>
  <c r="G1905" i="1"/>
  <c r="H1905" i="1" s="1"/>
  <c r="I1905" i="1" s="1"/>
  <c r="U1905" i="1" s="1"/>
  <c r="A1905" i="1"/>
  <c r="K1904" i="1"/>
  <c r="L1904" i="1" s="1"/>
  <c r="G1904" i="1"/>
  <c r="H1904" i="1" s="1"/>
  <c r="I1904" i="1" s="1"/>
  <c r="U1904" i="1" s="1"/>
  <c r="A1904" i="1"/>
  <c r="K1903" i="1"/>
  <c r="L1903" i="1" s="1"/>
  <c r="G1903" i="1"/>
  <c r="H1903" i="1" s="1"/>
  <c r="I1903" i="1" s="1"/>
  <c r="U1903" i="1" s="1"/>
  <c r="A1903" i="1"/>
  <c r="K1902" i="1"/>
  <c r="L1902" i="1" s="1"/>
  <c r="G1902" i="1"/>
  <c r="H1902" i="1" s="1"/>
  <c r="I1902" i="1" s="1"/>
  <c r="U1902" i="1" s="1"/>
  <c r="A1902" i="1"/>
  <c r="K1901" i="1"/>
  <c r="L1901" i="1" s="1"/>
  <c r="G1901" i="1"/>
  <c r="H1901" i="1" s="1"/>
  <c r="I1901" i="1" s="1"/>
  <c r="A1901" i="1"/>
  <c r="K1900" i="1"/>
  <c r="L1900" i="1" s="1"/>
  <c r="G1900" i="1"/>
  <c r="H1900" i="1" s="1"/>
  <c r="I1900" i="1" s="1"/>
  <c r="A1900" i="1"/>
  <c r="K1899" i="1"/>
  <c r="L1899" i="1" s="1"/>
  <c r="G1899" i="1"/>
  <c r="H1899" i="1" s="1"/>
  <c r="I1899" i="1" s="1"/>
  <c r="U1899" i="1" s="1"/>
  <c r="A1899" i="1"/>
  <c r="K1898" i="1"/>
  <c r="L1898" i="1" s="1"/>
  <c r="G1898" i="1"/>
  <c r="H1898" i="1" s="1"/>
  <c r="I1898" i="1" s="1"/>
  <c r="U1898" i="1" s="1"/>
  <c r="A1898" i="1"/>
  <c r="K1897" i="1"/>
  <c r="L1897" i="1" s="1"/>
  <c r="G1897" i="1"/>
  <c r="H1897" i="1" s="1"/>
  <c r="I1897" i="1" s="1"/>
  <c r="A1897" i="1"/>
  <c r="K1896" i="1"/>
  <c r="L1896" i="1" s="1"/>
  <c r="G1896" i="1"/>
  <c r="H1896" i="1" s="1"/>
  <c r="I1896" i="1" s="1"/>
  <c r="A1896" i="1"/>
  <c r="K1895" i="1"/>
  <c r="L1895" i="1" s="1"/>
  <c r="G1895" i="1"/>
  <c r="H1895" i="1" s="1"/>
  <c r="I1895" i="1" s="1"/>
  <c r="U1895" i="1" s="1"/>
  <c r="A1895" i="1"/>
  <c r="K1894" i="1"/>
  <c r="L1894" i="1" s="1"/>
  <c r="G1894" i="1"/>
  <c r="H1894" i="1" s="1"/>
  <c r="I1894" i="1" s="1"/>
  <c r="U1894" i="1" s="1"/>
  <c r="A1894" i="1"/>
  <c r="K1893" i="1"/>
  <c r="L1893" i="1" s="1"/>
  <c r="G1893" i="1"/>
  <c r="H1893" i="1" s="1"/>
  <c r="I1893" i="1" s="1"/>
  <c r="A1893" i="1"/>
  <c r="K1892" i="1"/>
  <c r="L1892" i="1" s="1"/>
  <c r="G1892" i="1"/>
  <c r="H1892" i="1" s="1"/>
  <c r="I1892" i="1" s="1"/>
  <c r="A1892" i="1"/>
  <c r="K1891" i="1"/>
  <c r="L1891" i="1" s="1"/>
  <c r="G1891" i="1"/>
  <c r="H1891" i="1" s="1"/>
  <c r="I1891" i="1" s="1"/>
  <c r="U1891" i="1" s="1"/>
  <c r="A1891" i="1"/>
  <c r="K1890" i="1"/>
  <c r="L1890" i="1" s="1"/>
  <c r="G1890" i="1"/>
  <c r="H1890" i="1" s="1"/>
  <c r="I1890" i="1" s="1"/>
  <c r="U1890" i="1" s="1"/>
  <c r="A1890" i="1"/>
  <c r="G1889" i="1"/>
  <c r="H1889" i="1" s="1"/>
  <c r="I1889" i="1" s="1"/>
  <c r="A1889" i="1"/>
  <c r="G1888" i="1"/>
  <c r="H1888" i="1" s="1"/>
  <c r="I1888" i="1" s="1"/>
  <c r="A1888" i="1"/>
  <c r="G1887" i="1"/>
  <c r="H1887" i="1" s="1"/>
  <c r="I1887" i="1" s="1"/>
  <c r="A1887" i="1"/>
  <c r="G1886" i="1"/>
  <c r="H1886" i="1" s="1"/>
  <c r="I1886" i="1" s="1"/>
  <c r="A1886" i="1"/>
  <c r="G1885" i="1"/>
  <c r="H1885" i="1" s="1"/>
  <c r="I1885" i="1" s="1"/>
  <c r="A1885" i="1"/>
  <c r="G1884" i="1"/>
  <c r="H1884" i="1" s="1"/>
  <c r="I1884" i="1" s="1"/>
  <c r="A1884" i="1"/>
  <c r="G1883" i="1"/>
  <c r="H1883" i="1" s="1"/>
  <c r="I1883" i="1" s="1"/>
  <c r="A1883" i="1"/>
  <c r="G1882" i="1"/>
  <c r="H1882" i="1" s="1"/>
  <c r="I1882" i="1" s="1"/>
  <c r="A1882" i="1"/>
  <c r="G1881" i="1"/>
  <c r="H1881" i="1" s="1"/>
  <c r="I1881" i="1" s="1"/>
  <c r="A1881" i="1"/>
  <c r="G1880" i="1"/>
  <c r="H1880" i="1" s="1"/>
  <c r="I1880" i="1" s="1"/>
  <c r="A1880" i="1"/>
  <c r="G1879" i="1"/>
  <c r="H1879" i="1" s="1"/>
  <c r="I1879" i="1" s="1"/>
  <c r="A1879" i="1"/>
  <c r="G1878" i="1"/>
  <c r="H1878" i="1" s="1"/>
  <c r="I1878" i="1" s="1"/>
  <c r="A1878" i="1"/>
  <c r="G1877" i="1"/>
  <c r="H1877" i="1" s="1"/>
  <c r="I1877" i="1" s="1"/>
  <c r="A1877" i="1"/>
  <c r="G1876" i="1"/>
  <c r="H1876" i="1" s="1"/>
  <c r="I1876" i="1" s="1"/>
  <c r="A1876" i="1"/>
  <c r="G1875" i="1"/>
  <c r="H1875" i="1" s="1"/>
  <c r="I1875" i="1" s="1"/>
  <c r="A1875" i="1"/>
  <c r="G1874" i="1"/>
  <c r="H1874" i="1" s="1"/>
  <c r="I1874" i="1" s="1"/>
  <c r="A1874" i="1"/>
  <c r="G1873" i="1"/>
  <c r="H1873" i="1" s="1"/>
  <c r="I1873" i="1" s="1"/>
  <c r="A1873" i="1"/>
  <c r="G1872" i="1"/>
  <c r="H1872" i="1" s="1"/>
  <c r="I1872" i="1" s="1"/>
  <c r="A1872" i="1"/>
  <c r="G1871" i="1"/>
  <c r="H1871" i="1" s="1"/>
  <c r="I1871" i="1" s="1"/>
  <c r="A1871" i="1"/>
  <c r="G1870" i="1"/>
  <c r="H1870" i="1" s="1"/>
  <c r="I1870" i="1" s="1"/>
  <c r="A1870" i="1"/>
  <c r="G1869" i="1"/>
  <c r="H1869" i="1" s="1"/>
  <c r="I1869" i="1" s="1"/>
  <c r="A1869" i="1"/>
  <c r="G1868" i="1"/>
  <c r="H1868" i="1" s="1"/>
  <c r="I1868" i="1" s="1"/>
  <c r="A1868" i="1"/>
  <c r="G1867" i="1"/>
  <c r="H1867" i="1" s="1"/>
  <c r="I1867" i="1" s="1"/>
  <c r="U1867" i="1" s="1"/>
  <c r="A1867" i="1"/>
  <c r="G1866" i="1"/>
  <c r="H1866" i="1" s="1"/>
  <c r="I1866" i="1" s="1"/>
  <c r="U1866" i="1" s="1"/>
  <c r="A1866" i="1"/>
  <c r="G1865" i="1"/>
  <c r="H1865" i="1" s="1"/>
  <c r="I1865" i="1" s="1"/>
  <c r="U1865" i="1" s="1"/>
  <c r="A1865" i="1"/>
  <c r="G1864" i="1"/>
  <c r="H1864" i="1" s="1"/>
  <c r="I1864" i="1" s="1"/>
  <c r="U1864" i="1" s="1"/>
  <c r="A1864" i="1"/>
  <c r="G1863" i="1"/>
  <c r="H1863" i="1" s="1"/>
  <c r="I1863" i="1" s="1"/>
  <c r="U1863" i="1" s="1"/>
  <c r="A1863" i="1"/>
  <c r="G1862" i="1"/>
  <c r="H1862" i="1" s="1"/>
  <c r="I1862" i="1" s="1"/>
  <c r="U1862" i="1" s="1"/>
  <c r="A1862" i="1"/>
  <c r="G1861" i="1"/>
  <c r="H1861" i="1" s="1"/>
  <c r="I1861" i="1" s="1"/>
  <c r="U1861" i="1" s="1"/>
  <c r="A1861" i="1"/>
  <c r="G1860" i="1"/>
  <c r="H1860" i="1" s="1"/>
  <c r="I1860" i="1" s="1"/>
  <c r="U1860" i="1" s="1"/>
  <c r="A1860" i="1"/>
  <c r="G1859" i="1"/>
  <c r="H1859" i="1" s="1"/>
  <c r="I1859" i="1" s="1"/>
  <c r="U1859" i="1" s="1"/>
  <c r="A1859" i="1"/>
  <c r="G1858" i="1"/>
  <c r="H1858" i="1" s="1"/>
  <c r="I1858" i="1" s="1"/>
  <c r="U1858" i="1" s="1"/>
  <c r="A1858" i="1"/>
  <c r="G1857" i="1"/>
  <c r="H1857" i="1" s="1"/>
  <c r="I1857" i="1" s="1"/>
  <c r="U1857" i="1" s="1"/>
  <c r="A1857" i="1"/>
  <c r="G1856" i="1"/>
  <c r="H1856" i="1" s="1"/>
  <c r="I1856" i="1" s="1"/>
  <c r="U1856" i="1" s="1"/>
  <c r="A1856" i="1"/>
  <c r="G1855" i="1"/>
  <c r="H1855" i="1" s="1"/>
  <c r="I1855" i="1" s="1"/>
  <c r="U1855" i="1" s="1"/>
  <c r="A1855" i="1"/>
  <c r="G1854" i="1"/>
  <c r="H1854" i="1" s="1"/>
  <c r="I1854" i="1" s="1"/>
  <c r="U1854" i="1" s="1"/>
  <c r="A1854" i="1"/>
  <c r="G1853" i="1"/>
  <c r="H1853" i="1" s="1"/>
  <c r="I1853" i="1" s="1"/>
  <c r="U1853" i="1" s="1"/>
  <c r="A1853" i="1"/>
  <c r="K1852" i="1"/>
  <c r="L1852" i="1" s="1"/>
  <c r="O1852" i="1" s="1"/>
  <c r="P1852" i="1" s="1"/>
  <c r="G1852" i="1"/>
  <c r="H1852" i="1" s="1"/>
  <c r="I1852" i="1" s="1"/>
  <c r="U1852" i="1" s="1"/>
  <c r="A1852" i="1"/>
  <c r="K1851" i="1"/>
  <c r="L1851" i="1" s="1"/>
  <c r="O1851" i="1" s="1"/>
  <c r="P1851" i="1" s="1"/>
  <c r="G1851" i="1"/>
  <c r="H1851" i="1" s="1"/>
  <c r="I1851" i="1" s="1"/>
  <c r="U1851" i="1" s="1"/>
  <c r="A1851" i="1"/>
  <c r="K1850" i="1"/>
  <c r="L1850" i="1" s="1"/>
  <c r="O1850" i="1" s="1"/>
  <c r="P1850" i="1" s="1"/>
  <c r="G1850" i="1"/>
  <c r="H1850" i="1" s="1"/>
  <c r="I1850" i="1" s="1"/>
  <c r="U1850" i="1" s="1"/>
  <c r="A1850" i="1"/>
  <c r="K1849" i="1"/>
  <c r="L1849" i="1" s="1"/>
  <c r="O1849" i="1" s="1"/>
  <c r="P1849" i="1" s="1"/>
  <c r="G1849" i="1"/>
  <c r="H1849" i="1" s="1"/>
  <c r="I1849" i="1" s="1"/>
  <c r="U1849" i="1" s="1"/>
  <c r="A1849" i="1"/>
  <c r="K1848" i="1"/>
  <c r="L1848" i="1" s="1"/>
  <c r="O1848" i="1" s="1"/>
  <c r="P1848" i="1" s="1"/>
  <c r="G1848" i="1"/>
  <c r="H1848" i="1" s="1"/>
  <c r="I1848" i="1" s="1"/>
  <c r="U1848" i="1" s="1"/>
  <c r="A1848" i="1"/>
  <c r="K1847" i="1"/>
  <c r="L1847" i="1" s="1"/>
  <c r="O1847" i="1" s="1"/>
  <c r="P1847" i="1" s="1"/>
  <c r="G1847" i="1"/>
  <c r="H1847" i="1" s="1"/>
  <c r="I1847" i="1" s="1"/>
  <c r="U1847" i="1" s="1"/>
  <c r="A1847" i="1"/>
  <c r="K1846" i="1"/>
  <c r="L1846" i="1" s="1"/>
  <c r="O1846" i="1" s="1"/>
  <c r="P1846" i="1" s="1"/>
  <c r="G1846" i="1"/>
  <c r="H1846" i="1" s="1"/>
  <c r="I1846" i="1" s="1"/>
  <c r="U1846" i="1" s="1"/>
  <c r="A1846" i="1"/>
  <c r="K1845" i="1"/>
  <c r="L1845" i="1" s="1"/>
  <c r="O1845" i="1" s="1"/>
  <c r="P1845" i="1" s="1"/>
  <c r="G1845" i="1"/>
  <c r="H1845" i="1" s="1"/>
  <c r="I1845" i="1" s="1"/>
  <c r="U1845" i="1" s="1"/>
  <c r="A1845" i="1"/>
  <c r="K1844" i="1"/>
  <c r="L1844" i="1" s="1"/>
  <c r="O1844" i="1" s="1"/>
  <c r="P1844" i="1" s="1"/>
  <c r="G1844" i="1"/>
  <c r="H1844" i="1" s="1"/>
  <c r="I1844" i="1" s="1"/>
  <c r="U1844" i="1" s="1"/>
  <c r="A1844" i="1"/>
  <c r="K1843" i="1"/>
  <c r="L1843" i="1" s="1"/>
  <c r="O1843" i="1" s="1"/>
  <c r="P1843" i="1" s="1"/>
  <c r="G1843" i="1"/>
  <c r="H1843" i="1" s="1"/>
  <c r="I1843" i="1" s="1"/>
  <c r="U1843" i="1" s="1"/>
  <c r="A1843" i="1"/>
  <c r="K1842" i="1"/>
  <c r="L1842" i="1" s="1"/>
  <c r="O1842" i="1" s="1"/>
  <c r="P1842" i="1" s="1"/>
  <c r="G1842" i="1"/>
  <c r="H1842" i="1" s="1"/>
  <c r="I1842" i="1" s="1"/>
  <c r="U1842" i="1" s="1"/>
  <c r="A1842" i="1"/>
  <c r="K1841" i="1"/>
  <c r="L1841" i="1" s="1"/>
  <c r="O1841" i="1" s="1"/>
  <c r="P1841" i="1" s="1"/>
  <c r="G1841" i="1"/>
  <c r="H1841" i="1" s="1"/>
  <c r="I1841" i="1" s="1"/>
  <c r="U1841" i="1" s="1"/>
  <c r="A1841" i="1"/>
  <c r="K1840" i="1"/>
  <c r="L1840" i="1" s="1"/>
  <c r="O1840" i="1" s="1"/>
  <c r="P1840" i="1" s="1"/>
  <c r="G1840" i="1"/>
  <c r="H1840" i="1" s="1"/>
  <c r="I1840" i="1" s="1"/>
  <c r="U1840" i="1" s="1"/>
  <c r="A1840" i="1"/>
  <c r="K1839" i="1"/>
  <c r="L1839" i="1" s="1"/>
  <c r="O1839" i="1" s="1"/>
  <c r="P1839" i="1" s="1"/>
  <c r="G1839" i="1"/>
  <c r="H1839" i="1" s="1"/>
  <c r="I1839" i="1" s="1"/>
  <c r="U1839" i="1" s="1"/>
  <c r="A1839" i="1"/>
  <c r="K1838" i="1"/>
  <c r="L1838" i="1" s="1"/>
  <c r="O1838" i="1" s="1"/>
  <c r="P1838" i="1" s="1"/>
  <c r="G1838" i="1"/>
  <c r="H1838" i="1" s="1"/>
  <c r="I1838" i="1" s="1"/>
  <c r="U1838" i="1" s="1"/>
  <c r="A1838" i="1"/>
  <c r="K1837" i="1"/>
  <c r="L1837" i="1" s="1"/>
  <c r="O1837" i="1" s="1"/>
  <c r="P1837" i="1" s="1"/>
  <c r="G1837" i="1"/>
  <c r="H1837" i="1" s="1"/>
  <c r="I1837" i="1" s="1"/>
  <c r="U1837" i="1" s="1"/>
  <c r="A1837" i="1"/>
  <c r="K1836" i="1"/>
  <c r="L1836" i="1" s="1"/>
  <c r="O1836" i="1" s="1"/>
  <c r="P1836" i="1" s="1"/>
  <c r="G1836" i="1"/>
  <c r="H1836" i="1" s="1"/>
  <c r="I1836" i="1" s="1"/>
  <c r="U1836" i="1" s="1"/>
  <c r="A1836" i="1"/>
  <c r="K1835" i="1"/>
  <c r="L1835" i="1" s="1"/>
  <c r="O1835" i="1" s="1"/>
  <c r="P1835" i="1" s="1"/>
  <c r="G1835" i="1"/>
  <c r="H1835" i="1" s="1"/>
  <c r="I1835" i="1" s="1"/>
  <c r="U1835" i="1" s="1"/>
  <c r="A1835" i="1"/>
  <c r="K1834" i="1"/>
  <c r="L1834" i="1" s="1"/>
  <c r="O1834" i="1" s="1"/>
  <c r="P1834" i="1" s="1"/>
  <c r="G1834" i="1"/>
  <c r="H1834" i="1" s="1"/>
  <c r="I1834" i="1" s="1"/>
  <c r="U1834" i="1" s="1"/>
  <c r="A1834" i="1"/>
  <c r="K1833" i="1"/>
  <c r="L1833" i="1" s="1"/>
  <c r="O1833" i="1" s="1"/>
  <c r="P1833" i="1" s="1"/>
  <c r="G1833" i="1"/>
  <c r="H1833" i="1" s="1"/>
  <c r="I1833" i="1" s="1"/>
  <c r="U1833" i="1" s="1"/>
  <c r="A1833" i="1"/>
  <c r="K1832" i="1"/>
  <c r="L1832" i="1" s="1"/>
  <c r="O1832" i="1" s="1"/>
  <c r="P1832" i="1" s="1"/>
  <c r="G1832" i="1"/>
  <c r="H1832" i="1" s="1"/>
  <c r="I1832" i="1" s="1"/>
  <c r="U1832" i="1" s="1"/>
  <c r="A1832" i="1"/>
  <c r="K1831" i="1"/>
  <c r="L1831" i="1" s="1"/>
  <c r="O1831" i="1" s="1"/>
  <c r="P1831" i="1" s="1"/>
  <c r="G1831" i="1"/>
  <c r="H1831" i="1" s="1"/>
  <c r="I1831" i="1" s="1"/>
  <c r="U1831" i="1" s="1"/>
  <c r="A1831" i="1"/>
  <c r="K1830" i="1"/>
  <c r="L1830" i="1" s="1"/>
  <c r="O1830" i="1" s="1"/>
  <c r="P1830" i="1" s="1"/>
  <c r="G1830" i="1"/>
  <c r="H1830" i="1" s="1"/>
  <c r="I1830" i="1" s="1"/>
  <c r="U1830" i="1" s="1"/>
  <c r="A1830" i="1"/>
  <c r="K1829" i="1"/>
  <c r="L1829" i="1" s="1"/>
  <c r="O1829" i="1" s="1"/>
  <c r="P1829" i="1" s="1"/>
  <c r="G1829" i="1"/>
  <c r="H1829" i="1" s="1"/>
  <c r="I1829" i="1" s="1"/>
  <c r="U1829" i="1" s="1"/>
  <c r="A1829" i="1"/>
  <c r="K1828" i="1"/>
  <c r="L1828" i="1" s="1"/>
  <c r="O1828" i="1" s="1"/>
  <c r="P1828" i="1" s="1"/>
  <c r="G1828" i="1"/>
  <c r="H1828" i="1" s="1"/>
  <c r="I1828" i="1" s="1"/>
  <c r="U1828" i="1" s="1"/>
  <c r="A1828" i="1"/>
  <c r="K1827" i="1"/>
  <c r="L1827" i="1" s="1"/>
  <c r="O1827" i="1" s="1"/>
  <c r="P1827" i="1" s="1"/>
  <c r="G1827" i="1"/>
  <c r="H1827" i="1" s="1"/>
  <c r="I1827" i="1" s="1"/>
  <c r="U1827" i="1" s="1"/>
  <c r="A1827" i="1"/>
  <c r="K1826" i="1"/>
  <c r="L1826" i="1" s="1"/>
  <c r="O1826" i="1" s="1"/>
  <c r="P1826" i="1" s="1"/>
  <c r="G1826" i="1"/>
  <c r="H1826" i="1" s="1"/>
  <c r="I1826" i="1" s="1"/>
  <c r="U1826" i="1" s="1"/>
  <c r="A1826" i="1"/>
  <c r="K1825" i="1"/>
  <c r="L1825" i="1" s="1"/>
  <c r="O1825" i="1" s="1"/>
  <c r="P1825" i="1" s="1"/>
  <c r="G1825" i="1"/>
  <c r="H1825" i="1" s="1"/>
  <c r="I1825" i="1" s="1"/>
  <c r="U1825" i="1" s="1"/>
  <c r="A1825" i="1"/>
  <c r="K1824" i="1"/>
  <c r="L1824" i="1" s="1"/>
  <c r="O1824" i="1" s="1"/>
  <c r="P1824" i="1" s="1"/>
  <c r="G1824" i="1"/>
  <c r="H1824" i="1" s="1"/>
  <c r="I1824" i="1" s="1"/>
  <c r="U1824" i="1" s="1"/>
  <c r="A1824" i="1"/>
  <c r="K1823" i="1"/>
  <c r="L1823" i="1" s="1"/>
  <c r="O1823" i="1" s="1"/>
  <c r="P1823" i="1" s="1"/>
  <c r="G1823" i="1"/>
  <c r="H1823" i="1" s="1"/>
  <c r="I1823" i="1" s="1"/>
  <c r="U1823" i="1" s="1"/>
  <c r="A1823" i="1"/>
  <c r="K1822" i="1"/>
  <c r="L1822" i="1" s="1"/>
  <c r="O1822" i="1" s="1"/>
  <c r="P1822" i="1" s="1"/>
  <c r="G1822" i="1"/>
  <c r="H1822" i="1" s="1"/>
  <c r="I1822" i="1" s="1"/>
  <c r="U1822" i="1" s="1"/>
  <c r="A1822" i="1"/>
  <c r="K1821" i="1"/>
  <c r="L1821" i="1" s="1"/>
  <c r="O1821" i="1" s="1"/>
  <c r="P1821" i="1" s="1"/>
  <c r="G1821" i="1"/>
  <c r="H1821" i="1" s="1"/>
  <c r="I1821" i="1" s="1"/>
  <c r="U1821" i="1" s="1"/>
  <c r="A1821" i="1"/>
  <c r="K1820" i="1"/>
  <c r="L1820" i="1" s="1"/>
  <c r="O1820" i="1" s="1"/>
  <c r="P1820" i="1" s="1"/>
  <c r="G1820" i="1"/>
  <c r="H1820" i="1" s="1"/>
  <c r="I1820" i="1" s="1"/>
  <c r="U1820" i="1" s="1"/>
  <c r="A1820" i="1"/>
  <c r="K1819" i="1"/>
  <c r="L1819" i="1" s="1"/>
  <c r="O1819" i="1" s="1"/>
  <c r="P1819" i="1" s="1"/>
  <c r="G1819" i="1"/>
  <c r="H1819" i="1" s="1"/>
  <c r="I1819" i="1" s="1"/>
  <c r="U1819" i="1" s="1"/>
  <c r="A1819" i="1"/>
  <c r="K1818" i="1"/>
  <c r="L1818" i="1" s="1"/>
  <c r="O1818" i="1" s="1"/>
  <c r="P1818" i="1" s="1"/>
  <c r="G1818" i="1"/>
  <c r="H1818" i="1" s="1"/>
  <c r="I1818" i="1" s="1"/>
  <c r="U1818" i="1" s="1"/>
  <c r="A1818" i="1"/>
  <c r="K1817" i="1"/>
  <c r="L1817" i="1" s="1"/>
  <c r="O1817" i="1" s="1"/>
  <c r="P1817" i="1" s="1"/>
  <c r="G1817" i="1"/>
  <c r="H1817" i="1" s="1"/>
  <c r="I1817" i="1" s="1"/>
  <c r="U1817" i="1" s="1"/>
  <c r="A1817" i="1"/>
  <c r="K1816" i="1"/>
  <c r="L1816" i="1" s="1"/>
  <c r="O1816" i="1" s="1"/>
  <c r="P1816" i="1" s="1"/>
  <c r="G1816" i="1"/>
  <c r="H1816" i="1" s="1"/>
  <c r="I1816" i="1" s="1"/>
  <c r="U1816" i="1" s="1"/>
  <c r="A1816" i="1"/>
  <c r="K1815" i="1"/>
  <c r="L1815" i="1" s="1"/>
  <c r="G1815" i="1"/>
  <c r="H1815" i="1" s="1"/>
  <c r="I1815" i="1" s="1"/>
  <c r="U1815" i="1" s="1"/>
  <c r="A1815" i="1"/>
  <c r="K1814" i="1"/>
  <c r="L1814" i="1" s="1"/>
  <c r="G1814" i="1"/>
  <c r="H1814" i="1" s="1"/>
  <c r="I1814" i="1" s="1"/>
  <c r="U1814" i="1" s="1"/>
  <c r="A1814" i="1"/>
  <c r="K1813" i="1"/>
  <c r="L1813" i="1" s="1"/>
  <c r="G1813" i="1"/>
  <c r="H1813" i="1" s="1"/>
  <c r="I1813" i="1" s="1"/>
  <c r="U1813" i="1" s="1"/>
  <c r="A1813" i="1"/>
  <c r="K1812" i="1"/>
  <c r="L1812" i="1" s="1"/>
  <c r="G1812" i="1"/>
  <c r="H1812" i="1" s="1"/>
  <c r="I1812" i="1" s="1"/>
  <c r="U1812" i="1" s="1"/>
  <c r="A1812" i="1"/>
  <c r="K1811" i="1"/>
  <c r="L1811" i="1" s="1"/>
  <c r="G1811" i="1"/>
  <c r="H1811" i="1" s="1"/>
  <c r="I1811" i="1" s="1"/>
  <c r="U1811" i="1" s="1"/>
  <c r="A1811" i="1"/>
  <c r="K1810" i="1"/>
  <c r="L1810" i="1" s="1"/>
  <c r="G1810" i="1"/>
  <c r="H1810" i="1" s="1"/>
  <c r="I1810" i="1" s="1"/>
  <c r="U1810" i="1" s="1"/>
  <c r="A1810" i="1"/>
  <c r="K1809" i="1"/>
  <c r="L1809" i="1" s="1"/>
  <c r="G1809" i="1"/>
  <c r="H1809" i="1" s="1"/>
  <c r="I1809" i="1" s="1"/>
  <c r="U1809" i="1" s="1"/>
  <c r="A1809" i="1"/>
  <c r="K1808" i="1"/>
  <c r="L1808" i="1" s="1"/>
  <c r="G1808" i="1"/>
  <c r="H1808" i="1" s="1"/>
  <c r="I1808" i="1" s="1"/>
  <c r="U1808" i="1" s="1"/>
  <c r="A1808" i="1"/>
  <c r="K1807" i="1"/>
  <c r="L1807" i="1" s="1"/>
  <c r="G1807" i="1"/>
  <c r="H1807" i="1" s="1"/>
  <c r="I1807" i="1" s="1"/>
  <c r="U1807" i="1" s="1"/>
  <c r="A1807" i="1"/>
  <c r="K1806" i="1"/>
  <c r="L1806" i="1" s="1"/>
  <c r="G1806" i="1"/>
  <c r="H1806" i="1" s="1"/>
  <c r="I1806" i="1" s="1"/>
  <c r="U1806" i="1" s="1"/>
  <c r="A1806" i="1"/>
  <c r="K1805" i="1"/>
  <c r="L1805" i="1" s="1"/>
  <c r="G1805" i="1"/>
  <c r="H1805" i="1" s="1"/>
  <c r="I1805" i="1" s="1"/>
  <c r="U1805" i="1" s="1"/>
  <c r="A1805" i="1"/>
  <c r="K1804" i="1"/>
  <c r="L1804" i="1" s="1"/>
  <c r="G1804" i="1"/>
  <c r="H1804" i="1" s="1"/>
  <c r="I1804" i="1" s="1"/>
  <c r="U1804" i="1" s="1"/>
  <c r="A1804" i="1"/>
  <c r="K1803" i="1"/>
  <c r="L1803" i="1" s="1"/>
  <c r="G1803" i="1"/>
  <c r="H1803" i="1" s="1"/>
  <c r="I1803" i="1" s="1"/>
  <c r="U1803" i="1" s="1"/>
  <c r="A1803" i="1"/>
  <c r="K1802" i="1"/>
  <c r="L1802" i="1" s="1"/>
  <c r="G1802" i="1"/>
  <c r="H1802" i="1" s="1"/>
  <c r="I1802" i="1" s="1"/>
  <c r="U1802" i="1" s="1"/>
  <c r="A1802" i="1"/>
  <c r="K1801" i="1"/>
  <c r="L1801" i="1" s="1"/>
  <c r="G1801" i="1"/>
  <c r="H1801" i="1" s="1"/>
  <c r="I1801" i="1" s="1"/>
  <c r="U1801" i="1" s="1"/>
  <c r="A1801" i="1"/>
  <c r="K1800" i="1"/>
  <c r="L1800" i="1" s="1"/>
  <c r="G1800" i="1"/>
  <c r="H1800" i="1" s="1"/>
  <c r="I1800" i="1" s="1"/>
  <c r="U1800" i="1" s="1"/>
  <c r="A1800" i="1"/>
  <c r="K1799" i="1"/>
  <c r="L1799" i="1" s="1"/>
  <c r="G1799" i="1"/>
  <c r="H1799" i="1" s="1"/>
  <c r="I1799" i="1" s="1"/>
  <c r="U1799" i="1" s="1"/>
  <c r="A1799" i="1"/>
  <c r="K1798" i="1"/>
  <c r="L1798" i="1" s="1"/>
  <c r="G1798" i="1"/>
  <c r="H1798" i="1" s="1"/>
  <c r="I1798" i="1" s="1"/>
  <c r="U1798" i="1" s="1"/>
  <c r="A1798" i="1"/>
  <c r="K1797" i="1"/>
  <c r="L1797" i="1" s="1"/>
  <c r="G1797" i="1"/>
  <c r="H1797" i="1" s="1"/>
  <c r="I1797" i="1" s="1"/>
  <c r="U1797" i="1" s="1"/>
  <c r="A1797" i="1"/>
  <c r="K1796" i="1"/>
  <c r="L1796" i="1" s="1"/>
  <c r="G1796" i="1"/>
  <c r="H1796" i="1" s="1"/>
  <c r="I1796" i="1" s="1"/>
  <c r="U1796" i="1" s="1"/>
  <c r="A1796" i="1"/>
  <c r="K1795" i="1"/>
  <c r="L1795" i="1" s="1"/>
  <c r="G1795" i="1"/>
  <c r="H1795" i="1" s="1"/>
  <c r="I1795" i="1" s="1"/>
  <c r="U1795" i="1" s="1"/>
  <c r="A1795" i="1"/>
  <c r="K1794" i="1"/>
  <c r="L1794" i="1" s="1"/>
  <c r="G1794" i="1"/>
  <c r="H1794" i="1" s="1"/>
  <c r="I1794" i="1" s="1"/>
  <c r="U1794" i="1" s="1"/>
  <c r="A1794" i="1"/>
  <c r="K1793" i="1"/>
  <c r="L1793" i="1" s="1"/>
  <c r="G1793" i="1"/>
  <c r="H1793" i="1" s="1"/>
  <c r="I1793" i="1" s="1"/>
  <c r="U1793" i="1" s="1"/>
  <c r="A1793" i="1"/>
  <c r="K1792" i="1"/>
  <c r="L1792" i="1" s="1"/>
  <c r="G1792" i="1"/>
  <c r="H1792" i="1" s="1"/>
  <c r="I1792" i="1" s="1"/>
  <c r="U1792" i="1" s="1"/>
  <c r="A1792" i="1"/>
  <c r="K1791" i="1"/>
  <c r="L1791" i="1" s="1"/>
  <c r="G1791" i="1"/>
  <c r="H1791" i="1" s="1"/>
  <c r="I1791" i="1" s="1"/>
  <c r="U1791" i="1" s="1"/>
  <c r="A1791" i="1"/>
  <c r="K1790" i="1"/>
  <c r="L1790" i="1" s="1"/>
  <c r="G1790" i="1"/>
  <c r="H1790" i="1" s="1"/>
  <c r="I1790" i="1" s="1"/>
  <c r="U1790" i="1" s="1"/>
  <c r="A1790" i="1"/>
  <c r="K1789" i="1"/>
  <c r="L1789" i="1" s="1"/>
  <c r="G1789" i="1"/>
  <c r="H1789" i="1" s="1"/>
  <c r="I1789" i="1" s="1"/>
  <c r="U1789" i="1" s="1"/>
  <c r="A1789" i="1"/>
  <c r="K1788" i="1"/>
  <c r="L1788" i="1" s="1"/>
  <c r="G1788" i="1"/>
  <c r="H1788" i="1" s="1"/>
  <c r="I1788" i="1" s="1"/>
  <c r="U1788" i="1" s="1"/>
  <c r="A1788" i="1"/>
  <c r="K1787" i="1"/>
  <c r="L1787" i="1" s="1"/>
  <c r="G1787" i="1"/>
  <c r="H1787" i="1" s="1"/>
  <c r="I1787" i="1" s="1"/>
  <c r="U1787" i="1" s="1"/>
  <c r="A1787" i="1"/>
  <c r="K1786" i="1"/>
  <c r="L1786" i="1" s="1"/>
  <c r="G1786" i="1"/>
  <c r="H1786" i="1" s="1"/>
  <c r="I1786" i="1" s="1"/>
  <c r="U1786" i="1" s="1"/>
  <c r="A1786" i="1"/>
  <c r="K1785" i="1"/>
  <c r="L1785" i="1" s="1"/>
  <c r="G1785" i="1"/>
  <c r="H1785" i="1" s="1"/>
  <c r="I1785" i="1" s="1"/>
  <c r="U1785" i="1" s="1"/>
  <c r="A1785" i="1"/>
  <c r="K1784" i="1"/>
  <c r="L1784" i="1" s="1"/>
  <c r="G1784" i="1"/>
  <c r="H1784" i="1" s="1"/>
  <c r="I1784" i="1" s="1"/>
  <c r="U1784" i="1" s="1"/>
  <c r="A1784" i="1"/>
  <c r="K1783" i="1"/>
  <c r="L1783" i="1" s="1"/>
  <c r="G1783" i="1"/>
  <c r="H1783" i="1" s="1"/>
  <c r="I1783" i="1" s="1"/>
  <c r="U1783" i="1" s="1"/>
  <c r="A1783" i="1"/>
  <c r="K1782" i="1"/>
  <c r="L1782" i="1" s="1"/>
  <c r="G1782" i="1"/>
  <c r="H1782" i="1" s="1"/>
  <c r="I1782" i="1" s="1"/>
  <c r="U1782" i="1" s="1"/>
  <c r="A1782" i="1"/>
  <c r="K1781" i="1"/>
  <c r="L1781" i="1" s="1"/>
  <c r="G1781" i="1"/>
  <c r="H1781" i="1" s="1"/>
  <c r="I1781" i="1" s="1"/>
  <c r="U1781" i="1" s="1"/>
  <c r="A1781" i="1"/>
  <c r="K1780" i="1"/>
  <c r="L1780" i="1" s="1"/>
  <c r="G1780" i="1"/>
  <c r="H1780" i="1" s="1"/>
  <c r="I1780" i="1" s="1"/>
  <c r="U1780" i="1" s="1"/>
  <c r="A1780" i="1"/>
  <c r="K1779" i="1"/>
  <c r="L1779" i="1" s="1"/>
  <c r="G1779" i="1"/>
  <c r="H1779" i="1" s="1"/>
  <c r="I1779" i="1" s="1"/>
  <c r="U1779" i="1" s="1"/>
  <c r="A1779" i="1"/>
  <c r="G1778" i="1"/>
  <c r="H1778" i="1" s="1"/>
  <c r="I1778" i="1" s="1"/>
  <c r="U1778" i="1" s="1"/>
  <c r="A1778" i="1"/>
  <c r="G1777" i="1"/>
  <c r="H1777" i="1" s="1"/>
  <c r="I1777" i="1" s="1"/>
  <c r="U1777" i="1" s="1"/>
  <c r="A1777" i="1"/>
  <c r="G1776" i="1"/>
  <c r="H1776" i="1" s="1"/>
  <c r="I1776" i="1" s="1"/>
  <c r="U1776" i="1" s="1"/>
  <c r="A1776" i="1"/>
  <c r="G1775" i="1"/>
  <c r="H1775" i="1" s="1"/>
  <c r="I1775" i="1" s="1"/>
  <c r="U1775" i="1" s="1"/>
  <c r="A1775" i="1"/>
  <c r="G1774" i="1"/>
  <c r="H1774" i="1" s="1"/>
  <c r="I1774" i="1" s="1"/>
  <c r="U1774" i="1" s="1"/>
  <c r="A1774" i="1"/>
  <c r="G1773" i="1"/>
  <c r="H1773" i="1" s="1"/>
  <c r="I1773" i="1" s="1"/>
  <c r="U1773" i="1" s="1"/>
  <c r="A1773" i="1"/>
  <c r="G1772" i="1"/>
  <c r="H1772" i="1" s="1"/>
  <c r="I1772" i="1" s="1"/>
  <c r="U1772" i="1" s="1"/>
  <c r="A1772" i="1"/>
  <c r="G1771" i="1"/>
  <c r="H1771" i="1" s="1"/>
  <c r="I1771" i="1" s="1"/>
  <c r="U1771" i="1" s="1"/>
  <c r="A1771" i="1"/>
  <c r="G1770" i="1"/>
  <c r="H1770" i="1" s="1"/>
  <c r="I1770" i="1" s="1"/>
  <c r="U1770" i="1" s="1"/>
  <c r="A1770" i="1"/>
  <c r="G1769" i="1"/>
  <c r="H1769" i="1" s="1"/>
  <c r="I1769" i="1" s="1"/>
  <c r="U1769" i="1" s="1"/>
  <c r="A1769" i="1"/>
  <c r="G1768" i="1"/>
  <c r="H1768" i="1" s="1"/>
  <c r="I1768" i="1" s="1"/>
  <c r="U1768" i="1" s="1"/>
  <c r="A1768" i="1"/>
  <c r="G1767" i="1"/>
  <c r="H1767" i="1" s="1"/>
  <c r="I1767" i="1" s="1"/>
  <c r="U1767" i="1" s="1"/>
  <c r="A1767" i="1"/>
  <c r="G1766" i="1"/>
  <c r="H1766" i="1" s="1"/>
  <c r="I1766" i="1" s="1"/>
  <c r="U1766" i="1" s="1"/>
  <c r="A1766" i="1"/>
  <c r="G1765" i="1"/>
  <c r="H1765" i="1" s="1"/>
  <c r="I1765" i="1" s="1"/>
  <c r="U1765" i="1" s="1"/>
  <c r="A1765" i="1"/>
  <c r="G1764" i="1"/>
  <c r="H1764" i="1" s="1"/>
  <c r="I1764" i="1" s="1"/>
  <c r="U1764" i="1" s="1"/>
  <c r="A1764" i="1"/>
  <c r="G1763" i="1"/>
  <c r="H1763" i="1" s="1"/>
  <c r="I1763" i="1" s="1"/>
  <c r="U1763" i="1" s="1"/>
  <c r="A1763" i="1"/>
  <c r="G1762" i="1"/>
  <c r="H1762" i="1" s="1"/>
  <c r="I1762" i="1" s="1"/>
  <c r="U1762" i="1" s="1"/>
  <c r="A1762" i="1"/>
  <c r="G1761" i="1"/>
  <c r="H1761" i="1" s="1"/>
  <c r="I1761" i="1" s="1"/>
  <c r="U1761" i="1" s="1"/>
  <c r="A1761" i="1"/>
  <c r="G1760" i="1"/>
  <c r="H1760" i="1" s="1"/>
  <c r="I1760" i="1" s="1"/>
  <c r="U1760" i="1" s="1"/>
  <c r="A1760" i="1"/>
  <c r="G1759" i="1"/>
  <c r="H1759" i="1" s="1"/>
  <c r="I1759" i="1" s="1"/>
  <c r="U1759" i="1" s="1"/>
  <c r="A1759" i="1"/>
  <c r="G1758" i="1"/>
  <c r="H1758" i="1" s="1"/>
  <c r="I1758" i="1" s="1"/>
  <c r="U1758" i="1" s="1"/>
  <c r="A1758" i="1"/>
  <c r="G1757" i="1"/>
  <c r="H1757" i="1" s="1"/>
  <c r="I1757" i="1" s="1"/>
  <c r="U1757" i="1" s="1"/>
  <c r="A1757" i="1"/>
  <c r="G1756" i="1"/>
  <c r="H1756" i="1" s="1"/>
  <c r="I1756" i="1" s="1"/>
  <c r="U1756" i="1" s="1"/>
  <c r="A1756" i="1"/>
  <c r="G1755" i="1"/>
  <c r="H1755" i="1" s="1"/>
  <c r="I1755" i="1" s="1"/>
  <c r="U1755" i="1" s="1"/>
  <c r="A1755" i="1"/>
  <c r="G1754" i="1"/>
  <c r="H1754" i="1" s="1"/>
  <c r="I1754" i="1" s="1"/>
  <c r="U1754" i="1" s="1"/>
  <c r="A1754" i="1"/>
  <c r="G1753" i="1"/>
  <c r="H1753" i="1" s="1"/>
  <c r="I1753" i="1" s="1"/>
  <c r="U1753" i="1" s="1"/>
  <c r="A1753" i="1"/>
  <c r="G1752" i="1"/>
  <c r="H1752" i="1" s="1"/>
  <c r="I1752" i="1" s="1"/>
  <c r="U1752" i="1" s="1"/>
  <c r="A1752" i="1"/>
  <c r="G1751" i="1"/>
  <c r="H1751" i="1" s="1"/>
  <c r="I1751" i="1" s="1"/>
  <c r="U1751" i="1" s="1"/>
  <c r="A1751" i="1"/>
  <c r="G1750" i="1"/>
  <c r="H1750" i="1" s="1"/>
  <c r="I1750" i="1" s="1"/>
  <c r="U1750" i="1" s="1"/>
  <c r="A1750" i="1"/>
  <c r="G1749" i="1"/>
  <c r="H1749" i="1" s="1"/>
  <c r="I1749" i="1" s="1"/>
  <c r="U1749" i="1" s="1"/>
  <c r="A1749" i="1"/>
  <c r="G1748" i="1"/>
  <c r="H1748" i="1" s="1"/>
  <c r="I1748" i="1" s="1"/>
  <c r="U1748" i="1" s="1"/>
  <c r="A1748" i="1"/>
  <c r="G1747" i="1"/>
  <c r="H1747" i="1" s="1"/>
  <c r="I1747" i="1" s="1"/>
  <c r="U1747" i="1" s="1"/>
  <c r="A1747" i="1"/>
  <c r="G1746" i="1"/>
  <c r="H1746" i="1" s="1"/>
  <c r="I1746" i="1" s="1"/>
  <c r="U1746" i="1" s="1"/>
  <c r="A1746" i="1"/>
  <c r="G1745" i="1"/>
  <c r="H1745" i="1" s="1"/>
  <c r="I1745" i="1" s="1"/>
  <c r="U1745" i="1" s="1"/>
  <c r="A1745" i="1"/>
  <c r="G1744" i="1"/>
  <c r="H1744" i="1" s="1"/>
  <c r="I1744" i="1" s="1"/>
  <c r="U1744" i="1" s="1"/>
  <c r="A1744" i="1"/>
  <c r="G1743" i="1"/>
  <c r="H1743" i="1" s="1"/>
  <c r="I1743" i="1" s="1"/>
  <c r="U1743" i="1" s="1"/>
  <c r="A1743" i="1"/>
  <c r="G1742" i="1"/>
  <c r="H1742" i="1" s="1"/>
  <c r="I1742" i="1" s="1"/>
  <c r="U1742" i="1" s="1"/>
  <c r="A1742" i="1"/>
  <c r="K1741" i="1"/>
  <c r="L1741" i="1" s="1"/>
  <c r="O1741" i="1" s="1"/>
  <c r="P1741" i="1" s="1"/>
  <c r="G1741" i="1"/>
  <c r="H1741" i="1" s="1"/>
  <c r="I1741" i="1" s="1"/>
  <c r="U1741" i="1" s="1"/>
  <c r="A1741" i="1"/>
  <c r="K1740" i="1"/>
  <c r="L1740" i="1" s="1"/>
  <c r="O1740" i="1" s="1"/>
  <c r="P1740" i="1" s="1"/>
  <c r="G1740" i="1"/>
  <c r="H1740" i="1" s="1"/>
  <c r="I1740" i="1" s="1"/>
  <c r="U1740" i="1" s="1"/>
  <c r="A1740" i="1"/>
  <c r="K1739" i="1"/>
  <c r="L1739" i="1" s="1"/>
  <c r="O1739" i="1" s="1"/>
  <c r="P1739" i="1" s="1"/>
  <c r="G1739" i="1"/>
  <c r="H1739" i="1" s="1"/>
  <c r="I1739" i="1" s="1"/>
  <c r="U1739" i="1" s="1"/>
  <c r="A1739" i="1"/>
  <c r="K1738" i="1"/>
  <c r="L1738" i="1" s="1"/>
  <c r="O1738" i="1" s="1"/>
  <c r="P1738" i="1" s="1"/>
  <c r="G1738" i="1"/>
  <c r="H1738" i="1" s="1"/>
  <c r="I1738" i="1" s="1"/>
  <c r="U1738" i="1" s="1"/>
  <c r="A1738" i="1"/>
  <c r="K1737" i="1"/>
  <c r="L1737" i="1" s="1"/>
  <c r="O1737" i="1" s="1"/>
  <c r="P1737" i="1" s="1"/>
  <c r="G1737" i="1"/>
  <c r="H1737" i="1" s="1"/>
  <c r="I1737" i="1" s="1"/>
  <c r="U1737" i="1" s="1"/>
  <c r="A1737" i="1"/>
  <c r="K1736" i="1"/>
  <c r="L1736" i="1" s="1"/>
  <c r="O1736" i="1" s="1"/>
  <c r="P1736" i="1" s="1"/>
  <c r="G1736" i="1"/>
  <c r="H1736" i="1" s="1"/>
  <c r="I1736" i="1" s="1"/>
  <c r="U1736" i="1" s="1"/>
  <c r="A1736" i="1"/>
  <c r="K1735" i="1"/>
  <c r="L1735" i="1" s="1"/>
  <c r="O1735" i="1" s="1"/>
  <c r="P1735" i="1" s="1"/>
  <c r="G1735" i="1"/>
  <c r="H1735" i="1" s="1"/>
  <c r="I1735" i="1" s="1"/>
  <c r="U1735" i="1" s="1"/>
  <c r="A1735" i="1"/>
  <c r="K1734" i="1"/>
  <c r="L1734" i="1" s="1"/>
  <c r="O1734" i="1" s="1"/>
  <c r="P1734" i="1" s="1"/>
  <c r="G1734" i="1"/>
  <c r="H1734" i="1" s="1"/>
  <c r="I1734" i="1" s="1"/>
  <c r="U1734" i="1" s="1"/>
  <c r="A1734" i="1"/>
  <c r="K1733" i="1"/>
  <c r="L1733" i="1" s="1"/>
  <c r="O1733" i="1" s="1"/>
  <c r="P1733" i="1" s="1"/>
  <c r="G1733" i="1"/>
  <c r="H1733" i="1" s="1"/>
  <c r="I1733" i="1" s="1"/>
  <c r="U1733" i="1" s="1"/>
  <c r="A1733" i="1"/>
  <c r="K1732" i="1"/>
  <c r="L1732" i="1" s="1"/>
  <c r="O1732" i="1" s="1"/>
  <c r="P1732" i="1" s="1"/>
  <c r="G1732" i="1"/>
  <c r="H1732" i="1" s="1"/>
  <c r="I1732" i="1" s="1"/>
  <c r="U1732" i="1" s="1"/>
  <c r="A1732" i="1"/>
  <c r="K1731" i="1"/>
  <c r="L1731" i="1" s="1"/>
  <c r="O1731" i="1" s="1"/>
  <c r="P1731" i="1" s="1"/>
  <c r="G1731" i="1"/>
  <c r="H1731" i="1" s="1"/>
  <c r="I1731" i="1" s="1"/>
  <c r="U1731" i="1" s="1"/>
  <c r="A1731" i="1"/>
  <c r="K1730" i="1"/>
  <c r="L1730" i="1" s="1"/>
  <c r="O1730" i="1" s="1"/>
  <c r="P1730" i="1" s="1"/>
  <c r="G1730" i="1"/>
  <c r="H1730" i="1" s="1"/>
  <c r="I1730" i="1" s="1"/>
  <c r="U1730" i="1" s="1"/>
  <c r="A1730" i="1"/>
  <c r="K1729" i="1"/>
  <c r="L1729" i="1" s="1"/>
  <c r="O1729" i="1" s="1"/>
  <c r="P1729" i="1" s="1"/>
  <c r="G1729" i="1"/>
  <c r="H1729" i="1" s="1"/>
  <c r="I1729" i="1" s="1"/>
  <c r="U1729" i="1" s="1"/>
  <c r="A1729" i="1"/>
  <c r="K1728" i="1"/>
  <c r="L1728" i="1" s="1"/>
  <c r="O1728" i="1" s="1"/>
  <c r="P1728" i="1" s="1"/>
  <c r="G1728" i="1"/>
  <c r="H1728" i="1" s="1"/>
  <c r="I1728" i="1" s="1"/>
  <c r="U1728" i="1" s="1"/>
  <c r="A1728" i="1"/>
  <c r="K1727" i="1"/>
  <c r="L1727" i="1" s="1"/>
  <c r="O1727" i="1" s="1"/>
  <c r="P1727" i="1" s="1"/>
  <c r="G1727" i="1"/>
  <c r="H1727" i="1" s="1"/>
  <c r="I1727" i="1" s="1"/>
  <c r="U1727" i="1" s="1"/>
  <c r="A1727" i="1"/>
  <c r="K1726" i="1"/>
  <c r="L1726" i="1" s="1"/>
  <c r="O1726" i="1" s="1"/>
  <c r="P1726" i="1" s="1"/>
  <c r="G1726" i="1"/>
  <c r="H1726" i="1" s="1"/>
  <c r="I1726" i="1" s="1"/>
  <c r="U1726" i="1" s="1"/>
  <c r="A1726" i="1"/>
  <c r="K1725" i="1"/>
  <c r="L1725" i="1" s="1"/>
  <c r="O1725" i="1" s="1"/>
  <c r="P1725" i="1" s="1"/>
  <c r="G1725" i="1"/>
  <c r="H1725" i="1" s="1"/>
  <c r="I1725" i="1" s="1"/>
  <c r="U1725" i="1" s="1"/>
  <c r="A1725" i="1"/>
  <c r="K1724" i="1"/>
  <c r="L1724" i="1" s="1"/>
  <c r="O1724" i="1" s="1"/>
  <c r="P1724" i="1" s="1"/>
  <c r="G1724" i="1"/>
  <c r="H1724" i="1" s="1"/>
  <c r="I1724" i="1" s="1"/>
  <c r="U1724" i="1" s="1"/>
  <c r="A1724" i="1"/>
  <c r="K1723" i="1"/>
  <c r="L1723" i="1" s="1"/>
  <c r="O1723" i="1" s="1"/>
  <c r="P1723" i="1" s="1"/>
  <c r="G1723" i="1"/>
  <c r="H1723" i="1" s="1"/>
  <c r="I1723" i="1" s="1"/>
  <c r="U1723" i="1" s="1"/>
  <c r="A1723" i="1"/>
  <c r="K1722" i="1"/>
  <c r="L1722" i="1" s="1"/>
  <c r="O1722" i="1" s="1"/>
  <c r="P1722" i="1" s="1"/>
  <c r="G1722" i="1"/>
  <c r="H1722" i="1" s="1"/>
  <c r="I1722" i="1" s="1"/>
  <c r="U1722" i="1" s="1"/>
  <c r="A1722" i="1"/>
  <c r="K1721" i="1"/>
  <c r="L1721" i="1" s="1"/>
  <c r="O1721" i="1" s="1"/>
  <c r="P1721" i="1" s="1"/>
  <c r="G1721" i="1"/>
  <c r="H1721" i="1" s="1"/>
  <c r="I1721" i="1" s="1"/>
  <c r="U1721" i="1" s="1"/>
  <c r="A1721" i="1"/>
  <c r="K1720" i="1"/>
  <c r="L1720" i="1" s="1"/>
  <c r="O1720" i="1" s="1"/>
  <c r="P1720" i="1" s="1"/>
  <c r="G1720" i="1"/>
  <c r="H1720" i="1" s="1"/>
  <c r="I1720" i="1" s="1"/>
  <c r="U1720" i="1" s="1"/>
  <c r="A1720" i="1"/>
  <c r="K1719" i="1"/>
  <c r="L1719" i="1" s="1"/>
  <c r="O1719" i="1" s="1"/>
  <c r="P1719" i="1" s="1"/>
  <c r="G1719" i="1"/>
  <c r="H1719" i="1" s="1"/>
  <c r="I1719" i="1" s="1"/>
  <c r="U1719" i="1" s="1"/>
  <c r="A1719" i="1"/>
  <c r="K1718" i="1"/>
  <c r="L1718" i="1" s="1"/>
  <c r="O1718" i="1" s="1"/>
  <c r="P1718" i="1" s="1"/>
  <c r="G1718" i="1"/>
  <c r="H1718" i="1" s="1"/>
  <c r="I1718" i="1" s="1"/>
  <c r="A1718" i="1"/>
  <c r="K1717" i="1"/>
  <c r="L1717" i="1" s="1"/>
  <c r="O1717" i="1" s="1"/>
  <c r="P1717" i="1" s="1"/>
  <c r="G1717" i="1"/>
  <c r="H1717" i="1" s="1"/>
  <c r="I1717" i="1" s="1"/>
  <c r="A1717" i="1"/>
  <c r="K1716" i="1"/>
  <c r="L1716" i="1" s="1"/>
  <c r="O1716" i="1" s="1"/>
  <c r="P1716" i="1" s="1"/>
  <c r="G1716" i="1"/>
  <c r="H1716" i="1" s="1"/>
  <c r="I1716" i="1" s="1"/>
  <c r="U1716" i="1" s="1"/>
  <c r="A1716" i="1"/>
  <c r="K1715" i="1"/>
  <c r="L1715" i="1" s="1"/>
  <c r="O1715" i="1" s="1"/>
  <c r="P1715" i="1" s="1"/>
  <c r="G1715" i="1"/>
  <c r="H1715" i="1" s="1"/>
  <c r="I1715" i="1" s="1"/>
  <c r="U1715" i="1" s="1"/>
  <c r="A1715" i="1"/>
  <c r="K1714" i="1"/>
  <c r="L1714" i="1" s="1"/>
  <c r="O1714" i="1" s="1"/>
  <c r="P1714" i="1" s="1"/>
  <c r="G1714" i="1"/>
  <c r="H1714" i="1" s="1"/>
  <c r="I1714" i="1" s="1"/>
  <c r="A1714" i="1"/>
  <c r="K1713" i="1"/>
  <c r="L1713" i="1" s="1"/>
  <c r="O1713" i="1" s="1"/>
  <c r="P1713" i="1" s="1"/>
  <c r="G1713" i="1"/>
  <c r="H1713" i="1" s="1"/>
  <c r="I1713" i="1" s="1"/>
  <c r="A1713" i="1"/>
  <c r="K1712" i="1"/>
  <c r="L1712" i="1" s="1"/>
  <c r="O1712" i="1" s="1"/>
  <c r="P1712" i="1" s="1"/>
  <c r="G1712" i="1"/>
  <c r="H1712" i="1" s="1"/>
  <c r="I1712" i="1" s="1"/>
  <c r="U1712" i="1" s="1"/>
  <c r="A1712" i="1"/>
  <c r="K1711" i="1"/>
  <c r="L1711" i="1" s="1"/>
  <c r="O1711" i="1" s="1"/>
  <c r="P1711" i="1" s="1"/>
  <c r="G1711" i="1"/>
  <c r="H1711" i="1" s="1"/>
  <c r="I1711" i="1" s="1"/>
  <c r="U1711" i="1" s="1"/>
  <c r="A1711" i="1"/>
  <c r="K1710" i="1"/>
  <c r="L1710" i="1" s="1"/>
  <c r="O1710" i="1" s="1"/>
  <c r="P1710" i="1" s="1"/>
  <c r="G1710" i="1"/>
  <c r="H1710" i="1" s="1"/>
  <c r="I1710" i="1" s="1"/>
  <c r="A1710" i="1"/>
  <c r="K1709" i="1"/>
  <c r="L1709" i="1" s="1"/>
  <c r="O1709" i="1" s="1"/>
  <c r="P1709" i="1" s="1"/>
  <c r="G1709" i="1"/>
  <c r="H1709" i="1" s="1"/>
  <c r="I1709" i="1" s="1"/>
  <c r="A1709" i="1"/>
  <c r="K1708" i="1"/>
  <c r="L1708" i="1" s="1"/>
  <c r="O1708" i="1" s="1"/>
  <c r="P1708" i="1" s="1"/>
  <c r="G1708" i="1"/>
  <c r="H1708" i="1" s="1"/>
  <c r="I1708" i="1" s="1"/>
  <c r="U1708" i="1" s="1"/>
  <c r="A1708" i="1"/>
  <c r="K1707" i="1"/>
  <c r="L1707" i="1" s="1"/>
  <c r="O1707" i="1" s="1"/>
  <c r="P1707" i="1" s="1"/>
  <c r="G1707" i="1"/>
  <c r="H1707" i="1" s="1"/>
  <c r="I1707" i="1" s="1"/>
  <c r="U1707" i="1" s="1"/>
  <c r="A1707" i="1"/>
  <c r="K1706" i="1"/>
  <c r="L1706" i="1" s="1"/>
  <c r="O1706" i="1" s="1"/>
  <c r="P1706" i="1" s="1"/>
  <c r="G1706" i="1"/>
  <c r="H1706" i="1" s="1"/>
  <c r="I1706" i="1" s="1"/>
  <c r="A1706" i="1"/>
  <c r="K1705" i="1"/>
  <c r="L1705" i="1" s="1"/>
  <c r="O1705" i="1" s="1"/>
  <c r="P1705" i="1" s="1"/>
  <c r="G1705" i="1"/>
  <c r="H1705" i="1" s="1"/>
  <c r="I1705" i="1" s="1"/>
  <c r="A1705" i="1"/>
  <c r="K1704" i="1"/>
  <c r="L1704" i="1" s="1"/>
  <c r="G1704" i="1"/>
  <c r="H1704" i="1" s="1"/>
  <c r="I1704" i="1" s="1"/>
  <c r="U1704" i="1" s="1"/>
  <c r="A1704" i="1"/>
  <c r="K1703" i="1"/>
  <c r="L1703" i="1" s="1"/>
  <c r="G1703" i="1"/>
  <c r="H1703" i="1" s="1"/>
  <c r="I1703" i="1" s="1"/>
  <c r="U1703" i="1" s="1"/>
  <c r="A1703" i="1"/>
  <c r="K1702" i="1"/>
  <c r="L1702" i="1" s="1"/>
  <c r="G1702" i="1"/>
  <c r="H1702" i="1" s="1"/>
  <c r="I1702" i="1" s="1"/>
  <c r="A1702" i="1"/>
  <c r="K1701" i="1"/>
  <c r="L1701" i="1" s="1"/>
  <c r="G1701" i="1"/>
  <c r="H1701" i="1" s="1"/>
  <c r="I1701" i="1" s="1"/>
  <c r="A1701" i="1"/>
  <c r="K1700" i="1"/>
  <c r="L1700" i="1" s="1"/>
  <c r="G1700" i="1"/>
  <c r="H1700" i="1" s="1"/>
  <c r="I1700" i="1" s="1"/>
  <c r="U1700" i="1" s="1"/>
  <c r="A1700" i="1"/>
  <c r="K1699" i="1"/>
  <c r="L1699" i="1" s="1"/>
  <c r="G1699" i="1"/>
  <c r="H1699" i="1" s="1"/>
  <c r="I1699" i="1" s="1"/>
  <c r="U1699" i="1" s="1"/>
  <c r="A1699" i="1"/>
  <c r="K1698" i="1"/>
  <c r="L1698" i="1" s="1"/>
  <c r="G1698" i="1"/>
  <c r="H1698" i="1" s="1"/>
  <c r="I1698" i="1" s="1"/>
  <c r="A1698" i="1"/>
  <c r="K1697" i="1"/>
  <c r="L1697" i="1" s="1"/>
  <c r="G1697" i="1"/>
  <c r="H1697" i="1" s="1"/>
  <c r="I1697" i="1" s="1"/>
  <c r="A1697" i="1"/>
  <c r="K1696" i="1"/>
  <c r="L1696" i="1" s="1"/>
  <c r="G1696" i="1"/>
  <c r="H1696" i="1" s="1"/>
  <c r="I1696" i="1" s="1"/>
  <c r="U1696" i="1" s="1"/>
  <c r="A1696" i="1"/>
  <c r="K1695" i="1"/>
  <c r="L1695" i="1" s="1"/>
  <c r="G1695" i="1"/>
  <c r="H1695" i="1" s="1"/>
  <c r="I1695" i="1" s="1"/>
  <c r="U1695" i="1" s="1"/>
  <c r="A1695" i="1"/>
  <c r="K1694" i="1"/>
  <c r="L1694" i="1" s="1"/>
  <c r="G1694" i="1"/>
  <c r="H1694" i="1" s="1"/>
  <c r="I1694" i="1" s="1"/>
  <c r="A1694" i="1"/>
  <c r="K1693" i="1"/>
  <c r="L1693" i="1" s="1"/>
  <c r="G1693" i="1"/>
  <c r="H1693" i="1" s="1"/>
  <c r="I1693" i="1" s="1"/>
  <c r="A1693" i="1"/>
  <c r="K1692" i="1"/>
  <c r="L1692" i="1" s="1"/>
  <c r="G1692" i="1"/>
  <c r="H1692" i="1" s="1"/>
  <c r="I1692" i="1" s="1"/>
  <c r="U1692" i="1" s="1"/>
  <c r="A1692" i="1"/>
  <c r="K1691" i="1"/>
  <c r="L1691" i="1" s="1"/>
  <c r="G1691" i="1"/>
  <c r="H1691" i="1" s="1"/>
  <c r="I1691" i="1" s="1"/>
  <c r="U1691" i="1" s="1"/>
  <c r="A1691" i="1"/>
  <c r="K1690" i="1"/>
  <c r="L1690" i="1" s="1"/>
  <c r="G1690" i="1"/>
  <c r="H1690" i="1" s="1"/>
  <c r="I1690" i="1" s="1"/>
  <c r="A1690" i="1"/>
  <c r="K1689" i="1"/>
  <c r="L1689" i="1" s="1"/>
  <c r="G1689" i="1"/>
  <c r="H1689" i="1" s="1"/>
  <c r="I1689" i="1" s="1"/>
  <c r="A1689" i="1"/>
  <c r="K1688" i="1"/>
  <c r="L1688" i="1" s="1"/>
  <c r="G1688" i="1"/>
  <c r="H1688" i="1" s="1"/>
  <c r="I1688" i="1" s="1"/>
  <c r="U1688" i="1" s="1"/>
  <c r="A1688" i="1"/>
  <c r="K1687" i="1"/>
  <c r="L1687" i="1" s="1"/>
  <c r="G1687" i="1"/>
  <c r="H1687" i="1" s="1"/>
  <c r="I1687" i="1" s="1"/>
  <c r="U1687" i="1" s="1"/>
  <c r="A1687" i="1"/>
  <c r="K1686" i="1"/>
  <c r="L1686" i="1" s="1"/>
  <c r="G1686" i="1"/>
  <c r="H1686" i="1" s="1"/>
  <c r="I1686" i="1" s="1"/>
  <c r="A1686" i="1"/>
  <c r="K1685" i="1"/>
  <c r="L1685" i="1" s="1"/>
  <c r="G1685" i="1"/>
  <c r="H1685" i="1" s="1"/>
  <c r="I1685" i="1" s="1"/>
  <c r="A1685" i="1"/>
  <c r="K1684" i="1"/>
  <c r="L1684" i="1" s="1"/>
  <c r="G1684" i="1"/>
  <c r="H1684" i="1" s="1"/>
  <c r="I1684" i="1" s="1"/>
  <c r="U1684" i="1" s="1"/>
  <c r="A1684" i="1"/>
  <c r="K1683" i="1"/>
  <c r="L1683" i="1" s="1"/>
  <c r="G1683" i="1"/>
  <c r="H1683" i="1" s="1"/>
  <c r="I1683" i="1" s="1"/>
  <c r="U1683" i="1" s="1"/>
  <c r="A1683" i="1"/>
  <c r="K1682" i="1"/>
  <c r="L1682" i="1" s="1"/>
  <c r="G1682" i="1"/>
  <c r="H1682" i="1" s="1"/>
  <c r="I1682" i="1" s="1"/>
  <c r="A1682" i="1"/>
  <c r="K1681" i="1"/>
  <c r="L1681" i="1" s="1"/>
  <c r="G1681" i="1"/>
  <c r="H1681" i="1" s="1"/>
  <c r="I1681" i="1" s="1"/>
  <c r="A1681" i="1"/>
  <c r="K1680" i="1"/>
  <c r="L1680" i="1" s="1"/>
  <c r="G1680" i="1"/>
  <c r="H1680" i="1" s="1"/>
  <c r="I1680" i="1" s="1"/>
  <c r="U1680" i="1" s="1"/>
  <c r="A1680" i="1"/>
  <c r="K1679" i="1"/>
  <c r="L1679" i="1" s="1"/>
  <c r="G1679" i="1"/>
  <c r="H1679" i="1" s="1"/>
  <c r="I1679" i="1" s="1"/>
  <c r="U1679" i="1" s="1"/>
  <c r="A1679" i="1"/>
  <c r="K1678" i="1"/>
  <c r="L1678" i="1" s="1"/>
  <c r="G1678" i="1"/>
  <c r="H1678" i="1" s="1"/>
  <c r="I1678" i="1" s="1"/>
  <c r="A1678" i="1"/>
  <c r="K1677" i="1"/>
  <c r="L1677" i="1" s="1"/>
  <c r="G1677" i="1"/>
  <c r="H1677" i="1" s="1"/>
  <c r="I1677" i="1" s="1"/>
  <c r="A1677" i="1"/>
  <c r="K1676" i="1"/>
  <c r="L1676" i="1" s="1"/>
  <c r="G1676" i="1"/>
  <c r="H1676" i="1" s="1"/>
  <c r="I1676" i="1" s="1"/>
  <c r="U1676" i="1" s="1"/>
  <c r="A1676" i="1"/>
  <c r="K1675" i="1"/>
  <c r="L1675" i="1" s="1"/>
  <c r="G1675" i="1"/>
  <c r="H1675" i="1" s="1"/>
  <c r="I1675" i="1" s="1"/>
  <c r="U1675" i="1" s="1"/>
  <c r="A1675" i="1"/>
  <c r="K1674" i="1"/>
  <c r="L1674" i="1" s="1"/>
  <c r="G1674" i="1"/>
  <c r="H1674" i="1" s="1"/>
  <c r="I1674" i="1" s="1"/>
  <c r="A1674" i="1"/>
  <c r="K1673" i="1"/>
  <c r="L1673" i="1" s="1"/>
  <c r="G1673" i="1"/>
  <c r="H1673" i="1" s="1"/>
  <c r="I1673" i="1" s="1"/>
  <c r="A1673" i="1"/>
  <c r="K1672" i="1"/>
  <c r="L1672" i="1" s="1"/>
  <c r="G1672" i="1"/>
  <c r="H1672" i="1" s="1"/>
  <c r="I1672" i="1" s="1"/>
  <c r="U1672" i="1" s="1"/>
  <c r="A1672" i="1"/>
  <c r="K1671" i="1"/>
  <c r="L1671" i="1" s="1"/>
  <c r="G1671" i="1"/>
  <c r="H1671" i="1" s="1"/>
  <c r="I1671" i="1" s="1"/>
  <c r="U1671" i="1" s="1"/>
  <c r="A1671" i="1"/>
  <c r="K1670" i="1"/>
  <c r="L1670" i="1" s="1"/>
  <c r="G1670" i="1"/>
  <c r="H1670" i="1" s="1"/>
  <c r="I1670" i="1" s="1"/>
  <c r="A1670" i="1"/>
  <c r="K1669" i="1"/>
  <c r="L1669" i="1" s="1"/>
  <c r="G1669" i="1"/>
  <c r="H1669" i="1" s="1"/>
  <c r="I1669" i="1" s="1"/>
  <c r="A1669" i="1"/>
  <c r="K1668" i="1"/>
  <c r="L1668" i="1" s="1"/>
  <c r="G1668" i="1"/>
  <c r="H1668" i="1" s="1"/>
  <c r="I1668" i="1" s="1"/>
  <c r="U1668" i="1" s="1"/>
  <c r="A1668" i="1"/>
  <c r="G1667" i="1"/>
  <c r="H1667" i="1" s="1"/>
  <c r="I1667" i="1" s="1"/>
  <c r="A1667" i="1"/>
  <c r="G1666" i="1"/>
  <c r="H1666" i="1" s="1"/>
  <c r="I1666" i="1" s="1"/>
  <c r="U1666" i="1" s="1"/>
  <c r="A1666" i="1"/>
  <c r="G1665" i="1"/>
  <c r="H1665" i="1" s="1"/>
  <c r="I1665" i="1" s="1"/>
  <c r="A1665" i="1"/>
  <c r="G1664" i="1"/>
  <c r="H1664" i="1" s="1"/>
  <c r="I1664" i="1" s="1"/>
  <c r="U1664" i="1" s="1"/>
  <c r="A1664" i="1"/>
  <c r="G1663" i="1"/>
  <c r="H1663" i="1" s="1"/>
  <c r="I1663" i="1" s="1"/>
  <c r="A1663" i="1"/>
  <c r="G1662" i="1"/>
  <c r="H1662" i="1" s="1"/>
  <c r="I1662" i="1" s="1"/>
  <c r="U1662" i="1" s="1"/>
  <c r="A1662" i="1"/>
  <c r="G1661" i="1"/>
  <c r="H1661" i="1" s="1"/>
  <c r="I1661" i="1" s="1"/>
  <c r="A1661" i="1"/>
  <c r="G1660" i="1"/>
  <c r="H1660" i="1" s="1"/>
  <c r="I1660" i="1" s="1"/>
  <c r="U1660" i="1" s="1"/>
  <c r="A1660" i="1"/>
  <c r="G1659" i="1"/>
  <c r="H1659" i="1" s="1"/>
  <c r="I1659" i="1" s="1"/>
  <c r="A1659" i="1"/>
  <c r="G1658" i="1"/>
  <c r="H1658" i="1" s="1"/>
  <c r="I1658" i="1" s="1"/>
  <c r="U1658" i="1" s="1"/>
  <c r="A1658" i="1"/>
  <c r="G1657" i="1"/>
  <c r="H1657" i="1" s="1"/>
  <c r="I1657" i="1" s="1"/>
  <c r="A1657" i="1"/>
  <c r="G1656" i="1"/>
  <c r="H1656" i="1" s="1"/>
  <c r="I1656" i="1" s="1"/>
  <c r="U1656" i="1" s="1"/>
  <c r="A1656" i="1"/>
  <c r="G1655" i="1"/>
  <c r="H1655" i="1" s="1"/>
  <c r="I1655" i="1" s="1"/>
  <c r="A1655" i="1"/>
  <c r="G1654" i="1"/>
  <c r="H1654" i="1" s="1"/>
  <c r="I1654" i="1" s="1"/>
  <c r="U1654" i="1" s="1"/>
  <c r="A1654" i="1"/>
  <c r="G1653" i="1"/>
  <c r="H1653" i="1" s="1"/>
  <c r="I1653" i="1" s="1"/>
  <c r="A1653" i="1"/>
  <c r="G1652" i="1"/>
  <c r="H1652" i="1" s="1"/>
  <c r="I1652" i="1" s="1"/>
  <c r="U1652" i="1" s="1"/>
  <c r="A1652" i="1"/>
  <c r="G1651" i="1"/>
  <c r="H1651" i="1" s="1"/>
  <c r="I1651" i="1" s="1"/>
  <c r="A1651" i="1"/>
  <c r="G1650" i="1"/>
  <c r="H1650" i="1" s="1"/>
  <c r="I1650" i="1" s="1"/>
  <c r="U1650" i="1" s="1"/>
  <c r="A1650" i="1"/>
  <c r="G1649" i="1"/>
  <c r="H1649" i="1" s="1"/>
  <c r="I1649" i="1" s="1"/>
  <c r="A1649" i="1"/>
  <c r="G1648" i="1"/>
  <c r="H1648" i="1" s="1"/>
  <c r="I1648" i="1" s="1"/>
  <c r="U1648" i="1" s="1"/>
  <c r="A1648" i="1"/>
  <c r="G1647" i="1"/>
  <c r="H1647" i="1" s="1"/>
  <c r="I1647" i="1" s="1"/>
  <c r="A1647" i="1"/>
  <c r="G1646" i="1"/>
  <c r="H1646" i="1" s="1"/>
  <c r="I1646" i="1" s="1"/>
  <c r="U1646" i="1" s="1"/>
  <c r="A1646" i="1"/>
  <c r="G1645" i="1"/>
  <c r="H1645" i="1" s="1"/>
  <c r="I1645" i="1" s="1"/>
  <c r="A1645" i="1"/>
  <c r="G1644" i="1"/>
  <c r="H1644" i="1" s="1"/>
  <c r="I1644" i="1" s="1"/>
  <c r="U1644" i="1" s="1"/>
  <c r="A1644" i="1"/>
  <c r="G1643" i="1"/>
  <c r="H1643" i="1" s="1"/>
  <c r="I1643" i="1" s="1"/>
  <c r="A1643" i="1"/>
  <c r="G1642" i="1"/>
  <c r="H1642" i="1" s="1"/>
  <c r="I1642" i="1" s="1"/>
  <c r="U1642" i="1" s="1"/>
  <c r="A1642" i="1"/>
  <c r="G1641" i="1"/>
  <c r="H1641" i="1" s="1"/>
  <c r="I1641" i="1" s="1"/>
  <c r="A1641" i="1"/>
  <c r="G1640" i="1"/>
  <c r="H1640" i="1" s="1"/>
  <c r="I1640" i="1" s="1"/>
  <c r="U1640" i="1" s="1"/>
  <c r="A1640" i="1"/>
  <c r="G1639" i="1"/>
  <c r="H1639" i="1" s="1"/>
  <c r="I1639" i="1" s="1"/>
  <c r="A1639" i="1"/>
  <c r="G1638" i="1"/>
  <c r="H1638" i="1" s="1"/>
  <c r="I1638" i="1" s="1"/>
  <c r="U1638" i="1" s="1"/>
  <c r="A1638" i="1"/>
  <c r="G1637" i="1"/>
  <c r="H1637" i="1" s="1"/>
  <c r="I1637" i="1" s="1"/>
  <c r="A1637" i="1"/>
  <c r="G1636" i="1"/>
  <c r="H1636" i="1" s="1"/>
  <c r="I1636" i="1" s="1"/>
  <c r="U1636" i="1" s="1"/>
  <c r="A1636" i="1"/>
  <c r="G1635" i="1"/>
  <c r="H1635" i="1" s="1"/>
  <c r="I1635" i="1" s="1"/>
  <c r="A1635" i="1"/>
  <c r="G1634" i="1"/>
  <c r="H1634" i="1" s="1"/>
  <c r="I1634" i="1" s="1"/>
  <c r="U1634" i="1" s="1"/>
  <c r="A1634" i="1"/>
  <c r="G1633" i="1"/>
  <c r="H1633" i="1" s="1"/>
  <c r="I1633" i="1" s="1"/>
  <c r="A1633" i="1"/>
  <c r="G1632" i="1"/>
  <c r="H1632" i="1" s="1"/>
  <c r="I1632" i="1" s="1"/>
  <c r="U1632" i="1" s="1"/>
  <c r="A1632" i="1"/>
  <c r="G1631" i="1"/>
  <c r="H1631" i="1" s="1"/>
  <c r="I1631" i="1" s="1"/>
  <c r="A1631" i="1"/>
  <c r="K1630" i="1"/>
  <c r="L1630" i="1" s="1"/>
  <c r="O1630" i="1" s="1"/>
  <c r="P1630" i="1" s="1"/>
  <c r="G1630" i="1"/>
  <c r="H1630" i="1" s="1"/>
  <c r="I1630" i="1" s="1"/>
  <c r="A1630" i="1"/>
  <c r="K1629" i="1"/>
  <c r="L1629" i="1" s="1"/>
  <c r="O1629" i="1" s="1"/>
  <c r="P1629" i="1" s="1"/>
  <c r="G1629" i="1"/>
  <c r="H1629" i="1" s="1"/>
  <c r="I1629" i="1" s="1"/>
  <c r="U1629" i="1" s="1"/>
  <c r="A1629" i="1"/>
  <c r="K1628" i="1"/>
  <c r="L1628" i="1" s="1"/>
  <c r="O1628" i="1" s="1"/>
  <c r="P1628" i="1" s="1"/>
  <c r="G1628" i="1"/>
  <c r="H1628" i="1" s="1"/>
  <c r="I1628" i="1" s="1"/>
  <c r="U1628" i="1" s="1"/>
  <c r="A1628" i="1"/>
  <c r="K1627" i="1"/>
  <c r="L1627" i="1" s="1"/>
  <c r="O1627" i="1" s="1"/>
  <c r="P1627" i="1" s="1"/>
  <c r="G1627" i="1"/>
  <c r="H1627" i="1" s="1"/>
  <c r="I1627" i="1" s="1"/>
  <c r="A1627" i="1"/>
  <c r="K1626" i="1"/>
  <c r="L1626" i="1" s="1"/>
  <c r="O1626" i="1" s="1"/>
  <c r="P1626" i="1" s="1"/>
  <c r="G1626" i="1"/>
  <c r="H1626" i="1" s="1"/>
  <c r="I1626" i="1" s="1"/>
  <c r="A1626" i="1"/>
  <c r="K1625" i="1"/>
  <c r="L1625" i="1" s="1"/>
  <c r="O1625" i="1" s="1"/>
  <c r="P1625" i="1" s="1"/>
  <c r="G1625" i="1"/>
  <c r="H1625" i="1" s="1"/>
  <c r="I1625" i="1" s="1"/>
  <c r="U1625" i="1" s="1"/>
  <c r="A1625" i="1"/>
  <c r="K1624" i="1"/>
  <c r="L1624" i="1" s="1"/>
  <c r="O1624" i="1" s="1"/>
  <c r="P1624" i="1" s="1"/>
  <c r="G1624" i="1"/>
  <c r="H1624" i="1" s="1"/>
  <c r="I1624" i="1" s="1"/>
  <c r="U1624" i="1" s="1"/>
  <c r="A1624" i="1"/>
  <c r="K1623" i="1"/>
  <c r="L1623" i="1" s="1"/>
  <c r="O1623" i="1" s="1"/>
  <c r="P1623" i="1" s="1"/>
  <c r="G1623" i="1"/>
  <c r="H1623" i="1" s="1"/>
  <c r="I1623" i="1" s="1"/>
  <c r="A1623" i="1"/>
  <c r="K1622" i="1"/>
  <c r="L1622" i="1" s="1"/>
  <c r="O1622" i="1" s="1"/>
  <c r="P1622" i="1" s="1"/>
  <c r="G1622" i="1"/>
  <c r="H1622" i="1" s="1"/>
  <c r="I1622" i="1" s="1"/>
  <c r="U1622" i="1" s="1"/>
  <c r="A1622" i="1"/>
  <c r="K1621" i="1"/>
  <c r="L1621" i="1" s="1"/>
  <c r="O1621" i="1" s="1"/>
  <c r="P1621" i="1" s="1"/>
  <c r="G1621" i="1"/>
  <c r="H1621" i="1" s="1"/>
  <c r="I1621" i="1" s="1"/>
  <c r="U1621" i="1" s="1"/>
  <c r="A1621" i="1"/>
  <c r="K1620" i="1"/>
  <c r="L1620" i="1" s="1"/>
  <c r="O1620" i="1" s="1"/>
  <c r="P1620" i="1" s="1"/>
  <c r="G1620" i="1"/>
  <c r="H1620" i="1" s="1"/>
  <c r="I1620" i="1" s="1"/>
  <c r="U1620" i="1" s="1"/>
  <c r="A1620" i="1"/>
  <c r="K1619" i="1"/>
  <c r="L1619" i="1" s="1"/>
  <c r="O1619" i="1" s="1"/>
  <c r="P1619" i="1" s="1"/>
  <c r="G1619" i="1"/>
  <c r="H1619" i="1" s="1"/>
  <c r="I1619" i="1" s="1"/>
  <c r="U1619" i="1" s="1"/>
  <c r="A1619" i="1"/>
  <c r="K1618" i="1"/>
  <c r="L1618" i="1" s="1"/>
  <c r="O1618" i="1" s="1"/>
  <c r="P1618" i="1" s="1"/>
  <c r="G1618" i="1"/>
  <c r="H1618" i="1" s="1"/>
  <c r="I1618" i="1" s="1"/>
  <c r="U1618" i="1" s="1"/>
  <c r="A1618" i="1"/>
  <c r="K1617" i="1"/>
  <c r="L1617" i="1" s="1"/>
  <c r="O1617" i="1" s="1"/>
  <c r="P1617" i="1" s="1"/>
  <c r="G1617" i="1"/>
  <c r="H1617" i="1" s="1"/>
  <c r="I1617" i="1" s="1"/>
  <c r="U1617" i="1" s="1"/>
  <c r="A1617" i="1"/>
  <c r="K1616" i="1"/>
  <c r="L1616" i="1" s="1"/>
  <c r="O1616" i="1" s="1"/>
  <c r="P1616" i="1" s="1"/>
  <c r="G1616" i="1"/>
  <c r="H1616" i="1" s="1"/>
  <c r="I1616" i="1" s="1"/>
  <c r="U1616" i="1" s="1"/>
  <c r="A1616" i="1"/>
  <c r="K1615" i="1"/>
  <c r="L1615" i="1" s="1"/>
  <c r="O1615" i="1" s="1"/>
  <c r="P1615" i="1" s="1"/>
  <c r="G1615" i="1"/>
  <c r="H1615" i="1" s="1"/>
  <c r="I1615" i="1" s="1"/>
  <c r="U1615" i="1" s="1"/>
  <c r="A1615" i="1"/>
  <c r="K1614" i="1"/>
  <c r="L1614" i="1" s="1"/>
  <c r="O1614" i="1" s="1"/>
  <c r="P1614" i="1" s="1"/>
  <c r="G1614" i="1"/>
  <c r="H1614" i="1" s="1"/>
  <c r="I1614" i="1" s="1"/>
  <c r="U1614" i="1" s="1"/>
  <c r="A1614" i="1"/>
  <c r="K1613" i="1"/>
  <c r="L1613" i="1" s="1"/>
  <c r="O1613" i="1" s="1"/>
  <c r="P1613" i="1" s="1"/>
  <c r="G1613" i="1"/>
  <c r="H1613" i="1" s="1"/>
  <c r="I1613" i="1" s="1"/>
  <c r="U1613" i="1" s="1"/>
  <c r="A1613" i="1"/>
  <c r="K1612" i="1"/>
  <c r="L1612" i="1" s="1"/>
  <c r="O1612" i="1" s="1"/>
  <c r="P1612" i="1" s="1"/>
  <c r="G1612" i="1"/>
  <c r="H1612" i="1" s="1"/>
  <c r="I1612" i="1" s="1"/>
  <c r="U1612" i="1" s="1"/>
  <c r="A1612" i="1"/>
  <c r="K1611" i="1"/>
  <c r="L1611" i="1" s="1"/>
  <c r="O1611" i="1" s="1"/>
  <c r="P1611" i="1" s="1"/>
  <c r="G1611" i="1"/>
  <c r="H1611" i="1" s="1"/>
  <c r="I1611" i="1" s="1"/>
  <c r="U1611" i="1" s="1"/>
  <c r="A1611" i="1"/>
  <c r="K1610" i="1"/>
  <c r="L1610" i="1" s="1"/>
  <c r="O1610" i="1" s="1"/>
  <c r="P1610" i="1" s="1"/>
  <c r="G1610" i="1"/>
  <c r="H1610" i="1" s="1"/>
  <c r="I1610" i="1" s="1"/>
  <c r="U1610" i="1" s="1"/>
  <c r="A1610" i="1"/>
  <c r="K1609" i="1"/>
  <c r="L1609" i="1" s="1"/>
  <c r="O1609" i="1" s="1"/>
  <c r="P1609" i="1" s="1"/>
  <c r="G1609" i="1"/>
  <c r="H1609" i="1" s="1"/>
  <c r="I1609" i="1" s="1"/>
  <c r="U1609" i="1" s="1"/>
  <c r="A1609" i="1"/>
  <c r="K1608" i="1"/>
  <c r="L1608" i="1" s="1"/>
  <c r="O1608" i="1" s="1"/>
  <c r="P1608" i="1" s="1"/>
  <c r="G1608" i="1"/>
  <c r="H1608" i="1" s="1"/>
  <c r="I1608" i="1" s="1"/>
  <c r="U1608" i="1" s="1"/>
  <c r="A1608" i="1"/>
  <c r="K1607" i="1"/>
  <c r="L1607" i="1" s="1"/>
  <c r="O1607" i="1" s="1"/>
  <c r="P1607" i="1" s="1"/>
  <c r="G1607" i="1"/>
  <c r="H1607" i="1" s="1"/>
  <c r="I1607" i="1" s="1"/>
  <c r="U1607" i="1" s="1"/>
  <c r="A1607" i="1"/>
  <c r="K1606" i="1"/>
  <c r="L1606" i="1" s="1"/>
  <c r="O1606" i="1" s="1"/>
  <c r="P1606" i="1" s="1"/>
  <c r="G1606" i="1"/>
  <c r="H1606" i="1" s="1"/>
  <c r="I1606" i="1" s="1"/>
  <c r="U1606" i="1" s="1"/>
  <c r="A1606" i="1"/>
  <c r="K1605" i="1"/>
  <c r="L1605" i="1" s="1"/>
  <c r="O1605" i="1" s="1"/>
  <c r="P1605" i="1" s="1"/>
  <c r="G1605" i="1"/>
  <c r="H1605" i="1" s="1"/>
  <c r="I1605" i="1" s="1"/>
  <c r="U1605" i="1" s="1"/>
  <c r="A1605" i="1"/>
  <c r="K1604" i="1"/>
  <c r="L1604" i="1" s="1"/>
  <c r="O1604" i="1" s="1"/>
  <c r="P1604" i="1" s="1"/>
  <c r="G1604" i="1"/>
  <c r="H1604" i="1" s="1"/>
  <c r="I1604" i="1" s="1"/>
  <c r="U1604" i="1" s="1"/>
  <c r="A1604" i="1"/>
  <c r="K1603" i="1"/>
  <c r="L1603" i="1" s="1"/>
  <c r="O1603" i="1" s="1"/>
  <c r="P1603" i="1" s="1"/>
  <c r="G1603" i="1"/>
  <c r="H1603" i="1" s="1"/>
  <c r="I1603" i="1" s="1"/>
  <c r="U1603" i="1" s="1"/>
  <c r="A1603" i="1"/>
  <c r="K1602" i="1"/>
  <c r="L1602" i="1" s="1"/>
  <c r="O1602" i="1" s="1"/>
  <c r="P1602" i="1" s="1"/>
  <c r="G1602" i="1"/>
  <c r="H1602" i="1" s="1"/>
  <c r="I1602" i="1" s="1"/>
  <c r="U1602" i="1" s="1"/>
  <c r="A1602" i="1"/>
  <c r="K1601" i="1"/>
  <c r="L1601" i="1" s="1"/>
  <c r="O1601" i="1" s="1"/>
  <c r="P1601" i="1" s="1"/>
  <c r="G1601" i="1"/>
  <c r="H1601" i="1" s="1"/>
  <c r="I1601" i="1" s="1"/>
  <c r="U1601" i="1" s="1"/>
  <c r="A1601" i="1"/>
  <c r="K1600" i="1"/>
  <c r="L1600" i="1" s="1"/>
  <c r="O1600" i="1" s="1"/>
  <c r="P1600" i="1" s="1"/>
  <c r="G1600" i="1"/>
  <c r="H1600" i="1" s="1"/>
  <c r="I1600" i="1" s="1"/>
  <c r="U1600" i="1" s="1"/>
  <c r="A1600" i="1"/>
  <c r="K1599" i="1"/>
  <c r="L1599" i="1" s="1"/>
  <c r="O1599" i="1" s="1"/>
  <c r="P1599" i="1" s="1"/>
  <c r="G1599" i="1"/>
  <c r="H1599" i="1" s="1"/>
  <c r="I1599" i="1" s="1"/>
  <c r="U1599" i="1" s="1"/>
  <c r="A1599" i="1"/>
  <c r="K1598" i="1"/>
  <c r="L1598" i="1" s="1"/>
  <c r="O1598" i="1" s="1"/>
  <c r="P1598" i="1" s="1"/>
  <c r="G1598" i="1"/>
  <c r="H1598" i="1" s="1"/>
  <c r="I1598" i="1" s="1"/>
  <c r="U1598" i="1" s="1"/>
  <c r="A1598" i="1"/>
  <c r="K1597" i="1"/>
  <c r="L1597" i="1" s="1"/>
  <c r="O1597" i="1" s="1"/>
  <c r="P1597" i="1" s="1"/>
  <c r="G1597" i="1"/>
  <c r="H1597" i="1" s="1"/>
  <c r="I1597" i="1" s="1"/>
  <c r="U1597" i="1" s="1"/>
  <c r="A1597" i="1"/>
  <c r="K1596" i="1"/>
  <c r="L1596" i="1" s="1"/>
  <c r="O1596" i="1" s="1"/>
  <c r="P1596" i="1" s="1"/>
  <c r="G1596" i="1"/>
  <c r="H1596" i="1" s="1"/>
  <c r="I1596" i="1" s="1"/>
  <c r="U1596" i="1" s="1"/>
  <c r="A1596" i="1"/>
  <c r="K1595" i="1"/>
  <c r="L1595" i="1" s="1"/>
  <c r="O1595" i="1" s="1"/>
  <c r="P1595" i="1" s="1"/>
  <c r="G1595" i="1"/>
  <c r="H1595" i="1" s="1"/>
  <c r="I1595" i="1" s="1"/>
  <c r="U1595" i="1" s="1"/>
  <c r="A1595" i="1"/>
  <c r="K1594" i="1"/>
  <c r="L1594" i="1" s="1"/>
  <c r="O1594" i="1" s="1"/>
  <c r="P1594" i="1" s="1"/>
  <c r="G1594" i="1"/>
  <c r="H1594" i="1" s="1"/>
  <c r="I1594" i="1" s="1"/>
  <c r="U1594" i="1" s="1"/>
  <c r="A1594" i="1"/>
  <c r="K1593" i="1"/>
  <c r="L1593" i="1" s="1"/>
  <c r="O1593" i="1" s="1"/>
  <c r="P1593" i="1" s="1"/>
  <c r="G1593" i="1"/>
  <c r="H1593" i="1" s="1"/>
  <c r="I1593" i="1" s="1"/>
  <c r="U1593" i="1" s="1"/>
  <c r="A1593" i="1"/>
  <c r="K1592" i="1"/>
  <c r="L1592" i="1" s="1"/>
  <c r="O1592" i="1" s="1"/>
  <c r="P1592" i="1" s="1"/>
  <c r="G1592" i="1"/>
  <c r="H1592" i="1" s="1"/>
  <c r="I1592" i="1" s="1"/>
  <c r="U1592" i="1" s="1"/>
  <c r="A1592" i="1"/>
  <c r="K1591" i="1"/>
  <c r="L1591" i="1" s="1"/>
  <c r="O1591" i="1" s="1"/>
  <c r="P1591" i="1" s="1"/>
  <c r="G1591" i="1"/>
  <c r="H1591" i="1" s="1"/>
  <c r="I1591" i="1" s="1"/>
  <c r="U1591" i="1" s="1"/>
  <c r="A1591" i="1"/>
  <c r="K1590" i="1"/>
  <c r="L1590" i="1" s="1"/>
  <c r="O1590" i="1" s="1"/>
  <c r="P1590" i="1" s="1"/>
  <c r="G1590" i="1"/>
  <c r="H1590" i="1" s="1"/>
  <c r="I1590" i="1" s="1"/>
  <c r="U1590" i="1" s="1"/>
  <c r="A1590" i="1"/>
  <c r="K1589" i="1"/>
  <c r="L1589" i="1" s="1"/>
  <c r="O1589" i="1" s="1"/>
  <c r="P1589" i="1" s="1"/>
  <c r="G1589" i="1"/>
  <c r="H1589" i="1" s="1"/>
  <c r="I1589" i="1" s="1"/>
  <c r="U1589" i="1" s="1"/>
  <c r="A1589" i="1"/>
  <c r="K1588" i="1"/>
  <c r="L1588" i="1" s="1"/>
  <c r="O1588" i="1" s="1"/>
  <c r="P1588" i="1" s="1"/>
  <c r="G1588" i="1"/>
  <c r="H1588" i="1" s="1"/>
  <c r="I1588" i="1" s="1"/>
  <c r="U1588" i="1" s="1"/>
  <c r="A1588" i="1"/>
  <c r="K1587" i="1"/>
  <c r="L1587" i="1" s="1"/>
  <c r="O1587" i="1" s="1"/>
  <c r="P1587" i="1" s="1"/>
  <c r="G1587" i="1"/>
  <c r="H1587" i="1" s="1"/>
  <c r="I1587" i="1" s="1"/>
  <c r="U1587" i="1" s="1"/>
  <c r="A1587" i="1"/>
  <c r="K1586" i="1"/>
  <c r="L1586" i="1" s="1"/>
  <c r="O1586" i="1" s="1"/>
  <c r="P1586" i="1" s="1"/>
  <c r="G1586" i="1"/>
  <c r="H1586" i="1" s="1"/>
  <c r="I1586" i="1" s="1"/>
  <c r="U1586" i="1" s="1"/>
  <c r="A1586" i="1"/>
  <c r="K1585" i="1"/>
  <c r="L1585" i="1" s="1"/>
  <c r="O1585" i="1" s="1"/>
  <c r="P1585" i="1" s="1"/>
  <c r="G1585" i="1"/>
  <c r="H1585" i="1" s="1"/>
  <c r="I1585" i="1" s="1"/>
  <c r="U1585" i="1" s="1"/>
  <c r="A1585" i="1"/>
  <c r="K1584" i="1"/>
  <c r="L1584" i="1" s="1"/>
  <c r="O1584" i="1" s="1"/>
  <c r="P1584" i="1" s="1"/>
  <c r="G1584" i="1"/>
  <c r="H1584" i="1" s="1"/>
  <c r="I1584" i="1" s="1"/>
  <c r="U1584" i="1" s="1"/>
  <c r="A1584" i="1"/>
  <c r="K1583" i="1"/>
  <c r="L1583" i="1" s="1"/>
  <c r="O1583" i="1" s="1"/>
  <c r="P1583" i="1" s="1"/>
  <c r="G1583" i="1"/>
  <c r="H1583" i="1" s="1"/>
  <c r="I1583" i="1" s="1"/>
  <c r="U1583" i="1" s="1"/>
  <c r="A1583" i="1"/>
  <c r="K1582" i="1"/>
  <c r="L1582" i="1" s="1"/>
  <c r="O1582" i="1" s="1"/>
  <c r="P1582" i="1" s="1"/>
  <c r="G1582" i="1"/>
  <c r="H1582" i="1" s="1"/>
  <c r="I1582" i="1" s="1"/>
  <c r="U1582" i="1" s="1"/>
  <c r="A1582" i="1"/>
  <c r="K1581" i="1"/>
  <c r="L1581" i="1" s="1"/>
  <c r="O1581" i="1" s="1"/>
  <c r="P1581" i="1" s="1"/>
  <c r="G1581" i="1"/>
  <c r="H1581" i="1" s="1"/>
  <c r="I1581" i="1" s="1"/>
  <c r="U1581" i="1" s="1"/>
  <c r="A1581" i="1"/>
  <c r="K1580" i="1"/>
  <c r="L1580" i="1" s="1"/>
  <c r="O1580" i="1" s="1"/>
  <c r="P1580" i="1" s="1"/>
  <c r="G1580" i="1"/>
  <c r="H1580" i="1" s="1"/>
  <c r="I1580" i="1" s="1"/>
  <c r="U1580" i="1" s="1"/>
  <c r="A1580" i="1"/>
  <c r="K1579" i="1"/>
  <c r="L1579" i="1" s="1"/>
  <c r="O1579" i="1" s="1"/>
  <c r="P1579" i="1" s="1"/>
  <c r="G1579" i="1"/>
  <c r="H1579" i="1" s="1"/>
  <c r="I1579" i="1" s="1"/>
  <c r="U1579" i="1" s="1"/>
  <c r="A1579" i="1"/>
  <c r="K1578" i="1"/>
  <c r="L1578" i="1" s="1"/>
  <c r="O1578" i="1" s="1"/>
  <c r="P1578" i="1" s="1"/>
  <c r="G1578" i="1"/>
  <c r="H1578" i="1" s="1"/>
  <c r="I1578" i="1" s="1"/>
  <c r="U1578" i="1" s="1"/>
  <c r="A1578" i="1"/>
  <c r="K1577" i="1"/>
  <c r="L1577" i="1" s="1"/>
  <c r="O1577" i="1" s="1"/>
  <c r="P1577" i="1" s="1"/>
  <c r="G1577" i="1"/>
  <c r="H1577" i="1" s="1"/>
  <c r="I1577" i="1" s="1"/>
  <c r="U1577" i="1" s="1"/>
  <c r="A1577" i="1"/>
  <c r="K1576" i="1"/>
  <c r="L1576" i="1" s="1"/>
  <c r="O1576" i="1" s="1"/>
  <c r="P1576" i="1" s="1"/>
  <c r="G1576" i="1"/>
  <c r="H1576" i="1" s="1"/>
  <c r="I1576" i="1" s="1"/>
  <c r="U1576" i="1" s="1"/>
  <c r="A1576" i="1"/>
  <c r="K1575" i="1"/>
  <c r="L1575" i="1" s="1"/>
  <c r="O1575" i="1" s="1"/>
  <c r="P1575" i="1" s="1"/>
  <c r="G1575" i="1"/>
  <c r="H1575" i="1" s="1"/>
  <c r="I1575" i="1" s="1"/>
  <c r="U1575" i="1" s="1"/>
  <c r="A1575" i="1"/>
  <c r="K1574" i="1"/>
  <c r="L1574" i="1" s="1"/>
  <c r="O1574" i="1" s="1"/>
  <c r="P1574" i="1" s="1"/>
  <c r="G1574" i="1"/>
  <c r="H1574" i="1" s="1"/>
  <c r="I1574" i="1" s="1"/>
  <c r="U1574" i="1" s="1"/>
  <c r="A1574" i="1"/>
  <c r="K1573" i="1"/>
  <c r="L1573" i="1" s="1"/>
  <c r="O1573" i="1" s="1"/>
  <c r="P1573" i="1" s="1"/>
  <c r="G1573" i="1"/>
  <c r="H1573" i="1" s="1"/>
  <c r="I1573" i="1" s="1"/>
  <c r="U1573" i="1" s="1"/>
  <c r="A1573" i="1"/>
  <c r="K1572" i="1"/>
  <c r="L1572" i="1" s="1"/>
  <c r="O1572" i="1" s="1"/>
  <c r="P1572" i="1" s="1"/>
  <c r="G1572" i="1"/>
  <c r="H1572" i="1" s="1"/>
  <c r="I1572" i="1" s="1"/>
  <c r="U1572" i="1" s="1"/>
  <c r="A1572" i="1"/>
  <c r="K1571" i="1"/>
  <c r="L1571" i="1" s="1"/>
  <c r="O1571" i="1" s="1"/>
  <c r="P1571" i="1" s="1"/>
  <c r="G1571" i="1"/>
  <c r="H1571" i="1" s="1"/>
  <c r="I1571" i="1" s="1"/>
  <c r="U1571" i="1" s="1"/>
  <c r="A1571" i="1"/>
  <c r="K1570" i="1"/>
  <c r="L1570" i="1" s="1"/>
  <c r="O1570" i="1" s="1"/>
  <c r="P1570" i="1" s="1"/>
  <c r="G1570" i="1"/>
  <c r="H1570" i="1" s="1"/>
  <c r="I1570" i="1" s="1"/>
  <c r="U1570" i="1" s="1"/>
  <c r="A1570" i="1"/>
  <c r="K1569" i="1"/>
  <c r="L1569" i="1" s="1"/>
  <c r="O1569" i="1" s="1"/>
  <c r="P1569" i="1" s="1"/>
  <c r="G1569" i="1"/>
  <c r="H1569" i="1" s="1"/>
  <c r="I1569" i="1" s="1"/>
  <c r="U1569" i="1" s="1"/>
  <c r="A1569" i="1"/>
  <c r="K1568" i="1"/>
  <c r="L1568" i="1" s="1"/>
  <c r="O1568" i="1" s="1"/>
  <c r="P1568" i="1" s="1"/>
  <c r="G1568" i="1"/>
  <c r="H1568" i="1" s="1"/>
  <c r="I1568" i="1" s="1"/>
  <c r="U1568" i="1" s="1"/>
  <c r="A1568" i="1"/>
  <c r="K1567" i="1"/>
  <c r="L1567" i="1" s="1"/>
  <c r="O1567" i="1" s="1"/>
  <c r="P1567" i="1" s="1"/>
  <c r="G1567" i="1"/>
  <c r="H1567" i="1" s="1"/>
  <c r="I1567" i="1" s="1"/>
  <c r="U1567" i="1" s="1"/>
  <c r="A1567" i="1"/>
  <c r="K1566" i="1"/>
  <c r="L1566" i="1" s="1"/>
  <c r="O1566" i="1" s="1"/>
  <c r="P1566" i="1" s="1"/>
  <c r="G1566" i="1"/>
  <c r="H1566" i="1" s="1"/>
  <c r="I1566" i="1" s="1"/>
  <c r="U1566" i="1" s="1"/>
  <c r="A1566" i="1"/>
  <c r="K1565" i="1"/>
  <c r="L1565" i="1" s="1"/>
  <c r="O1565" i="1" s="1"/>
  <c r="P1565" i="1" s="1"/>
  <c r="G1565" i="1"/>
  <c r="H1565" i="1" s="1"/>
  <c r="I1565" i="1" s="1"/>
  <c r="U1565" i="1" s="1"/>
  <c r="A1565" i="1"/>
  <c r="K1564" i="1"/>
  <c r="L1564" i="1" s="1"/>
  <c r="O1564" i="1" s="1"/>
  <c r="P1564" i="1" s="1"/>
  <c r="G1564" i="1"/>
  <c r="H1564" i="1" s="1"/>
  <c r="I1564" i="1" s="1"/>
  <c r="U1564" i="1" s="1"/>
  <c r="A1564" i="1"/>
  <c r="K1563" i="1"/>
  <c r="L1563" i="1" s="1"/>
  <c r="O1563" i="1" s="1"/>
  <c r="P1563" i="1" s="1"/>
  <c r="G1563" i="1"/>
  <c r="H1563" i="1" s="1"/>
  <c r="I1563" i="1" s="1"/>
  <c r="U1563" i="1" s="1"/>
  <c r="A1563" i="1"/>
  <c r="K1562" i="1"/>
  <c r="L1562" i="1" s="1"/>
  <c r="O1562" i="1" s="1"/>
  <c r="P1562" i="1" s="1"/>
  <c r="G1562" i="1"/>
  <c r="H1562" i="1" s="1"/>
  <c r="I1562" i="1" s="1"/>
  <c r="U1562" i="1" s="1"/>
  <c r="A1562" i="1"/>
  <c r="K1561" i="1"/>
  <c r="L1561" i="1" s="1"/>
  <c r="O1561" i="1" s="1"/>
  <c r="P1561" i="1" s="1"/>
  <c r="G1561" i="1"/>
  <c r="H1561" i="1" s="1"/>
  <c r="I1561" i="1" s="1"/>
  <c r="U1561" i="1" s="1"/>
  <c r="A1561" i="1"/>
  <c r="K1560" i="1"/>
  <c r="L1560" i="1" s="1"/>
  <c r="O1560" i="1" s="1"/>
  <c r="P1560" i="1" s="1"/>
  <c r="G1560" i="1"/>
  <c r="H1560" i="1" s="1"/>
  <c r="I1560" i="1" s="1"/>
  <c r="U1560" i="1" s="1"/>
  <c r="A1560" i="1"/>
  <c r="K1559" i="1"/>
  <c r="L1559" i="1" s="1"/>
  <c r="O1559" i="1" s="1"/>
  <c r="P1559" i="1" s="1"/>
  <c r="G1559" i="1"/>
  <c r="H1559" i="1" s="1"/>
  <c r="I1559" i="1" s="1"/>
  <c r="U1559" i="1" s="1"/>
  <c r="A1559" i="1"/>
  <c r="K1558" i="1"/>
  <c r="L1558" i="1" s="1"/>
  <c r="O1558" i="1" s="1"/>
  <c r="P1558" i="1" s="1"/>
  <c r="G1558" i="1"/>
  <c r="H1558" i="1" s="1"/>
  <c r="I1558" i="1" s="1"/>
  <c r="U1558" i="1" s="1"/>
  <c r="A1558" i="1"/>
  <c r="K1557" i="1"/>
  <c r="L1557" i="1" s="1"/>
  <c r="O1557" i="1" s="1"/>
  <c r="P1557" i="1" s="1"/>
  <c r="G1557" i="1"/>
  <c r="H1557" i="1" s="1"/>
  <c r="I1557" i="1" s="1"/>
  <c r="U1557" i="1" s="1"/>
  <c r="A1557" i="1"/>
  <c r="G1556" i="1"/>
  <c r="H1556" i="1" s="1"/>
  <c r="I1556" i="1" s="1"/>
  <c r="U1556" i="1" s="1"/>
  <c r="A1556" i="1"/>
  <c r="G1555" i="1"/>
  <c r="H1555" i="1" s="1"/>
  <c r="I1555" i="1" s="1"/>
  <c r="U1555" i="1" s="1"/>
  <c r="A1555" i="1"/>
  <c r="G1554" i="1"/>
  <c r="H1554" i="1" s="1"/>
  <c r="I1554" i="1" s="1"/>
  <c r="U1554" i="1" s="1"/>
  <c r="A1554" i="1"/>
  <c r="G1553" i="1"/>
  <c r="H1553" i="1" s="1"/>
  <c r="I1553" i="1" s="1"/>
  <c r="U1553" i="1" s="1"/>
  <c r="A1553" i="1"/>
  <c r="G1552" i="1"/>
  <c r="H1552" i="1" s="1"/>
  <c r="I1552" i="1" s="1"/>
  <c r="U1552" i="1" s="1"/>
  <c r="A1552" i="1"/>
  <c r="G1551" i="1"/>
  <c r="H1551" i="1" s="1"/>
  <c r="I1551" i="1" s="1"/>
  <c r="U1551" i="1" s="1"/>
  <c r="A1551" i="1"/>
  <c r="G1550" i="1"/>
  <c r="H1550" i="1" s="1"/>
  <c r="I1550" i="1" s="1"/>
  <c r="U1550" i="1" s="1"/>
  <c r="A1550" i="1"/>
  <c r="G1549" i="1"/>
  <c r="H1549" i="1" s="1"/>
  <c r="I1549" i="1" s="1"/>
  <c r="U1549" i="1" s="1"/>
  <c r="A1549" i="1"/>
  <c r="G1548" i="1"/>
  <c r="H1548" i="1" s="1"/>
  <c r="I1548" i="1" s="1"/>
  <c r="U1548" i="1" s="1"/>
  <c r="A1548" i="1"/>
  <c r="G1547" i="1"/>
  <c r="H1547" i="1" s="1"/>
  <c r="I1547" i="1" s="1"/>
  <c r="U1547" i="1" s="1"/>
  <c r="A1547" i="1"/>
  <c r="G1546" i="1"/>
  <c r="H1546" i="1" s="1"/>
  <c r="I1546" i="1" s="1"/>
  <c r="U1546" i="1" s="1"/>
  <c r="A1546" i="1"/>
  <c r="G1545" i="1"/>
  <c r="H1545" i="1" s="1"/>
  <c r="I1545" i="1" s="1"/>
  <c r="U1545" i="1" s="1"/>
  <c r="A1545" i="1"/>
  <c r="G1544" i="1"/>
  <c r="H1544" i="1" s="1"/>
  <c r="I1544" i="1" s="1"/>
  <c r="U1544" i="1" s="1"/>
  <c r="A1544" i="1"/>
  <c r="G1543" i="1"/>
  <c r="H1543" i="1" s="1"/>
  <c r="I1543" i="1" s="1"/>
  <c r="U1543" i="1" s="1"/>
  <c r="A1543" i="1"/>
  <c r="G1542" i="1"/>
  <c r="H1542" i="1" s="1"/>
  <c r="I1542" i="1" s="1"/>
  <c r="U1542" i="1" s="1"/>
  <c r="A1542" i="1"/>
  <c r="G1541" i="1"/>
  <c r="H1541" i="1" s="1"/>
  <c r="I1541" i="1" s="1"/>
  <c r="U1541" i="1" s="1"/>
  <c r="A1541" i="1"/>
  <c r="G1540" i="1"/>
  <c r="H1540" i="1" s="1"/>
  <c r="I1540" i="1" s="1"/>
  <c r="U1540" i="1" s="1"/>
  <c r="A1540" i="1"/>
  <c r="G1539" i="1"/>
  <c r="H1539" i="1" s="1"/>
  <c r="I1539" i="1" s="1"/>
  <c r="U1539" i="1" s="1"/>
  <c r="A1539" i="1"/>
  <c r="G1538" i="1"/>
  <c r="H1538" i="1" s="1"/>
  <c r="I1538" i="1" s="1"/>
  <c r="U1538" i="1" s="1"/>
  <c r="A1538" i="1"/>
  <c r="G1537" i="1"/>
  <c r="H1537" i="1" s="1"/>
  <c r="I1537" i="1" s="1"/>
  <c r="U1537" i="1" s="1"/>
  <c r="A1537" i="1"/>
  <c r="G1536" i="1"/>
  <c r="H1536" i="1" s="1"/>
  <c r="I1536" i="1" s="1"/>
  <c r="U1536" i="1" s="1"/>
  <c r="A1536" i="1"/>
  <c r="G1535" i="1"/>
  <c r="H1535" i="1" s="1"/>
  <c r="I1535" i="1" s="1"/>
  <c r="U1535" i="1" s="1"/>
  <c r="A1535" i="1"/>
  <c r="G1534" i="1"/>
  <c r="H1534" i="1" s="1"/>
  <c r="I1534" i="1" s="1"/>
  <c r="U1534" i="1" s="1"/>
  <c r="A1534" i="1"/>
  <c r="G1533" i="1"/>
  <c r="H1533" i="1" s="1"/>
  <c r="I1533" i="1" s="1"/>
  <c r="U1533" i="1" s="1"/>
  <c r="A1533" i="1"/>
  <c r="G1532" i="1"/>
  <c r="H1532" i="1" s="1"/>
  <c r="I1532" i="1" s="1"/>
  <c r="U1532" i="1" s="1"/>
  <c r="A1532" i="1"/>
  <c r="G1531" i="1"/>
  <c r="H1531" i="1" s="1"/>
  <c r="I1531" i="1" s="1"/>
  <c r="U1531" i="1" s="1"/>
  <c r="A1531" i="1"/>
  <c r="G1530" i="1"/>
  <c r="H1530" i="1" s="1"/>
  <c r="I1530" i="1" s="1"/>
  <c r="U1530" i="1" s="1"/>
  <c r="A1530" i="1"/>
  <c r="G1529" i="1"/>
  <c r="H1529" i="1" s="1"/>
  <c r="I1529" i="1" s="1"/>
  <c r="U1529" i="1" s="1"/>
  <c r="A1529" i="1"/>
  <c r="G1528" i="1"/>
  <c r="H1528" i="1" s="1"/>
  <c r="I1528" i="1" s="1"/>
  <c r="U1528" i="1" s="1"/>
  <c r="A1528" i="1"/>
  <c r="G1527" i="1"/>
  <c r="H1527" i="1" s="1"/>
  <c r="I1527" i="1" s="1"/>
  <c r="U1527" i="1" s="1"/>
  <c r="A1527" i="1"/>
  <c r="G1526" i="1"/>
  <c r="H1526" i="1" s="1"/>
  <c r="I1526" i="1" s="1"/>
  <c r="U1526" i="1" s="1"/>
  <c r="A1526" i="1"/>
  <c r="G1525" i="1"/>
  <c r="H1525" i="1" s="1"/>
  <c r="I1525" i="1" s="1"/>
  <c r="U1525" i="1" s="1"/>
  <c r="A1525" i="1"/>
  <c r="G1524" i="1"/>
  <c r="H1524" i="1" s="1"/>
  <c r="I1524" i="1" s="1"/>
  <c r="U1524" i="1" s="1"/>
  <c r="A1524" i="1"/>
  <c r="G1523" i="1"/>
  <c r="H1523" i="1" s="1"/>
  <c r="I1523" i="1" s="1"/>
  <c r="U1523" i="1" s="1"/>
  <c r="A1523" i="1"/>
  <c r="G1522" i="1"/>
  <c r="H1522" i="1" s="1"/>
  <c r="I1522" i="1" s="1"/>
  <c r="U1522" i="1" s="1"/>
  <c r="A1522" i="1"/>
  <c r="G1521" i="1"/>
  <c r="H1521" i="1" s="1"/>
  <c r="I1521" i="1" s="1"/>
  <c r="U1521" i="1" s="1"/>
  <c r="A1521" i="1"/>
  <c r="G1520" i="1"/>
  <c r="H1520" i="1" s="1"/>
  <c r="I1520" i="1" s="1"/>
  <c r="U1520" i="1" s="1"/>
  <c r="A1520" i="1"/>
  <c r="K1519" i="1"/>
  <c r="L1519" i="1" s="1"/>
  <c r="O1519" i="1" s="1"/>
  <c r="P1519" i="1" s="1"/>
  <c r="G1519" i="1"/>
  <c r="H1519" i="1" s="1"/>
  <c r="I1519" i="1" s="1"/>
  <c r="U1519" i="1" s="1"/>
  <c r="A1519" i="1"/>
  <c r="K1518" i="1"/>
  <c r="L1518" i="1" s="1"/>
  <c r="O1518" i="1" s="1"/>
  <c r="P1518" i="1" s="1"/>
  <c r="G1518" i="1"/>
  <c r="H1518" i="1" s="1"/>
  <c r="I1518" i="1" s="1"/>
  <c r="U1518" i="1" s="1"/>
  <c r="A1518" i="1"/>
  <c r="K1517" i="1"/>
  <c r="L1517" i="1" s="1"/>
  <c r="O1517" i="1" s="1"/>
  <c r="P1517" i="1" s="1"/>
  <c r="G1517" i="1"/>
  <c r="H1517" i="1" s="1"/>
  <c r="I1517" i="1" s="1"/>
  <c r="U1517" i="1" s="1"/>
  <c r="A1517" i="1"/>
  <c r="K1516" i="1"/>
  <c r="L1516" i="1" s="1"/>
  <c r="O1516" i="1" s="1"/>
  <c r="P1516" i="1" s="1"/>
  <c r="G1516" i="1"/>
  <c r="H1516" i="1" s="1"/>
  <c r="I1516" i="1" s="1"/>
  <c r="U1516" i="1" s="1"/>
  <c r="A1516" i="1"/>
  <c r="K1515" i="1"/>
  <c r="L1515" i="1" s="1"/>
  <c r="O1515" i="1" s="1"/>
  <c r="P1515" i="1" s="1"/>
  <c r="G1515" i="1"/>
  <c r="H1515" i="1" s="1"/>
  <c r="I1515" i="1" s="1"/>
  <c r="U1515" i="1" s="1"/>
  <c r="A1515" i="1"/>
  <c r="K1514" i="1"/>
  <c r="L1514" i="1" s="1"/>
  <c r="O1514" i="1" s="1"/>
  <c r="P1514" i="1" s="1"/>
  <c r="G1514" i="1"/>
  <c r="H1514" i="1" s="1"/>
  <c r="I1514" i="1" s="1"/>
  <c r="U1514" i="1" s="1"/>
  <c r="A1514" i="1"/>
  <c r="K1513" i="1"/>
  <c r="L1513" i="1" s="1"/>
  <c r="O1513" i="1" s="1"/>
  <c r="P1513" i="1" s="1"/>
  <c r="G1513" i="1"/>
  <c r="H1513" i="1" s="1"/>
  <c r="I1513" i="1" s="1"/>
  <c r="U1513" i="1" s="1"/>
  <c r="A1513" i="1"/>
  <c r="K1512" i="1"/>
  <c r="L1512" i="1" s="1"/>
  <c r="O1512" i="1" s="1"/>
  <c r="P1512" i="1" s="1"/>
  <c r="G1512" i="1"/>
  <c r="H1512" i="1" s="1"/>
  <c r="I1512" i="1" s="1"/>
  <c r="U1512" i="1" s="1"/>
  <c r="A1512" i="1"/>
  <c r="K1511" i="1"/>
  <c r="L1511" i="1" s="1"/>
  <c r="O1511" i="1" s="1"/>
  <c r="P1511" i="1" s="1"/>
  <c r="G1511" i="1"/>
  <c r="H1511" i="1" s="1"/>
  <c r="I1511" i="1" s="1"/>
  <c r="U1511" i="1" s="1"/>
  <c r="A1511" i="1"/>
  <c r="K1510" i="1"/>
  <c r="L1510" i="1" s="1"/>
  <c r="O1510" i="1" s="1"/>
  <c r="P1510" i="1" s="1"/>
  <c r="G1510" i="1"/>
  <c r="H1510" i="1" s="1"/>
  <c r="I1510" i="1" s="1"/>
  <c r="U1510" i="1" s="1"/>
  <c r="A1510" i="1"/>
  <c r="K1509" i="1"/>
  <c r="L1509" i="1" s="1"/>
  <c r="O1509" i="1" s="1"/>
  <c r="P1509" i="1" s="1"/>
  <c r="G1509" i="1"/>
  <c r="H1509" i="1" s="1"/>
  <c r="I1509" i="1" s="1"/>
  <c r="U1509" i="1" s="1"/>
  <c r="A1509" i="1"/>
  <c r="K1508" i="1"/>
  <c r="L1508" i="1" s="1"/>
  <c r="O1508" i="1" s="1"/>
  <c r="P1508" i="1" s="1"/>
  <c r="G1508" i="1"/>
  <c r="H1508" i="1" s="1"/>
  <c r="I1508" i="1" s="1"/>
  <c r="U1508" i="1" s="1"/>
  <c r="A1508" i="1"/>
  <c r="K1507" i="1"/>
  <c r="L1507" i="1" s="1"/>
  <c r="O1507" i="1" s="1"/>
  <c r="P1507" i="1" s="1"/>
  <c r="G1507" i="1"/>
  <c r="H1507" i="1" s="1"/>
  <c r="I1507" i="1" s="1"/>
  <c r="U1507" i="1" s="1"/>
  <c r="A1507" i="1"/>
  <c r="K1506" i="1"/>
  <c r="L1506" i="1" s="1"/>
  <c r="O1506" i="1" s="1"/>
  <c r="P1506" i="1" s="1"/>
  <c r="G1506" i="1"/>
  <c r="H1506" i="1" s="1"/>
  <c r="I1506" i="1" s="1"/>
  <c r="U1506" i="1" s="1"/>
  <c r="A1506" i="1"/>
  <c r="K1505" i="1"/>
  <c r="L1505" i="1" s="1"/>
  <c r="O1505" i="1" s="1"/>
  <c r="P1505" i="1" s="1"/>
  <c r="G1505" i="1"/>
  <c r="H1505" i="1" s="1"/>
  <c r="I1505" i="1" s="1"/>
  <c r="U1505" i="1" s="1"/>
  <c r="A1505" i="1"/>
  <c r="K1504" i="1"/>
  <c r="L1504" i="1" s="1"/>
  <c r="O1504" i="1" s="1"/>
  <c r="P1504" i="1" s="1"/>
  <c r="G1504" i="1"/>
  <c r="H1504" i="1" s="1"/>
  <c r="I1504" i="1" s="1"/>
  <c r="U1504" i="1" s="1"/>
  <c r="A1504" i="1"/>
  <c r="K1503" i="1"/>
  <c r="L1503" i="1" s="1"/>
  <c r="O1503" i="1" s="1"/>
  <c r="P1503" i="1" s="1"/>
  <c r="G1503" i="1"/>
  <c r="H1503" i="1" s="1"/>
  <c r="I1503" i="1" s="1"/>
  <c r="U1503" i="1" s="1"/>
  <c r="A1503" i="1"/>
  <c r="K1502" i="1"/>
  <c r="L1502" i="1" s="1"/>
  <c r="O1502" i="1" s="1"/>
  <c r="P1502" i="1" s="1"/>
  <c r="G1502" i="1"/>
  <c r="H1502" i="1" s="1"/>
  <c r="I1502" i="1" s="1"/>
  <c r="U1502" i="1" s="1"/>
  <c r="A1502" i="1"/>
  <c r="K1501" i="1"/>
  <c r="L1501" i="1" s="1"/>
  <c r="O1501" i="1" s="1"/>
  <c r="P1501" i="1" s="1"/>
  <c r="G1501" i="1"/>
  <c r="H1501" i="1" s="1"/>
  <c r="I1501" i="1" s="1"/>
  <c r="U1501" i="1" s="1"/>
  <c r="A1501" i="1"/>
  <c r="K1500" i="1"/>
  <c r="L1500" i="1" s="1"/>
  <c r="O1500" i="1" s="1"/>
  <c r="P1500" i="1" s="1"/>
  <c r="G1500" i="1"/>
  <c r="H1500" i="1" s="1"/>
  <c r="I1500" i="1" s="1"/>
  <c r="U1500" i="1" s="1"/>
  <c r="A1500" i="1"/>
  <c r="K1499" i="1"/>
  <c r="L1499" i="1" s="1"/>
  <c r="O1499" i="1" s="1"/>
  <c r="P1499" i="1" s="1"/>
  <c r="G1499" i="1"/>
  <c r="H1499" i="1" s="1"/>
  <c r="I1499" i="1" s="1"/>
  <c r="U1499" i="1" s="1"/>
  <c r="A1499" i="1"/>
  <c r="K1498" i="1"/>
  <c r="L1498" i="1" s="1"/>
  <c r="O1498" i="1" s="1"/>
  <c r="P1498" i="1" s="1"/>
  <c r="G1498" i="1"/>
  <c r="H1498" i="1" s="1"/>
  <c r="I1498" i="1" s="1"/>
  <c r="U1498" i="1" s="1"/>
  <c r="A1498" i="1"/>
  <c r="K1497" i="1"/>
  <c r="L1497" i="1" s="1"/>
  <c r="O1497" i="1" s="1"/>
  <c r="P1497" i="1" s="1"/>
  <c r="G1497" i="1"/>
  <c r="H1497" i="1" s="1"/>
  <c r="I1497" i="1" s="1"/>
  <c r="U1497" i="1" s="1"/>
  <c r="A1497" i="1"/>
  <c r="K1496" i="1"/>
  <c r="L1496" i="1" s="1"/>
  <c r="O1496" i="1" s="1"/>
  <c r="P1496" i="1" s="1"/>
  <c r="G1496" i="1"/>
  <c r="H1496" i="1" s="1"/>
  <c r="I1496" i="1" s="1"/>
  <c r="U1496" i="1" s="1"/>
  <c r="A1496" i="1"/>
  <c r="K1495" i="1"/>
  <c r="L1495" i="1" s="1"/>
  <c r="O1495" i="1" s="1"/>
  <c r="P1495" i="1" s="1"/>
  <c r="G1495" i="1"/>
  <c r="H1495" i="1" s="1"/>
  <c r="I1495" i="1" s="1"/>
  <c r="U1495" i="1" s="1"/>
  <c r="A1495" i="1"/>
  <c r="K1494" i="1"/>
  <c r="L1494" i="1" s="1"/>
  <c r="O1494" i="1" s="1"/>
  <c r="P1494" i="1" s="1"/>
  <c r="G1494" i="1"/>
  <c r="H1494" i="1" s="1"/>
  <c r="I1494" i="1" s="1"/>
  <c r="U1494" i="1" s="1"/>
  <c r="A1494" i="1"/>
  <c r="K1493" i="1"/>
  <c r="L1493" i="1" s="1"/>
  <c r="O1493" i="1" s="1"/>
  <c r="P1493" i="1" s="1"/>
  <c r="G1493" i="1"/>
  <c r="H1493" i="1" s="1"/>
  <c r="I1493" i="1" s="1"/>
  <c r="U1493" i="1" s="1"/>
  <c r="A1493" i="1"/>
  <c r="K1492" i="1"/>
  <c r="L1492" i="1" s="1"/>
  <c r="O1492" i="1" s="1"/>
  <c r="P1492" i="1" s="1"/>
  <c r="G1492" i="1"/>
  <c r="H1492" i="1" s="1"/>
  <c r="I1492" i="1" s="1"/>
  <c r="U1492" i="1" s="1"/>
  <c r="A1492" i="1"/>
  <c r="K1491" i="1"/>
  <c r="L1491" i="1" s="1"/>
  <c r="O1491" i="1" s="1"/>
  <c r="P1491" i="1" s="1"/>
  <c r="G1491" i="1"/>
  <c r="H1491" i="1" s="1"/>
  <c r="I1491" i="1" s="1"/>
  <c r="U1491" i="1" s="1"/>
  <c r="A1491" i="1"/>
  <c r="K1490" i="1"/>
  <c r="L1490" i="1" s="1"/>
  <c r="O1490" i="1" s="1"/>
  <c r="P1490" i="1" s="1"/>
  <c r="G1490" i="1"/>
  <c r="H1490" i="1" s="1"/>
  <c r="I1490" i="1" s="1"/>
  <c r="U1490" i="1" s="1"/>
  <c r="A1490" i="1"/>
  <c r="K1489" i="1"/>
  <c r="L1489" i="1" s="1"/>
  <c r="O1489" i="1" s="1"/>
  <c r="P1489" i="1" s="1"/>
  <c r="G1489" i="1"/>
  <c r="H1489" i="1" s="1"/>
  <c r="I1489" i="1" s="1"/>
  <c r="U1489" i="1" s="1"/>
  <c r="A1489" i="1"/>
  <c r="K1488" i="1"/>
  <c r="L1488" i="1" s="1"/>
  <c r="O1488" i="1" s="1"/>
  <c r="P1488" i="1" s="1"/>
  <c r="G1488" i="1"/>
  <c r="H1488" i="1" s="1"/>
  <c r="I1488" i="1" s="1"/>
  <c r="U1488" i="1" s="1"/>
  <c r="A1488" i="1"/>
  <c r="K1487" i="1"/>
  <c r="L1487" i="1" s="1"/>
  <c r="O1487" i="1" s="1"/>
  <c r="P1487" i="1" s="1"/>
  <c r="G1487" i="1"/>
  <c r="H1487" i="1" s="1"/>
  <c r="I1487" i="1" s="1"/>
  <c r="U1487" i="1" s="1"/>
  <c r="A1487" i="1"/>
  <c r="K1486" i="1"/>
  <c r="L1486" i="1" s="1"/>
  <c r="O1486" i="1" s="1"/>
  <c r="P1486" i="1" s="1"/>
  <c r="G1486" i="1"/>
  <c r="H1486" i="1" s="1"/>
  <c r="I1486" i="1" s="1"/>
  <c r="U1486" i="1" s="1"/>
  <c r="A1486" i="1"/>
  <c r="K1485" i="1"/>
  <c r="L1485" i="1" s="1"/>
  <c r="O1485" i="1" s="1"/>
  <c r="P1485" i="1" s="1"/>
  <c r="G1485" i="1"/>
  <c r="H1485" i="1" s="1"/>
  <c r="I1485" i="1" s="1"/>
  <c r="U1485" i="1" s="1"/>
  <c r="A1485" i="1"/>
  <c r="K1484" i="1"/>
  <c r="L1484" i="1" s="1"/>
  <c r="O1484" i="1" s="1"/>
  <c r="P1484" i="1" s="1"/>
  <c r="G1484" i="1"/>
  <c r="H1484" i="1" s="1"/>
  <c r="I1484" i="1" s="1"/>
  <c r="U1484" i="1" s="1"/>
  <c r="A1484" i="1"/>
  <c r="K1483" i="1"/>
  <c r="L1483" i="1" s="1"/>
  <c r="O1483" i="1" s="1"/>
  <c r="P1483" i="1" s="1"/>
  <c r="G1483" i="1"/>
  <c r="H1483" i="1" s="1"/>
  <c r="I1483" i="1" s="1"/>
  <c r="U1483" i="1" s="1"/>
  <c r="A1483" i="1"/>
  <c r="K1482" i="1"/>
  <c r="L1482" i="1" s="1"/>
  <c r="G1482" i="1"/>
  <c r="H1482" i="1" s="1"/>
  <c r="I1482" i="1" s="1"/>
  <c r="U1482" i="1" s="1"/>
  <c r="A1482" i="1"/>
  <c r="K1481" i="1"/>
  <c r="L1481" i="1" s="1"/>
  <c r="G1481" i="1"/>
  <c r="H1481" i="1" s="1"/>
  <c r="I1481" i="1" s="1"/>
  <c r="U1481" i="1" s="1"/>
  <c r="A1481" i="1"/>
  <c r="K1480" i="1"/>
  <c r="L1480" i="1" s="1"/>
  <c r="G1480" i="1"/>
  <c r="H1480" i="1" s="1"/>
  <c r="I1480" i="1" s="1"/>
  <c r="U1480" i="1" s="1"/>
  <c r="A1480" i="1"/>
  <c r="K1479" i="1"/>
  <c r="L1479" i="1" s="1"/>
  <c r="G1479" i="1"/>
  <c r="H1479" i="1" s="1"/>
  <c r="I1479" i="1" s="1"/>
  <c r="U1479" i="1" s="1"/>
  <c r="A1479" i="1"/>
  <c r="K1478" i="1"/>
  <c r="L1478" i="1" s="1"/>
  <c r="G1478" i="1"/>
  <c r="H1478" i="1" s="1"/>
  <c r="I1478" i="1" s="1"/>
  <c r="U1478" i="1" s="1"/>
  <c r="A1478" i="1"/>
  <c r="K1477" i="1"/>
  <c r="L1477" i="1" s="1"/>
  <c r="G1477" i="1"/>
  <c r="H1477" i="1" s="1"/>
  <c r="I1477" i="1" s="1"/>
  <c r="U1477" i="1" s="1"/>
  <c r="A1477" i="1"/>
  <c r="K1476" i="1"/>
  <c r="L1476" i="1" s="1"/>
  <c r="G1476" i="1"/>
  <c r="H1476" i="1" s="1"/>
  <c r="I1476" i="1" s="1"/>
  <c r="U1476" i="1" s="1"/>
  <c r="A1476" i="1"/>
  <c r="K1475" i="1"/>
  <c r="L1475" i="1" s="1"/>
  <c r="G1475" i="1"/>
  <c r="H1475" i="1" s="1"/>
  <c r="I1475" i="1" s="1"/>
  <c r="U1475" i="1" s="1"/>
  <c r="A1475" i="1"/>
  <c r="K1474" i="1"/>
  <c r="L1474" i="1" s="1"/>
  <c r="G1474" i="1"/>
  <c r="H1474" i="1" s="1"/>
  <c r="I1474" i="1" s="1"/>
  <c r="U1474" i="1" s="1"/>
  <c r="A1474" i="1"/>
  <c r="K1473" i="1"/>
  <c r="L1473" i="1" s="1"/>
  <c r="G1473" i="1"/>
  <c r="H1473" i="1" s="1"/>
  <c r="I1473" i="1" s="1"/>
  <c r="U1473" i="1" s="1"/>
  <c r="A1473" i="1"/>
  <c r="K1472" i="1"/>
  <c r="L1472" i="1" s="1"/>
  <c r="G1472" i="1"/>
  <c r="H1472" i="1" s="1"/>
  <c r="I1472" i="1" s="1"/>
  <c r="U1472" i="1" s="1"/>
  <c r="A1472" i="1"/>
  <c r="K1471" i="1"/>
  <c r="L1471" i="1" s="1"/>
  <c r="G1471" i="1"/>
  <c r="H1471" i="1" s="1"/>
  <c r="I1471" i="1" s="1"/>
  <c r="U1471" i="1" s="1"/>
  <c r="A1471" i="1"/>
  <c r="K1470" i="1"/>
  <c r="L1470" i="1" s="1"/>
  <c r="G1470" i="1"/>
  <c r="H1470" i="1" s="1"/>
  <c r="I1470" i="1" s="1"/>
  <c r="U1470" i="1" s="1"/>
  <c r="A1470" i="1"/>
  <c r="K1469" i="1"/>
  <c r="L1469" i="1" s="1"/>
  <c r="G1469" i="1"/>
  <c r="H1469" i="1" s="1"/>
  <c r="I1469" i="1" s="1"/>
  <c r="U1469" i="1" s="1"/>
  <c r="A1469" i="1"/>
  <c r="K1468" i="1"/>
  <c r="L1468" i="1" s="1"/>
  <c r="G1468" i="1"/>
  <c r="H1468" i="1" s="1"/>
  <c r="I1468" i="1" s="1"/>
  <c r="U1468" i="1" s="1"/>
  <c r="A1468" i="1"/>
  <c r="K1467" i="1"/>
  <c r="L1467" i="1" s="1"/>
  <c r="G1467" i="1"/>
  <c r="H1467" i="1" s="1"/>
  <c r="I1467" i="1" s="1"/>
  <c r="U1467" i="1" s="1"/>
  <c r="A1467" i="1"/>
  <c r="K1466" i="1"/>
  <c r="L1466" i="1" s="1"/>
  <c r="G1466" i="1"/>
  <c r="H1466" i="1" s="1"/>
  <c r="I1466" i="1" s="1"/>
  <c r="U1466" i="1" s="1"/>
  <c r="A1466" i="1"/>
  <c r="K1465" i="1"/>
  <c r="L1465" i="1" s="1"/>
  <c r="G1465" i="1"/>
  <c r="H1465" i="1" s="1"/>
  <c r="I1465" i="1" s="1"/>
  <c r="U1465" i="1" s="1"/>
  <c r="A1465" i="1"/>
  <c r="K1464" i="1"/>
  <c r="L1464" i="1" s="1"/>
  <c r="G1464" i="1"/>
  <c r="H1464" i="1" s="1"/>
  <c r="I1464" i="1" s="1"/>
  <c r="U1464" i="1" s="1"/>
  <c r="A1464" i="1"/>
  <c r="K1463" i="1"/>
  <c r="L1463" i="1" s="1"/>
  <c r="G1463" i="1"/>
  <c r="H1463" i="1" s="1"/>
  <c r="I1463" i="1" s="1"/>
  <c r="U1463" i="1" s="1"/>
  <c r="A1463" i="1"/>
  <c r="K1462" i="1"/>
  <c r="L1462" i="1" s="1"/>
  <c r="G1462" i="1"/>
  <c r="H1462" i="1" s="1"/>
  <c r="I1462" i="1" s="1"/>
  <c r="U1462" i="1" s="1"/>
  <c r="A1462" i="1"/>
  <c r="K1461" i="1"/>
  <c r="L1461" i="1" s="1"/>
  <c r="G1461" i="1"/>
  <c r="H1461" i="1" s="1"/>
  <c r="I1461" i="1" s="1"/>
  <c r="U1461" i="1" s="1"/>
  <c r="A1461" i="1"/>
  <c r="K1460" i="1"/>
  <c r="L1460" i="1" s="1"/>
  <c r="G1460" i="1"/>
  <c r="H1460" i="1" s="1"/>
  <c r="I1460" i="1" s="1"/>
  <c r="U1460" i="1" s="1"/>
  <c r="A1460" i="1"/>
  <c r="K1459" i="1"/>
  <c r="L1459" i="1" s="1"/>
  <c r="G1459" i="1"/>
  <c r="H1459" i="1" s="1"/>
  <c r="I1459" i="1" s="1"/>
  <c r="U1459" i="1" s="1"/>
  <c r="A1459" i="1"/>
  <c r="K1458" i="1"/>
  <c r="L1458" i="1" s="1"/>
  <c r="G1458" i="1"/>
  <c r="H1458" i="1" s="1"/>
  <c r="I1458" i="1" s="1"/>
  <c r="U1458" i="1" s="1"/>
  <c r="A1458" i="1"/>
  <c r="K1457" i="1"/>
  <c r="L1457" i="1" s="1"/>
  <c r="G1457" i="1"/>
  <c r="H1457" i="1" s="1"/>
  <c r="I1457" i="1" s="1"/>
  <c r="U1457" i="1" s="1"/>
  <c r="A1457" i="1"/>
  <c r="K1456" i="1"/>
  <c r="L1456" i="1" s="1"/>
  <c r="G1456" i="1"/>
  <c r="H1456" i="1" s="1"/>
  <c r="I1456" i="1" s="1"/>
  <c r="U1456" i="1" s="1"/>
  <c r="A1456" i="1"/>
  <c r="K1455" i="1"/>
  <c r="L1455" i="1" s="1"/>
  <c r="G1455" i="1"/>
  <c r="H1455" i="1" s="1"/>
  <c r="I1455" i="1" s="1"/>
  <c r="U1455" i="1" s="1"/>
  <c r="A1455" i="1"/>
  <c r="K1454" i="1"/>
  <c r="L1454" i="1" s="1"/>
  <c r="G1454" i="1"/>
  <c r="H1454" i="1" s="1"/>
  <c r="I1454" i="1" s="1"/>
  <c r="U1454" i="1" s="1"/>
  <c r="A1454" i="1"/>
  <c r="K1453" i="1"/>
  <c r="L1453" i="1" s="1"/>
  <c r="G1453" i="1"/>
  <c r="H1453" i="1" s="1"/>
  <c r="I1453" i="1" s="1"/>
  <c r="U1453" i="1" s="1"/>
  <c r="A1453" i="1"/>
  <c r="K1452" i="1"/>
  <c r="L1452" i="1" s="1"/>
  <c r="G1452" i="1"/>
  <c r="H1452" i="1" s="1"/>
  <c r="I1452" i="1" s="1"/>
  <c r="U1452" i="1" s="1"/>
  <c r="A1452" i="1"/>
  <c r="K1451" i="1"/>
  <c r="L1451" i="1" s="1"/>
  <c r="G1451" i="1"/>
  <c r="H1451" i="1" s="1"/>
  <c r="I1451" i="1" s="1"/>
  <c r="U1451" i="1" s="1"/>
  <c r="A1451" i="1"/>
  <c r="K1450" i="1"/>
  <c r="L1450" i="1" s="1"/>
  <c r="G1450" i="1"/>
  <c r="H1450" i="1" s="1"/>
  <c r="I1450" i="1" s="1"/>
  <c r="U1450" i="1" s="1"/>
  <c r="A1450" i="1"/>
  <c r="K1449" i="1"/>
  <c r="L1449" i="1" s="1"/>
  <c r="G1449" i="1"/>
  <c r="H1449" i="1" s="1"/>
  <c r="I1449" i="1" s="1"/>
  <c r="U1449" i="1" s="1"/>
  <c r="A1449" i="1"/>
  <c r="K1448" i="1"/>
  <c r="L1448" i="1" s="1"/>
  <c r="G1448" i="1"/>
  <c r="H1448" i="1" s="1"/>
  <c r="I1448" i="1" s="1"/>
  <c r="U1448" i="1" s="1"/>
  <c r="A1448" i="1"/>
  <c r="K1447" i="1"/>
  <c r="L1447" i="1" s="1"/>
  <c r="G1447" i="1"/>
  <c r="H1447" i="1" s="1"/>
  <c r="I1447" i="1" s="1"/>
  <c r="U1447" i="1" s="1"/>
  <c r="A1447" i="1"/>
  <c r="K1446" i="1"/>
  <c r="L1446" i="1" s="1"/>
  <c r="G1446" i="1"/>
  <c r="H1446" i="1" s="1"/>
  <c r="I1446" i="1" s="1"/>
  <c r="U1446" i="1" s="1"/>
  <c r="A1446" i="1"/>
  <c r="G1445" i="1"/>
  <c r="H1445" i="1" s="1"/>
  <c r="I1445" i="1" s="1"/>
  <c r="U1445" i="1" s="1"/>
  <c r="A1445" i="1"/>
  <c r="G1444" i="1"/>
  <c r="H1444" i="1" s="1"/>
  <c r="I1444" i="1" s="1"/>
  <c r="U1444" i="1" s="1"/>
  <c r="A1444" i="1"/>
  <c r="G1443" i="1"/>
  <c r="H1443" i="1" s="1"/>
  <c r="I1443" i="1" s="1"/>
  <c r="U1443" i="1" s="1"/>
  <c r="A1443" i="1"/>
  <c r="G1442" i="1"/>
  <c r="H1442" i="1" s="1"/>
  <c r="I1442" i="1" s="1"/>
  <c r="U1442" i="1" s="1"/>
  <c r="A1442" i="1"/>
  <c r="G1441" i="1"/>
  <c r="H1441" i="1" s="1"/>
  <c r="I1441" i="1" s="1"/>
  <c r="U1441" i="1" s="1"/>
  <c r="A1441" i="1"/>
  <c r="G1440" i="1"/>
  <c r="H1440" i="1" s="1"/>
  <c r="I1440" i="1" s="1"/>
  <c r="U1440" i="1" s="1"/>
  <c r="A1440" i="1"/>
  <c r="G1439" i="1"/>
  <c r="H1439" i="1" s="1"/>
  <c r="I1439" i="1" s="1"/>
  <c r="U1439" i="1" s="1"/>
  <c r="A1439" i="1"/>
  <c r="G1438" i="1"/>
  <c r="H1438" i="1" s="1"/>
  <c r="I1438" i="1" s="1"/>
  <c r="U1438" i="1" s="1"/>
  <c r="A1438" i="1"/>
  <c r="G1437" i="1"/>
  <c r="H1437" i="1" s="1"/>
  <c r="I1437" i="1" s="1"/>
  <c r="U1437" i="1" s="1"/>
  <c r="A1437" i="1"/>
  <c r="G1436" i="1"/>
  <c r="H1436" i="1" s="1"/>
  <c r="I1436" i="1" s="1"/>
  <c r="U1436" i="1" s="1"/>
  <c r="A1436" i="1"/>
  <c r="G1435" i="1"/>
  <c r="H1435" i="1" s="1"/>
  <c r="I1435" i="1" s="1"/>
  <c r="U1435" i="1" s="1"/>
  <c r="A1435" i="1"/>
  <c r="G1434" i="1"/>
  <c r="H1434" i="1" s="1"/>
  <c r="I1434" i="1" s="1"/>
  <c r="U1434" i="1" s="1"/>
  <c r="A1434" i="1"/>
  <c r="G1433" i="1"/>
  <c r="H1433" i="1" s="1"/>
  <c r="I1433" i="1" s="1"/>
  <c r="U1433" i="1" s="1"/>
  <c r="A1433" i="1"/>
  <c r="G1432" i="1"/>
  <c r="H1432" i="1" s="1"/>
  <c r="I1432" i="1" s="1"/>
  <c r="U1432" i="1" s="1"/>
  <c r="A1432" i="1"/>
  <c r="G1431" i="1"/>
  <c r="H1431" i="1" s="1"/>
  <c r="I1431" i="1" s="1"/>
  <c r="U1431" i="1" s="1"/>
  <c r="A1431" i="1"/>
  <c r="G1430" i="1"/>
  <c r="H1430" i="1" s="1"/>
  <c r="I1430" i="1" s="1"/>
  <c r="U1430" i="1" s="1"/>
  <c r="A1430" i="1"/>
  <c r="G1429" i="1"/>
  <c r="H1429" i="1" s="1"/>
  <c r="I1429" i="1" s="1"/>
  <c r="U1429" i="1" s="1"/>
  <c r="A1429" i="1"/>
  <c r="G1428" i="1"/>
  <c r="H1428" i="1" s="1"/>
  <c r="I1428" i="1" s="1"/>
  <c r="U1428" i="1" s="1"/>
  <c r="A1428" i="1"/>
  <c r="G1427" i="1"/>
  <c r="H1427" i="1" s="1"/>
  <c r="I1427" i="1" s="1"/>
  <c r="U1427" i="1" s="1"/>
  <c r="A1427" i="1"/>
  <c r="G1426" i="1"/>
  <c r="H1426" i="1" s="1"/>
  <c r="I1426" i="1" s="1"/>
  <c r="U1426" i="1" s="1"/>
  <c r="A1426" i="1"/>
  <c r="G1425" i="1"/>
  <c r="H1425" i="1" s="1"/>
  <c r="I1425" i="1" s="1"/>
  <c r="U1425" i="1" s="1"/>
  <c r="A1425" i="1"/>
  <c r="G1424" i="1"/>
  <c r="H1424" i="1" s="1"/>
  <c r="I1424" i="1" s="1"/>
  <c r="U1424" i="1" s="1"/>
  <c r="A1424" i="1"/>
  <c r="G1423" i="1"/>
  <c r="H1423" i="1" s="1"/>
  <c r="I1423" i="1" s="1"/>
  <c r="U1423" i="1" s="1"/>
  <c r="A1423" i="1"/>
  <c r="G1422" i="1"/>
  <c r="H1422" i="1" s="1"/>
  <c r="I1422" i="1" s="1"/>
  <c r="U1422" i="1" s="1"/>
  <c r="A1422" i="1"/>
  <c r="G1421" i="1"/>
  <c r="H1421" i="1" s="1"/>
  <c r="I1421" i="1" s="1"/>
  <c r="U1421" i="1" s="1"/>
  <c r="A1421" i="1"/>
  <c r="G1420" i="1"/>
  <c r="H1420" i="1" s="1"/>
  <c r="I1420" i="1" s="1"/>
  <c r="U1420" i="1" s="1"/>
  <c r="A1420" i="1"/>
  <c r="G1419" i="1"/>
  <c r="H1419" i="1" s="1"/>
  <c r="I1419" i="1" s="1"/>
  <c r="U1419" i="1" s="1"/>
  <c r="A1419" i="1"/>
  <c r="G1418" i="1"/>
  <c r="H1418" i="1" s="1"/>
  <c r="I1418" i="1" s="1"/>
  <c r="U1418" i="1" s="1"/>
  <c r="A1418" i="1"/>
  <c r="G1417" i="1"/>
  <c r="H1417" i="1" s="1"/>
  <c r="I1417" i="1" s="1"/>
  <c r="U1417" i="1" s="1"/>
  <c r="A1417" i="1"/>
  <c r="G1416" i="1"/>
  <c r="H1416" i="1" s="1"/>
  <c r="I1416" i="1" s="1"/>
  <c r="U1416" i="1" s="1"/>
  <c r="A1416" i="1"/>
  <c r="G1415" i="1"/>
  <c r="H1415" i="1" s="1"/>
  <c r="I1415" i="1" s="1"/>
  <c r="U1415" i="1" s="1"/>
  <c r="A1415" i="1"/>
  <c r="G1414" i="1"/>
  <c r="H1414" i="1" s="1"/>
  <c r="I1414" i="1" s="1"/>
  <c r="U1414" i="1" s="1"/>
  <c r="A1414" i="1"/>
  <c r="G1413" i="1"/>
  <c r="H1413" i="1" s="1"/>
  <c r="I1413" i="1" s="1"/>
  <c r="U1413" i="1" s="1"/>
  <c r="A1413" i="1"/>
  <c r="G1412" i="1"/>
  <c r="H1412" i="1" s="1"/>
  <c r="I1412" i="1" s="1"/>
  <c r="U1412" i="1" s="1"/>
  <c r="A1412" i="1"/>
  <c r="G1411" i="1"/>
  <c r="H1411" i="1" s="1"/>
  <c r="I1411" i="1" s="1"/>
  <c r="U1411" i="1" s="1"/>
  <c r="A1411" i="1"/>
  <c r="G1410" i="1"/>
  <c r="H1410" i="1" s="1"/>
  <c r="I1410" i="1" s="1"/>
  <c r="U1410" i="1" s="1"/>
  <c r="A1410" i="1"/>
  <c r="G1409" i="1"/>
  <c r="H1409" i="1" s="1"/>
  <c r="I1409" i="1" s="1"/>
  <c r="U1409" i="1" s="1"/>
  <c r="A1409" i="1"/>
  <c r="K1408" i="1"/>
  <c r="L1408" i="1" s="1"/>
  <c r="O1408" i="1" s="1"/>
  <c r="P1408" i="1" s="1"/>
  <c r="G1408" i="1"/>
  <c r="H1408" i="1" s="1"/>
  <c r="I1408" i="1" s="1"/>
  <c r="U1408" i="1" s="1"/>
  <c r="A1408" i="1"/>
  <c r="K1407" i="1"/>
  <c r="L1407" i="1" s="1"/>
  <c r="O1407" i="1" s="1"/>
  <c r="P1407" i="1" s="1"/>
  <c r="G1407" i="1"/>
  <c r="H1407" i="1" s="1"/>
  <c r="I1407" i="1" s="1"/>
  <c r="U1407" i="1" s="1"/>
  <c r="A1407" i="1"/>
  <c r="K1406" i="1"/>
  <c r="L1406" i="1" s="1"/>
  <c r="O1406" i="1" s="1"/>
  <c r="P1406" i="1" s="1"/>
  <c r="G1406" i="1"/>
  <c r="H1406" i="1" s="1"/>
  <c r="I1406" i="1" s="1"/>
  <c r="U1406" i="1" s="1"/>
  <c r="A1406" i="1"/>
  <c r="K1405" i="1"/>
  <c r="L1405" i="1" s="1"/>
  <c r="O1405" i="1" s="1"/>
  <c r="P1405" i="1" s="1"/>
  <c r="G1405" i="1"/>
  <c r="H1405" i="1" s="1"/>
  <c r="I1405" i="1" s="1"/>
  <c r="U1405" i="1" s="1"/>
  <c r="A1405" i="1"/>
  <c r="K1404" i="1"/>
  <c r="L1404" i="1" s="1"/>
  <c r="O1404" i="1" s="1"/>
  <c r="P1404" i="1" s="1"/>
  <c r="G1404" i="1"/>
  <c r="H1404" i="1" s="1"/>
  <c r="I1404" i="1" s="1"/>
  <c r="U1404" i="1" s="1"/>
  <c r="A1404" i="1"/>
  <c r="K1403" i="1"/>
  <c r="L1403" i="1" s="1"/>
  <c r="O1403" i="1" s="1"/>
  <c r="P1403" i="1" s="1"/>
  <c r="G1403" i="1"/>
  <c r="H1403" i="1" s="1"/>
  <c r="I1403" i="1" s="1"/>
  <c r="U1403" i="1" s="1"/>
  <c r="A1403" i="1"/>
  <c r="K1402" i="1"/>
  <c r="L1402" i="1" s="1"/>
  <c r="O1402" i="1" s="1"/>
  <c r="P1402" i="1" s="1"/>
  <c r="G1402" i="1"/>
  <c r="H1402" i="1" s="1"/>
  <c r="I1402" i="1" s="1"/>
  <c r="U1402" i="1" s="1"/>
  <c r="A1402" i="1"/>
  <c r="K1401" i="1"/>
  <c r="L1401" i="1" s="1"/>
  <c r="O1401" i="1" s="1"/>
  <c r="P1401" i="1" s="1"/>
  <c r="G1401" i="1"/>
  <c r="H1401" i="1" s="1"/>
  <c r="I1401" i="1" s="1"/>
  <c r="U1401" i="1" s="1"/>
  <c r="A1401" i="1"/>
  <c r="K1400" i="1"/>
  <c r="L1400" i="1" s="1"/>
  <c r="O1400" i="1" s="1"/>
  <c r="P1400" i="1" s="1"/>
  <c r="G1400" i="1"/>
  <c r="H1400" i="1" s="1"/>
  <c r="I1400" i="1" s="1"/>
  <c r="U1400" i="1" s="1"/>
  <c r="A1400" i="1"/>
  <c r="K1399" i="1"/>
  <c r="L1399" i="1" s="1"/>
  <c r="O1399" i="1" s="1"/>
  <c r="P1399" i="1" s="1"/>
  <c r="G1399" i="1"/>
  <c r="H1399" i="1" s="1"/>
  <c r="I1399" i="1" s="1"/>
  <c r="U1399" i="1" s="1"/>
  <c r="A1399" i="1"/>
  <c r="K1398" i="1"/>
  <c r="L1398" i="1" s="1"/>
  <c r="O1398" i="1" s="1"/>
  <c r="P1398" i="1" s="1"/>
  <c r="G1398" i="1"/>
  <c r="H1398" i="1" s="1"/>
  <c r="I1398" i="1" s="1"/>
  <c r="U1398" i="1" s="1"/>
  <c r="A1398" i="1"/>
  <c r="K1397" i="1"/>
  <c r="L1397" i="1" s="1"/>
  <c r="O1397" i="1" s="1"/>
  <c r="P1397" i="1" s="1"/>
  <c r="G1397" i="1"/>
  <c r="H1397" i="1" s="1"/>
  <c r="I1397" i="1" s="1"/>
  <c r="U1397" i="1" s="1"/>
  <c r="A1397" i="1"/>
  <c r="K1396" i="1"/>
  <c r="L1396" i="1" s="1"/>
  <c r="O1396" i="1" s="1"/>
  <c r="P1396" i="1" s="1"/>
  <c r="G1396" i="1"/>
  <c r="H1396" i="1" s="1"/>
  <c r="I1396" i="1" s="1"/>
  <c r="U1396" i="1" s="1"/>
  <c r="A1396" i="1"/>
  <c r="K1395" i="1"/>
  <c r="L1395" i="1" s="1"/>
  <c r="O1395" i="1" s="1"/>
  <c r="P1395" i="1" s="1"/>
  <c r="G1395" i="1"/>
  <c r="H1395" i="1" s="1"/>
  <c r="I1395" i="1" s="1"/>
  <c r="U1395" i="1" s="1"/>
  <c r="A1395" i="1"/>
  <c r="K1394" i="1"/>
  <c r="L1394" i="1" s="1"/>
  <c r="O1394" i="1" s="1"/>
  <c r="P1394" i="1" s="1"/>
  <c r="G1394" i="1"/>
  <c r="H1394" i="1" s="1"/>
  <c r="I1394" i="1" s="1"/>
  <c r="U1394" i="1" s="1"/>
  <c r="A1394" i="1"/>
  <c r="K1393" i="1"/>
  <c r="L1393" i="1" s="1"/>
  <c r="O1393" i="1" s="1"/>
  <c r="P1393" i="1" s="1"/>
  <c r="G1393" i="1"/>
  <c r="H1393" i="1" s="1"/>
  <c r="I1393" i="1" s="1"/>
  <c r="U1393" i="1" s="1"/>
  <c r="A1393" i="1"/>
  <c r="K1392" i="1"/>
  <c r="L1392" i="1" s="1"/>
  <c r="O1392" i="1" s="1"/>
  <c r="P1392" i="1" s="1"/>
  <c r="G1392" i="1"/>
  <c r="H1392" i="1" s="1"/>
  <c r="I1392" i="1" s="1"/>
  <c r="U1392" i="1" s="1"/>
  <c r="A1392" i="1"/>
  <c r="K1391" i="1"/>
  <c r="L1391" i="1" s="1"/>
  <c r="O1391" i="1" s="1"/>
  <c r="P1391" i="1" s="1"/>
  <c r="G1391" i="1"/>
  <c r="H1391" i="1" s="1"/>
  <c r="I1391" i="1" s="1"/>
  <c r="U1391" i="1" s="1"/>
  <c r="A1391" i="1"/>
  <c r="K1390" i="1"/>
  <c r="L1390" i="1" s="1"/>
  <c r="O1390" i="1" s="1"/>
  <c r="P1390" i="1" s="1"/>
  <c r="G1390" i="1"/>
  <c r="H1390" i="1" s="1"/>
  <c r="I1390" i="1" s="1"/>
  <c r="U1390" i="1" s="1"/>
  <c r="A1390" i="1"/>
  <c r="K1389" i="1"/>
  <c r="L1389" i="1" s="1"/>
  <c r="O1389" i="1" s="1"/>
  <c r="P1389" i="1" s="1"/>
  <c r="G1389" i="1"/>
  <c r="H1389" i="1" s="1"/>
  <c r="I1389" i="1" s="1"/>
  <c r="U1389" i="1" s="1"/>
  <c r="A1389" i="1"/>
  <c r="K1388" i="1"/>
  <c r="L1388" i="1" s="1"/>
  <c r="O1388" i="1" s="1"/>
  <c r="P1388" i="1" s="1"/>
  <c r="G1388" i="1"/>
  <c r="H1388" i="1" s="1"/>
  <c r="I1388" i="1" s="1"/>
  <c r="U1388" i="1" s="1"/>
  <c r="A1388" i="1"/>
  <c r="K1387" i="1"/>
  <c r="L1387" i="1" s="1"/>
  <c r="O1387" i="1" s="1"/>
  <c r="P1387" i="1" s="1"/>
  <c r="G1387" i="1"/>
  <c r="H1387" i="1" s="1"/>
  <c r="I1387" i="1" s="1"/>
  <c r="U1387" i="1" s="1"/>
  <c r="A1387" i="1"/>
  <c r="K1386" i="1"/>
  <c r="L1386" i="1" s="1"/>
  <c r="O1386" i="1" s="1"/>
  <c r="P1386" i="1" s="1"/>
  <c r="G1386" i="1"/>
  <c r="H1386" i="1" s="1"/>
  <c r="I1386" i="1" s="1"/>
  <c r="U1386" i="1" s="1"/>
  <c r="A1386" i="1"/>
  <c r="K1385" i="1"/>
  <c r="L1385" i="1" s="1"/>
  <c r="O1385" i="1" s="1"/>
  <c r="P1385" i="1" s="1"/>
  <c r="G1385" i="1"/>
  <c r="H1385" i="1" s="1"/>
  <c r="I1385" i="1" s="1"/>
  <c r="U1385" i="1" s="1"/>
  <c r="A1385" i="1"/>
  <c r="K1384" i="1"/>
  <c r="L1384" i="1" s="1"/>
  <c r="O1384" i="1" s="1"/>
  <c r="P1384" i="1" s="1"/>
  <c r="G1384" i="1"/>
  <c r="H1384" i="1" s="1"/>
  <c r="I1384" i="1" s="1"/>
  <c r="U1384" i="1" s="1"/>
  <c r="A1384" i="1"/>
  <c r="K1383" i="1"/>
  <c r="L1383" i="1" s="1"/>
  <c r="O1383" i="1" s="1"/>
  <c r="P1383" i="1" s="1"/>
  <c r="G1383" i="1"/>
  <c r="H1383" i="1" s="1"/>
  <c r="I1383" i="1" s="1"/>
  <c r="U1383" i="1" s="1"/>
  <c r="A1383" i="1"/>
  <c r="K1382" i="1"/>
  <c r="L1382" i="1" s="1"/>
  <c r="O1382" i="1" s="1"/>
  <c r="P1382" i="1" s="1"/>
  <c r="G1382" i="1"/>
  <c r="H1382" i="1" s="1"/>
  <c r="I1382" i="1" s="1"/>
  <c r="U1382" i="1" s="1"/>
  <c r="A1382" i="1"/>
  <c r="K1381" i="1"/>
  <c r="L1381" i="1" s="1"/>
  <c r="O1381" i="1" s="1"/>
  <c r="P1381" i="1" s="1"/>
  <c r="G1381" i="1"/>
  <c r="H1381" i="1" s="1"/>
  <c r="I1381" i="1" s="1"/>
  <c r="U1381" i="1" s="1"/>
  <c r="A1381" i="1"/>
  <c r="K1380" i="1"/>
  <c r="L1380" i="1" s="1"/>
  <c r="O1380" i="1" s="1"/>
  <c r="P1380" i="1" s="1"/>
  <c r="G1380" i="1"/>
  <c r="H1380" i="1" s="1"/>
  <c r="I1380" i="1" s="1"/>
  <c r="U1380" i="1" s="1"/>
  <c r="A1380" i="1"/>
  <c r="K1379" i="1"/>
  <c r="L1379" i="1" s="1"/>
  <c r="O1379" i="1" s="1"/>
  <c r="P1379" i="1" s="1"/>
  <c r="G1379" i="1"/>
  <c r="H1379" i="1" s="1"/>
  <c r="I1379" i="1" s="1"/>
  <c r="U1379" i="1" s="1"/>
  <c r="A1379" i="1"/>
  <c r="K1378" i="1"/>
  <c r="L1378" i="1" s="1"/>
  <c r="O1378" i="1" s="1"/>
  <c r="P1378" i="1" s="1"/>
  <c r="G1378" i="1"/>
  <c r="H1378" i="1" s="1"/>
  <c r="I1378" i="1" s="1"/>
  <c r="U1378" i="1" s="1"/>
  <c r="A1378" i="1"/>
  <c r="K1377" i="1"/>
  <c r="L1377" i="1" s="1"/>
  <c r="O1377" i="1" s="1"/>
  <c r="P1377" i="1" s="1"/>
  <c r="G1377" i="1"/>
  <c r="H1377" i="1" s="1"/>
  <c r="I1377" i="1" s="1"/>
  <c r="U1377" i="1" s="1"/>
  <c r="A1377" i="1"/>
  <c r="K1376" i="1"/>
  <c r="L1376" i="1" s="1"/>
  <c r="O1376" i="1" s="1"/>
  <c r="P1376" i="1" s="1"/>
  <c r="G1376" i="1"/>
  <c r="H1376" i="1" s="1"/>
  <c r="I1376" i="1" s="1"/>
  <c r="U1376" i="1" s="1"/>
  <c r="A1376" i="1"/>
  <c r="K1375" i="1"/>
  <c r="L1375" i="1" s="1"/>
  <c r="O1375" i="1" s="1"/>
  <c r="P1375" i="1" s="1"/>
  <c r="G1375" i="1"/>
  <c r="H1375" i="1" s="1"/>
  <c r="I1375" i="1" s="1"/>
  <c r="U1375" i="1" s="1"/>
  <c r="A1375" i="1"/>
  <c r="K1374" i="1"/>
  <c r="L1374" i="1" s="1"/>
  <c r="O1374" i="1" s="1"/>
  <c r="P1374" i="1" s="1"/>
  <c r="G1374" i="1"/>
  <c r="H1374" i="1" s="1"/>
  <c r="I1374" i="1" s="1"/>
  <c r="U1374" i="1" s="1"/>
  <c r="A1374" i="1"/>
  <c r="K1373" i="1"/>
  <c r="L1373" i="1" s="1"/>
  <c r="O1373" i="1" s="1"/>
  <c r="P1373" i="1" s="1"/>
  <c r="G1373" i="1"/>
  <c r="H1373" i="1" s="1"/>
  <c r="I1373" i="1" s="1"/>
  <c r="U1373" i="1" s="1"/>
  <c r="A1373" i="1"/>
  <c r="K1372" i="1"/>
  <c r="L1372" i="1" s="1"/>
  <c r="O1372" i="1" s="1"/>
  <c r="P1372" i="1" s="1"/>
  <c r="G1372" i="1"/>
  <c r="H1372" i="1" s="1"/>
  <c r="I1372" i="1" s="1"/>
  <c r="U1372" i="1" s="1"/>
  <c r="A1372" i="1"/>
  <c r="K1371" i="1"/>
  <c r="L1371" i="1" s="1"/>
  <c r="G1371" i="1"/>
  <c r="H1371" i="1" s="1"/>
  <c r="I1371" i="1" s="1"/>
  <c r="U1371" i="1" s="1"/>
  <c r="A1371" i="1"/>
  <c r="K1370" i="1"/>
  <c r="L1370" i="1" s="1"/>
  <c r="G1370" i="1"/>
  <c r="H1370" i="1" s="1"/>
  <c r="I1370" i="1" s="1"/>
  <c r="U1370" i="1" s="1"/>
  <c r="A1370" i="1"/>
  <c r="K1369" i="1"/>
  <c r="L1369" i="1" s="1"/>
  <c r="G1369" i="1"/>
  <c r="H1369" i="1" s="1"/>
  <c r="I1369" i="1" s="1"/>
  <c r="U1369" i="1" s="1"/>
  <c r="A1369" i="1"/>
  <c r="K1368" i="1"/>
  <c r="L1368" i="1" s="1"/>
  <c r="G1368" i="1"/>
  <c r="H1368" i="1" s="1"/>
  <c r="I1368" i="1" s="1"/>
  <c r="U1368" i="1" s="1"/>
  <c r="A1368" i="1"/>
  <c r="K1367" i="1"/>
  <c r="L1367" i="1" s="1"/>
  <c r="G1367" i="1"/>
  <c r="H1367" i="1" s="1"/>
  <c r="I1367" i="1" s="1"/>
  <c r="U1367" i="1" s="1"/>
  <c r="A1367" i="1"/>
  <c r="K1366" i="1"/>
  <c r="L1366" i="1" s="1"/>
  <c r="G1366" i="1"/>
  <c r="H1366" i="1" s="1"/>
  <c r="I1366" i="1" s="1"/>
  <c r="U1366" i="1" s="1"/>
  <c r="A1366" i="1"/>
  <c r="K1365" i="1"/>
  <c r="L1365" i="1" s="1"/>
  <c r="G1365" i="1"/>
  <c r="H1365" i="1" s="1"/>
  <c r="I1365" i="1" s="1"/>
  <c r="U1365" i="1" s="1"/>
  <c r="A1365" i="1"/>
  <c r="K1364" i="1"/>
  <c r="L1364" i="1" s="1"/>
  <c r="G1364" i="1"/>
  <c r="H1364" i="1" s="1"/>
  <c r="I1364" i="1" s="1"/>
  <c r="U1364" i="1" s="1"/>
  <c r="A1364" i="1"/>
  <c r="K1363" i="1"/>
  <c r="L1363" i="1" s="1"/>
  <c r="G1363" i="1"/>
  <c r="H1363" i="1" s="1"/>
  <c r="I1363" i="1" s="1"/>
  <c r="U1363" i="1" s="1"/>
  <c r="A1363" i="1"/>
  <c r="K1362" i="1"/>
  <c r="L1362" i="1" s="1"/>
  <c r="G1362" i="1"/>
  <c r="H1362" i="1" s="1"/>
  <c r="I1362" i="1" s="1"/>
  <c r="U1362" i="1" s="1"/>
  <c r="A1362" i="1"/>
  <c r="K1361" i="1"/>
  <c r="L1361" i="1" s="1"/>
  <c r="G1361" i="1"/>
  <c r="H1361" i="1" s="1"/>
  <c r="I1361" i="1" s="1"/>
  <c r="U1361" i="1" s="1"/>
  <c r="A1361" i="1"/>
  <c r="K1360" i="1"/>
  <c r="L1360" i="1" s="1"/>
  <c r="G1360" i="1"/>
  <c r="H1360" i="1" s="1"/>
  <c r="I1360" i="1" s="1"/>
  <c r="U1360" i="1" s="1"/>
  <c r="A1360" i="1"/>
  <c r="K1359" i="1"/>
  <c r="L1359" i="1" s="1"/>
  <c r="G1359" i="1"/>
  <c r="H1359" i="1" s="1"/>
  <c r="I1359" i="1" s="1"/>
  <c r="U1359" i="1" s="1"/>
  <c r="A1359" i="1"/>
  <c r="K1358" i="1"/>
  <c r="L1358" i="1" s="1"/>
  <c r="G1358" i="1"/>
  <c r="H1358" i="1" s="1"/>
  <c r="I1358" i="1" s="1"/>
  <c r="U1358" i="1" s="1"/>
  <c r="A1358" i="1"/>
  <c r="K1357" i="1"/>
  <c r="L1357" i="1" s="1"/>
  <c r="G1357" i="1"/>
  <c r="H1357" i="1" s="1"/>
  <c r="I1357" i="1" s="1"/>
  <c r="U1357" i="1" s="1"/>
  <c r="A1357" i="1"/>
  <c r="K1356" i="1"/>
  <c r="L1356" i="1" s="1"/>
  <c r="G1356" i="1"/>
  <c r="H1356" i="1" s="1"/>
  <c r="I1356" i="1" s="1"/>
  <c r="U1356" i="1" s="1"/>
  <c r="A1356" i="1"/>
  <c r="K1355" i="1"/>
  <c r="L1355" i="1" s="1"/>
  <c r="G1355" i="1"/>
  <c r="H1355" i="1" s="1"/>
  <c r="I1355" i="1" s="1"/>
  <c r="U1355" i="1" s="1"/>
  <c r="A1355" i="1"/>
  <c r="K1354" i="1"/>
  <c r="L1354" i="1" s="1"/>
  <c r="G1354" i="1"/>
  <c r="H1354" i="1" s="1"/>
  <c r="I1354" i="1" s="1"/>
  <c r="U1354" i="1" s="1"/>
  <c r="A1354" i="1"/>
  <c r="K1353" i="1"/>
  <c r="L1353" i="1" s="1"/>
  <c r="G1353" i="1"/>
  <c r="H1353" i="1" s="1"/>
  <c r="I1353" i="1" s="1"/>
  <c r="U1353" i="1" s="1"/>
  <c r="A1353" i="1"/>
  <c r="K1352" i="1"/>
  <c r="L1352" i="1" s="1"/>
  <c r="G1352" i="1"/>
  <c r="H1352" i="1" s="1"/>
  <c r="I1352" i="1" s="1"/>
  <c r="U1352" i="1" s="1"/>
  <c r="A1352" i="1"/>
  <c r="K1351" i="1"/>
  <c r="L1351" i="1" s="1"/>
  <c r="G1351" i="1"/>
  <c r="H1351" i="1" s="1"/>
  <c r="I1351" i="1" s="1"/>
  <c r="U1351" i="1" s="1"/>
  <c r="A1351" i="1"/>
  <c r="K1350" i="1"/>
  <c r="L1350" i="1" s="1"/>
  <c r="G1350" i="1"/>
  <c r="H1350" i="1" s="1"/>
  <c r="I1350" i="1" s="1"/>
  <c r="U1350" i="1" s="1"/>
  <c r="A1350" i="1"/>
  <c r="K1349" i="1"/>
  <c r="L1349" i="1" s="1"/>
  <c r="G1349" i="1"/>
  <c r="H1349" i="1" s="1"/>
  <c r="I1349" i="1" s="1"/>
  <c r="U1349" i="1" s="1"/>
  <c r="A1349" i="1"/>
  <c r="K1348" i="1"/>
  <c r="L1348" i="1" s="1"/>
  <c r="G1348" i="1"/>
  <c r="H1348" i="1" s="1"/>
  <c r="I1348" i="1" s="1"/>
  <c r="U1348" i="1" s="1"/>
  <c r="A1348" i="1"/>
  <c r="K1347" i="1"/>
  <c r="L1347" i="1" s="1"/>
  <c r="G1347" i="1"/>
  <c r="H1347" i="1" s="1"/>
  <c r="I1347" i="1" s="1"/>
  <c r="U1347" i="1" s="1"/>
  <c r="A1347" i="1"/>
  <c r="K1346" i="1"/>
  <c r="L1346" i="1" s="1"/>
  <c r="G1346" i="1"/>
  <c r="H1346" i="1" s="1"/>
  <c r="I1346" i="1" s="1"/>
  <c r="U1346" i="1" s="1"/>
  <c r="A1346" i="1"/>
  <c r="K1345" i="1"/>
  <c r="L1345" i="1" s="1"/>
  <c r="G1345" i="1"/>
  <c r="H1345" i="1" s="1"/>
  <c r="I1345" i="1" s="1"/>
  <c r="U1345" i="1" s="1"/>
  <c r="A1345" i="1"/>
  <c r="K1344" i="1"/>
  <c r="L1344" i="1" s="1"/>
  <c r="G1344" i="1"/>
  <c r="H1344" i="1" s="1"/>
  <c r="I1344" i="1" s="1"/>
  <c r="U1344" i="1" s="1"/>
  <c r="A1344" i="1"/>
  <c r="K1343" i="1"/>
  <c r="L1343" i="1" s="1"/>
  <c r="G1343" i="1"/>
  <c r="H1343" i="1" s="1"/>
  <c r="I1343" i="1" s="1"/>
  <c r="U1343" i="1" s="1"/>
  <c r="A1343" i="1"/>
  <c r="K1342" i="1"/>
  <c r="L1342" i="1" s="1"/>
  <c r="G1342" i="1"/>
  <c r="H1342" i="1" s="1"/>
  <c r="I1342" i="1" s="1"/>
  <c r="U1342" i="1" s="1"/>
  <c r="A1342" i="1"/>
  <c r="K1341" i="1"/>
  <c r="L1341" i="1" s="1"/>
  <c r="G1341" i="1"/>
  <c r="H1341" i="1" s="1"/>
  <c r="I1341" i="1" s="1"/>
  <c r="U1341" i="1" s="1"/>
  <c r="A1341" i="1"/>
  <c r="K1340" i="1"/>
  <c r="L1340" i="1" s="1"/>
  <c r="G1340" i="1"/>
  <c r="H1340" i="1" s="1"/>
  <c r="I1340" i="1" s="1"/>
  <c r="U1340" i="1" s="1"/>
  <c r="A1340" i="1"/>
  <c r="K1339" i="1"/>
  <c r="L1339" i="1" s="1"/>
  <c r="G1339" i="1"/>
  <c r="H1339" i="1" s="1"/>
  <c r="I1339" i="1" s="1"/>
  <c r="U1339" i="1" s="1"/>
  <c r="A1339" i="1"/>
  <c r="K1338" i="1"/>
  <c r="L1338" i="1" s="1"/>
  <c r="G1338" i="1"/>
  <c r="H1338" i="1" s="1"/>
  <c r="I1338" i="1" s="1"/>
  <c r="U1338" i="1" s="1"/>
  <c r="A1338" i="1"/>
  <c r="K1337" i="1"/>
  <c r="L1337" i="1" s="1"/>
  <c r="G1337" i="1"/>
  <c r="H1337" i="1" s="1"/>
  <c r="I1337" i="1" s="1"/>
  <c r="U1337" i="1" s="1"/>
  <c r="A1337" i="1"/>
  <c r="K1336" i="1"/>
  <c r="L1336" i="1" s="1"/>
  <c r="G1336" i="1"/>
  <c r="H1336" i="1" s="1"/>
  <c r="I1336" i="1" s="1"/>
  <c r="U1336" i="1" s="1"/>
  <c r="A1336" i="1"/>
  <c r="K1335" i="1"/>
  <c r="L1335" i="1" s="1"/>
  <c r="G1335" i="1"/>
  <c r="H1335" i="1" s="1"/>
  <c r="I1335" i="1" s="1"/>
  <c r="U1335" i="1" s="1"/>
  <c r="A1335" i="1"/>
  <c r="G1334" i="1"/>
  <c r="H1334" i="1" s="1"/>
  <c r="I1334" i="1" s="1"/>
  <c r="U1334" i="1" s="1"/>
  <c r="A1334" i="1"/>
  <c r="G1333" i="1"/>
  <c r="H1333" i="1" s="1"/>
  <c r="I1333" i="1" s="1"/>
  <c r="U1333" i="1" s="1"/>
  <c r="A1333" i="1"/>
  <c r="G1332" i="1"/>
  <c r="H1332" i="1" s="1"/>
  <c r="I1332" i="1" s="1"/>
  <c r="U1332" i="1" s="1"/>
  <c r="A1332" i="1"/>
  <c r="G1331" i="1"/>
  <c r="H1331" i="1" s="1"/>
  <c r="I1331" i="1" s="1"/>
  <c r="U1331" i="1" s="1"/>
  <c r="A1331" i="1"/>
  <c r="G1330" i="1"/>
  <c r="H1330" i="1" s="1"/>
  <c r="I1330" i="1" s="1"/>
  <c r="U1330" i="1" s="1"/>
  <c r="A1330" i="1"/>
  <c r="G1329" i="1"/>
  <c r="H1329" i="1" s="1"/>
  <c r="I1329" i="1" s="1"/>
  <c r="U1329" i="1" s="1"/>
  <c r="A1329" i="1"/>
  <c r="G1328" i="1"/>
  <c r="H1328" i="1" s="1"/>
  <c r="I1328" i="1" s="1"/>
  <c r="U1328" i="1" s="1"/>
  <c r="A1328" i="1"/>
  <c r="G1327" i="1"/>
  <c r="H1327" i="1" s="1"/>
  <c r="I1327" i="1" s="1"/>
  <c r="U1327" i="1" s="1"/>
  <c r="A1327" i="1"/>
  <c r="G1326" i="1"/>
  <c r="H1326" i="1" s="1"/>
  <c r="I1326" i="1" s="1"/>
  <c r="U1326" i="1" s="1"/>
  <c r="A1326" i="1"/>
  <c r="G1325" i="1"/>
  <c r="H1325" i="1" s="1"/>
  <c r="I1325" i="1" s="1"/>
  <c r="U1325" i="1" s="1"/>
  <c r="A1325" i="1"/>
  <c r="G1324" i="1"/>
  <c r="H1324" i="1" s="1"/>
  <c r="I1324" i="1" s="1"/>
  <c r="U1324" i="1" s="1"/>
  <c r="A1324" i="1"/>
  <c r="G1323" i="1"/>
  <c r="H1323" i="1" s="1"/>
  <c r="I1323" i="1" s="1"/>
  <c r="U1323" i="1" s="1"/>
  <c r="A1323" i="1"/>
  <c r="G1322" i="1"/>
  <c r="H1322" i="1" s="1"/>
  <c r="I1322" i="1" s="1"/>
  <c r="U1322" i="1" s="1"/>
  <c r="A1322" i="1"/>
  <c r="G1321" i="1"/>
  <c r="H1321" i="1" s="1"/>
  <c r="I1321" i="1" s="1"/>
  <c r="U1321" i="1" s="1"/>
  <c r="A1321" i="1"/>
  <c r="G1320" i="1"/>
  <c r="H1320" i="1" s="1"/>
  <c r="I1320" i="1" s="1"/>
  <c r="U1320" i="1" s="1"/>
  <c r="A1320" i="1"/>
  <c r="G1319" i="1"/>
  <c r="H1319" i="1" s="1"/>
  <c r="I1319" i="1" s="1"/>
  <c r="U1319" i="1" s="1"/>
  <c r="A1319" i="1"/>
  <c r="G1318" i="1"/>
  <c r="H1318" i="1" s="1"/>
  <c r="I1318" i="1" s="1"/>
  <c r="U1318" i="1" s="1"/>
  <c r="A1318" i="1"/>
  <c r="G1317" i="1"/>
  <c r="H1317" i="1" s="1"/>
  <c r="I1317" i="1" s="1"/>
  <c r="U1317" i="1" s="1"/>
  <c r="A1317" i="1"/>
  <c r="G1316" i="1"/>
  <c r="H1316" i="1" s="1"/>
  <c r="I1316" i="1" s="1"/>
  <c r="U1316" i="1" s="1"/>
  <c r="A1316" i="1"/>
  <c r="G1315" i="1"/>
  <c r="H1315" i="1" s="1"/>
  <c r="I1315" i="1" s="1"/>
  <c r="U1315" i="1" s="1"/>
  <c r="A1315" i="1"/>
  <c r="G1314" i="1"/>
  <c r="H1314" i="1" s="1"/>
  <c r="I1314" i="1" s="1"/>
  <c r="U1314" i="1" s="1"/>
  <c r="A1314" i="1"/>
  <c r="G1313" i="1"/>
  <c r="H1313" i="1" s="1"/>
  <c r="I1313" i="1" s="1"/>
  <c r="U1313" i="1" s="1"/>
  <c r="A1313" i="1"/>
  <c r="G1312" i="1"/>
  <c r="H1312" i="1" s="1"/>
  <c r="I1312" i="1" s="1"/>
  <c r="U1312" i="1" s="1"/>
  <c r="A1312" i="1"/>
  <c r="G1311" i="1"/>
  <c r="H1311" i="1" s="1"/>
  <c r="I1311" i="1" s="1"/>
  <c r="U1311" i="1" s="1"/>
  <c r="A1311" i="1"/>
  <c r="G1310" i="1"/>
  <c r="H1310" i="1" s="1"/>
  <c r="I1310" i="1" s="1"/>
  <c r="U1310" i="1" s="1"/>
  <c r="A1310" i="1"/>
  <c r="G1309" i="1"/>
  <c r="H1309" i="1" s="1"/>
  <c r="I1309" i="1" s="1"/>
  <c r="U1309" i="1" s="1"/>
  <c r="A1309" i="1"/>
  <c r="G1308" i="1"/>
  <c r="H1308" i="1" s="1"/>
  <c r="I1308" i="1" s="1"/>
  <c r="U1308" i="1" s="1"/>
  <c r="A1308" i="1"/>
  <c r="G1307" i="1"/>
  <c r="H1307" i="1" s="1"/>
  <c r="I1307" i="1" s="1"/>
  <c r="U1307" i="1" s="1"/>
  <c r="A1307" i="1"/>
  <c r="G1306" i="1"/>
  <c r="H1306" i="1" s="1"/>
  <c r="I1306" i="1" s="1"/>
  <c r="U1306" i="1" s="1"/>
  <c r="A1306" i="1"/>
  <c r="G1305" i="1"/>
  <c r="H1305" i="1" s="1"/>
  <c r="I1305" i="1" s="1"/>
  <c r="U1305" i="1" s="1"/>
  <c r="A1305" i="1"/>
  <c r="G1304" i="1"/>
  <c r="H1304" i="1" s="1"/>
  <c r="I1304" i="1" s="1"/>
  <c r="U1304" i="1" s="1"/>
  <c r="A1304" i="1"/>
  <c r="G1303" i="1"/>
  <c r="H1303" i="1" s="1"/>
  <c r="I1303" i="1" s="1"/>
  <c r="U1303" i="1" s="1"/>
  <c r="A1303" i="1"/>
  <c r="G1302" i="1"/>
  <c r="H1302" i="1" s="1"/>
  <c r="I1302" i="1" s="1"/>
  <c r="U1302" i="1" s="1"/>
  <c r="A1302" i="1"/>
  <c r="G1301" i="1"/>
  <c r="H1301" i="1" s="1"/>
  <c r="I1301" i="1" s="1"/>
  <c r="U1301" i="1" s="1"/>
  <c r="A1301" i="1"/>
  <c r="G1300" i="1"/>
  <c r="H1300" i="1" s="1"/>
  <c r="I1300" i="1" s="1"/>
  <c r="U1300" i="1" s="1"/>
  <c r="A1300" i="1"/>
  <c r="G1299" i="1"/>
  <c r="H1299" i="1" s="1"/>
  <c r="I1299" i="1" s="1"/>
  <c r="U1299" i="1" s="1"/>
  <c r="A1299" i="1"/>
  <c r="G1298" i="1"/>
  <c r="H1298" i="1" s="1"/>
  <c r="I1298" i="1" s="1"/>
  <c r="U1298" i="1" s="1"/>
  <c r="A1298" i="1"/>
  <c r="K1297" i="1"/>
  <c r="L1297" i="1" s="1"/>
  <c r="O1297" i="1" s="1"/>
  <c r="P1297" i="1" s="1"/>
  <c r="G1297" i="1"/>
  <c r="H1297" i="1" s="1"/>
  <c r="I1297" i="1" s="1"/>
  <c r="U1297" i="1" s="1"/>
  <c r="A1297" i="1"/>
  <c r="K1296" i="1"/>
  <c r="L1296" i="1" s="1"/>
  <c r="O1296" i="1" s="1"/>
  <c r="P1296" i="1" s="1"/>
  <c r="G1296" i="1"/>
  <c r="H1296" i="1" s="1"/>
  <c r="I1296" i="1" s="1"/>
  <c r="U1296" i="1" s="1"/>
  <c r="A1296" i="1"/>
  <c r="K1295" i="1"/>
  <c r="L1295" i="1" s="1"/>
  <c r="O1295" i="1" s="1"/>
  <c r="P1295" i="1" s="1"/>
  <c r="G1295" i="1"/>
  <c r="H1295" i="1" s="1"/>
  <c r="I1295" i="1" s="1"/>
  <c r="U1295" i="1" s="1"/>
  <c r="A1295" i="1"/>
  <c r="K1294" i="1"/>
  <c r="L1294" i="1" s="1"/>
  <c r="O1294" i="1" s="1"/>
  <c r="P1294" i="1" s="1"/>
  <c r="G1294" i="1"/>
  <c r="H1294" i="1" s="1"/>
  <c r="I1294" i="1" s="1"/>
  <c r="U1294" i="1" s="1"/>
  <c r="A1294" i="1"/>
  <c r="K1293" i="1"/>
  <c r="L1293" i="1" s="1"/>
  <c r="O1293" i="1" s="1"/>
  <c r="P1293" i="1" s="1"/>
  <c r="G1293" i="1"/>
  <c r="H1293" i="1" s="1"/>
  <c r="I1293" i="1" s="1"/>
  <c r="U1293" i="1" s="1"/>
  <c r="A1293" i="1"/>
  <c r="K1292" i="1"/>
  <c r="L1292" i="1" s="1"/>
  <c r="O1292" i="1" s="1"/>
  <c r="P1292" i="1" s="1"/>
  <c r="G1292" i="1"/>
  <c r="H1292" i="1" s="1"/>
  <c r="I1292" i="1" s="1"/>
  <c r="U1292" i="1" s="1"/>
  <c r="A1292" i="1"/>
  <c r="K1291" i="1"/>
  <c r="L1291" i="1" s="1"/>
  <c r="O1291" i="1" s="1"/>
  <c r="P1291" i="1" s="1"/>
  <c r="G1291" i="1"/>
  <c r="H1291" i="1" s="1"/>
  <c r="I1291" i="1" s="1"/>
  <c r="U1291" i="1" s="1"/>
  <c r="A1291" i="1"/>
  <c r="K1290" i="1"/>
  <c r="L1290" i="1" s="1"/>
  <c r="O1290" i="1" s="1"/>
  <c r="P1290" i="1" s="1"/>
  <c r="G1290" i="1"/>
  <c r="H1290" i="1" s="1"/>
  <c r="I1290" i="1" s="1"/>
  <c r="U1290" i="1" s="1"/>
  <c r="A1290" i="1"/>
  <c r="K1289" i="1"/>
  <c r="L1289" i="1" s="1"/>
  <c r="O1289" i="1" s="1"/>
  <c r="P1289" i="1" s="1"/>
  <c r="G1289" i="1"/>
  <c r="H1289" i="1" s="1"/>
  <c r="I1289" i="1" s="1"/>
  <c r="U1289" i="1" s="1"/>
  <c r="A1289" i="1"/>
  <c r="K1288" i="1"/>
  <c r="L1288" i="1" s="1"/>
  <c r="O1288" i="1" s="1"/>
  <c r="P1288" i="1" s="1"/>
  <c r="G1288" i="1"/>
  <c r="H1288" i="1" s="1"/>
  <c r="I1288" i="1" s="1"/>
  <c r="U1288" i="1" s="1"/>
  <c r="A1288" i="1"/>
  <c r="K1287" i="1"/>
  <c r="L1287" i="1" s="1"/>
  <c r="O1287" i="1" s="1"/>
  <c r="P1287" i="1" s="1"/>
  <c r="G1287" i="1"/>
  <c r="H1287" i="1" s="1"/>
  <c r="I1287" i="1" s="1"/>
  <c r="U1287" i="1" s="1"/>
  <c r="A1287" i="1"/>
  <c r="K1286" i="1"/>
  <c r="L1286" i="1" s="1"/>
  <c r="O1286" i="1" s="1"/>
  <c r="P1286" i="1" s="1"/>
  <c r="G1286" i="1"/>
  <c r="H1286" i="1" s="1"/>
  <c r="I1286" i="1" s="1"/>
  <c r="U1286" i="1" s="1"/>
  <c r="A1286" i="1"/>
  <c r="K1285" i="1"/>
  <c r="L1285" i="1" s="1"/>
  <c r="O1285" i="1" s="1"/>
  <c r="P1285" i="1" s="1"/>
  <c r="G1285" i="1"/>
  <c r="H1285" i="1" s="1"/>
  <c r="I1285" i="1" s="1"/>
  <c r="U1285" i="1" s="1"/>
  <c r="A1285" i="1"/>
  <c r="K1284" i="1"/>
  <c r="L1284" i="1" s="1"/>
  <c r="O1284" i="1" s="1"/>
  <c r="P1284" i="1" s="1"/>
  <c r="G1284" i="1"/>
  <c r="H1284" i="1" s="1"/>
  <c r="I1284" i="1" s="1"/>
  <c r="U1284" i="1" s="1"/>
  <c r="A1284" i="1"/>
  <c r="K1283" i="1"/>
  <c r="L1283" i="1" s="1"/>
  <c r="O1283" i="1" s="1"/>
  <c r="P1283" i="1" s="1"/>
  <c r="G1283" i="1"/>
  <c r="H1283" i="1" s="1"/>
  <c r="I1283" i="1" s="1"/>
  <c r="U1283" i="1" s="1"/>
  <c r="A1283" i="1"/>
  <c r="K1282" i="1"/>
  <c r="L1282" i="1" s="1"/>
  <c r="O1282" i="1" s="1"/>
  <c r="P1282" i="1" s="1"/>
  <c r="G1282" i="1"/>
  <c r="H1282" i="1" s="1"/>
  <c r="I1282" i="1" s="1"/>
  <c r="U1282" i="1" s="1"/>
  <c r="A1282" i="1"/>
  <c r="K1281" i="1"/>
  <c r="L1281" i="1" s="1"/>
  <c r="O1281" i="1" s="1"/>
  <c r="P1281" i="1" s="1"/>
  <c r="G1281" i="1"/>
  <c r="H1281" i="1" s="1"/>
  <c r="I1281" i="1" s="1"/>
  <c r="U1281" i="1" s="1"/>
  <c r="A1281" i="1"/>
  <c r="K1280" i="1"/>
  <c r="L1280" i="1" s="1"/>
  <c r="O1280" i="1" s="1"/>
  <c r="P1280" i="1" s="1"/>
  <c r="G1280" i="1"/>
  <c r="H1280" i="1" s="1"/>
  <c r="I1280" i="1" s="1"/>
  <c r="U1280" i="1" s="1"/>
  <c r="A1280" i="1"/>
  <c r="K1279" i="1"/>
  <c r="L1279" i="1" s="1"/>
  <c r="O1279" i="1" s="1"/>
  <c r="P1279" i="1" s="1"/>
  <c r="G1279" i="1"/>
  <c r="H1279" i="1" s="1"/>
  <c r="I1279" i="1" s="1"/>
  <c r="U1279" i="1" s="1"/>
  <c r="A1279" i="1"/>
  <c r="K1278" i="1"/>
  <c r="L1278" i="1" s="1"/>
  <c r="O1278" i="1" s="1"/>
  <c r="P1278" i="1" s="1"/>
  <c r="G1278" i="1"/>
  <c r="H1278" i="1" s="1"/>
  <c r="I1278" i="1" s="1"/>
  <c r="U1278" i="1" s="1"/>
  <c r="A1278" i="1"/>
  <c r="K1277" i="1"/>
  <c r="L1277" i="1" s="1"/>
  <c r="O1277" i="1" s="1"/>
  <c r="P1277" i="1" s="1"/>
  <c r="G1277" i="1"/>
  <c r="H1277" i="1" s="1"/>
  <c r="I1277" i="1" s="1"/>
  <c r="U1277" i="1" s="1"/>
  <c r="A1277" i="1"/>
  <c r="K1276" i="1"/>
  <c r="L1276" i="1" s="1"/>
  <c r="O1276" i="1" s="1"/>
  <c r="P1276" i="1" s="1"/>
  <c r="G1276" i="1"/>
  <c r="H1276" i="1" s="1"/>
  <c r="I1276" i="1" s="1"/>
  <c r="U1276" i="1" s="1"/>
  <c r="A1276" i="1"/>
  <c r="K1275" i="1"/>
  <c r="L1275" i="1" s="1"/>
  <c r="O1275" i="1" s="1"/>
  <c r="P1275" i="1" s="1"/>
  <c r="G1275" i="1"/>
  <c r="H1275" i="1" s="1"/>
  <c r="I1275" i="1" s="1"/>
  <c r="U1275" i="1" s="1"/>
  <c r="A1275" i="1"/>
  <c r="K1274" i="1"/>
  <c r="L1274" i="1" s="1"/>
  <c r="O1274" i="1" s="1"/>
  <c r="P1274" i="1" s="1"/>
  <c r="G1274" i="1"/>
  <c r="H1274" i="1" s="1"/>
  <c r="I1274" i="1" s="1"/>
  <c r="U1274" i="1" s="1"/>
  <c r="A1274" i="1"/>
  <c r="K1273" i="1"/>
  <c r="L1273" i="1" s="1"/>
  <c r="O1273" i="1" s="1"/>
  <c r="P1273" i="1" s="1"/>
  <c r="G1273" i="1"/>
  <c r="H1273" i="1" s="1"/>
  <c r="I1273" i="1" s="1"/>
  <c r="U1273" i="1" s="1"/>
  <c r="A1273" i="1"/>
  <c r="K1272" i="1"/>
  <c r="L1272" i="1" s="1"/>
  <c r="O1272" i="1" s="1"/>
  <c r="P1272" i="1" s="1"/>
  <c r="G1272" i="1"/>
  <c r="H1272" i="1" s="1"/>
  <c r="I1272" i="1" s="1"/>
  <c r="U1272" i="1" s="1"/>
  <c r="A1272" i="1"/>
  <c r="K1271" i="1"/>
  <c r="L1271" i="1" s="1"/>
  <c r="O1271" i="1" s="1"/>
  <c r="P1271" i="1" s="1"/>
  <c r="G1271" i="1"/>
  <c r="H1271" i="1" s="1"/>
  <c r="I1271" i="1" s="1"/>
  <c r="U1271" i="1" s="1"/>
  <c r="A1271" i="1"/>
  <c r="K1270" i="1"/>
  <c r="L1270" i="1" s="1"/>
  <c r="O1270" i="1" s="1"/>
  <c r="P1270" i="1" s="1"/>
  <c r="G1270" i="1"/>
  <c r="H1270" i="1" s="1"/>
  <c r="I1270" i="1" s="1"/>
  <c r="U1270" i="1" s="1"/>
  <c r="A1270" i="1"/>
  <c r="K1269" i="1"/>
  <c r="L1269" i="1" s="1"/>
  <c r="O1269" i="1" s="1"/>
  <c r="P1269" i="1" s="1"/>
  <c r="G1269" i="1"/>
  <c r="H1269" i="1" s="1"/>
  <c r="I1269" i="1" s="1"/>
  <c r="U1269" i="1" s="1"/>
  <c r="A1269" i="1"/>
  <c r="K1268" i="1"/>
  <c r="L1268" i="1" s="1"/>
  <c r="O1268" i="1" s="1"/>
  <c r="P1268" i="1" s="1"/>
  <c r="G1268" i="1"/>
  <c r="H1268" i="1" s="1"/>
  <c r="I1268" i="1" s="1"/>
  <c r="U1268" i="1" s="1"/>
  <c r="A1268" i="1"/>
  <c r="K1267" i="1"/>
  <c r="L1267" i="1" s="1"/>
  <c r="O1267" i="1" s="1"/>
  <c r="P1267" i="1" s="1"/>
  <c r="G1267" i="1"/>
  <c r="H1267" i="1" s="1"/>
  <c r="I1267" i="1" s="1"/>
  <c r="U1267" i="1" s="1"/>
  <c r="A1267" i="1"/>
  <c r="K1266" i="1"/>
  <c r="L1266" i="1" s="1"/>
  <c r="O1266" i="1" s="1"/>
  <c r="P1266" i="1" s="1"/>
  <c r="G1266" i="1"/>
  <c r="H1266" i="1" s="1"/>
  <c r="I1266" i="1" s="1"/>
  <c r="U1266" i="1" s="1"/>
  <c r="A1266" i="1"/>
  <c r="K1265" i="1"/>
  <c r="L1265" i="1" s="1"/>
  <c r="O1265" i="1" s="1"/>
  <c r="P1265" i="1" s="1"/>
  <c r="G1265" i="1"/>
  <c r="H1265" i="1" s="1"/>
  <c r="I1265" i="1" s="1"/>
  <c r="U1265" i="1" s="1"/>
  <c r="A1265" i="1"/>
  <c r="K1264" i="1"/>
  <c r="L1264" i="1" s="1"/>
  <c r="O1264" i="1" s="1"/>
  <c r="P1264" i="1" s="1"/>
  <c r="G1264" i="1"/>
  <c r="H1264" i="1" s="1"/>
  <c r="I1264" i="1" s="1"/>
  <c r="U1264" i="1" s="1"/>
  <c r="A1264" i="1"/>
  <c r="K1263" i="1"/>
  <c r="L1263" i="1" s="1"/>
  <c r="O1263" i="1" s="1"/>
  <c r="P1263" i="1" s="1"/>
  <c r="G1263" i="1"/>
  <c r="H1263" i="1" s="1"/>
  <c r="I1263" i="1" s="1"/>
  <c r="U1263" i="1" s="1"/>
  <c r="A1263" i="1"/>
  <c r="K1262" i="1"/>
  <c r="L1262" i="1" s="1"/>
  <c r="O1262" i="1" s="1"/>
  <c r="P1262" i="1" s="1"/>
  <c r="G1262" i="1"/>
  <c r="H1262" i="1" s="1"/>
  <c r="I1262" i="1" s="1"/>
  <c r="U1262" i="1" s="1"/>
  <c r="A1262" i="1"/>
  <c r="K1261" i="1"/>
  <c r="L1261" i="1" s="1"/>
  <c r="O1261" i="1" s="1"/>
  <c r="P1261" i="1" s="1"/>
  <c r="G1261" i="1"/>
  <c r="H1261" i="1" s="1"/>
  <c r="I1261" i="1" s="1"/>
  <c r="U1261" i="1" s="1"/>
  <c r="A1261" i="1"/>
  <c r="K1260" i="1"/>
  <c r="L1260" i="1" s="1"/>
  <c r="G1260" i="1"/>
  <c r="H1260" i="1" s="1"/>
  <c r="I1260" i="1" s="1"/>
  <c r="U1260" i="1" s="1"/>
  <c r="A1260" i="1"/>
  <c r="K1259" i="1"/>
  <c r="L1259" i="1" s="1"/>
  <c r="G1259" i="1"/>
  <c r="H1259" i="1" s="1"/>
  <c r="I1259" i="1" s="1"/>
  <c r="U1259" i="1" s="1"/>
  <c r="A1259" i="1"/>
  <c r="K1258" i="1"/>
  <c r="L1258" i="1" s="1"/>
  <c r="G1258" i="1"/>
  <c r="H1258" i="1" s="1"/>
  <c r="I1258" i="1" s="1"/>
  <c r="U1258" i="1" s="1"/>
  <c r="A1258" i="1"/>
  <c r="K1257" i="1"/>
  <c r="L1257" i="1" s="1"/>
  <c r="G1257" i="1"/>
  <c r="H1257" i="1" s="1"/>
  <c r="I1257" i="1" s="1"/>
  <c r="U1257" i="1" s="1"/>
  <c r="A1257" i="1"/>
  <c r="K1256" i="1"/>
  <c r="L1256" i="1" s="1"/>
  <c r="G1256" i="1"/>
  <c r="H1256" i="1" s="1"/>
  <c r="I1256" i="1" s="1"/>
  <c r="U1256" i="1" s="1"/>
  <c r="A1256" i="1"/>
  <c r="K1255" i="1"/>
  <c r="L1255" i="1" s="1"/>
  <c r="G1255" i="1"/>
  <c r="H1255" i="1" s="1"/>
  <c r="I1255" i="1" s="1"/>
  <c r="U1255" i="1" s="1"/>
  <c r="A1255" i="1"/>
  <c r="K1254" i="1"/>
  <c r="L1254" i="1" s="1"/>
  <c r="G1254" i="1"/>
  <c r="H1254" i="1" s="1"/>
  <c r="I1254" i="1" s="1"/>
  <c r="U1254" i="1" s="1"/>
  <c r="A1254" i="1"/>
  <c r="K1253" i="1"/>
  <c r="L1253" i="1" s="1"/>
  <c r="G1253" i="1"/>
  <c r="H1253" i="1" s="1"/>
  <c r="I1253" i="1" s="1"/>
  <c r="U1253" i="1" s="1"/>
  <c r="A1253" i="1"/>
  <c r="K1252" i="1"/>
  <c r="L1252" i="1" s="1"/>
  <c r="G1252" i="1"/>
  <c r="H1252" i="1" s="1"/>
  <c r="I1252" i="1" s="1"/>
  <c r="U1252" i="1" s="1"/>
  <c r="A1252" i="1"/>
  <c r="K1251" i="1"/>
  <c r="L1251" i="1" s="1"/>
  <c r="G1251" i="1"/>
  <c r="H1251" i="1" s="1"/>
  <c r="I1251" i="1" s="1"/>
  <c r="U1251" i="1" s="1"/>
  <c r="A1251" i="1"/>
  <c r="K1250" i="1"/>
  <c r="L1250" i="1" s="1"/>
  <c r="G1250" i="1"/>
  <c r="H1250" i="1" s="1"/>
  <c r="I1250" i="1" s="1"/>
  <c r="U1250" i="1" s="1"/>
  <c r="A1250" i="1"/>
  <c r="K1249" i="1"/>
  <c r="L1249" i="1" s="1"/>
  <c r="G1249" i="1"/>
  <c r="H1249" i="1" s="1"/>
  <c r="I1249" i="1" s="1"/>
  <c r="U1249" i="1" s="1"/>
  <c r="A1249" i="1"/>
  <c r="K1248" i="1"/>
  <c r="L1248" i="1" s="1"/>
  <c r="G1248" i="1"/>
  <c r="H1248" i="1" s="1"/>
  <c r="I1248" i="1" s="1"/>
  <c r="U1248" i="1" s="1"/>
  <c r="A1248" i="1"/>
  <c r="K1247" i="1"/>
  <c r="L1247" i="1" s="1"/>
  <c r="G1247" i="1"/>
  <c r="H1247" i="1" s="1"/>
  <c r="I1247" i="1" s="1"/>
  <c r="U1247" i="1" s="1"/>
  <c r="A1247" i="1"/>
  <c r="K1246" i="1"/>
  <c r="L1246" i="1" s="1"/>
  <c r="G1246" i="1"/>
  <c r="H1246" i="1" s="1"/>
  <c r="I1246" i="1" s="1"/>
  <c r="U1246" i="1" s="1"/>
  <c r="A1246" i="1"/>
  <c r="K1245" i="1"/>
  <c r="L1245" i="1" s="1"/>
  <c r="G1245" i="1"/>
  <c r="H1245" i="1" s="1"/>
  <c r="I1245" i="1" s="1"/>
  <c r="U1245" i="1" s="1"/>
  <c r="A1245" i="1"/>
  <c r="K1244" i="1"/>
  <c r="L1244" i="1" s="1"/>
  <c r="G1244" i="1"/>
  <c r="H1244" i="1" s="1"/>
  <c r="I1244" i="1" s="1"/>
  <c r="U1244" i="1" s="1"/>
  <c r="A1244" i="1"/>
  <c r="K1243" i="1"/>
  <c r="L1243" i="1" s="1"/>
  <c r="G1243" i="1"/>
  <c r="H1243" i="1" s="1"/>
  <c r="I1243" i="1" s="1"/>
  <c r="U1243" i="1" s="1"/>
  <c r="A1243" i="1"/>
  <c r="K1242" i="1"/>
  <c r="L1242" i="1" s="1"/>
  <c r="G1242" i="1"/>
  <c r="H1242" i="1" s="1"/>
  <c r="I1242" i="1" s="1"/>
  <c r="U1242" i="1" s="1"/>
  <c r="A1242" i="1"/>
  <c r="K1241" i="1"/>
  <c r="L1241" i="1" s="1"/>
  <c r="G1241" i="1"/>
  <c r="H1241" i="1" s="1"/>
  <c r="I1241" i="1" s="1"/>
  <c r="U1241" i="1" s="1"/>
  <c r="A1241" i="1"/>
  <c r="K1240" i="1"/>
  <c r="L1240" i="1" s="1"/>
  <c r="G1240" i="1"/>
  <c r="H1240" i="1" s="1"/>
  <c r="I1240" i="1" s="1"/>
  <c r="U1240" i="1" s="1"/>
  <c r="A1240" i="1"/>
  <c r="K1239" i="1"/>
  <c r="L1239" i="1" s="1"/>
  <c r="G1239" i="1"/>
  <c r="H1239" i="1" s="1"/>
  <c r="I1239" i="1" s="1"/>
  <c r="U1239" i="1" s="1"/>
  <c r="A1239" i="1"/>
  <c r="K1238" i="1"/>
  <c r="L1238" i="1" s="1"/>
  <c r="G1238" i="1"/>
  <c r="H1238" i="1" s="1"/>
  <c r="I1238" i="1" s="1"/>
  <c r="U1238" i="1" s="1"/>
  <c r="A1238" i="1"/>
  <c r="K1237" i="1"/>
  <c r="L1237" i="1" s="1"/>
  <c r="G1237" i="1"/>
  <c r="H1237" i="1" s="1"/>
  <c r="I1237" i="1" s="1"/>
  <c r="U1237" i="1" s="1"/>
  <c r="A1237" i="1"/>
  <c r="K1236" i="1"/>
  <c r="L1236" i="1" s="1"/>
  <c r="G1236" i="1"/>
  <c r="H1236" i="1" s="1"/>
  <c r="I1236" i="1" s="1"/>
  <c r="U1236" i="1" s="1"/>
  <c r="A1236" i="1"/>
  <c r="K1235" i="1"/>
  <c r="L1235" i="1" s="1"/>
  <c r="G1235" i="1"/>
  <c r="H1235" i="1" s="1"/>
  <c r="I1235" i="1" s="1"/>
  <c r="U1235" i="1" s="1"/>
  <c r="A1235" i="1"/>
  <c r="K1234" i="1"/>
  <c r="L1234" i="1" s="1"/>
  <c r="G1234" i="1"/>
  <c r="H1234" i="1" s="1"/>
  <c r="I1234" i="1" s="1"/>
  <c r="U1234" i="1" s="1"/>
  <c r="A1234" i="1"/>
  <c r="K1233" i="1"/>
  <c r="L1233" i="1" s="1"/>
  <c r="G1233" i="1"/>
  <c r="H1233" i="1" s="1"/>
  <c r="I1233" i="1" s="1"/>
  <c r="U1233" i="1" s="1"/>
  <c r="A1233" i="1"/>
  <c r="K1232" i="1"/>
  <c r="L1232" i="1" s="1"/>
  <c r="G1232" i="1"/>
  <c r="H1232" i="1" s="1"/>
  <c r="I1232" i="1" s="1"/>
  <c r="U1232" i="1" s="1"/>
  <c r="A1232" i="1"/>
  <c r="K1231" i="1"/>
  <c r="L1231" i="1" s="1"/>
  <c r="G1231" i="1"/>
  <c r="H1231" i="1" s="1"/>
  <c r="I1231" i="1" s="1"/>
  <c r="U1231" i="1" s="1"/>
  <c r="A1231" i="1"/>
  <c r="K1230" i="1"/>
  <c r="L1230" i="1" s="1"/>
  <c r="G1230" i="1"/>
  <c r="H1230" i="1" s="1"/>
  <c r="I1230" i="1" s="1"/>
  <c r="U1230" i="1" s="1"/>
  <c r="A1230" i="1"/>
  <c r="K1229" i="1"/>
  <c r="L1229" i="1" s="1"/>
  <c r="G1229" i="1"/>
  <c r="H1229" i="1" s="1"/>
  <c r="I1229" i="1" s="1"/>
  <c r="U1229" i="1" s="1"/>
  <c r="A1229" i="1"/>
  <c r="K1228" i="1"/>
  <c r="L1228" i="1" s="1"/>
  <c r="G1228" i="1"/>
  <c r="H1228" i="1" s="1"/>
  <c r="I1228" i="1" s="1"/>
  <c r="U1228" i="1" s="1"/>
  <c r="A1228" i="1"/>
  <c r="K1227" i="1"/>
  <c r="L1227" i="1" s="1"/>
  <c r="G1227" i="1"/>
  <c r="H1227" i="1" s="1"/>
  <c r="I1227" i="1" s="1"/>
  <c r="U1227" i="1" s="1"/>
  <c r="A1227" i="1"/>
  <c r="K1226" i="1"/>
  <c r="L1226" i="1" s="1"/>
  <c r="G1226" i="1"/>
  <c r="H1226" i="1" s="1"/>
  <c r="I1226" i="1" s="1"/>
  <c r="U1226" i="1" s="1"/>
  <c r="A1226" i="1"/>
  <c r="K1225" i="1"/>
  <c r="L1225" i="1" s="1"/>
  <c r="G1225" i="1"/>
  <c r="H1225" i="1" s="1"/>
  <c r="I1225" i="1" s="1"/>
  <c r="U1225" i="1" s="1"/>
  <c r="A1225" i="1"/>
  <c r="K1224" i="1"/>
  <c r="L1224" i="1" s="1"/>
  <c r="G1224" i="1"/>
  <c r="H1224" i="1" s="1"/>
  <c r="I1224" i="1" s="1"/>
  <c r="U1224" i="1" s="1"/>
  <c r="A1224" i="1"/>
  <c r="G1223" i="1"/>
  <c r="H1223" i="1" s="1"/>
  <c r="I1223" i="1" s="1"/>
  <c r="U1223" i="1" s="1"/>
  <c r="A1223" i="1"/>
  <c r="G1222" i="1"/>
  <c r="H1222" i="1" s="1"/>
  <c r="I1222" i="1" s="1"/>
  <c r="U1222" i="1" s="1"/>
  <c r="A1222" i="1"/>
  <c r="G1221" i="1"/>
  <c r="H1221" i="1" s="1"/>
  <c r="I1221" i="1" s="1"/>
  <c r="U1221" i="1" s="1"/>
  <c r="A1221" i="1"/>
  <c r="G1220" i="1"/>
  <c r="H1220" i="1" s="1"/>
  <c r="I1220" i="1" s="1"/>
  <c r="U1220" i="1" s="1"/>
  <c r="A1220" i="1"/>
  <c r="G1219" i="1"/>
  <c r="H1219" i="1" s="1"/>
  <c r="I1219" i="1" s="1"/>
  <c r="U1219" i="1" s="1"/>
  <c r="A1219" i="1"/>
  <c r="G1218" i="1"/>
  <c r="H1218" i="1" s="1"/>
  <c r="I1218" i="1" s="1"/>
  <c r="U1218" i="1" s="1"/>
  <c r="A1218" i="1"/>
  <c r="G1217" i="1"/>
  <c r="H1217" i="1" s="1"/>
  <c r="I1217" i="1" s="1"/>
  <c r="U1217" i="1" s="1"/>
  <c r="A1217" i="1"/>
  <c r="G1216" i="1"/>
  <c r="H1216" i="1" s="1"/>
  <c r="I1216" i="1" s="1"/>
  <c r="U1216" i="1" s="1"/>
  <c r="A1216" i="1"/>
  <c r="G1215" i="1"/>
  <c r="H1215" i="1" s="1"/>
  <c r="I1215" i="1" s="1"/>
  <c r="U1215" i="1" s="1"/>
  <c r="A1215" i="1"/>
  <c r="G1214" i="1"/>
  <c r="H1214" i="1" s="1"/>
  <c r="I1214" i="1" s="1"/>
  <c r="U1214" i="1" s="1"/>
  <c r="A1214" i="1"/>
  <c r="G1213" i="1"/>
  <c r="H1213" i="1" s="1"/>
  <c r="I1213" i="1" s="1"/>
  <c r="U1213" i="1" s="1"/>
  <c r="A1213" i="1"/>
  <c r="G1212" i="1"/>
  <c r="H1212" i="1" s="1"/>
  <c r="I1212" i="1" s="1"/>
  <c r="U1212" i="1" s="1"/>
  <c r="A1212" i="1"/>
  <c r="G1211" i="1"/>
  <c r="H1211" i="1" s="1"/>
  <c r="I1211" i="1" s="1"/>
  <c r="U1211" i="1" s="1"/>
  <c r="A1211" i="1"/>
  <c r="G1210" i="1"/>
  <c r="H1210" i="1" s="1"/>
  <c r="I1210" i="1" s="1"/>
  <c r="U1210" i="1" s="1"/>
  <c r="A1210" i="1"/>
  <c r="G1209" i="1"/>
  <c r="H1209" i="1" s="1"/>
  <c r="I1209" i="1" s="1"/>
  <c r="U1209" i="1" s="1"/>
  <c r="A1209" i="1"/>
  <c r="G1208" i="1"/>
  <c r="H1208" i="1" s="1"/>
  <c r="I1208" i="1" s="1"/>
  <c r="U1208" i="1" s="1"/>
  <c r="A1208" i="1"/>
  <c r="G1207" i="1"/>
  <c r="H1207" i="1" s="1"/>
  <c r="I1207" i="1" s="1"/>
  <c r="U1207" i="1" s="1"/>
  <c r="A1207" i="1"/>
  <c r="G1206" i="1"/>
  <c r="H1206" i="1" s="1"/>
  <c r="I1206" i="1" s="1"/>
  <c r="U1206" i="1" s="1"/>
  <c r="A1206" i="1"/>
  <c r="G1205" i="1"/>
  <c r="H1205" i="1" s="1"/>
  <c r="I1205" i="1" s="1"/>
  <c r="U1205" i="1" s="1"/>
  <c r="A1205" i="1"/>
  <c r="G1204" i="1"/>
  <c r="H1204" i="1" s="1"/>
  <c r="I1204" i="1" s="1"/>
  <c r="U1204" i="1" s="1"/>
  <c r="A1204" i="1"/>
  <c r="G1203" i="1"/>
  <c r="H1203" i="1" s="1"/>
  <c r="I1203" i="1" s="1"/>
  <c r="U1203" i="1" s="1"/>
  <c r="A1203" i="1"/>
  <c r="G1202" i="1"/>
  <c r="H1202" i="1" s="1"/>
  <c r="I1202" i="1" s="1"/>
  <c r="U1202" i="1" s="1"/>
  <c r="A1202" i="1"/>
  <c r="G1201" i="1"/>
  <c r="H1201" i="1" s="1"/>
  <c r="I1201" i="1" s="1"/>
  <c r="U1201" i="1" s="1"/>
  <c r="A1201" i="1"/>
  <c r="G1200" i="1"/>
  <c r="H1200" i="1" s="1"/>
  <c r="I1200" i="1" s="1"/>
  <c r="U1200" i="1" s="1"/>
  <c r="A1200" i="1"/>
  <c r="G1199" i="1"/>
  <c r="H1199" i="1" s="1"/>
  <c r="I1199" i="1" s="1"/>
  <c r="U1199" i="1" s="1"/>
  <c r="A1199" i="1"/>
  <c r="G1198" i="1"/>
  <c r="H1198" i="1" s="1"/>
  <c r="I1198" i="1" s="1"/>
  <c r="U1198" i="1" s="1"/>
  <c r="A1198" i="1"/>
  <c r="G1197" i="1"/>
  <c r="H1197" i="1" s="1"/>
  <c r="I1197" i="1" s="1"/>
  <c r="U1197" i="1" s="1"/>
  <c r="A1197" i="1"/>
  <c r="G1196" i="1"/>
  <c r="H1196" i="1" s="1"/>
  <c r="I1196" i="1" s="1"/>
  <c r="U1196" i="1" s="1"/>
  <c r="A1196" i="1"/>
  <c r="G1195" i="1"/>
  <c r="H1195" i="1" s="1"/>
  <c r="I1195" i="1" s="1"/>
  <c r="U1195" i="1" s="1"/>
  <c r="A1195" i="1"/>
  <c r="G1194" i="1"/>
  <c r="H1194" i="1" s="1"/>
  <c r="I1194" i="1" s="1"/>
  <c r="U1194" i="1" s="1"/>
  <c r="A1194" i="1"/>
  <c r="G1193" i="1"/>
  <c r="H1193" i="1" s="1"/>
  <c r="I1193" i="1" s="1"/>
  <c r="U1193" i="1" s="1"/>
  <c r="A1193" i="1"/>
  <c r="G1192" i="1"/>
  <c r="H1192" i="1" s="1"/>
  <c r="I1192" i="1" s="1"/>
  <c r="U1192" i="1" s="1"/>
  <c r="A1192" i="1"/>
  <c r="G1191" i="1"/>
  <c r="H1191" i="1" s="1"/>
  <c r="I1191" i="1" s="1"/>
  <c r="U1191" i="1" s="1"/>
  <c r="A1191" i="1"/>
  <c r="G1190" i="1"/>
  <c r="H1190" i="1" s="1"/>
  <c r="I1190" i="1" s="1"/>
  <c r="U1190" i="1" s="1"/>
  <c r="A1190" i="1"/>
  <c r="G1189" i="1"/>
  <c r="H1189" i="1" s="1"/>
  <c r="I1189" i="1" s="1"/>
  <c r="U1189" i="1" s="1"/>
  <c r="A1189" i="1"/>
  <c r="G1188" i="1"/>
  <c r="H1188" i="1" s="1"/>
  <c r="I1188" i="1" s="1"/>
  <c r="U1188" i="1" s="1"/>
  <c r="A1188" i="1"/>
  <c r="G1187" i="1"/>
  <c r="H1187" i="1" s="1"/>
  <c r="I1187" i="1" s="1"/>
  <c r="U1187" i="1" s="1"/>
  <c r="A1187" i="1"/>
  <c r="K1186" i="1"/>
  <c r="L1186" i="1" s="1"/>
  <c r="O1186" i="1" s="1"/>
  <c r="P1186" i="1" s="1"/>
  <c r="G1186" i="1"/>
  <c r="H1186" i="1" s="1"/>
  <c r="I1186" i="1" s="1"/>
  <c r="U1186" i="1" s="1"/>
  <c r="A1186" i="1"/>
  <c r="K1185" i="1"/>
  <c r="L1185" i="1" s="1"/>
  <c r="O1185" i="1" s="1"/>
  <c r="P1185" i="1" s="1"/>
  <c r="G1185" i="1"/>
  <c r="H1185" i="1" s="1"/>
  <c r="I1185" i="1" s="1"/>
  <c r="U1185" i="1" s="1"/>
  <c r="A1185" i="1"/>
  <c r="K1184" i="1"/>
  <c r="L1184" i="1" s="1"/>
  <c r="O1184" i="1" s="1"/>
  <c r="P1184" i="1" s="1"/>
  <c r="G1184" i="1"/>
  <c r="H1184" i="1" s="1"/>
  <c r="I1184" i="1" s="1"/>
  <c r="U1184" i="1" s="1"/>
  <c r="A1184" i="1"/>
  <c r="K1183" i="1"/>
  <c r="L1183" i="1" s="1"/>
  <c r="O1183" i="1" s="1"/>
  <c r="P1183" i="1" s="1"/>
  <c r="G1183" i="1"/>
  <c r="H1183" i="1" s="1"/>
  <c r="I1183" i="1" s="1"/>
  <c r="U1183" i="1" s="1"/>
  <c r="A1183" i="1"/>
  <c r="K1182" i="1"/>
  <c r="L1182" i="1" s="1"/>
  <c r="O1182" i="1" s="1"/>
  <c r="P1182" i="1" s="1"/>
  <c r="G1182" i="1"/>
  <c r="H1182" i="1" s="1"/>
  <c r="I1182" i="1" s="1"/>
  <c r="U1182" i="1" s="1"/>
  <c r="A1182" i="1"/>
  <c r="K1181" i="1"/>
  <c r="L1181" i="1" s="1"/>
  <c r="O1181" i="1" s="1"/>
  <c r="P1181" i="1" s="1"/>
  <c r="G1181" i="1"/>
  <c r="H1181" i="1" s="1"/>
  <c r="I1181" i="1" s="1"/>
  <c r="U1181" i="1" s="1"/>
  <c r="A1181" i="1"/>
  <c r="K1180" i="1"/>
  <c r="L1180" i="1" s="1"/>
  <c r="O1180" i="1" s="1"/>
  <c r="P1180" i="1" s="1"/>
  <c r="G1180" i="1"/>
  <c r="H1180" i="1" s="1"/>
  <c r="I1180" i="1" s="1"/>
  <c r="U1180" i="1" s="1"/>
  <c r="A1180" i="1"/>
  <c r="K1179" i="1"/>
  <c r="L1179" i="1" s="1"/>
  <c r="O1179" i="1" s="1"/>
  <c r="P1179" i="1" s="1"/>
  <c r="G1179" i="1"/>
  <c r="H1179" i="1" s="1"/>
  <c r="I1179" i="1" s="1"/>
  <c r="U1179" i="1" s="1"/>
  <c r="A1179" i="1"/>
  <c r="K1178" i="1"/>
  <c r="L1178" i="1" s="1"/>
  <c r="O1178" i="1" s="1"/>
  <c r="P1178" i="1" s="1"/>
  <c r="G1178" i="1"/>
  <c r="H1178" i="1" s="1"/>
  <c r="I1178" i="1" s="1"/>
  <c r="U1178" i="1" s="1"/>
  <c r="A1178" i="1"/>
  <c r="K1177" i="1"/>
  <c r="L1177" i="1" s="1"/>
  <c r="O1177" i="1" s="1"/>
  <c r="P1177" i="1" s="1"/>
  <c r="G1177" i="1"/>
  <c r="H1177" i="1" s="1"/>
  <c r="I1177" i="1" s="1"/>
  <c r="U1177" i="1" s="1"/>
  <c r="A1177" i="1"/>
  <c r="K1176" i="1"/>
  <c r="L1176" i="1" s="1"/>
  <c r="O1176" i="1" s="1"/>
  <c r="P1176" i="1" s="1"/>
  <c r="G1176" i="1"/>
  <c r="H1176" i="1" s="1"/>
  <c r="I1176" i="1" s="1"/>
  <c r="U1176" i="1" s="1"/>
  <c r="A1176" i="1"/>
  <c r="K1175" i="1"/>
  <c r="L1175" i="1" s="1"/>
  <c r="O1175" i="1" s="1"/>
  <c r="P1175" i="1" s="1"/>
  <c r="G1175" i="1"/>
  <c r="H1175" i="1" s="1"/>
  <c r="I1175" i="1" s="1"/>
  <c r="U1175" i="1" s="1"/>
  <c r="A1175" i="1"/>
  <c r="K1174" i="1"/>
  <c r="L1174" i="1" s="1"/>
  <c r="O1174" i="1" s="1"/>
  <c r="P1174" i="1" s="1"/>
  <c r="G1174" i="1"/>
  <c r="H1174" i="1" s="1"/>
  <c r="I1174" i="1" s="1"/>
  <c r="U1174" i="1" s="1"/>
  <c r="A1174" i="1"/>
  <c r="K1173" i="1"/>
  <c r="L1173" i="1" s="1"/>
  <c r="O1173" i="1" s="1"/>
  <c r="P1173" i="1" s="1"/>
  <c r="G1173" i="1"/>
  <c r="H1173" i="1" s="1"/>
  <c r="I1173" i="1" s="1"/>
  <c r="U1173" i="1" s="1"/>
  <c r="A1173" i="1"/>
  <c r="K1172" i="1"/>
  <c r="L1172" i="1" s="1"/>
  <c r="O1172" i="1" s="1"/>
  <c r="P1172" i="1" s="1"/>
  <c r="G1172" i="1"/>
  <c r="H1172" i="1" s="1"/>
  <c r="I1172" i="1" s="1"/>
  <c r="U1172" i="1" s="1"/>
  <c r="A1172" i="1"/>
  <c r="K1171" i="1"/>
  <c r="L1171" i="1" s="1"/>
  <c r="O1171" i="1" s="1"/>
  <c r="P1171" i="1" s="1"/>
  <c r="G1171" i="1"/>
  <c r="H1171" i="1" s="1"/>
  <c r="I1171" i="1" s="1"/>
  <c r="U1171" i="1" s="1"/>
  <c r="A1171" i="1"/>
  <c r="K1170" i="1"/>
  <c r="L1170" i="1" s="1"/>
  <c r="O1170" i="1" s="1"/>
  <c r="P1170" i="1" s="1"/>
  <c r="G1170" i="1"/>
  <c r="H1170" i="1" s="1"/>
  <c r="I1170" i="1" s="1"/>
  <c r="U1170" i="1" s="1"/>
  <c r="A1170" i="1"/>
  <c r="K1169" i="1"/>
  <c r="L1169" i="1" s="1"/>
  <c r="O1169" i="1" s="1"/>
  <c r="P1169" i="1" s="1"/>
  <c r="G1169" i="1"/>
  <c r="H1169" i="1" s="1"/>
  <c r="I1169" i="1" s="1"/>
  <c r="U1169" i="1" s="1"/>
  <c r="A1169" i="1"/>
  <c r="K1168" i="1"/>
  <c r="L1168" i="1" s="1"/>
  <c r="O1168" i="1" s="1"/>
  <c r="P1168" i="1" s="1"/>
  <c r="G1168" i="1"/>
  <c r="H1168" i="1" s="1"/>
  <c r="I1168" i="1" s="1"/>
  <c r="U1168" i="1" s="1"/>
  <c r="A1168" i="1"/>
  <c r="K1167" i="1"/>
  <c r="L1167" i="1" s="1"/>
  <c r="O1167" i="1" s="1"/>
  <c r="P1167" i="1" s="1"/>
  <c r="G1167" i="1"/>
  <c r="H1167" i="1" s="1"/>
  <c r="I1167" i="1" s="1"/>
  <c r="U1167" i="1" s="1"/>
  <c r="A1167" i="1"/>
  <c r="K1166" i="1"/>
  <c r="L1166" i="1" s="1"/>
  <c r="O1166" i="1" s="1"/>
  <c r="P1166" i="1" s="1"/>
  <c r="G1166" i="1"/>
  <c r="H1166" i="1" s="1"/>
  <c r="I1166" i="1" s="1"/>
  <c r="U1166" i="1" s="1"/>
  <c r="A1166" i="1"/>
  <c r="K1165" i="1"/>
  <c r="L1165" i="1" s="1"/>
  <c r="O1165" i="1" s="1"/>
  <c r="P1165" i="1" s="1"/>
  <c r="G1165" i="1"/>
  <c r="H1165" i="1" s="1"/>
  <c r="I1165" i="1" s="1"/>
  <c r="U1165" i="1" s="1"/>
  <c r="A1165" i="1"/>
  <c r="K1164" i="1"/>
  <c r="L1164" i="1" s="1"/>
  <c r="O1164" i="1" s="1"/>
  <c r="P1164" i="1" s="1"/>
  <c r="G1164" i="1"/>
  <c r="H1164" i="1" s="1"/>
  <c r="I1164" i="1" s="1"/>
  <c r="U1164" i="1" s="1"/>
  <c r="A1164" i="1"/>
  <c r="K1163" i="1"/>
  <c r="L1163" i="1" s="1"/>
  <c r="O1163" i="1" s="1"/>
  <c r="P1163" i="1" s="1"/>
  <c r="G1163" i="1"/>
  <c r="H1163" i="1" s="1"/>
  <c r="I1163" i="1" s="1"/>
  <c r="U1163" i="1" s="1"/>
  <c r="A1163" i="1"/>
  <c r="K1162" i="1"/>
  <c r="L1162" i="1" s="1"/>
  <c r="O1162" i="1" s="1"/>
  <c r="P1162" i="1" s="1"/>
  <c r="G1162" i="1"/>
  <c r="H1162" i="1" s="1"/>
  <c r="I1162" i="1" s="1"/>
  <c r="U1162" i="1" s="1"/>
  <c r="A1162" i="1"/>
  <c r="K1161" i="1"/>
  <c r="L1161" i="1" s="1"/>
  <c r="O1161" i="1" s="1"/>
  <c r="P1161" i="1" s="1"/>
  <c r="G1161" i="1"/>
  <c r="H1161" i="1" s="1"/>
  <c r="I1161" i="1" s="1"/>
  <c r="U1161" i="1" s="1"/>
  <c r="A1161" i="1"/>
  <c r="K1160" i="1"/>
  <c r="L1160" i="1" s="1"/>
  <c r="O1160" i="1" s="1"/>
  <c r="P1160" i="1" s="1"/>
  <c r="G1160" i="1"/>
  <c r="H1160" i="1" s="1"/>
  <c r="I1160" i="1" s="1"/>
  <c r="U1160" i="1" s="1"/>
  <c r="A1160" i="1"/>
  <c r="K1159" i="1"/>
  <c r="L1159" i="1" s="1"/>
  <c r="O1159" i="1" s="1"/>
  <c r="P1159" i="1" s="1"/>
  <c r="G1159" i="1"/>
  <c r="H1159" i="1" s="1"/>
  <c r="I1159" i="1" s="1"/>
  <c r="U1159" i="1" s="1"/>
  <c r="A1159" i="1"/>
  <c r="K1158" i="1"/>
  <c r="L1158" i="1" s="1"/>
  <c r="O1158" i="1" s="1"/>
  <c r="P1158" i="1" s="1"/>
  <c r="G1158" i="1"/>
  <c r="H1158" i="1" s="1"/>
  <c r="I1158" i="1" s="1"/>
  <c r="U1158" i="1" s="1"/>
  <c r="A1158" i="1"/>
  <c r="K1157" i="1"/>
  <c r="L1157" i="1" s="1"/>
  <c r="O1157" i="1" s="1"/>
  <c r="P1157" i="1" s="1"/>
  <c r="G1157" i="1"/>
  <c r="H1157" i="1" s="1"/>
  <c r="I1157" i="1" s="1"/>
  <c r="U1157" i="1" s="1"/>
  <c r="A1157" i="1"/>
  <c r="K1156" i="1"/>
  <c r="L1156" i="1" s="1"/>
  <c r="O1156" i="1" s="1"/>
  <c r="P1156" i="1" s="1"/>
  <c r="G1156" i="1"/>
  <c r="H1156" i="1" s="1"/>
  <c r="I1156" i="1" s="1"/>
  <c r="U1156" i="1" s="1"/>
  <c r="A1156" i="1"/>
  <c r="K1155" i="1"/>
  <c r="L1155" i="1" s="1"/>
  <c r="O1155" i="1" s="1"/>
  <c r="P1155" i="1" s="1"/>
  <c r="G1155" i="1"/>
  <c r="H1155" i="1" s="1"/>
  <c r="I1155" i="1" s="1"/>
  <c r="U1155" i="1" s="1"/>
  <c r="A1155" i="1"/>
  <c r="K1154" i="1"/>
  <c r="L1154" i="1" s="1"/>
  <c r="O1154" i="1" s="1"/>
  <c r="P1154" i="1" s="1"/>
  <c r="G1154" i="1"/>
  <c r="H1154" i="1" s="1"/>
  <c r="I1154" i="1" s="1"/>
  <c r="U1154" i="1" s="1"/>
  <c r="A1154" i="1"/>
  <c r="K1153" i="1"/>
  <c r="L1153" i="1" s="1"/>
  <c r="O1153" i="1" s="1"/>
  <c r="P1153" i="1" s="1"/>
  <c r="G1153" i="1"/>
  <c r="H1153" i="1" s="1"/>
  <c r="I1153" i="1" s="1"/>
  <c r="U1153" i="1" s="1"/>
  <c r="A1153" i="1"/>
  <c r="K1152" i="1"/>
  <c r="L1152" i="1" s="1"/>
  <c r="O1152" i="1" s="1"/>
  <c r="P1152" i="1" s="1"/>
  <c r="G1152" i="1"/>
  <c r="H1152" i="1" s="1"/>
  <c r="I1152" i="1" s="1"/>
  <c r="U1152" i="1" s="1"/>
  <c r="A1152" i="1"/>
  <c r="K1151" i="1"/>
  <c r="L1151" i="1" s="1"/>
  <c r="O1151" i="1" s="1"/>
  <c r="P1151" i="1" s="1"/>
  <c r="G1151" i="1"/>
  <c r="H1151" i="1" s="1"/>
  <c r="I1151" i="1" s="1"/>
  <c r="U1151" i="1" s="1"/>
  <c r="A1151" i="1"/>
  <c r="K1150" i="1"/>
  <c r="L1150" i="1" s="1"/>
  <c r="O1150" i="1" s="1"/>
  <c r="P1150" i="1" s="1"/>
  <c r="G1150" i="1"/>
  <c r="H1150" i="1" s="1"/>
  <c r="I1150" i="1" s="1"/>
  <c r="U1150" i="1" s="1"/>
  <c r="A1150" i="1"/>
  <c r="K1149" i="1"/>
  <c r="L1149" i="1" s="1"/>
  <c r="G1149" i="1"/>
  <c r="H1149" i="1" s="1"/>
  <c r="I1149" i="1" s="1"/>
  <c r="U1149" i="1" s="1"/>
  <c r="A1149" i="1"/>
  <c r="K1148" i="1"/>
  <c r="L1148" i="1" s="1"/>
  <c r="G1148" i="1"/>
  <c r="H1148" i="1" s="1"/>
  <c r="I1148" i="1" s="1"/>
  <c r="U1148" i="1" s="1"/>
  <c r="A1148" i="1"/>
  <c r="K1147" i="1"/>
  <c r="L1147" i="1" s="1"/>
  <c r="G1147" i="1"/>
  <c r="H1147" i="1" s="1"/>
  <c r="I1147" i="1" s="1"/>
  <c r="U1147" i="1" s="1"/>
  <c r="A1147" i="1"/>
  <c r="K1146" i="1"/>
  <c r="L1146" i="1" s="1"/>
  <c r="G1146" i="1"/>
  <c r="H1146" i="1" s="1"/>
  <c r="I1146" i="1" s="1"/>
  <c r="U1146" i="1" s="1"/>
  <c r="A1146" i="1"/>
  <c r="K1145" i="1"/>
  <c r="L1145" i="1" s="1"/>
  <c r="G1145" i="1"/>
  <c r="H1145" i="1" s="1"/>
  <c r="I1145" i="1" s="1"/>
  <c r="U1145" i="1" s="1"/>
  <c r="A1145" i="1"/>
  <c r="K1144" i="1"/>
  <c r="L1144" i="1" s="1"/>
  <c r="G1144" i="1"/>
  <c r="H1144" i="1" s="1"/>
  <c r="I1144" i="1" s="1"/>
  <c r="U1144" i="1" s="1"/>
  <c r="A1144" i="1"/>
  <c r="K1143" i="1"/>
  <c r="L1143" i="1" s="1"/>
  <c r="G1143" i="1"/>
  <c r="H1143" i="1" s="1"/>
  <c r="I1143" i="1" s="1"/>
  <c r="U1143" i="1" s="1"/>
  <c r="A1143" i="1"/>
  <c r="K1142" i="1"/>
  <c r="L1142" i="1" s="1"/>
  <c r="G1142" i="1"/>
  <c r="H1142" i="1" s="1"/>
  <c r="I1142" i="1" s="1"/>
  <c r="U1142" i="1" s="1"/>
  <c r="A1142" i="1"/>
  <c r="K1141" i="1"/>
  <c r="L1141" i="1" s="1"/>
  <c r="G1141" i="1"/>
  <c r="H1141" i="1" s="1"/>
  <c r="I1141" i="1" s="1"/>
  <c r="U1141" i="1" s="1"/>
  <c r="A1141" i="1"/>
  <c r="K1140" i="1"/>
  <c r="L1140" i="1" s="1"/>
  <c r="G1140" i="1"/>
  <c r="H1140" i="1" s="1"/>
  <c r="I1140" i="1" s="1"/>
  <c r="U1140" i="1" s="1"/>
  <c r="A1140" i="1"/>
  <c r="K1139" i="1"/>
  <c r="L1139" i="1" s="1"/>
  <c r="G1139" i="1"/>
  <c r="H1139" i="1" s="1"/>
  <c r="I1139" i="1" s="1"/>
  <c r="U1139" i="1" s="1"/>
  <c r="A1139" i="1"/>
  <c r="K1138" i="1"/>
  <c r="L1138" i="1" s="1"/>
  <c r="G1138" i="1"/>
  <c r="H1138" i="1" s="1"/>
  <c r="I1138" i="1" s="1"/>
  <c r="U1138" i="1" s="1"/>
  <c r="A1138" i="1"/>
  <c r="K1137" i="1"/>
  <c r="L1137" i="1" s="1"/>
  <c r="G1137" i="1"/>
  <c r="H1137" i="1" s="1"/>
  <c r="I1137" i="1" s="1"/>
  <c r="U1137" i="1" s="1"/>
  <c r="A1137" i="1"/>
  <c r="K1136" i="1"/>
  <c r="L1136" i="1" s="1"/>
  <c r="G1136" i="1"/>
  <c r="H1136" i="1" s="1"/>
  <c r="I1136" i="1" s="1"/>
  <c r="U1136" i="1" s="1"/>
  <c r="A1136" i="1"/>
  <c r="K1135" i="1"/>
  <c r="L1135" i="1" s="1"/>
  <c r="G1135" i="1"/>
  <c r="H1135" i="1" s="1"/>
  <c r="I1135" i="1" s="1"/>
  <c r="U1135" i="1" s="1"/>
  <c r="A1135" i="1"/>
  <c r="K1134" i="1"/>
  <c r="L1134" i="1" s="1"/>
  <c r="G1134" i="1"/>
  <c r="H1134" i="1" s="1"/>
  <c r="I1134" i="1" s="1"/>
  <c r="U1134" i="1" s="1"/>
  <c r="A1134" i="1"/>
  <c r="K1133" i="1"/>
  <c r="L1133" i="1" s="1"/>
  <c r="G1133" i="1"/>
  <c r="H1133" i="1" s="1"/>
  <c r="I1133" i="1" s="1"/>
  <c r="U1133" i="1" s="1"/>
  <c r="A1133" i="1"/>
  <c r="K1132" i="1"/>
  <c r="L1132" i="1" s="1"/>
  <c r="G1132" i="1"/>
  <c r="H1132" i="1" s="1"/>
  <c r="I1132" i="1" s="1"/>
  <c r="U1132" i="1" s="1"/>
  <c r="A1132" i="1"/>
  <c r="K1131" i="1"/>
  <c r="L1131" i="1" s="1"/>
  <c r="G1131" i="1"/>
  <c r="H1131" i="1" s="1"/>
  <c r="I1131" i="1" s="1"/>
  <c r="U1131" i="1" s="1"/>
  <c r="A1131" i="1"/>
  <c r="K1130" i="1"/>
  <c r="L1130" i="1" s="1"/>
  <c r="G1130" i="1"/>
  <c r="H1130" i="1" s="1"/>
  <c r="I1130" i="1" s="1"/>
  <c r="U1130" i="1" s="1"/>
  <c r="A1130" i="1"/>
  <c r="K1129" i="1"/>
  <c r="L1129" i="1" s="1"/>
  <c r="G1129" i="1"/>
  <c r="H1129" i="1" s="1"/>
  <c r="I1129" i="1" s="1"/>
  <c r="U1129" i="1" s="1"/>
  <c r="A1129" i="1"/>
  <c r="K1128" i="1"/>
  <c r="L1128" i="1" s="1"/>
  <c r="G1128" i="1"/>
  <c r="H1128" i="1" s="1"/>
  <c r="I1128" i="1" s="1"/>
  <c r="U1128" i="1" s="1"/>
  <c r="A1128" i="1"/>
  <c r="K1127" i="1"/>
  <c r="L1127" i="1" s="1"/>
  <c r="G1127" i="1"/>
  <c r="H1127" i="1" s="1"/>
  <c r="I1127" i="1" s="1"/>
  <c r="U1127" i="1" s="1"/>
  <c r="A1127" i="1"/>
  <c r="K1126" i="1"/>
  <c r="L1126" i="1" s="1"/>
  <c r="G1126" i="1"/>
  <c r="H1126" i="1" s="1"/>
  <c r="I1126" i="1" s="1"/>
  <c r="U1126" i="1" s="1"/>
  <c r="A1126" i="1"/>
  <c r="K1125" i="1"/>
  <c r="L1125" i="1" s="1"/>
  <c r="G1125" i="1"/>
  <c r="H1125" i="1" s="1"/>
  <c r="I1125" i="1" s="1"/>
  <c r="U1125" i="1" s="1"/>
  <c r="A1125" i="1"/>
  <c r="K1124" i="1"/>
  <c r="L1124" i="1" s="1"/>
  <c r="G1124" i="1"/>
  <c r="H1124" i="1" s="1"/>
  <c r="I1124" i="1" s="1"/>
  <c r="U1124" i="1" s="1"/>
  <c r="A1124" i="1"/>
  <c r="K1123" i="1"/>
  <c r="L1123" i="1" s="1"/>
  <c r="G1123" i="1"/>
  <c r="H1123" i="1" s="1"/>
  <c r="I1123" i="1" s="1"/>
  <c r="U1123" i="1" s="1"/>
  <c r="A1123" i="1"/>
  <c r="K1122" i="1"/>
  <c r="L1122" i="1" s="1"/>
  <c r="G1122" i="1"/>
  <c r="H1122" i="1" s="1"/>
  <c r="I1122" i="1" s="1"/>
  <c r="U1122" i="1" s="1"/>
  <c r="A1122" i="1"/>
  <c r="K1121" i="1"/>
  <c r="L1121" i="1" s="1"/>
  <c r="G1121" i="1"/>
  <c r="H1121" i="1" s="1"/>
  <c r="I1121" i="1" s="1"/>
  <c r="U1121" i="1" s="1"/>
  <c r="A1121" i="1"/>
  <c r="K1120" i="1"/>
  <c r="L1120" i="1" s="1"/>
  <c r="G1120" i="1"/>
  <c r="H1120" i="1" s="1"/>
  <c r="I1120" i="1" s="1"/>
  <c r="U1120" i="1" s="1"/>
  <c r="A1120" i="1"/>
  <c r="K1119" i="1"/>
  <c r="L1119" i="1" s="1"/>
  <c r="G1119" i="1"/>
  <c r="H1119" i="1" s="1"/>
  <c r="I1119" i="1" s="1"/>
  <c r="U1119" i="1" s="1"/>
  <c r="A1119" i="1"/>
  <c r="K1118" i="1"/>
  <c r="L1118" i="1" s="1"/>
  <c r="G1118" i="1"/>
  <c r="H1118" i="1" s="1"/>
  <c r="I1118" i="1" s="1"/>
  <c r="U1118" i="1" s="1"/>
  <c r="A1118" i="1"/>
  <c r="K1117" i="1"/>
  <c r="L1117" i="1" s="1"/>
  <c r="G1117" i="1"/>
  <c r="H1117" i="1" s="1"/>
  <c r="I1117" i="1" s="1"/>
  <c r="U1117" i="1" s="1"/>
  <c r="A1117" i="1"/>
  <c r="K1116" i="1"/>
  <c r="L1116" i="1" s="1"/>
  <c r="G1116" i="1"/>
  <c r="H1116" i="1" s="1"/>
  <c r="I1116" i="1" s="1"/>
  <c r="U1116" i="1" s="1"/>
  <c r="A1116" i="1"/>
  <c r="K1115" i="1"/>
  <c r="L1115" i="1" s="1"/>
  <c r="G1115" i="1"/>
  <c r="H1115" i="1" s="1"/>
  <c r="I1115" i="1" s="1"/>
  <c r="U1115" i="1" s="1"/>
  <c r="A1115" i="1"/>
  <c r="K1114" i="1"/>
  <c r="L1114" i="1" s="1"/>
  <c r="G1114" i="1"/>
  <c r="H1114" i="1" s="1"/>
  <c r="I1114" i="1" s="1"/>
  <c r="U1114" i="1" s="1"/>
  <c r="A1114" i="1"/>
  <c r="K1113" i="1"/>
  <c r="L1113" i="1" s="1"/>
  <c r="G1113" i="1"/>
  <c r="H1113" i="1" s="1"/>
  <c r="I1113" i="1" s="1"/>
  <c r="U1113" i="1" s="1"/>
  <c r="A1113" i="1"/>
  <c r="G1112" i="1"/>
  <c r="H1112" i="1" s="1"/>
  <c r="I1112" i="1" s="1"/>
  <c r="U1112" i="1" s="1"/>
  <c r="A1112" i="1"/>
  <c r="G1111" i="1"/>
  <c r="H1111" i="1" s="1"/>
  <c r="I1111" i="1" s="1"/>
  <c r="U1111" i="1" s="1"/>
  <c r="A1111" i="1"/>
  <c r="G1110" i="1"/>
  <c r="H1110" i="1" s="1"/>
  <c r="I1110" i="1" s="1"/>
  <c r="U1110" i="1" s="1"/>
  <c r="A1110" i="1"/>
  <c r="G1109" i="1"/>
  <c r="H1109" i="1" s="1"/>
  <c r="I1109" i="1" s="1"/>
  <c r="U1109" i="1" s="1"/>
  <c r="A1109" i="1"/>
  <c r="G1108" i="1"/>
  <c r="H1108" i="1" s="1"/>
  <c r="I1108" i="1" s="1"/>
  <c r="U1108" i="1" s="1"/>
  <c r="A1108" i="1"/>
  <c r="G1107" i="1"/>
  <c r="H1107" i="1" s="1"/>
  <c r="I1107" i="1" s="1"/>
  <c r="U1107" i="1" s="1"/>
  <c r="A1107" i="1"/>
  <c r="G1106" i="1"/>
  <c r="H1106" i="1" s="1"/>
  <c r="I1106" i="1" s="1"/>
  <c r="U1106" i="1" s="1"/>
  <c r="A1106" i="1"/>
  <c r="G1105" i="1"/>
  <c r="H1105" i="1" s="1"/>
  <c r="I1105" i="1" s="1"/>
  <c r="U1105" i="1" s="1"/>
  <c r="A1105" i="1"/>
  <c r="G1104" i="1"/>
  <c r="H1104" i="1" s="1"/>
  <c r="I1104" i="1" s="1"/>
  <c r="U1104" i="1" s="1"/>
  <c r="A1104" i="1"/>
  <c r="G1103" i="1"/>
  <c r="H1103" i="1" s="1"/>
  <c r="I1103" i="1" s="1"/>
  <c r="U1103" i="1" s="1"/>
  <c r="A1103" i="1"/>
  <c r="G1102" i="1"/>
  <c r="H1102" i="1" s="1"/>
  <c r="I1102" i="1" s="1"/>
  <c r="U1102" i="1" s="1"/>
  <c r="A1102" i="1"/>
  <c r="G1101" i="1"/>
  <c r="H1101" i="1" s="1"/>
  <c r="I1101" i="1" s="1"/>
  <c r="U1101" i="1" s="1"/>
  <c r="A1101" i="1"/>
  <c r="G1100" i="1"/>
  <c r="H1100" i="1" s="1"/>
  <c r="I1100" i="1" s="1"/>
  <c r="U1100" i="1" s="1"/>
  <c r="A1100" i="1"/>
  <c r="G1099" i="1"/>
  <c r="H1099" i="1" s="1"/>
  <c r="I1099" i="1" s="1"/>
  <c r="U1099" i="1" s="1"/>
  <c r="A1099" i="1"/>
  <c r="G1098" i="1"/>
  <c r="H1098" i="1" s="1"/>
  <c r="I1098" i="1" s="1"/>
  <c r="U1098" i="1" s="1"/>
  <c r="A1098" i="1"/>
  <c r="G1097" i="1"/>
  <c r="H1097" i="1" s="1"/>
  <c r="I1097" i="1" s="1"/>
  <c r="U1097" i="1" s="1"/>
  <c r="A1097" i="1"/>
  <c r="G1096" i="1"/>
  <c r="H1096" i="1" s="1"/>
  <c r="I1096" i="1" s="1"/>
  <c r="U1096" i="1" s="1"/>
  <c r="A1096" i="1"/>
  <c r="G1095" i="1"/>
  <c r="H1095" i="1" s="1"/>
  <c r="I1095" i="1" s="1"/>
  <c r="U1095" i="1" s="1"/>
  <c r="A1095" i="1"/>
  <c r="G1094" i="1"/>
  <c r="H1094" i="1" s="1"/>
  <c r="I1094" i="1" s="1"/>
  <c r="U1094" i="1" s="1"/>
  <c r="A1094" i="1"/>
  <c r="G1093" i="1"/>
  <c r="H1093" i="1" s="1"/>
  <c r="I1093" i="1" s="1"/>
  <c r="U1093" i="1" s="1"/>
  <c r="A1093" i="1"/>
  <c r="G1092" i="1"/>
  <c r="H1092" i="1" s="1"/>
  <c r="I1092" i="1" s="1"/>
  <c r="U1092" i="1" s="1"/>
  <c r="A1092" i="1"/>
  <c r="G1091" i="1"/>
  <c r="H1091" i="1" s="1"/>
  <c r="I1091" i="1" s="1"/>
  <c r="U1091" i="1" s="1"/>
  <c r="A1091" i="1"/>
  <c r="G1090" i="1"/>
  <c r="H1090" i="1" s="1"/>
  <c r="I1090" i="1" s="1"/>
  <c r="U1090" i="1" s="1"/>
  <c r="A1090" i="1"/>
  <c r="G1089" i="1"/>
  <c r="H1089" i="1" s="1"/>
  <c r="I1089" i="1" s="1"/>
  <c r="U1089" i="1" s="1"/>
  <c r="A1089" i="1"/>
  <c r="G1088" i="1"/>
  <c r="H1088" i="1" s="1"/>
  <c r="I1088" i="1" s="1"/>
  <c r="U1088" i="1" s="1"/>
  <c r="A1088" i="1"/>
  <c r="G1087" i="1"/>
  <c r="H1087" i="1" s="1"/>
  <c r="I1087" i="1" s="1"/>
  <c r="U1087" i="1" s="1"/>
  <c r="A1087" i="1"/>
  <c r="G1086" i="1"/>
  <c r="H1086" i="1" s="1"/>
  <c r="I1086" i="1" s="1"/>
  <c r="U1086" i="1" s="1"/>
  <c r="A1086" i="1"/>
  <c r="G1085" i="1"/>
  <c r="H1085" i="1" s="1"/>
  <c r="I1085" i="1" s="1"/>
  <c r="U1085" i="1" s="1"/>
  <c r="A1085" i="1"/>
  <c r="G1084" i="1"/>
  <c r="H1084" i="1" s="1"/>
  <c r="I1084" i="1" s="1"/>
  <c r="U1084" i="1" s="1"/>
  <c r="A1084" i="1"/>
  <c r="G1083" i="1"/>
  <c r="H1083" i="1" s="1"/>
  <c r="I1083" i="1" s="1"/>
  <c r="U1083" i="1" s="1"/>
  <c r="A1083" i="1"/>
  <c r="G1082" i="1"/>
  <c r="H1082" i="1" s="1"/>
  <c r="I1082" i="1" s="1"/>
  <c r="U1082" i="1" s="1"/>
  <c r="A1082" i="1"/>
  <c r="G1081" i="1"/>
  <c r="H1081" i="1" s="1"/>
  <c r="I1081" i="1" s="1"/>
  <c r="U1081" i="1" s="1"/>
  <c r="A1081" i="1"/>
  <c r="G1080" i="1"/>
  <c r="H1080" i="1" s="1"/>
  <c r="I1080" i="1" s="1"/>
  <c r="U1080" i="1" s="1"/>
  <c r="A1080" i="1"/>
  <c r="G1079" i="1"/>
  <c r="H1079" i="1" s="1"/>
  <c r="I1079" i="1" s="1"/>
  <c r="U1079" i="1" s="1"/>
  <c r="A1079" i="1"/>
  <c r="G1078" i="1"/>
  <c r="H1078" i="1" s="1"/>
  <c r="I1078" i="1" s="1"/>
  <c r="U1078" i="1" s="1"/>
  <c r="A1078" i="1"/>
  <c r="G1077" i="1"/>
  <c r="H1077" i="1" s="1"/>
  <c r="I1077" i="1" s="1"/>
  <c r="U1077" i="1" s="1"/>
  <c r="A1077" i="1"/>
  <c r="G1076" i="1"/>
  <c r="H1076" i="1" s="1"/>
  <c r="I1076" i="1" s="1"/>
  <c r="U1076" i="1" s="1"/>
  <c r="A1076" i="1"/>
  <c r="K1075" i="1"/>
  <c r="L1075" i="1" s="1"/>
  <c r="O1075" i="1" s="1"/>
  <c r="P1075" i="1" s="1"/>
  <c r="G1075" i="1"/>
  <c r="H1075" i="1" s="1"/>
  <c r="I1075" i="1" s="1"/>
  <c r="U1075" i="1" s="1"/>
  <c r="A1075" i="1"/>
  <c r="K1074" i="1"/>
  <c r="L1074" i="1" s="1"/>
  <c r="O1074" i="1" s="1"/>
  <c r="P1074" i="1" s="1"/>
  <c r="G1074" i="1"/>
  <c r="H1074" i="1" s="1"/>
  <c r="I1074" i="1" s="1"/>
  <c r="U1074" i="1" s="1"/>
  <c r="A1074" i="1"/>
  <c r="K1073" i="1"/>
  <c r="L1073" i="1" s="1"/>
  <c r="O1073" i="1" s="1"/>
  <c r="P1073" i="1" s="1"/>
  <c r="G1073" i="1"/>
  <c r="H1073" i="1" s="1"/>
  <c r="I1073" i="1" s="1"/>
  <c r="U1073" i="1" s="1"/>
  <c r="A1073" i="1"/>
  <c r="K1072" i="1"/>
  <c r="L1072" i="1" s="1"/>
  <c r="O1072" i="1" s="1"/>
  <c r="P1072" i="1" s="1"/>
  <c r="G1072" i="1"/>
  <c r="H1072" i="1" s="1"/>
  <c r="I1072" i="1" s="1"/>
  <c r="U1072" i="1" s="1"/>
  <c r="A1072" i="1"/>
  <c r="K1071" i="1"/>
  <c r="L1071" i="1" s="1"/>
  <c r="O1071" i="1" s="1"/>
  <c r="P1071" i="1" s="1"/>
  <c r="G1071" i="1"/>
  <c r="H1071" i="1" s="1"/>
  <c r="I1071" i="1" s="1"/>
  <c r="U1071" i="1" s="1"/>
  <c r="A1071" i="1"/>
  <c r="K1070" i="1"/>
  <c r="L1070" i="1" s="1"/>
  <c r="O1070" i="1" s="1"/>
  <c r="P1070" i="1" s="1"/>
  <c r="G1070" i="1"/>
  <c r="H1070" i="1" s="1"/>
  <c r="I1070" i="1" s="1"/>
  <c r="U1070" i="1" s="1"/>
  <c r="A1070" i="1"/>
  <c r="K1069" i="1"/>
  <c r="L1069" i="1" s="1"/>
  <c r="O1069" i="1" s="1"/>
  <c r="P1069" i="1" s="1"/>
  <c r="G1069" i="1"/>
  <c r="H1069" i="1" s="1"/>
  <c r="I1069" i="1" s="1"/>
  <c r="U1069" i="1" s="1"/>
  <c r="A1069" i="1"/>
  <c r="K1068" i="1"/>
  <c r="L1068" i="1" s="1"/>
  <c r="O1068" i="1" s="1"/>
  <c r="P1068" i="1" s="1"/>
  <c r="G1068" i="1"/>
  <c r="H1068" i="1" s="1"/>
  <c r="I1068" i="1" s="1"/>
  <c r="U1068" i="1" s="1"/>
  <c r="A1068" i="1"/>
  <c r="K1067" i="1"/>
  <c r="L1067" i="1" s="1"/>
  <c r="O1067" i="1" s="1"/>
  <c r="P1067" i="1" s="1"/>
  <c r="G1067" i="1"/>
  <c r="H1067" i="1" s="1"/>
  <c r="I1067" i="1" s="1"/>
  <c r="U1067" i="1" s="1"/>
  <c r="A1067" i="1"/>
  <c r="K1066" i="1"/>
  <c r="L1066" i="1" s="1"/>
  <c r="O1066" i="1" s="1"/>
  <c r="P1066" i="1" s="1"/>
  <c r="G1066" i="1"/>
  <c r="H1066" i="1" s="1"/>
  <c r="I1066" i="1" s="1"/>
  <c r="U1066" i="1" s="1"/>
  <c r="A1066" i="1"/>
  <c r="K1065" i="1"/>
  <c r="L1065" i="1" s="1"/>
  <c r="O1065" i="1" s="1"/>
  <c r="P1065" i="1" s="1"/>
  <c r="G1065" i="1"/>
  <c r="H1065" i="1" s="1"/>
  <c r="I1065" i="1" s="1"/>
  <c r="U1065" i="1" s="1"/>
  <c r="A1065" i="1"/>
  <c r="K1064" i="1"/>
  <c r="L1064" i="1" s="1"/>
  <c r="O1064" i="1" s="1"/>
  <c r="P1064" i="1" s="1"/>
  <c r="G1064" i="1"/>
  <c r="H1064" i="1" s="1"/>
  <c r="I1064" i="1" s="1"/>
  <c r="U1064" i="1" s="1"/>
  <c r="A1064" i="1"/>
  <c r="K1063" i="1"/>
  <c r="L1063" i="1" s="1"/>
  <c r="O1063" i="1" s="1"/>
  <c r="P1063" i="1" s="1"/>
  <c r="G1063" i="1"/>
  <c r="H1063" i="1" s="1"/>
  <c r="I1063" i="1" s="1"/>
  <c r="U1063" i="1" s="1"/>
  <c r="A1063" i="1"/>
  <c r="K1062" i="1"/>
  <c r="L1062" i="1" s="1"/>
  <c r="O1062" i="1" s="1"/>
  <c r="P1062" i="1" s="1"/>
  <c r="G1062" i="1"/>
  <c r="H1062" i="1" s="1"/>
  <c r="I1062" i="1" s="1"/>
  <c r="U1062" i="1" s="1"/>
  <c r="A1062" i="1"/>
  <c r="K1061" i="1"/>
  <c r="L1061" i="1" s="1"/>
  <c r="O1061" i="1" s="1"/>
  <c r="P1061" i="1" s="1"/>
  <c r="G1061" i="1"/>
  <c r="H1061" i="1" s="1"/>
  <c r="I1061" i="1" s="1"/>
  <c r="U1061" i="1" s="1"/>
  <c r="A1061" i="1"/>
  <c r="K1060" i="1"/>
  <c r="L1060" i="1" s="1"/>
  <c r="O1060" i="1" s="1"/>
  <c r="P1060" i="1" s="1"/>
  <c r="G1060" i="1"/>
  <c r="H1060" i="1" s="1"/>
  <c r="I1060" i="1" s="1"/>
  <c r="U1060" i="1" s="1"/>
  <c r="A1060" i="1"/>
  <c r="K1059" i="1"/>
  <c r="L1059" i="1" s="1"/>
  <c r="O1059" i="1" s="1"/>
  <c r="P1059" i="1" s="1"/>
  <c r="G1059" i="1"/>
  <c r="H1059" i="1" s="1"/>
  <c r="I1059" i="1" s="1"/>
  <c r="U1059" i="1" s="1"/>
  <c r="A1059" i="1"/>
  <c r="K1058" i="1"/>
  <c r="L1058" i="1" s="1"/>
  <c r="O1058" i="1" s="1"/>
  <c r="P1058" i="1" s="1"/>
  <c r="G1058" i="1"/>
  <c r="H1058" i="1" s="1"/>
  <c r="I1058" i="1" s="1"/>
  <c r="U1058" i="1" s="1"/>
  <c r="A1058" i="1"/>
  <c r="K1057" i="1"/>
  <c r="L1057" i="1" s="1"/>
  <c r="O1057" i="1" s="1"/>
  <c r="P1057" i="1" s="1"/>
  <c r="G1057" i="1"/>
  <c r="H1057" i="1" s="1"/>
  <c r="I1057" i="1" s="1"/>
  <c r="U1057" i="1" s="1"/>
  <c r="A1057" i="1"/>
  <c r="K1056" i="1"/>
  <c r="L1056" i="1" s="1"/>
  <c r="O1056" i="1" s="1"/>
  <c r="P1056" i="1" s="1"/>
  <c r="G1056" i="1"/>
  <c r="H1056" i="1" s="1"/>
  <c r="I1056" i="1" s="1"/>
  <c r="U1056" i="1" s="1"/>
  <c r="A1056" i="1"/>
  <c r="K1055" i="1"/>
  <c r="L1055" i="1" s="1"/>
  <c r="O1055" i="1" s="1"/>
  <c r="P1055" i="1" s="1"/>
  <c r="G1055" i="1"/>
  <c r="H1055" i="1" s="1"/>
  <c r="I1055" i="1" s="1"/>
  <c r="U1055" i="1" s="1"/>
  <c r="A1055" i="1"/>
  <c r="K1054" i="1"/>
  <c r="L1054" i="1" s="1"/>
  <c r="O1054" i="1" s="1"/>
  <c r="P1054" i="1" s="1"/>
  <c r="G1054" i="1"/>
  <c r="H1054" i="1" s="1"/>
  <c r="I1054" i="1" s="1"/>
  <c r="U1054" i="1" s="1"/>
  <c r="A1054" i="1"/>
  <c r="K1053" i="1"/>
  <c r="L1053" i="1" s="1"/>
  <c r="O1053" i="1" s="1"/>
  <c r="P1053" i="1" s="1"/>
  <c r="G1053" i="1"/>
  <c r="H1053" i="1" s="1"/>
  <c r="I1053" i="1" s="1"/>
  <c r="U1053" i="1" s="1"/>
  <c r="A1053" i="1"/>
  <c r="K1052" i="1"/>
  <c r="L1052" i="1" s="1"/>
  <c r="O1052" i="1" s="1"/>
  <c r="P1052" i="1" s="1"/>
  <c r="G1052" i="1"/>
  <c r="H1052" i="1" s="1"/>
  <c r="I1052" i="1" s="1"/>
  <c r="U1052" i="1" s="1"/>
  <c r="A1052" i="1"/>
  <c r="K1051" i="1"/>
  <c r="L1051" i="1" s="1"/>
  <c r="O1051" i="1" s="1"/>
  <c r="P1051" i="1" s="1"/>
  <c r="G1051" i="1"/>
  <c r="H1051" i="1" s="1"/>
  <c r="I1051" i="1" s="1"/>
  <c r="U1051" i="1" s="1"/>
  <c r="A1051" i="1"/>
  <c r="K1050" i="1"/>
  <c r="L1050" i="1" s="1"/>
  <c r="O1050" i="1" s="1"/>
  <c r="P1050" i="1" s="1"/>
  <c r="G1050" i="1"/>
  <c r="H1050" i="1" s="1"/>
  <c r="I1050" i="1" s="1"/>
  <c r="U1050" i="1" s="1"/>
  <c r="A1050" i="1"/>
  <c r="K1049" i="1"/>
  <c r="L1049" i="1" s="1"/>
  <c r="O1049" i="1" s="1"/>
  <c r="P1049" i="1" s="1"/>
  <c r="G1049" i="1"/>
  <c r="H1049" i="1" s="1"/>
  <c r="I1049" i="1" s="1"/>
  <c r="U1049" i="1" s="1"/>
  <c r="A1049" i="1"/>
  <c r="K1048" i="1"/>
  <c r="L1048" i="1" s="1"/>
  <c r="O1048" i="1" s="1"/>
  <c r="P1048" i="1" s="1"/>
  <c r="G1048" i="1"/>
  <c r="H1048" i="1" s="1"/>
  <c r="I1048" i="1" s="1"/>
  <c r="U1048" i="1" s="1"/>
  <c r="A1048" i="1"/>
  <c r="K1047" i="1"/>
  <c r="L1047" i="1" s="1"/>
  <c r="O1047" i="1" s="1"/>
  <c r="P1047" i="1" s="1"/>
  <c r="G1047" i="1"/>
  <c r="H1047" i="1" s="1"/>
  <c r="I1047" i="1" s="1"/>
  <c r="U1047" i="1" s="1"/>
  <c r="A1047" i="1"/>
  <c r="K1046" i="1"/>
  <c r="L1046" i="1" s="1"/>
  <c r="O1046" i="1" s="1"/>
  <c r="P1046" i="1" s="1"/>
  <c r="G1046" i="1"/>
  <c r="H1046" i="1" s="1"/>
  <c r="I1046" i="1" s="1"/>
  <c r="U1046" i="1" s="1"/>
  <c r="A1046" i="1"/>
  <c r="K1045" i="1"/>
  <c r="L1045" i="1" s="1"/>
  <c r="O1045" i="1" s="1"/>
  <c r="P1045" i="1" s="1"/>
  <c r="G1045" i="1"/>
  <c r="H1045" i="1" s="1"/>
  <c r="I1045" i="1" s="1"/>
  <c r="U1045" i="1" s="1"/>
  <c r="A1045" i="1"/>
  <c r="K1044" i="1"/>
  <c r="L1044" i="1" s="1"/>
  <c r="O1044" i="1" s="1"/>
  <c r="P1044" i="1" s="1"/>
  <c r="G1044" i="1"/>
  <c r="H1044" i="1" s="1"/>
  <c r="I1044" i="1" s="1"/>
  <c r="U1044" i="1" s="1"/>
  <c r="A1044" i="1"/>
  <c r="K1043" i="1"/>
  <c r="L1043" i="1" s="1"/>
  <c r="O1043" i="1" s="1"/>
  <c r="P1043" i="1" s="1"/>
  <c r="G1043" i="1"/>
  <c r="H1043" i="1" s="1"/>
  <c r="I1043" i="1" s="1"/>
  <c r="U1043" i="1" s="1"/>
  <c r="A1043" i="1"/>
  <c r="K1042" i="1"/>
  <c r="L1042" i="1" s="1"/>
  <c r="O1042" i="1" s="1"/>
  <c r="P1042" i="1" s="1"/>
  <c r="G1042" i="1"/>
  <c r="H1042" i="1" s="1"/>
  <c r="I1042" i="1" s="1"/>
  <c r="U1042" i="1" s="1"/>
  <c r="A1042" i="1"/>
  <c r="K1041" i="1"/>
  <c r="L1041" i="1" s="1"/>
  <c r="O1041" i="1" s="1"/>
  <c r="P1041" i="1" s="1"/>
  <c r="G1041" i="1"/>
  <c r="H1041" i="1" s="1"/>
  <c r="I1041" i="1" s="1"/>
  <c r="U1041" i="1" s="1"/>
  <c r="A1041" i="1"/>
  <c r="K1040" i="1"/>
  <c r="L1040" i="1" s="1"/>
  <c r="O1040" i="1" s="1"/>
  <c r="P1040" i="1" s="1"/>
  <c r="G1040" i="1"/>
  <c r="H1040" i="1" s="1"/>
  <c r="I1040" i="1" s="1"/>
  <c r="U1040" i="1" s="1"/>
  <c r="A1040" i="1"/>
  <c r="K1039" i="1"/>
  <c r="L1039" i="1" s="1"/>
  <c r="O1039" i="1" s="1"/>
  <c r="P1039" i="1" s="1"/>
  <c r="G1039" i="1"/>
  <c r="H1039" i="1" s="1"/>
  <c r="I1039" i="1" s="1"/>
  <c r="U1039" i="1" s="1"/>
  <c r="A1039" i="1"/>
  <c r="K1038" i="1"/>
  <c r="L1038" i="1" s="1"/>
  <c r="G1038" i="1"/>
  <c r="H1038" i="1" s="1"/>
  <c r="I1038" i="1" s="1"/>
  <c r="U1038" i="1" s="1"/>
  <c r="A1038" i="1"/>
  <c r="K1037" i="1"/>
  <c r="L1037" i="1" s="1"/>
  <c r="G1037" i="1"/>
  <c r="H1037" i="1" s="1"/>
  <c r="I1037" i="1" s="1"/>
  <c r="U1037" i="1" s="1"/>
  <c r="A1037" i="1"/>
  <c r="K1036" i="1"/>
  <c r="L1036" i="1" s="1"/>
  <c r="G1036" i="1"/>
  <c r="H1036" i="1" s="1"/>
  <c r="I1036" i="1" s="1"/>
  <c r="U1036" i="1" s="1"/>
  <c r="A1036" i="1"/>
  <c r="K1035" i="1"/>
  <c r="L1035" i="1" s="1"/>
  <c r="G1035" i="1"/>
  <c r="H1035" i="1" s="1"/>
  <c r="I1035" i="1" s="1"/>
  <c r="U1035" i="1" s="1"/>
  <c r="A1035" i="1"/>
  <c r="K1034" i="1"/>
  <c r="L1034" i="1" s="1"/>
  <c r="G1034" i="1"/>
  <c r="H1034" i="1" s="1"/>
  <c r="I1034" i="1" s="1"/>
  <c r="U1034" i="1" s="1"/>
  <c r="A1034" i="1"/>
  <c r="K1033" i="1"/>
  <c r="L1033" i="1" s="1"/>
  <c r="G1033" i="1"/>
  <c r="H1033" i="1" s="1"/>
  <c r="I1033" i="1" s="1"/>
  <c r="U1033" i="1" s="1"/>
  <c r="A1033" i="1"/>
  <c r="K1032" i="1"/>
  <c r="L1032" i="1" s="1"/>
  <c r="G1032" i="1"/>
  <c r="H1032" i="1" s="1"/>
  <c r="I1032" i="1" s="1"/>
  <c r="U1032" i="1" s="1"/>
  <c r="A1032" i="1"/>
  <c r="K1031" i="1"/>
  <c r="L1031" i="1" s="1"/>
  <c r="G1031" i="1"/>
  <c r="H1031" i="1" s="1"/>
  <c r="I1031" i="1" s="1"/>
  <c r="U1031" i="1" s="1"/>
  <c r="A1031" i="1"/>
  <c r="K1030" i="1"/>
  <c r="L1030" i="1" s="1"/>
  <c r="G1030" i="1"/>
  <c r="H1030" i="1" s="1"/>
  <c r="I1030" i="1" s="1"/>
  <c r="U1030" i="1" s="1"/>
  <c r="A1030" i="1"/>
  <c r="K1029" i="1"/>
  <c r="L1029" i="1" s="1"/>
  <c r="G1029" i="1"/>
  <c r="H1029" i="1" s="1"/>
  <c r="I1029" i="1" s="1"/>
  <c r="U1029" i="1" s="1"/>
  <c r="A1029" i="1"/>
  <c r="K1028" i="1"/>
  <c r="L1028" i="1" s="1"/>
  <c r="G1028" i="1"/>
  <c r="H1028" i="1" s="1"/>
  <c r="I1028" i="1" s="1"/>
  <c r="U1028" i="1" s="1"/>
  <c r="A1028" i="1"/>
  <c r="K1027" i="1"/>
  <c r="L1027" i="1" s="1"/>
  <c r="G1027" i="1"/>
  <c r="H1027" i="1" s="1"/>
  <c r="I1027" i="1" s="1"/>
  <c r="U1027" i="1" s="1"/>
  <c r="A1027" i="1"/>
  <c r="K1026" i="1"/>
  <c r="L1026" i="1" s="1"/>
  <c r="G1026" i="1"/>
  <c r="H1026" i="1" s="1"/>
  <c r="I1026" i="1" s="1"/>
  <c r="U1026" i="1" s="1"/>
  <c r="A1026" i="1"/>
  <c r="K1025" i="1"/>
  <c r="L1025" i="1" s="1"/>
  <c r="G1025" i="1"/>
  <c r="H1025" i="1" s="1"/>
  <c r="I1025" i="1" s="1"/>
  <c r="U1025" i="1" s="1"/>
  <c r="A1025" i="1"/>
  <c r="K1024" i="1"/>
  <c r="L1024" i="1" s="1"/>
  <c r="G1024" i="1"/>
  <c r="H1024" i="1" s="1"/>
  <c r="I1024" i="1" s="1"/>
  <c r="U1024" i="1" s="1"/>
  <c r="A1024" i="1"/>
  <c r="K1023" i="1"/>
  <c r="L1023" i="1" s="1"/>
  <c r="G1023" i="1"/>
  <c r="H1023" i="1" s="1"/>
  <c r="I1023" i="1" s="1"/>
  <c r="U1023" i="1" s="1"/>
  <c r="A1023" i="1"/>
  <c r="K1022" i="1"/>
  <c r="L1022" i="1" s="1"/>
  <c r="G1022" i="1"/>
  <c r="H1022" i="1" s="1"/>
  <c r="I1022" i="1" s="1"/>
  <c r="U1022" i="1" s="1"/>
  <c r="A1022" i="1"/>
  <c r="K1021" i="1"/>
  <c r="L1021" i="1" s="1"/>
  <c r="G1021" i="1"/>
  <c r="H1021" i="1" s="1"/>
  <c r="I1021" i="1" s="1"/>
  <c r="U1021" i="1" s="1"/>
  <c r="A1021" i="1"/>
  <c r="K1020" i="1"/>
  <c r="L1020" i="1" s="1"/>
  <c r="G1020" i="1"/>
  <c r="H1020" i="1" s="1"/>
  <c r="I1020" i="1" s="1"/>
  <c r="U1020" i="1" s="1"/>
  <c r="A1020" i="1"/>
  <c r="K1019" i="1"/>
  <c r="L1019" i="1" s="1"/>
  <c r="G1019" i="1"/>
  <c r="H1019" i="1" s="1"/>
  <c r="I1019" i="1" s="1"/>
  <c r="U1019" i="1" s="1"/>
  <c r="A1019" i="1"/>
  <c r="K1018" i="1"/>
  <c r="L1018" i="1" s="1"/>
  <c r="G1018" i="1"/>
  <c r="H1018" i="1" s="1"/>
  <c r="I1018" i="1" s="1"/>
  <c r="U1018" i="1" s="1"/>
  <c r="A1018" i="1"/>
  <c r="K1017" i="1"/>
  <c r="L1017" i="1" s="1"/>
  <c r="G1017" i="1"/>
  <c r="H1017" i="1" s="1"/>
  <c r="I1017" i="1" s="1"/>
  <c r="U1017" i="1" s="1"/>
  <c r="A1017" i="1"/>
  <c r="K1016" i="1"/>
  <c r="L1016" i="1" s="1"/>
  <c r="G1016" i="1"/>
  <c r="H1016" i="1" s="1"/>
  <c r="I1016" i="1" s="1"/>
  <c r="U1016" i="1" s="1"/>
  <c r="A1016" i="1"/>
  <c r="K1015" i="1"/>
  <c r="L1015" i="1" s="1"/>
  <c r="G1015" i="1"/>
  <c r="H1015" i="1" s="1"/>
  <c r="I1015" i="1" s="1"/>
  <c r="U1015" i="1" s="1"/>
  <c r="A1015" i="1"/>
  <c r="K1014" i="1"/>
  <c r="L1014" i="1" s="1"/>
  <c r="G1014" i="1"/>
  <c r="H1014" i="1" s="1"/>
  <c r="I1014" i="1" s="1"/>
  <c r="U1014" i="1" s="1"/>
  <c r="A1014" i="1"/>
  <c r="K1013" i="1"/>
  <c r="L1013" i="1" s="1"/>
  <c r="G1013" i="1"/>
  <c r="H1013" i="1" s="1"/>
  <c r="I1013" i="1" s="1"/>
  <c r="U1013" i="1" s="1"/>
  <c r="A1013" i="1"/>
  <c r="K1012" i="1"/>
  <c r="L1012" i="1" s="1"/>
  <c r="G1012" i="1"/>
  <c r="H1012" i="1" s="1"/>
  <c r="I1012" i="1" s="1"/>
  <c r="U1012" i="1" s="1"/>
  <c r="A1012" i="1"/>
  <c r="K1011" i="1"/>
  <c r="L1011" i="1" s="1"/>
  <c r="G1011" i="1"/>
  <c r="H1011" i="1" s="1"/>
  <c r="I1011" i="1" s="1"/>
  <c r="U1011" i="1" s="1"/>
  <c r="A1011" i="1"/>
  <c r="K1010" i="1"/>
  <c r="L1010" i="1" s="1"/>
  <c r="G1010" i="1"/>
  <c r="H1010" i="1" s="1"/>
  <c r="I1010" i="1" s="1"/>
  <c r="U1010" i="1" s="1"/>
  <c r="A1010" i="1"/>
  <c r="K1009" i="1"/>
  <c r="L1009" i="1" s="1"/>
  <c r="G1009" i="1"/>
  <c r="H1009" i="1" s="1"/>
  <c r="I1009" i="1" s="1"/>
  <c r="U1009" i="1" s="1"/>
  <c r="A1009" i="1"/>
  <c r="K1008" i="1"/>
  <c r="L1008" i="1" s="1"/>
  <c r="G1008" i="1"/>
  <c r="H1008" i="1" s="1"/>
  <c r="I1008" i="1" s="1"/>
  <c r="U1008" i="1" s="1"/>
  <c r="A1008" i="1"/>
  <c r="K1007" i="1"/>
  <c r="L1007" i="1" s="1"/>
  <c r="G1007" i="1"/>
  <c r="H1007" i="1" s="1"/>
  <c r="I1007" i="1" s="1"/>
  <c r="U1007" i="1" s="1"/>
  <c r="A1007" i="1"/>
  <c r="K1006" i="1"/>
  <c r="L1006" i="1" s="1"/>
  <c r="G1006" i="1"/>
  <c r="H1006" i="1" s="1"/>
  <c r="I1006" i="1" s="1"/>
  <c r="U1006" i="1" s="1"/>
  <c r="A1006" i="1"/>
  <c r="K1005" i="1"/>
  <c r="L1005" i="1" s="1"/>
  <c r="G1005" i="1"/>
  <c r="H1005" i="1" s="1"/>
  <c r="I1005" i="1" s="1"/>
  <c r="U1005" i="1" s="1"/>
  <c r="A1005" i="1"/>
  <c r="K1004" i="1"/>
  <c r="L1004" i="1" s="1"/>
  <c r="G1004" i="1"/>
  <c r="H1004" i="1" s="1"/>
  <c r="I1004" i="1" s="1"/>
  <c r="U1004" i="1" s="1"/>
  <c r="A1004" i="1"/>
  <c r="K1003" i="1"/>
  <c r="L1003" i="1" s="1"/>
  <c r="G1003" i="1"/>
  <c r="H1003" i="1" s="1"/>
  <c r="I1003" i="1" s="1"/>
  <c r="U1003" i="1" s="1"/>
  <c r="A1003" i="1"/>
  <c r="K1002" i="1"/>
  <c r="L1002" i="1" s="1"/>
  <c r="G1002" i="1"/>
  <c r="H1002" i="1" s="1"/>
  <c r="I1002" i="1" s="1"/>
  <c r="U1002" i="1" s="1"/>
  <c r="A1002" i="1"/>
  <c r="G1001" i="1"/>
  <c r="H1001" i="1" s="1"/>
  <c r="I1001" i="1" s="1"/>
  <c r="U1001" i="1" s="1"/>
  <c r="A1001" i="1"/>
  <c r="G1000" i="1"/>
  <c r="H1000" i="1" s="1"/>
  <c r="I1000" i="1" s="1"/>
  <c r="U1000" i="1" s="1"/>
  <c r="A1000" i="1"/>
  <c r="G999" i="1"/>
  <c r="H999" i="1" s="1"/>
  <c r="I999" i="1" s="1"/>
  <c r="U999" i="1" s="1"/>
  <c r="A999" i="1"/>
  <c r="G998" i="1"/>
  <c r="H998" i="1" s="1"/>
  <c r="I998" i="1" s="1"/>
  <c r="U998" i="1" s="1"/>
  <c r="A998" i="1"/>
  <c r="G997" i="1"/>
  <c r="H997" i="1" s="1"/>
  <c r="I997" i="1" s="1"/>
  <c r="U997" i="1" s="1"/>
  <c r="A997" i="1"/>
  <c r="G996" i="1"/>
  <c r="H996" i="1" s="1"/>
  <c r="I996" i="1" s="1"/>
  <c r="U996" i="1" s="1"/>
  <c r="A996" i="1"/>
  <c r="G995" i="1"/>
  <c r="H995" i="1" s="1"/>
  <c r="I995" i="1" s="1"/>
  <c r="U995" i="1" s="1"/>
  <c r="A995" i="1"/>
  <c r="G994" i="1"/>
  <c r="H994" i="1" s="1"/>
  <c r="I994" i="1" s="1"/>
  <c r="U994" i="1" s="1"/>
  <c r="A994" i="1"/>
  <c r="G993" i="1"/>
  <c r="H993" i="1" s="1"/>
  <c r="I993" i="1" s="1"/>
  <c r="U993" i="1" s="1"/>
  <c r="A993" i="1"/>
  <c r="G992" i="1"/>
  <c r="H992" i="1" s="1"/>
  <c r="I992" i="1" s="1"/>
  <c r="U992" i="1" s="1"/>
  <c r="A992" i="1"/>
  <c r="G991" i="1"/>
  <c r="H991" i="1" s="1"/>
  <c r="I991" i="1" s="1"/>
  <c r="U991" i="1" s="1"/>
  <c r="A991" i="1"/>
  <c r="G990" i="1"/>
  <c r="H990" i="1" s="1"/>
  <c r="I990" i="1" s="1"/>
  <c r="U990" i="1" s="1"/>
  <c r="A990" i="1"/>
  <c r="G989" i="1"/>
  <c r="H989" i="1" s="1"/>
  <c r="I989" i="1" s="1"/>
  <c r="U989" i="1" s="1"/>
  <c r="A989" i="1"/>
  <c r="G988" i="1"/>
  <c r="H988" i="1" s="1"/>
  <c r="I988" i="1" s="1"/>
  <c r="U988" i="1" s="1"/>
  <c r="A988" i="1"/>
  <c r="G987" i="1"/>
  <c r="H987" i="1" s="1"/>
  <c r="I987" i="1" s="1"/>
  <c r="U987" i="1" s="1"/>
  <c r="A987" i="1"/>
  <c r="G986" i="1"/>
  <c r="H986" i="1" s="1"/>
  <c r="I986" i="1" s="1"/>
  <c r="U986" i="1" s="1"/>
  <c r="A986" i="1"/>
  <c r="G985" i="1"/>
  <c r="H985" i="1" s="1"/>
  <c r="I985" i="1" s="1"/>
  <c r="U985" i="1" s="1"/>
  <c r="A985" i="1"/>
  <c r="G984" i="1"/>
  <c r="H984" i="1" s="1"/>
  <c r="I984" i="1" s="1"/>
  <c r="U984" i="1" s="1"/>
  <c r="A984" i="1"/>
  <c r="G983" i="1"/>
  <c r="H983" i="1" s="1"/>
  <c r="I983" i="1" s="1"/>
  <c r="U983" i="1" s="1"/>
  <c r="A983" i="1"/>
  <c r="G982" i="1"/>
  <c r="H982" i="1" s="1"/>
  <c r="I982" i="1" s="1"/>
  <c r="U982" i="1" s="1"/>
  <c r="A982" i="1"/>
  <c r="G981" i="1"/>
  <c r="H981" i="1" s="1"/>
  <c r="I981" i="1" s="1"/>
  <c r="U981" i="1" s="1"/>
  <c r="A981" i="1"/>
  <c r="G980" i="1"/>
  <c r="H980" i="1" s="1"/>
  <c r="I980" i="1" s="1"/>
  <c r="U980" i="1" s="1"/>
  <c r="A980" i="1"/>
  <c r="G979" i="1"/>
  <c r="H979" i="1" s="1"/>
  <c r="I979" i="1" s="1"/>
  <c r="U979" i="1" s="1"/>
  <c r="A979" i="1"/>
  <c r="G978" i="1"/>
  <c r="H978" i="1" s="1"/>
  <c r="I978" i="1" s="1"/>
  <c r="U978" i="1" s="1"/>
  <c r="A978" i="1"/>
  <c r="G977" i="1"/>
  <c r="H977" i="1" s="1"/>
  <c r="I977" i="1" s="1"/>
  <c r="U977" i="1" s="1"/>
  <c r="A977" i="1"/>
  <c r="G976" i="1"/>
  <c r="H976" i="1" s="1"/>
  <c r="I976" i="1" s="1"/>
  <c r="U976" i="1" s="1"/>
  <c r="A976" i="1"/>
  <c r="G975" i="1"/>
  <c r="H975" i="1" s="1"/>
  <c r="I975" i="1" s="1"/>
  <c r="U975" i="1" s="1"/>
  <c r="A975" i="1"/>
  <c r="G974" i="1"/>
  <c r="H974" i="1" s="1"/>
  <c r="I974" i="1" s="1"/>
  <c r="U974" i="1" s="1"/>
  <c r="A974" i="1"/>
  <c r="G973" i="1"/>
  <c r="H973" i="1" s="1"/>
  <c r="I973" i="1" s="1"/>
  <c r="U973" i="1" s="1"/>
  <c r="A973" i="1"/>
  <c r="G972" i="1"/>
  <c r="H972" i="1" s="1"/>
  <c r="I972" i="1" s="1"/>
  <c r="U972" i="1" s="1"/>
  <c r="A972" i="1"/>
  <c r="G971" i="1"/>
  <c r="H971" i="1" s="1"/>
  <c r="I971" i="1" s="1"/>
  <c r="U971" i="1" s="1"/>
  <c r="A971" i="1"/>
  <c r="G970" i="1"/>
  <c r="H970" i="1" s="1"/>
  <c r="I970" i="1" s="1"/>
  <c r="U970" i="1" s="1"/>
  <c r="A970" i="1"/>
  <c r="G969" i="1"/>
  <c r="H969" i="1" s="1"/>
  <c r="I969" i="1" s="1"/>
  <c r="U969" i="1" s="1"/>
  <c r="A969" i="1"/>
  <c r="G968" i="1"/>
  <c r="H968" i="1" s="1"/>
  <c r="I968" i="1" s="1"/>
  <c r="U968" i="1" s="1"/>
  <c r="A968" i="1"/>
  <c r="G967" i="1"/>
  <c r="H967" i="1" s="1"/>
  <c r="I967" i="1" s="1"/>
  <c r="U967" i="1" s="1"/>
  <c r="A967" i="1"/>
  <c r="G966" i="1"/>
  <c r="H966" i="1" s="1"/>
  <c r="I966" i="1" s="1"/>
  <c r="U966" i="1" s="1"/>
  <c r="A966" i="1"/>
  <c r="G965" i="1"/>
  <c r="H965" i="1" s="1"/>
  <c r="I965" i="1" s="1"/>
  <c r="U965" i="1" s="1"/>
  <c r="A965" i="1"/>
  <c r="K964" i="1"/>
  <c r="L964" i="1" s="1"/>
  <c r="O964" i="1" s="1"/>
  <c r="P964" i="1" s="1"/>
  <c r="G964" i="1"/>
  <c r="H964" i="1" s="1"/>
  <c r="I964" i="1" s="1"/>
  <c r="U964" i="1" s="1"/>
  <c r="A964" i="1"/>
  <c r="K963" i="1"/>
  <c r="L963" i="1" s="1"/>
  <c r="O963" i="1" s="1"/>
  <c r="P963" i="1" s="1"/>
  <c r="G963" i="1"/>
  <c r="H963" i="1" s="1"/>
  <c r="I963" i="1" s="1"/>
  <c r="U963" i="1" s="1"/>
  <c r="A963" i="1"/>
  <c r="K962" i="1"/>
  <c r="L962" i="1" s="1"/>
  <c r="O962" i="1" s="1"/>
  <c r="P962" i="1" s="1"/>
  <c r="G962" i="1"/>
  <c r="H962" i="1" s="1"/>
  <c r="I962" i="1" s="1"/>
  <c r="U962" i="1" s="1"/>
  <c r="A962" i="1"/>
  <c r="K961" i="1"/>
  <c r="L961" i="1" s="1"/>
  <c r="O961" i="1" s="1"/>
  <c r="P961" i="1" s="1"/>
  <c r="G961" i="1"/>
  <c r="H961" i="1" s="1"/>
  <c r="I961" i="1" s="1"/>
  <c r="U961" i="1" s="1"/>
  <c r="A961" i="1"/>
  <c r="K960" i="1"/>
  <c r="L960" i="1" s="1"/>
  <c r="O960" i="1" s="1"/>
  <c r="P960" i="1" s="1"/>
  <c r="G960" i="1"/>
  <c r="H960" i="1" s="1"/>
  <c r="I960" i="1" s="1"/>
  <c r="U960" i="1" s="1"/>
  <c r="A960" i="1"/>
  <c r="K959" i="1"/>
  <c r="L959" i="1" s="1"/>
  <c r="O959" i="1" s="1"/>
  <c r="P959" i="1" s="1"/>
  <c r="G959" i="1"/>
  <c r="H959" i="1" s="1"/>
  <c r="I959" i="1" s="1"/>
  <c r="U959" i="1" s="1"/>
  <c r="A959" i="1"/>
  <c r="K958" i="1"/>
  <c r="L958" i="1" s="1"/>
  <c r="O958" i="1" s="1"/>
  <c r="P958" i="1" s="1"/>
  <c r="G958" i="1"/>
  <c r="H958" i="1" s="1"/>
  <c r="I958" i="1" s="1"/>
  <c r="U958" i="1" s="1"/>
  <c r="A958" i="1"/>
  <c r="K957" i="1"/>
  <c r="L957" i="1" s="1"/>
  <c r="O957" i="1" s="1"/>
  <c r="P957" i="1" s="1"/>
  <c r="G957" i="1"/>
  <c r="H957" i="1" s="1"/>
  <c r="I957" i="1" s="1"/>
  <c r="U957" i="1" s="1"/>
  <c r="A957" i="1"/>
  <c r="K956" i="1"/>
  <c r="L956" i="1" s="1"/>
  <c r="O956" i="1" s="1"/>
  <c r="P956" i="1" s="1"/>
  <c r="G956" i="1"/>
  <c r="H956" i="1" s="1"/>
  <c r="I956" i="1" s="1"/>
  <c r="U956" i="1" s="1"/>
  <c r="A956" i="1"/>
  <c r="K955" i="1"/>
  <c r="L955" i="1" s="1"/>
  <c r="O955" i="1" s="1"/>
  <c r="P955" i="1" s="1"/>
  <c r="G955" i="1"/>
  <c r="H955" i="1" s="1"/>
  <c r="I955" i="1" s="1"/>
  <c r="U955" i="1" s="1"/>
  <c r="A955" i="1"/>
  <c r="K954" i="1"/>
  <c r="L954" i="1" s="1"/>
  <c r="O954" i="1" s="1"/>
  <c r="P954" i="1" s="1"/>
  <c r="G954" i="1"/>
  <c r="H954" i="1" s="1"/>
  <c r="I954" i="1" s="1"/>
  <c r="U954" i="1" s="1"/>
  <c r="A954" i="1"/>
  <c r="K953" i="1"/>
  <c r="L953" i="1" s="1"/>
  <c r="O953" i="1" s="1"/>
  <c r="P953" i="1" s="1"/>
  <c r="G953" i="1"/>
  <c r="H953" i="1" s="1"/>
  <c r="I953" i="1" s="1"/>
  <c r="U953" i="1" s="1"/>
  <c r="A953" i="1"/>
  <c r="K952" i="1"/>
  <c r="L952" i="1" s="1"/>
  <c r="O952" i="1" s="1"/>
  <c r="P952" i="1" s="1"/>
  <c r="G952" i="1"/>
  <c r="H952" i="1" s="1"/>
  <c r="I952" i="1" s="1"/>
  <c r="U952" i="1" s="1"/>
  <c r="A952" i="1"/>
  <c r="K951" i="1"/>
  <c r="L951" i="1" s="1"/>
  <c r="O951" i="1" s="1"/>
  <c r="P951" i="1" s="1"/>
  <c r="G951" i="1"/>
  <c r="H951" i="1" s="1"/>
  <c r="I951" i="1" s="1"/>
  <c r="U951" i="1" s="1"/>
  <c r="A951" i="1"/>
  <c r="K950" i="1"/>
  <c r="L950" i="1" s="1"/>
  <c r="O950" i="1" s="1"/>
  <c r="P950" i="1" s="1"/>
  <c r="G950" i="1"/>
  <c r="H950" i="1" s="1"/>
  <c r="I950" i="1" s="1"/>
  <c r="U950" i="1" s="1"/>
  <c r="A950" i="1"/>
  <c r="K949" i="1"/>
  <c r="L949" i="1" s="1"/>
  <c r="O949" i="1" s="1"/>
  <c r="P949" i="1" s="1"/>
  <c r="G949" i="1"/>
  <c r="H949" i="1" s="1"/>
  <c r="I949" i="1" s="1"/>
  <c r="U949" i="1" s="1"/>
  <c r="A949" i="1"/>
  <c r="K948" i="1"/>
  <c r="L948" i="1" s="1"/>
  <c r="O948" i="1" s="1"/>
  <c r="P948" i="1" s="1"/>
  <c r="G948" i="1"/>
  <c r="H948" i="1" s="1"/>
  <c r="I948" i="1" s="1"/>
  <c r="U948" i="1" s="1"/>
  <c r="A948" i="1"/>
  <c r="K947" i="1"/>
  <c r="L947" i="1" s="1"/>
  <c r="O947" i="1" s="1"/>
  <c r="P947" i="1" s="1"/>
  <c r="G947" i="1"/>
  <c r="H947" i="1" s="1"/>
  <c r="I947" i="1" s="1"/>
  <c r="U947" i="1" s="1"/>
  <c r="A947" i="1"/>
  <c r="K946" i="1"/>
  <c r="L946" i="1" s="1"/>
  <c r="O946" i="1" s="1"/>
  <c r="P946" i="1" s="1"/>
  <c r="G946" i="1"/>
  <c r="H946" i="1" s="1"/>
  <c r="I946" i="1" s="1"/>
  <c r="U946" i="1" s="1"/>
  <c r="A946" i="1"/>
  <c r="K945" i="1"/>
  <c r="L945" i="1" s="1"/>
  <c r="O945" i="1" s="1"/>
  <c r="P945" i="1" s="1"/>
  <c r="G945" i="1"/>
  <c r="H945" i="1" s="1"/>
  <c r="I945" i="1" s="1"/>
  <c r="U945" i="1" s="1"/>
  <c r="A945" i="1"/>
  <c r="K944" i="1"/>
  <c r="L944" i="1" s="1"/>
  <c r="O944" i="1" s="1"/>
  <c r="P944" i="1" s="1"/>
  <c r="G944" i="1"/>
  <c r="H944" i="1" s="1"/>
  <c r="I944" i="1" s="1"/>
  <c r="U944" i="1" s="1"/>
  <c r="A944" i="1"/>
  <c r="K943" i="1"/>
  <c r="L943" i="1" s="1"/>
  <c r="O943" i="1" s="1"/>
  <c r="P943" i="1" s="1"/>
  <c r="G943" i="1"/>
  <c r="H943" i="1" s="1"/>
  <c r="I943" i="1" s="1"/>
  <c r="U943" i="1" s="1"/>
  <c r="A943" i="1"/>
  <c r="K942" i="1"/>
  <c r="L942" i="1" s="1"/>
  <c r="O942" i="1" s="1"/>
  <c r="P942" i="1" s="1"/>
  <c r="G942" i="1"/>
  <c r="H942" i="1" s="1"/>
  <c r="I942" i="1" s="1"/>
  <c r="U942" i="1" s="1"/>
  <c r="A942" i="1"/>
  <c r="K941" i="1"/>
  <c r="L941" i="1" s="1"/>
  <c r="O941" i="1" s="1"/>
  <c r="P941" i="1" s="1"/>
  <c r="G941" i="1"/>
  <c r="H941" i="1" s="1"/>
  <c r="I941" i="1" s="1"/>
  <c r="U941" i="1" s="1"/>
  <c r="A941" i="1"/>
  <c r="K940" i="1"/>
  <c r="L940" i="1" s="1"/>
  <c r="O940" i="1" s="1"/>
  <c r="P940" i="1" s="1"/>
  <c r="G940" i="1"/>
  <c r="H940" i="1" s="1"/>
  <c r="I940" i="1" s="1"/>
  <c r="U940" i="1" s="1"/>
  <c r="A940" i="1"/>
  <c r="K939" i="1"/>
  <c r="L939" i="1" s="1"/>
  <c r="O939" i="1" s="1"/>
  <c r="P939" i="1" s="1"/>
  <c r="G939" i="1"/>
  <c r="H939" i="1" s="1"/>
  <c r="I939" i="1" s="1"/>
  <c r="U939" i="1" s="1"/>
  <c r="A939" i="1"/>
  <c r="K938" i="1"/>
  <c r="L938" i="1" s="1"/>
  <c r="O938" i="1" s="1"/>
  <c r="P938" i="1" s="1"/>
  <c r="G938" i="1"/>
  <c r="H938" i="1" s="1"/>
  <c r="I938" i="1" s="1"/>
  <c r="U938" i="1" s="1"/>
  <c r="A938" i="1"/>
  <c r="K937" i="1"/>
  <c r="L937" i="1" s="1"/>
  <c r="O937" i="1" s="1"/>
  <c r="P937" i="1" s="1"/>
  <c r="G937" i="1"/>
  <c r="H937" i="1" s="1"/>
  <c r="I937" i="1" s="1"/>
  <c r="U937" i="1" s="1"/>
  <c r="A937" i="1"/>
  <c r="K936" i="1"/>
  <c r="L936" i="1" s="1"/>
  <c r="O936" i="1" s="1"/>
  <c r="P936" i="1" s="1"/>
  <c r="G936" i="1"/>
  <c r="H936" i="1" s="1"/>
  <c r="I936" i="1" s="1"/>
  <c r="U936" i="1" s="1"/>
  <c r="A936" i="1"/>
  <c r="K935" i="1"/>
  <c r="L935" i="1" s="1"/>
  <c r="O935" i="1" s="1"/>
  <c r="P935" i="1" s="1"/>
  <c r="G935" i="1"/>
  <c r="H935" i="1" s="1"/>
  <c r="I935" i="1" s="1"/>
  <c r="U935" i="1" s="1"/>
  <c r="A935" i="1"/>
  <c r="K934" i="1"/>
  <c r="L934" i="1" s="1"/>
  <c r="O934" i="1" s="1"/>
  <c r="P934" i="1" s="1"/>
  <c r="G934" i="1"/>
  <c r="H934" i="1" s="1"/>
  <c r="I934" i="1" s="1"/>
  <c r="U934" i="1" s="1"/>
  <c r="A934" i="1"/>
  <c r="K933" i="1"/>
  <c r="L933" i="1" s="1"/>
  <c r="O933" i="1" s="1"/>
  <c r="P933" i="1" s="1"/>
  <c r="G933" i="1"/>
  <c r="H933" i="1" s="1"/>
  <c r="I933" i="1" s="1"/>
  <c r="U933" i="1" s="1"/>
  <c r="A933" i="1"/>
  <c r="K932" i="1"/>
  <c r="L932" i="1" s="1"/>
  <c r="O932" i="1" s="1"/>
  <c r="P932" i="1" s="1"/>
  <c r="G932" i="1"/>
  <c r="H932" i="1" s="1"/>
  <c r="I932" i="1" s="1"/>
  <c r="U932" i="1" s="1"/>
  <c r="A932" i="1"/>
  <c r="K931" i="1"/>
  <c r="L931" i="1" s="1"/>
  <c r="O931" i="1" s="1"/>
  <c r="P931" i="1" s="1"/>
  <c r="G931" i="1"/>
  <c r="H931" i="1" s="1"/>
  <c r="I931" i="1" s="1"/>
  <c r="U931" i="1" s="1"/>
  <c r="A931" i="1"/>
  <c r="K930" i="1"/>
  <c r="L930" i="1" s="1"/>
  <c r="O930" i="1" s="1"/>
  <c r="P930" i="1" s="1"/>
  <c r="G930" i="1"/>
  <c r="H930" i="1" s="1"/>
  <c r="I930" i="1" s="1"/>
  <c r="U930" i="1" s="1"/>
  <c r="A930" i="1"/>
  <c r="K929" i="1"/>
  <c r="L929" i="1" s="1"/>
  <c r="O929" i="1" s="1"/>
  <c r="P929" i="1" s="1"/>
  <c r="G929" i="1"/>
  <c r="H929" i="1" s="1"/>
  <c r="I929" i="1" s="1"/>
  <c r="U929" i="1" s="1"/>
  <c r="A929" i="1"/>
  <c r="K928" i="1"/>
  <c r="L928" i="1" s="1"/>
  <c r="O928" i="1" s="1"/>
  <c r="P928" i="1" s="1"/>
  <c r="G928" i="1"/>
  <c r="H928" i="1" s="1"/>
  <c r="I928" i="1" s="1"/>
  <c r="U928" i="1" s="1"/>
  <c r="A928" i="1"/>
  <c r="K927" i="1"/>
  <c r="L927" i="1" s="1"/>
  <c r="G927" i="1"/>
  <c r="H927" i="1" s="1"/>
  <c r="I927" i="1" s="1"/>
  <c r="U927" i="1" s="1"/>
  <c r="A927" i="1"/>
  <c r="K926" i="1"/>
  <c r="L926" i="1" s="1"/>
  <c r="G926" i="1"/>
  <c r="H926" i="1" s="1"/>
  <c r="I926" i="1" s="1"/>
  <c r="U926" i="1" s="1"/>
  <c r="A926" i="1"/>
  <c r="K925" i="1"/>
  <c r="L925" i="1" s="1"/>
  <c r="G925" i="1"/>
  <c r="H925" i="1" s="1"/>
  <c r="I925" i="1" s="1"/>
  <c r="U925" i="1" s="1"/>
  <c r="A925" i="1"/>
  <c r="K924" i="1"/>
  <c r="L924" i="1" s="1"/>
  <c r="G924" i="1"/>
  <c r="H924" i="1" s="1"/>
  <c r="I924" i="1" s="1"/>
  <c r="U924" i="1" s="1"/>
  <c r="A924" i="1"/>
  <c r="K923" i="1"/>
  <c r="L923" i="1" s="1"/>
  <c r="G923" i="1"/>
  <c r="H923" i="1" s="1"/>
  <c r="I923" i="1" s="1"/>
  <c r="U923" i="1" s="1"/>
  <c r="A923" i="1"/>
  <c r="K922" i="1"/>
  <c r="L922" i="1" s="1"/>
  <c r="G922" i="1"/>
  <c r="H922" i="1" s="1"/>
  <c r="I922" i="1" s="1"/>
  <c r="U922" i="1" s="1"/>
  <c r="A922" i="1"/>
  <c r="K921" i="1"/>
  <c r="L921" i="1" s="1"/>
  <c r="G921" i="1"/>
  <c r="H921" i="1" s="1"/>
  <c r="I921" i="1" s="1"/>
  <c r="U921" i="1" s="1"/>
  <c r="A921" i="1"/>
  <c r="K920" i="1"/>
  <c r="L920" i="1" s="1"/>
  <c r="G920" i="1"/>
  <c r="H920" i="1" s="1"/>
  <c r="I920" i="1" s="1"/>
  <c r="U920" i="1" s="1"/>
  <c r="A920" i="1"/>
  <c r="K919" i="1"/>
  <c r="L919" i="1" s="1"/>
  <c r="G919" i="1"/>
  <c r="H919" i="1" s="1"/>
  <c r="I919" i="1" s="1"/>
  <c r="U919" i="1" s="1"/>
  <c r="A919" i="1"/>
  <c r="K918" i="1"/>
  <c r="L918" i="1" s="1"/>
  <c r="G918" i="1"/>
  <c r="H918" i="1" s="1"/>
  <c r="I918" i="1" s="1"/>
  <c r="U918" i="1" s="1"/>
  <c r="A918" i="1"/>
  <c r="K917" i="1"/>
  <c r="L917" i="1" s="1"/>
  <c r="G917" i="1"/>
  <c r="H917" i="1" s="1"/>
  <c r="I917" i="1" s="1"/>
  <c r="U917" i="1" s="1"/>
  <c r="A917" i="1"/>
  <c r="K916" i="1"/>
  <c r="L916" i="1" s="1"/>
  <c r="G916" i="1"/>
  <c r="H916" i="1" s="1"/>
  <c r="I916" i="1" s="1"/>
  <c r="U916" i="1" s="1"/>
  <c r="A916" i="1"/>
  <c r="K915" i="1"/>
  <c r="L915" i="1" s="1"/>
  <c r="G915" i="1"/>
  <c r="H915" i="1" s="1"/>
  <c r="I915" i="1" s="1"/>
  <c r="U915" i="1" s="1"/>
  <c r="A915" i="1"/>
  <c r="K914" i="1"/>
  <c r="L914" i="1" s="1"/>
  <c r="G914" i="1"/>
  <c r="H914" i="1" s="1"/>
  <c r="I914" i="1" s="1"/>
  <c r="U914" i="1" s="1"/>
  <c r="A914" i="1"/>
  <c r="K913" i="1"/>
  <c r="L913" i="1" s="1"/>
  <c r="G913" i="1"/>
  <c r="H913" i="1" s="1"/>
  <c r="I913" i="1" s="1"/>
  <c r="U913" i="1" s="1"/>
  <c r="A913" i="1"/>
  <c r="K912" i="1"/>
  <c r="L912" i="1" s="1"/>
  <c r="G912" i="1"/>
  <c r="H912" i="1" s="1"/>
  <c r="I912" i="1" s="1"/>
  <c r="U912" i="1" s="1"/>
  <c r="A912" i="1"/>
  <c r="K911" i="1"/>
  <c r="L911" i="1" s="1"/>
  <c r="G911" i="1"/>
  <c r="H911" i="1" s="1"/>
  <c r="I911" i="1" s="1"/>
  <c r="U911" i="1" s="1"/>
  <c r="A911" i="1"/>
  <c r="K910" i="1"/>
  <c r="L910" i="1" s="1"/>
  <c r="G910" i="1"/>
  <c r="H910" i="1" s="1"/>
  <c r="I910" i="1" s="1"/>
  <c r="U910" i="1" s="1"/>
  <c r="A910" i="1"/>
  <c r="K909" i="1"/>
  <c r="L909" i="1" s="1"/>
  <c r="G909" i="1"/>
  <c r="H909" i="1" s="1"/>
  <c r="I909" i="1" s="1"/>
  <c r="U909" i="1" s="1"/>
  <c r="A909" i="1"/>
  <c r="K908" i="1"/>
  <c r="L908" i="1" s="1"/>
  <c r="G908" i="1"/>
  <c r="H908" i="1" s="1"/>
  <c r="I908" i="1" s="1"/>
  <c r="U908" i="1" s="1"/>
  <c r="A908" i="1"/>
  <c r="K907" i="1"/>
  <c r="L907" i="1" s="1"/>
  <c r="G907" i="1"/>
  <c r="H907" i="1" s="1"/>
  <c r="I907" i="1" s="1"/>
  <c r="U907" i="1" s="1"/>
  <c r="A907" i="1"/>
  <c r="K906" i="1"/>
  <c r="L906" i="1" s="1"/>
  <c r="G906" i="1"/>
  <c r="H906" i="1" s="1"/>
  <c r="I906" i="1" s="1"/>
  <c r="U906" i="1" s="1"/>
  <c r="A906" i="1"/>
  <c r="K905" i="1"/>
  <c r="L905" i="1" s="1"/>
  <c r="G905" i="1"/>
  <c r="H905" i="1" s="1"/>
  <c r="I905" i="1" s="1"/>
  <c r="U905" i="1" s="1"/>
  <c r="A905" i="1"/>
  <c r="K904" i="1"/>
  <c r="L904" i="1" s="1"/>
  <c r="G904" i="1"/>
  <c r="H904" i="1" s="1"/>
  <c r="I904" i="1" s="1"/>
  <c r="U904" i="1" s="1"/>
  <c r="A904" i="1"/>
  <c r="K903" i="1"/>
  <c r="L903" i="1" s="1"/>
  <c r="G903" i="1"/>
  <c r="H903" i="1" s="1"/>
  <c r="I903" i="1" s="1"/>
  <c r="U903" i="1" s="1"/>
  <c r="A903" i="1"/>
  <c r="K902" i="1"/>
  <c r="L902" i="1" s="1"/>
  <c r="G902" i="1"/>
  <c r="H902" i="1" s="1"/>
  <c r="I902" i="1" s="1"/>
  <c r="U902" i="1" s="1"/>
  <c r="A902" i="1"/>
  <c r="K901" i="1"/>
  <c r="L901" i="1" s="1"/>
  <c r="G901" i="1"/>
  <c r="H901" i="1" s="1"/>
  <c r="I901" i="1" s="1"/>
  <c r="U901" i="1" s="1"/>
  <c r="A901" i="1"/>
  <c r="K900" i="1"/>
  <c r="L900" i="1" s="1"/>
  <c r="G900" i="1"/>
  <c r="H900" i="1" s="1"/>
  <c r="I900" i="1" s="1"/>
  <c r="U900" i="1" s="1"/>
  <c r="A900" i="1"/>
  <c r="K899" i="1"/>
  <c r="L899" i="1" s="1"/>
  <c r="G899" i="1"/>
  <c r="H899" i="1" s="1"/>
  <c r="I899" i="1" s="1"/>
  <c r="U899" i="1" s="1"/>
  <c r="A899" i="1"/>
  <c r="K898" i="1"/>
  <c r="L898" i="1" s="1"/>
  <c r="G898" i="1"/>
  <c r="H898" i="1" s="1"/>
  <c r="I898" i="1" s="1"/>
  <c r="U898" i="1" s="1"/>
  <c r="A898" i="1"/>
  <c r="K897" i="1"/>
  <c r="L897" i="1" s="1"/>
  <c r="G897" i="1"/>
  <c r="H897" i="1" s="1"/>
  <c r="I897" i="1" s="1"/>
  <c r="U897" i="1" s="1"/>
  <c r="A897" i="1"/>
  <c r="K896" i="1"/>
  <c r="L896" i="1" s="1"/>
  <c r="G896" i="1"/>
  <c r="H896" i="1" s="1"/>
  <c r="I896" i="1" s="1"/>
  <c r="U896" i="1" s="1"/>
  <c r="A896" i="1"/>
  <c r="K895" i="1"/>
  <c r="L895" i="1" s="1"/>
  <c r="G895" i="1"/>
  <c r="H895" i="1" s="1"/>
  <c r="I895" i="1" s="1"/>
  <c r="U895" i="1" s="1"/>
  <c r="A895" i="1"/>
  <c r="K894" i="1"/>
  <c r="L894" i="1" s="1"/>
  <c r="G894" i="1"/>
  <c r="H894" i="1" s="1"/>
  <c r="I894" i="1" s="1"/>
  <c r="U894" i="1" s="1"/>
  <c r="A894" i="1"/>
  <c r="K893" i="1"/>
  <c r="L893" i="1" s="1"/>
  <c r="G893" i="1"/>
  <c r="H893" i="1" s="1"/>
  <c r="I893" i="1" s="1"/>
  <c r="U893" i="1" s="1"/>
  <c r="A893" i="1"/>
  <c r="K892" i="1"/>
  <c r="L892" i="1" s="1"/>
  <c r="G892" i="1"/>
  <c r="H892" i="1" s="1"/>
  <c r="I892" i="1" s="1"/>
  <c r="U892" i="1" s="1"/>
  <c r="A892" i="1"/>
  <c r="K891" i="1"/>
  <c r="L891" i="1" s="1"/>
  <c r="G891" i="1"/>
  <c r="H891" i="1" s="1"/>
  <c r="I891" i="1" s="1"/>
  <c r="U891" i="1" s="1"/>
  <c r="A891" i="1"/>
  <c r="G890" i="1"/>
  <c r="H890" i="1" s="1"/>
  <c r="I890" i="1" s="1"/>
  <c r="U890" i="1" s="1"/>
  <c r="A890" i="1"/>
  <c r="G889" i="1"/>
  <c r="H889" i="1" s="1"/>
  <c r="I889" i="1" s="1"/>
  <c r="U889" i="1" s="1"/>
  <c r="A889" i="1"/>
  <c r="G888" i="1"/>
  <c r="H888" i="1" s="1"/>
  <c r="I888" i="1" s="1"/>
  <c r="U888" i="1" s="1"/>
  <c r="A888" i="1"/>
  <c r="G887" i="1"/>
  <c r="H887" i="1" s="1"/>
  <c r="I887" i="1" s="1"/>
  <c r="U887" i="1" s="1"/>
  <c r="A887" i="1"/>
  <c r="G886" i="1"/>
  <c r="H886" i="1" s="1"/>
  <c r="I886" i="1" s="1"/>
  <c r="U886" i="1" s="1"/>
  <c r="A886" i="1"/>
  <c r="G885" i="1"/>
  <c r="H885" i="1" s="1"/>
  <c r="I885" i="1" s="1"/>
  <c r="U885" i="1" s="1"/>
  <c r="A885" i="1"/>
  <c r="G884" i="1"/>
  <c r="H884" i="1" s="1"/>
  <c r="I884" i="1" s="1"/>
  <c r="U884" i="1" s="1"/>
  <c r="A884" i="1"/>
  <c r="G883" i="1"/>
  <c r="H883" i="1" s="1"/>
  <c r="I883" i="1" s="1"/>
  <c r="U883" i="1" s="1"/>
  <c r="A883" i="1"/>
  <c r="G882" i="1"/>
  <c r="H882" i="1" s="1"/>
  <c r="I882" i="1" s="1"/>
  <c r="U882" i="1" s="1"/>
  <c r="A882" i="1"/>
  <c r="G881" i="1"/>
  <c r="H881" i="1" s="1"/>
  <c r="I881" i="1" s="1"/>
  <c r="U881" i="1" s="1"/>
  <c r="A881" i="1"/>
  <c r="G880" i="1"/>
  <c r="H880" i="1" s="1"/>
  <c r="I880" i="1" s="1"/>
  <c r="U880" i="1" s="1"/>
  <c r="A880" i="1"/>
  <c r="G879" i="1"/>
  <c r="H879" i="1" s="1"/>
  <c r="I879" i="1" s="1"/>
  <c r="U879" i="1" s="1"/>
  <c r="A879" i="1"/>
  <c r="G878" i="1"/>
  <c r="H878" i="1" s="1"/>
  <c r="I878" i="1" s="1"/>
  <c r="U878" i="1" s="1"/>
  <c r="A878" i="1"/>
  <c r="G877" i="1"/>
  <c r="H877" i="1" s="1"/>
  <c r="I877" i="1" s="1"/>
  <c r="U877" i="1" s="1"/>
  <c r="A877" i="1"/>
  <c r="G876" i="1"/>
  <c r="H876" i="1" s="1"/>
  <c r="I876" i="1" s="1"/>
  <c r="U876" i="1" s="1"/>
  <c r="A876" i="1"/>
  <c r="G875" i="1"/>
  <c r="H875" i="1" s="1"/>
  <c r="I875" i="1" s="1"/>
  <c r="U875" i="1" s="1"/>
  <c r="A875" i="1"/>
  <c r="G874" i="1"/>
  <c r="H874" i="1" s="1"/>
  <c r="I874" i="1" s="1"/>
  <c r="U874" i="1" s="1"/>
  <c r="A874" i="1"/>
  <c r="G873" i="1"/>
  <c r="H873" i="1" s="1"/>
  <c r="I873" i="1" s="1"/>
  <c r="U873" i="1" s="1"/>
  <c r="A873" i="1"/>
  <c r="G872" i="1"/>
  <c r="H872" i="1" s="1"/>
  <c r="I872" i="1" s="1"/>
  <c r="U872" i="1" s="1"/>
  <c r="A872" i="1"/>
  <c r="G871" i="1"/>
  <c r="H871" i="1" s="1"/>
  <c r="I871" i="1" s="1"/>
  <c r="U871" i="1" s="1"/>
  <c r="A871" i="1"/>
  <c r="G870" i="1"/>
  <c r="H870" i="1" s="1"/>
  <c r="I870" i="1" s="1"/>
  <c r="U870" i="1" s="1"/>
  <c r="A870" i="1"/>
  <c r="G869" i="1"/>
  <c r="H869" i="1" s="1"/>
  <c r="I869" i="1" s="1"/>
  <c r="U869" i="1" s="1"/>
  <c r="A869" i="1"/>
  <c r="G868" i="1"/>
  <c r="H868" i="1" s="1"/>
  <c r="I868" i="1" s="1"/>
  <c r="U868" i="1" s="1"/>
  <c r="A868" i="1"/>
  <c r="G867" i="1"/>
  <c r="H867" i="1" s="1"/>
  <c r="I867" i="1" s="1"/>
  <c r="U867" i="1" s="1"/>
  <c r="A867" i="1"/>
  <c r="G866" i="1"/>
  <c r="H866" i="1" s="1"/>
  <c r="I866" i="1" s="1"/>
  <c r="U866" i="1" s="1"/>
  <c r="A866" i="1"/>
  <c r="G865" i="1"/>
  <c r="H865" i="1" s="1"/>
  <c r="I865" i="1" s="1"/>
  <c r="U865" i="1" s="1"/>
  <c r="A865" i="1"/>
  <c r="G864" i="1"/>
  <c r="H864" i="1" s="1"/>
  <c r="I864" i="1" s="1"/>
  <c r="U864" i="1" s="1"/>
  <c r="A864" i="1"/>
  <c r="G863" i="1"/>
  <c r="H863" i="1" s="1"/>
  <c r="I863" i="1" s="1"/>
  <c r="U863" i="1" s="1"/>
  <c r="A863" i="1"/>
  <c r="G862" i="1"/>
  <c r="H862" i="1" s="1"/>
  <c r="I862" i="1" s="1"/>
  <c r="U862" i="1" s="1"/>
  <c r="A862" i="1"/>
  <c r="G861" i="1"/>
  <c r="H861" i="1" s="1"/>
  <c r="I861" i="1" s="1"/>
  <c r="U861" i="1" s="1"/>
  <c r="A861" i="1"/>
  <c r="G860" i="1"/>
  <c r="H860" i="1" s="1"/>
  <c r="I860" i="1" s="1"/>
  <c r="U860" i="1" s="1"/>
  <c r="A860" i="1"/>
  <c r="G859" i="1"/>
  <c r="H859" i="1" s="1"/>
  <c r="I859" i="1" s="1"/>
  <c r="U859" i="1" s="1"/>
  <c r="A859" i="1"/>
  <c r="G858" i="1"/>
  <c r="H858" i="1" s="1"/>
  <c r="I858" i="1" s="1"/>
  <c r="U858" i="1" s="1"/>
  <c r="A858" i="1"/>
  <c r="G857" i="1"/>
  <c r="H857" i="1" s="1"/>
  <c r="I857" i="1" s="1"/>
  <c r="U857" i="1" s="1"/>
  <c r="A857" i="1"/>
  <c r="G856" i="1"/>
  <c r="H856" i="1" s="1"/>
  <c r="I856" i="1" s="1"/>
  <c r="U856" i="1" s="1"/>
  <c r="A856" i="1"/>
  <c r="G855" i="1"/>
  <c r="H855" i="1" s="1"/>
  <c r="I855" i="1" s="1"/>
  <c r="U855" i="1" s="1"/>
  <c r="A855" i="1"/>
  <c r="G854" i="1"/>
  <c r="H854" i="1" s="1"/>
  <c r="I854" i="1" s="1"/>
  <c r="U854" i="1" s="1"/>
  <c r="A854" i="1"/>
  <c r="K853" i="1"/>
  <c r="L853" i="1" s="1"/>
  <c r="O853" i="1" s="1"/>
  <c r="P853" i="1" s="1"/>
  <c r="G853" i="1"/>
  <c r="H853" i="1" s="1"/>
  <c r="I853" i="1" s="1"/>
  <c r="U853" i="1" s="1"/>
  <c r="A853" i="1"/>
  <c r="K852" i="1"/>
  <c r="L852" i="1" s="1"/>
  <c r="O852" i="1" s="1"/>
  <c r="P852" i="1" s="1"/>
  <c r="G852" i="1"/>
  <c r="H852" i="1" s="1"/>
  <c r="I852" i="1" s="1"/>
  <c r="U852" i="1" s="1"/>
  <c r="A852" i="1"/>
  <c r="K851" i="1"/>
  <c r="L851" i="1" s="1"/>
  <c r="O851" i="1" s="1"/>
  <c r="P851" i="1" s="1"/>
  <c r="G851" i="1"/>
  <c r="H851" i="1" s="1"/>
  <c r="I851" i="1" s="1"/>
  <c r="U851" i="1" s="1"/>
  <c r="A851" i="1"/>
  <c r="K850" i="1"/>
  <c r="L850" i="1" s="1"/>
  <c r="O850" i="1" s="1"/>
  <c r="P850" i="1" s="1"/>
  <c r="G850" i="1"/>
  <c r="H850" i="1" s="1"/>
  <c r="I850" i="1" s="1"/>
  <c r="U850" i="1" s="1"/>
  <c r="A850" i="1"/>
  <c r="K849" i="1"/>
  <c r="L849" i="1" s="1"/>
  <c r="O849" i="1" s="1"/>
  <c r="P849" i="1" s="1"/>
  <c r="G849" i="1"/>
  <c r="H849" i="1" s="1"/>
  <c r="I849" i="1" s="1"/>
  <c r="U849" i="1" s="1"/>
  <c r="A849" i="1"/>
  <c r="K848" i="1"/>
  <c r="L848" i="1" s="1"/>
  <c r="O848" i="1" s="1"/>
  <c r="P848" i="1" s="1"/>
  <c r="G848" i="1"/>
  <c r="H848" i="1" s="1"/>
  <c r="I848" i="1" s="1"/>
  <c r="U848" i="1" s="1"/>
  <c r="A848" i="1"/>
  <c r="K847" i="1"/>
  <c r="L847" i="1" s="1"/>
  <c r="O847" i="1" s="1"/>
  <c r="P847" i="1" s="1"/>
  <c r="G847" i="1"/>
  <c r="H847" i="1" s="1"/>
  <c r="I847" i="1" s="1"/>
  <c r="U847" i="1" s="1"/>
  <c r="A847" i="1"/>
  <c r="K846" i="1"/>
  <c r="L846" i="1" s="1"/>
  <c r="O846" i="1" s="1"/>
  <c r="P846" i="1" s="1"/>
  <c r="G846" i="1"/>
  <c r="H846" i="1" s="1"/>
  <c r="I846" i="1" s="1"/>
  <c r="U846" i="1" s="1"/>
  <c r="A846" i="1"/>
  <c r="K845" i="1"/>
  <c r="L845" i="1" s="1"/>
  <c r="O845" i="1" s="1"/>
  <c r="P845" i="1" s="1"/>
  <c r="G845" i="1"/>
  <c r="H845" i="1" s="1"/>
  <c r="I845" i="1" s="1"/>
  <c r="U845" i="1" s="1"/>
  <c r="A845" i="1"/>
  <c r="K844" i="1"/>
  <c r="L844" i="1" s="1"/>
  <c r="O844" i="1" s="1"/>
  <c r="P844" i="1" s="1"/>
  <c r="G844" i="1"/>
  <c r="H844" i="1" s="1"/>
  <c r="I844" i="1" s="1"/>
  <c r="U844" i="1" s="1"/>
  <c r="A844" i="1"/>
  <c r="K843" i="1"/>
  <c r="L843" i="1" s="1"/>
  <c r="O843" i="1" s="1"/>
  <c r="P843" i="1" s="1"/>
  <c r="G843" i="1"/>
  <c r="H843" i="1" s="1"/>
  <c r="I843" i="1" s="1"/>
  <c r="U843" i="1" s="1"/>
  <c r="A843" i="1"/>
  <c r="K842" i="1"/>
  <c r="L842" i="1" s="1"/>
  <c r="O842" i="1" s="1"/>
  <c r="P842" i="1" s="1"/>
  <c r="G842" i="1"/>
  <c r="H842" i="1" s="1"/>
  <c r="I842" i="1" s="1"/>
  <c r="U842" i="1" s="1"/>
  <c r="A842" i="1"/>
  <c r="K841" i="1"/>
  <c r="L841" i="1" s="1"/>
  <c r="O841" i="1" s="1"/>
  <c r="P841" i="1" s="1"/>
  <c r="G841" i="1"/>
  <c r="H841" i="1" s="1"/>
  <c r="I841" i="1" s="1"/>
  <c r="U841" i="1" s="1"/>
  <c r="A841" i="1"/>
  <c r="K840" i="1"/>
  <c r="L840" i="1" s="1"/>
  <c r="O840" i="1" s="1"/>
  <c r="P840" i="1" s="1"/>
  <c r="G840" i="1"/>
  <c r="H840" i="1" s="1"/>
  <c r="I840" i="1" s="1"/>
  <c r="U840" i="1" s="1"/>
  <c r="A840" i="1"/>
  <c r="K839" i="1"/>
  <c r="L839" i="1" s="1"/>
  <c r="O839" i="1" s="1"/>
  <c r="P839" i="1" s="1"/>
  <c r="G839" i="1"/>
  <c r="H839" i="1" s="1"/>
  <c r="I839" i="1" s="1"/>
  <c r="U839" i="1" s="1"/>
  <c r="A839" i="1"/>
  <c r="K838" i="1"/>
  <c r="L838" i="1" s="1"/>
  <c r="O838" i="1" s="1"/>
  <c r="P838" i="1" s="1"/>
  <c r="G838" i="1"/>
  <c r="H838" i="1" s="1"/>
  <c r="I838" i="1" s="1"/>
  <c r="U838" i="1" s="1"/>
  <c r="A838" i="1"/>
  <c r="K837" i="1"/>
  <c r="L837" i="1" s="1"/>
  <c r="O837" i="1" s="1"/>
  <c r="P837" i="1" s="1"/>
  <c r="G837" i="1"/>
  <c r="H837" i="1" s="1"/>
  <c r="I837" i="1" s="1"/>
  <c r="U837" i="1" s="1"/>
  <c r="A837" i="1"/>
  <c r="K836" i="1"/>
  <c r="L836" i="1" s="1"/>
  <c r="O836" i="1" s="1"/>
  <c r="P836" i="1" s="1"/>
  <c r="G836" i="1"/>
  <c r="H836" i="1" s="1"/>
  <c r="I836" i="1" s="1"/>
  <c r="U836" i="1" s="1"/>
  <c r="A836" i="1"/>
  <c r="K835" i="1"/>
  <c r="L835" i="1" s="1"/>
  <c r="O835" i="1" s="1"/>
  <c r="P835" i="1" s="1"/>
  <c r="G835" i="1"/>
  <c r="H835" i="1" s="1"/>
  <c r="I835" i="1" s="1"/>
  <c r="U835" i="1" s="1"/>
  <c r="A835" i="1"/>
  <c r="K834" i="1"/>
  <c r="L834" i="1" s="1"/>
  <c r="O834" i="1" s="1"/>
  <c r="P834" i="1" s="1"/>
  <c r="G834" i="1"/>
  <c r="H834" i="1" s="1"/>
  <c r="I834" i="1" s="1"/>
  <c r="U834" i="1" s="1"/>
  <c r="A834" i="1"/>
  <c r="K833" i="1"/>
  <c r="L833" i="1" s="1"/>
  <c r="O833" i="1" s="1"/>
  <c r="P833" i="1" s="1"/>
  <c r="G833" i="1"/>
  <c r="H833" i="1" s="1"/>
  <c r="I833" i="1" s="1"/>
  <c r="U833" i="1" s="1"/>
  <c r="A833" i="1"/>
  <c r="K832" i="1"/>
  <c r="L832" i="1" s="1"/>
  <c r="O832" i="1" s="1"/>
  <c r="P832" i="1" s="1"/>
  <c r="G832" i="1"/>
  <c r="H832" i="1" s="1"/>
  <c r="I832" i="1" s="1"/>
  <c r="U832" i="1" s="1"/>
  <c r="A832" i="1"/>
  <c r="K831" i="1"/>
  <c r="L831" i="1" s="1"/>
  <c r="O831" i="1" s="1"/>
  <c r="P831" i="1" s="1"/>
  <c r="G831" i="1"/>
  <c r="H831" i="1" s="1"/>
  <c r="I831" i="1" s="1"/>
  <c r="U831" i="1" s="1"/>
  <c r="A831" i="1"/>
  <c r="K830" i="1"/>
  <c r="L830" i="1" s="1"/>
  <c r="O830" i="1" s="1"/>
  <c r="P830" i="1" s="1"/>
  <c r="G830" i="1"/>
  <c r="H830" i="1" s="1"/>
  <c r="I830" i="1" s="1"/>
  <c r="U830" i="1" s="1"/>
  <c r="A830" i="1"/>
  <c r="K829" i="1"/>
  <c r="L829" i="1" s="1"/>
  <c r="O829" i="1" s="1"/>
  <c r="P829" i="1" s="1"/>
  <c r="G829" i="1"/>
  <c r="H829" i="1" s="1"/>
  <c r="I829" i="1" s="1"/>
  <c r="U829" i="1" s="1"/>
  <c r="A829" i="1"/>
  <c r="K828" i="1"/>
  <c r="L828" i="1" s="1"/>
  <c r="O828" i="1" s="1"/>
  <c r="P828" i="1" s="1"/>
  <c r="G828" i="1"/>
  <c r="H828" i="1" s="1"/>
  <c r="I828" i="1" s="1"/>
  <c r="U828" i="1" s="1"/>
  <c r="A828" i="1"/>
  <c r="K827" i="1"/>
  <c r="L827" i="1" s="1"/>
  <c r="O827" i="1" s="1"/>
  <c r="P827" i="1" s="1"/>
  <c r="G827" i="1"/>
  <c r="H827" i="1" s="1"/>
  <c r="I827" i="1" s="1"/>
  <c r="U827" i="1" s="1"/>
  <c r="A827" i="1"/>
  <c r="K826" i="1"/>
  <c r="L826" i="1" s="1"/>
  <c r="O826" i="1" s="1"/>
  <c r="P826" i="1" s="1"/>
  <c r="G826" i="1"/>
  <c r="H826" i="1" s="1"/>
  <c r="I826" i="1" s="1"/>
  <c r="U826" i="1" s="1"/>
  <c r="A826" i="1"/>
  <c r="K825" i="1"/>
  <c r="L825" i="1" s="1"/>
  <c r="O825" i="1" s="1"/>
  <c r="P825" i="1" s="1"/>
  <c r="G825" i="1"/>
  <c r="H825" i="1" s="1"/>
  <c r="I825" i="1" s="1"/>
  <c r="U825" i="1" s="1"/>
  <c r="A825" i="1"/>
  <c r="K824" i="1"/>
  <c r="L824" i="1" s="1"/>
  <c r="O824" i="1" s="1"/>
  <c r="P824" i="1" s="1"/>
  <c r="G824" i="1"/>
  <c r="H824" i="1" s="1"/>
  <c r="I824" i="1" s="1"/>
  <c r="U824" i="1" s="1"/>
  <c r="A824" i="1"/>
  <c r="K823" i="1"/>
  <c r="L823" i="1" s="1"/>
  <c r="O823" i="1" s="1"/>
  <c r="P823" i="1" s="1"/>
  <c r="G823" i="1"/>
  <c r="H823" i="1" s="1"/>
  <c r="I823" i="1" s="1"/>
  <c r="U823" i="1" s="1"/>
  <c r="A823" i="1"/>
  <c r="K822" i="1"/>
  <c r="L822" i="1" s="1"/>
  <c r="O822" i="1" s="1"/>
  <c r="P822" i="1" s="1"/>
  <c r="G822" i="1"/>
  <c r="H822" i="1" s="1"/>
  <c r="I822" i="1" s="1"/>
  <c r="U822" i="1" s="1"/>
  <c r="A822" i="1"/>
  <c r="K821" i="1"/>
  <c r="L821" i="1" s="1"/>
  <c r="O821" i="1" s="1"/>
  <c r="P821" i="1" s="1"/>
  <c r="G821" i="1"/>
  <c r="H821" i="1" s="1"/>
  <c r="I821" i="1" s="1"/>
  <c r="U821" i="1" s="1"/>
  <c r="A821" i="1"/>
  <c r="K820" i="1"/>
  <c r="L820" i="1" s="1"/>
  <c r="O820" i="1" s="1"/>
  <c r="P820" i="1" s="1"/>
  <c r="G820" i="1"/>
  <c r="H820" i="1" s="1"/>
  <c r="I820" i="1" s="1"/>
  <c r="U820" i="1" s="1"/>
  <c r="A820" i="1"/>
  <c r="K819" i="1"/>
  <c r="L819" i="1" s="1"/>
  <c r="O819" i="1" s="1"/>
  <c r="P819" i="1" s="1"/>
  <c r="G819" i="1"/>
  <c r="H819" i="1" s="1"/>
  <c r="I819" i="1" s="1"/>
  <c r="U819" i="1" s="1"/>
  <c r="A819" i="1"/>
  <c r="K818" i="1"/>
  <c r="L818" i="1" s="1"/>
  <c r="O818" i="1" s="1"/>
  <c r="P818" i="1" s="1"/>
  <c r="G818" i="1"/>
  <c r="H818" i="1" s="1"/>
  <c r="I818" i="1" s="1"/>
  <c r="U818" i="1" s="1"/>
  <c r="A818" i="1"/>
  <c r="K817" i="1"/>
  <c r="L817" i="1" s="1"/>
  <c r="O817" i="1" s="1"/>
  <c r="P817" i="1" s="1"/>
  <c r="G817" i="1"/>
  <c r="H817" i="1" s="1"/>
  <c r="I817" i="1" s="1"/>
  <c r="U817" i="1" s="1"/>
  <c r="A817" i="1"/>
  <c r="K816" i="1"/>
  <c r="L816" i="1" s="1"/>
  <c r="G816" i="1"/>
  <c r="H816" i="1" s="1"/>
  <c r="I816" i="1" s="1"/>
  <c r="U816" i="1" s="1"/>
  <c r="A816" i="1"/>
  <c r="K815" i="1"/>
  <c r="L815" i="1" s="1"/>
  <c r="G815" i="1"/>
  <c r="H815" i="1" s="1"/>
  <c r="I815" i="1" s="1"/>
  <c r="U815" i="1" s="1"/>
  <c r="A815" i="1"/>
  <c r="K814" i="1"/>
  <c r="L814" i="1" s="1"/>
  <c r="G814" i="1"/>
  <c r="H814" i="1" s="1"/>
  <c r="I814" i="1" s="1"/>
  <c r="U814" i="1" s="1"/>
  <c r="A814" i="1"/>
  <c r="K813" i="1"/>
  <c r="L813" i="1" s="1"/>
  <c r="G813" i="1"/>
  <c r="H813" i="1" s="1"/>
  <c r="I813" i="1" s="1"/>
  <c r="U813" i="1" s="1"/>
  <c r="A813" i="1"/>
  <c r="K812" i="1"/>
  <c r="L812" i="1" s="1"/>
  <c r="G812" i="1"/>
  <c r="H812" i="1" s="1"/>
  <c r="I812" i="1" s="1"/>
  <c r="U812" i="1" s="1"/>
  <c r="A812" i="1"/>
  <c r="K811" i="1"/>
  <c r="L811" i="1" s="1"/>
  <c r="G811" i="1"/>
  <c r="H811" i="1" s="1"/>
  <c r="I811" i="1" s="1"/>
  <c r="U811" i="1" s="1"/>
  <c r="A811" i="1"/>
  <c r="K810" i="1"/>
  <c r="L810" i="1" s="1"/>
  <c r="G810" i="1"/>
  <c r="H810" i="1" s="1"/>
  <c r="I810" i="1" s="1"/>
  <c r="U810" i="1" s="1"/>
  <c r="A810" i="1"/>
  <c r="K809" i="1"/>
  <c r="L809" i="1" s="1"/>
  <c r="G809" i="1"/>
  <c r="H809" i="1" s="1"/>
  <c r="I809" i="1" s="1"/>
  <c r="U809" i="1" s="1"/>
  <c r="A809" i="1"/>
  <c r="K808" i="1"/>
  <c r="L808" i="1" s="1"/>
  <c r="G808" i="1"/>
  <c r="H808" i="1" s="1"/>
  <c r="I808" i="1" s="1"/>
  <c r="U808" i="1" s="1"/>
  <c r="A808" i="1"/>
  <c r="K807" i="1"/>
  <c r="L807" i="1" s="1"/>
  <c r="G807" i="1"/>
  <c r="H807" i="1" s="1"/>
  <c r="I807" i="1" s="1"/>
  <c r="U807" i="1" s="1"/>
  <c r="A807" i="1"/>
  <c r="K806" i="1"/>
  <c r="L806" i="1" s="1"/>
  <c r="G806" i="1"/>
  <c r="H806" i="1" s="1"/>
  <c r="I806" i="1" s="1"/>
  <c r="U806" i="1" s="1"/>
  <c r="A806" i="1"/>
  <c r="K805" i="1"/>
  <c r="L805" i="1" s="1"/>
  <c r="G805" i="1"/>
  <c r="H805" i="1" s="1"/>
  <c r="I805" i="1" s="1"/>
  <c r="U805" i="1" s="1"/>
  <c r="A805" i="1"/>
  <c r="K804" i="1"/>
  <c r="L804" i="1" s="1"/>
  <c r="G804" i="1"/>
  <c r="H804" i="1" s="1"/>
  <c r="I804" i="1" s="1"/>
  <c r="U804" i="1" s="1"/>
  <c r="A804" i="1"/>
  <c r="K803" i="1"/>
  <c r="L803" i="1" s="1"/>
  <c r="G803" i="1"/>
  <c r="H803" i="1" s="1"/>
  <c r="I803" i="1" s="1"/>
  <c r="U803" i="1" s="1"/>
  <c r="A803" i="1"/>
  <c r="K802" i="1"/>
  <c r="L802" i="1" s="1"/>
  <c r="G802" i="1"/>
  <c r="H802" i="1" s="1"/>
  <c r="I802" i="1" s="1"/>
  <c r="U802" i="1" s="1"/>
  <c r="A802" i="1"/>
  <c r="K801" i="1"/>
  <c r="L801" i="1" s="1"/>
  <c r="G801" i="1"/>
  <c r="H801" i="1" s="1"/>
  <c r="I801" i="1" s="1"/>
  <c r="U801" i="1" s="1"/>
  <c r="A801" i="1"/>
  <c r="K800" i="1"/>
  <c r="L800" i="1" s="1"/>
  <c r="G800" i="1"/>
  <c r="H800" i="1" s="1"/>
  <c r="I800" i="1" s="1"/>
  <c r="U800" i="1" s="1"/>
  <c r="A800" i="1"/>
  <c r="K799" i="1"/>
  <c r="L799" i="1" s="1"/>
  <c r="G799" i="1"/>
  <c r="H799" i="1" s="1"/>
  <c r="I799" i="1" s="1"/>
  <c r="U799" i="1" s="1"/>
  <c r="A799" i="1"/>
  <c r="K798" i="1"/>
  <c r="L798" i="1" s="1"/>
  <c r="G798" i="1"/>
  <c r="H798" i="1" s="1"/>
  <c r="I798" i="1" s="1"/>
  <c r="U798" i="1" s="1"/>
  <c r="A798" i="1"/>
  <c r="K797" i="1"/>
  <c r="L797" i="1" s="1"/>
  <c r="G797" i="1"/>
  <c r="H797" i="1" s="1"/>
  <c r="I797" i="1" s="1"/>
  <c r="U797" i="1" s="1"/>
  <c r="A797" i="1"/>
  <c r="K796" i="1"/>
  <c r="L796" i="1" s="1"/>
  <c r="G796" i="1"/>
  <c r="H796" i="1" s="1"/>
  <c r="I796" i="1" s="1"/>
  <c r="U796" i="1" s="1"/>
  <c r="A796" i="1"/>
  <c r="K795" i="1"/>
  <c r="L795" i="1" s="1"/>
  <c r="G795" i="1"/>
  <c r="H795" i="1" s="1"/>
  <c r="I795" i="1" s="1"/>
  <c r="U795" i="1" s="1"/>
  <c r="A795" i="1"/>
  <c r="K794" i="1"/>
  <c r="L794" i="1" s="1"/>
  <c r="G794" i="1"/>
  <c r="H794" i="1" s="1"/>
  <c r="I794" i="1" s="1"/>
  <c r="U794" i="1" s="1"/>
  <c r="A794" i="1"/>
  <c r="K793" i="1"/>
  <c r="L793" i="1" s="1"/>
  <c r="G793" i="1"/>
  <c r="H793" i="1" s="1"/>
  <c r="I793" i="1" s="1"/>
  <c r="U793" i="1" s="1"/>
  <c r="A793" i="1"/>
  <c r="K792" i="1"/>
  <c r="L792" i="1" s="1"/>
  <c r="G792" i="1"/>
  <c r="H792" i="1" s="1"/>
  <c r="I792" i="1" s="1"/>
  <c r="U792" i="1" s="1"/>
  <c r="A792" i="1"/>
  <c r="K791" i="1"/>
  <c r="L791" i="1" s="1"/>
  <c r="G791" i="1"/>
  <c r="H791" i="1" s="1"/>
  <c r="I791" i="1" s="1"/>
  <c r="U791" i="1" s="1"/>
  <c r="A791" i="1"/>
  <c r="K790" i="1"/>
  <c r="L790" i="1" s="1"/>
  <c r="G790" i="1"/>
  <c r="H790" i="1" s="1"/>
  <c r="I790" i="1" s="1"/>
  <c r="U790" i="1" s="1"/>
  <c r="A790" i="1"/>
  <c r="K789" i="1"/>
  <c r="L789" i="1" s="1"/>
  <c r="G789" i="1"/>
  <c r="H789" i="1" s="1"/>
  <c r="I789" i="1" s="1"/>
  <c r="U789" i="1" s="1"/>
  <c r="A789" i="1"/>
  <c r="K788" i="1"/>
  <c r="L788" i="1" s="1"/>
  <c r="G788" i="1"/>
  <c r="H788" i="1" s="1"/>
  <c r="I788" i="1" s="1"/>
  <c r="U788" i="1" s="1"/>
  <c r="A788" i="1"/>
  <c r="K787" i="1"/>
  <c r="L787" i="1" s="1"/>
  <c r="G787" i="1"/>
  <c r="H787" i="1" s="1"/>
  <c r="I787" i="1" s="1"/>
  <c r="U787" i="1" s="1"/>
  <c r="A787" i="1"/>
  <c r="K786" i="1"/>
  <c r="L786" i="1" s="1"/>
  <c r="G786" i="1"/>
  <c r="H786" i="1" s="1"/>
  <c r="I786" i="1" s="1"/>
  <c r="U786" i="1" s="1"/>
  <c r="A786" i="1"/>
  <c r="K785" i="1"/>
  <c r="L785" i="1" s="1"/>
  <c r="G785" i="1"/>
  <c r="H785" i="1" s="1"/>
  <c r="I785" i="1" s="1"/>
  <c r="U785" i="1" s="1"/>
  <c r="A785" i="1"/>
  <c r="K784" i="1"/>
  <c r="L784" i="1" s="1"/>
  <c r="G784" i="1"/>
  <c r="H784" i="1" s="1"/>
  <c r="I784" i="1" s="1"/>
  <c r="U784" i="1" s="1"/>
  <c r="A784" i="1"/>
  <c r="K783" i="1"/>
  <c r="L783" i="1" s="1"/>
  <c r="G783" i="1"/>
  <c r="H783" i="1" s="1"/>
  <c r="I783" i="1" s="1"/>
  <c r="U783" i="1" s="1"/>
  <c r="A783" i="1"/>
  <c r="K782" i="1"/>
  <c r="L782" i="1" s="1"/>
  <c r="G782" i="1"/>
  <c r="H782" i="1" s="1"/>
  <c r="I782" i="1" s="1"/>
  <c r="U782" i="1" s="1"/>
  <c r="A782" i="1"/>
  <c r="K781" i="1"/>
  <c r="L781" i="1" s="1"/>
  <c r="G781" i="1"/>
  <c r="H781" i="1" s="1"/>
  <c r="I781" i="1" s="1"/>
  <c r="U781" i="1" s="1"/>
  <c r="A781" i="1"/>
  <c r="K780" i="1"/>
  <c r="L780" i="1" s="1"/>
  <c r="G780" i="1"/>
  <c r="H780" i="1" s="1"/>
  <c r="I780" i="1" s="1"/>
  <c r="U780" i="1" s="1"/>
  <c r="A780" i="1"/>
  <c r="G779" i="1"/>
  <c r="H779" i="1" s="1"/>
  <c r="I779" i="1" s="1"/>
  <c r="U779" i="1" s="1"/>
  <c r="A779" i="1"/>
  <c r="G778" i="1"/>
  <c r="H778" i="1" s="1"/>
  <c r="I778" i="1" s="1"/>
  <c r="U778" i="1" s="1"/>
  <c r="A778" i="1"/>
  <c r="G777" i="1"/>
  <c r="H777" i="1" s="1"/>
  <c r="I777" i="1" s="1"/>
  <c r="U777" i="1" s="1"/>
  <c r="A777" i="1"/>
  <c r="G776" i="1"/>
  <c r="H776" i="1" s="1"/>
  <c r="I776" i="1" s="1"/>
  <c r="U776" i="1" s="1"/>
  <c r="A776" i="1"/>
  <c r="G775" i="1"/>
  <c r="H775" i="1" s="1"/>
  <c r="I775" i="1" s="1"/>
  <c r="U775" i="1" s="1"/>
  <c r="A775" i="1"/>
  <c r="G774" i="1"/>
  <c r="H774" i="1" s="1"/>
  <c r="I774" i="1" s="1"/>
  <c r="U774" i="1" s="1"/>
  <c r="A774" i="1"/>
  <c r="G773" i="1"/>
  <c r="H773" i="1" s="1"/>
  <c r="I773" i="1" s="1"/>
  <c r="U773" i="1" s="1"/>
  <c r="A773" i="1"/>
  <c r="G772" i="1"/>
  <c r="H772" i="1" s="1"/>
  <c r="I772" i="1" s="1"/>
  <c r="U772" i="1" s="1"/>
  <c r="A772" i="1"/>
  <c r="G771" i="1"/>
  <c r="H771" i="1" s="1"/>
  <c r="I771" i="1" s="1"/>
  <c r="U771" i="1" s="1"/>
  <c r="A771" i="1"/>
  <c r="G770" i="1"/>
  <c r="H770" i="1" s="1"/>
  <c r="I770" i="1" s="1"/>
  <c r="U770" i="1" s="1"/>
  <c r="A770" i="1"/>
  <c r="G769" i="1"/>
  <c r="H769" i="1" s="1"/>
  <c r="I769" i="1" s="1"/>
  <c r="U769" i="1" s="1"/>
  <c r="A769" i="1"/>
  <c r="G768" i="1"/>
  <c r="H768" i="1" s="1"/>
  <c r="I768" i="1" s="1"/>
  <c r="U768" i="1" s="1"/>
  <c r="A768" i="1"/>
  <c r="G767" i="1"/>
  <c r="H767" i="1" s="1"/>
  <c r="I767" i="1" s="1"/>
  <c r="U767" i="1" s="1"/>
  <c r="A767" i="1"/>
  <c r="G766" i="1"/>
  <c r="H766" i="1" s="1"/>
  <c r="I766" i="1" s="1"/>
  <c r="U766" i="1" s="1"/>
  <c r="A766" i="1"/>
  <c r="G765" i="1"/>
  <c r="H765" i="1" s="1"/>
  <c r="I765" i="1" s="1"/>
  <c r="U765" i="1" s="1"/>
  <c r="A765" i="1"/>
  <c r="G764" i="1"/>
  <c r="H764" i="1" s="1"/>
  <c r="I764" i="1" s="1"/>
  <c r="U764" i="1" s="1"/>
  <c r="A764" i="1"/>
  <c r="G763" i="1"/>
  <c r="H763" i="1" s="1"/>
  <c r="I763" i="1" s="1"/>
  <c r="U763" i="1" s="1"/>
  <c r="A763" i="1"/>
  <c r="G762" i="1"/>
  <c r="H762" i="1" s="1"/>
  <c r="I762" i="1" s="1"/>
  <c r="U762" i="1" s="1"/>
  <c r="A762" i="1"/>
  <c r="G761" i="1"/>
  <c r="H761" i="1" s="1"/>
  <c r="I761" i="1" s="1"/>
  <c r="U761" i="1" s="1"/>
  <c r="A761" i="1"/>
  <c r="G760" i="1"/>
  <c r="H760" i="1" s="1"/>
  <c r="I760" i="1" s="1"/>
  <c r="U760" i="1" s="1"/>
  <c r="A760" i="1"/>
  <c r="G759" i="1"/>
  <c r="H759" i="1" s="1"/>
  <c r="I759" i="1" s="1"/>
  <c r="U759" i="1" s="1"/>
  <c r="A759" i="1"/>
  <c r="G758" i="1"/>
  <c r="H758" i="1" s="1"/>
  <c r="I758" i="1" s="1"/>
  <c r="U758" i="1" s="1"/>
  <c r="A758" i="1"/>
  <c r="G757" i="1"/>
  <c r="H757" i="1" s="1"/>
  <c r="I757" i="1" s="1"/>
  <c r="U757" i="1" s="1"/>
  <c r="A757" i="1"/>
  <c r="G756" i="1"/>
  <c r="H756" i="1" s="1"/>
  <c r="I756" i="1" s="1"/>
  <c r="U756" i="1" s="1"/>
  <c r="A756" i="1"/>
  <c r="G755" i="1"/>
  <c r="H755" i="1" s="1"/>
  <c r="I755" i="1" s="1"/>
  <c r="U755" i="1" s="1"/>
  <c r="A755" i="1"/>
  <c r="G754" i="1"/>
  <c r="H754" i="1" s="1"/>
  <c r="I754" i="1" s="1"/>
  <c r="U754" i="1" s="1"/>
  <c r="A754" i="1"/>
  <c r="G753" i="1"/>
  <c r="H753" i="1" s="1"/>
  <c r="I753" i="1" s="1"/>
  <c r="U753" i="1" s="1"/>
  <c r="A753" i="1"/>
  <c r="G752" i="1"/>
  <c r="H752" i="1" s="1"/>
  <c r="I752" i="1" s="1"/>
  <c r="U752" i="1" s="1"/>
  <c r="A752" i="1"/>
  <c r="G751" i="1"/>
  <c r="H751" i="1" s="1"/>
  <c r="I751" i="1" s="1"/>
  <c r="U751" i="1" s="1"/>
  <c r="A751" i="1"/>
  <c r="G750" i="1"/>
  <c r="H750" i="1" s="1"/>
  <c r="I750" i="1" s="1"/>
  <c r="U750" i="1" s="1"/>
  <c r="A750" i="1"/>
  <c r="G749" i="1"/>
  <c r="H749" i="1" s="1"/>
  <c r="I749" i="1" s="1"/>
  <c r="U749" i="1" s="1"/>
  <c r="A749" i="1"/>
  <c r="G748" i="1"/>
  <c r="H748" i="1" s="1"/>
  <c r="I748" i="1" s="1"/>
  <c r="U748" i="1" s="1"/>
  <c r="A748" i="1"/>
  <c r="G747" i="1"/>
  <c r="H747" i="1" s="1"/>
  <c r="I747" i="1" s="1"/>
  <c r="U747" i="1" s="1"/>
  <c r="A747" i="1"/>
  <c r="G746" i="1"/>
  <c r="H746" i="1" s="1"/>
  <c r="I746" i="1" s="1"/>
  <c r="U746" i="1" s="1"/>
  <c r="A746" i="1"/>
  <c r="G745" i="1"/>
  <c r="H745" i="1" s="1"/>
  <c r="I745" i="1" s="1"/>
  <c r="U745" i="1" s="1"/>
  <c r="A745" i="1"/>
  <c r="G744" i="1"/>
  <c r="H744" i="1" s="1"/>
  <c r="I744" i="1" s="1"/>
  <c r="U744" i="1" s="1"/>
  <c r="A744" i="1"/>
  <c r="G743" i="1"/>
  <c r="H743" i="1" s="1"/>
  <c r="I743" i="1" s="1"/>
  <c r="U743" i="1" s="1"/>
  <c r="A743" i="1"/>
  <c r="K742" i="1"/>
  <c r="L742" i="1" s="1"/>
  <c r="O742" i="1" s="1"/>
  <c r="P742" i="1" s="1"/>
  <c r="G742" i="1"/>
  <c r="H742" i="1" s="1"/>
  <c r="I742" i="1" s="1"/>
  <c r="U742" i="1" s="1"/>
  <c r="A742" i="1"/>
  <c r="K741" i="1"/>
  <c r="L741" i="1" s="1"/>
  <c r="O741" i="1" s="1"/>
  <c r="P741" i="1" s="1"/>
  <c r="G741" i="1"/>
  <c r="H741" i="1" s="1"/>
  <c r="I741" i="1" s="1"/>
  <c r="U741" i="1" s="1"/>
  <c r="A741" i="1"/>
  <c r="K740" i="1"/>
  <c r="L740" i="1" s="1"/>
  <c r="O740" i="1" s="1"/>
  <c r="P740" i="1" s="1"/>
  <c r="G740" i="1"/>
  <c r="H740" i="1" s="1"/>
  <c r="I740" i="1" s="1"/>
  <c r="U740" i="1" s="1"/>
  <c r="A740" i="1"/>
  <c r="K739" i="1"/>
  <c r="L739" i="1" s="1"/>
  <c r="O739" i="1" s="1"/>
  <c r="P739" i="1" s="1"/>
  <c r="G739" i="1"/>
  <c r="H739" i="1" s="1"/>
  <c r="I739" i="1" s="1"/>
  <c r="U739" i="1" s="1"/>
  <c r="A739" i="1"/>
  <c r="K738" i="1"/>
  <c r="L738" i="1" s="1"/>
  <c r="O738" i="1" s="1"/>
  <c r="P738" i="1" s="1"/>
  <c r="G738" i="1"/>
  <c r="H738" i="1" s="1"/>
  <c r="I738" i="1" s="1"/>
  <c r="U738" i="1" s="1"/>
  <c r="A738" i="1"/>
  <c r="K737" i="1"/>
  <c r="L737" i="1" s="1"/>
  <c r="O737" i="1" s="1"/>
  <c r="P737" i="1" s="1"/>
  <c r="G737" i="1"/>
  <c r="H737" i="1" s="1"/>
  <c r="I737" i="1" s="1"/>
  <c r="U737" i="1" s="1"/>
  <c r="A737" i="1"/>
  <c r="K736" i="1"/>
  <c r="L736" i="1" s="1"/>
  <c r="O736" i="1" s="1"/>
  <c r="P736" i="1" s="1"/>
  <c r="G736" i="1"/>
  <c r="H736" i="1" s="1"/>
  <c r="I736" i="1" s="1"/>
  <c r="U736" i="1" s="1"/>
  <c r="A736" i="1"/>
  <c r="K735" i="1"/>
  <c r="L735" i="1" s="1"/>
  <c r="O735" i="1" s="1"/>
  <c r="P735" i="1" s="1"/>
  <c r="G735" i="1"/>
  <c r="H735" i="1" s="1"/>
  <c r="I735" i="1" s="1"/>
  <c r="U735" i="1" s="1"/>
  <c r="A735" i="1"/>
  <c r="K734" i="1"/>
  <c r="L734" i="1" s="1"/>
  <c r="O734" i="1" s="1"/>
  <c r="P734" i="1" s="1"/>
  <c r="G734" i="1"/>
  <c r="H734" i="1" s="1"/>
  <c r="I734" i="1" s="1"/>
  <c r="U734" i="1" s="1"/>
  <c r="A734" i="1"/>
  <c r="K733" i="1"/>
  <c r="L733" i="1" s="1"/>
  <c r="O733" i="1" s="1"/>
  <c r="P733" i="1" s="1"/>
  <c r="G733" i="1"/>
  <c r="H733" i="1" s="1"/>
  <c r="I733" i="1" s="1"/>
  <c r="U733" i="1" s="1"/>
  <c r="A733" i="1"/>
  <c r="K732" i="1"/>
  <c r="L732" i="1" s="1"/>
  <c r="O732" i="1" s="1"/>
  <c r="P732" i="1" s="1"/>
  <c r="G732" i="1"/>
  <c r="H732" i="1" s="1"/>
  <c r="I732" i="1" s="1"/>
  <c r="U732" i="1" s="1"/>
  <c r="A732" i="1"/>
  <c r="K731" i="1"/>
  <c r="L731" i="1" s="1"/>
  <c r="O731" i="1" s="1"/>
  <c r="P731" i="1" s="1"/>
  <c r="G731" i="1"/>
  <c r="H731" i="1" s="1"/>
  <c r="I731" i="1" s="1"/>
  <c r="U731" i="1" s="1"/>
  <c r="A731" i="1"/>
  <c r="K730" i="1"/>
  <c r="L730" i="1" s="1"/>
  <c r="O730" i="1" s="1"/>
  <c r="P730" i="1" s="1"/>
  <c r="G730" i="1"/>
  <c r="H730" i="1" s="1"/>
  <c r="I730" i="1" s="1"/>
  <c r="U730" i="1" s="1"/>
  <c r="A730" i="1"/>
  <c r="K729" i="1"/>
  <c r="L729" i="1" s="1"/>
  <c r="O729" i="1" s="1"/>
  <c r="P729" i="1" s="1"/>
  <c r="G729" i="1"/>
  <c r="H729" i="1" s="1"/>
  <c r="I729" i="1" s="1"/>
  <c r="U729" i="1" s="1"/>
  <c r="A729" i="1"/>
  <c r="K728" i="1"/>
  <c r="L728" i="1" s="1"/>
  <c r="O728" i="1" s="1"/>
  <c r="P728" i="1" s="1"/>
  <c r="G728" i="1"/>
  <c r="H728" i="1" s="1"/>
  <c r="I728" i="1" s="1"/>
  <c r="U728" i="1" s="1"/>
  <c r="A728" i="1"/>
  <c r="K727" i="1"/>
  <c r="L727" i="1" s="1"/>
  <c r="O727" i="1" s="1"/>
  <c r="P727" i="1" s="1"/>
  <c r="G727" i="1"/>
  <c r="H727" i="1" s="1"/>
  <c r="I727" i="1" s="1"/>
  <c r="U727" i="1" s="1"/>
  <c r="A727" i="1"/>
  <c r="K726" i="1"/>
  <c r="L726" i="1" s="1"/>
  <c r="O726" i="1" s="1"/>
  <c r="P726" i="1" s="1"/>
  <c r="G726" i="1"/>
  <c r="H726" i="1" s="1"/>
  <c r="I726" i="1" s="1"/>
  <c r="U726" i="1" s="1"/>
  <c r="A726" i="1"/>
  <c r="K725" i="1"/>
  <c r="L725" i="1" s="1"/>
  <c r="O725" i="1" s="1"/>
  <c r="P725" i="1" s="1"/>
  <c r="G725" i="1"/>
  <c r="H725" i="1" s="1"/>
  <c r="I725" i="1" s="1"/>
  <c r="U725" i="1" s="1"/>
  <c r="A725" i="1"/>
  <c r="K724" i="1"/>
  <c r="L724" i="1" s="1"/>
  <c r="O724" i="1" s="1"/>
  <c r="P724" i="1" s="1"/>
  <c r="G724" i="1"/>
  <c r="H724" i="1" s="1"/>
  <c r="I724" i="1" s="1"/>
  <c r="U724" i="1" s="1"/>
  <c r="A724" i="1"/>
  <c r="K723" i="1"/>
  <c r="L723" i="1" s="1"/>
  <c r="O723" i="1" s="1"/>
  <c r="P723" i="1" s="1"/>
  <c r="G723" i="1"/>
  <c r="H723" i="1" s="1"/>
  <c r="I723" i="1" s="1"/>
  <c r="U723" i="1" s="1"/>
  <c r="A723" i="1"/>
  <c r="K722" i="1"/>
  <c r="L722" i="1" s="1"/>
  <c r="O722" i="1" s="1"/>
  <c r="P722" i="1" s="1"/>
  <c r="G722" i="1"/>
  <c r="H722" i="1" s="1"/>
  <c r="I722" i="1" s="1"/>
  <c r="U722" i="1" s="1"/>
  <c r="A722" i="1"/>
  <c r="K721" i="1"/>
  <c r="L721" i="1" s="1"/>
  <c r="O721" i="1" s="1"/>
  <c r="P721" i="1" s="1"/>
  <c r="G721" i="1"/>
  <c r="H721" i="1" s="1"/>
  <c r="I721" i="1" s="1"/>
  <c r="U721" i="1" s="1"/>
  <c r="A721" i="1"/>
  <c r="K720" i="1"/>
  <c r="L720" i="1" s="1"/>
  <c r="O720" i="1" s="1"/>
  <c r="P720" i="1" s="1"/>
  <c r="G720" i="1"/>
  <c r="H720" i="1" s="1"/>
  <c r="I720" i="1" s="1"/>
  <c r="U720" i="1" s="1"/>
  <c r="A720" i="1"/>
  <c r="K719" i="1"/>
  <c r="L719" i="1" s="1"/>
  <c r="O719" i="1" s="1"/>
  <c r="P719" i="1" s="1"/>
  <c r="G719" i="1"/>
  <c r="H719" i="1" s="1"/>
  <c r="I719" i="1" s="1"/>
  <c r="U719" i="1" s="1"/>
  <c r="A719" i="1"/>
  <c r="K718" i="1"/>
  <c r="L718" i="1" s="1"/>
  <c r="O718" i="1" s="1"/>
  <c r="P718" i="1" s="1"/>
  <c r="G718" i="1"/>
  <c r="H718" i="1" s="1"/>
  <c r="I718" i="1" s="1"/>
  <c r="U718" i="1" s="1"/>
  <c r="A718" i="1"/>
  <c r="K717" i="1"/>
  <c r="L717" i="1" s="1"/>
  <c r="O717" i="1" s="1"/>
  <c r="P717" i="1" s="1"/>
  <c r="G717" i="1"/>
  <c r="H717" i="1" s="1"/>
  <c r="I717" i="1" s="1"/>
  <c r="U717" i="1" s="1"/>
  <c r="A717" i="1"/>
  <c r="K716" i="1"/>
  <c r="L716" i="1" s="1"/>
  <c r="O716" i="1" s="1"/>
  <c r="P716" i="1" s="1"/>
  <c r="G716" i="1"/>
  <c r="H716" i="1" s="1"/>
  <c r="I716" i="1" s="1"/>
  <c r="U716" i="1" s="1"/>
  <c r="A716" i="1"/>
  <c r="K715" i="1"/>
  <c r="L715" i="1" s="1"/>
  <c r="O715" i="1" s="1"/>
  <c r="P715" i="1" s="1"/>
  <c r="G715" i="1"/>
  <c r="H715" i="1" s="1"/>
  <c r="I715" i="1" s="1"/>
  <c r="U715" i="1" s="1"/>
  <c r="A715" i="1"/>
  <c r="K714" i="1"/>
  <c r="L714" i="1" s="1"/>
  <c r="O714" i="1" s="1"/>
  <c r="P714" i="1" s="1"/>
  <c r="G714" i="1"/>
  <c r="H714" i="1" s="1"/>
  <c r="I714" i="1" s="1"/>
  <c r="U714" i="1" s="1"/>
  <c r="A714" i="1"/>
  <c r="K713" i="1"/>
  <c r="L713" i="1" s="1"/>
  <c r="O713" i="1" s="1"/>
  <c r="P713" i="1" s="1"/>
  <c r="G713" i="1"/>
  <c r="H713" i="1" s="1"/>
  <c r="I713" i="1" s="1"/>
  <c r="U713" i="1" s="1"/>
  <c r="A713" i="1"/>
  <c r="K712" i="1"/>
  <c r="L712" i="1" s="1"/>
  <c r="O712" i="1" s="1"/>
  <c r="P712" i="1" s="1"/>
  <c r="G712" i="1"/>
  <c r="H712" i="1" s="1"/>
  <c r="I712" i="1" s="1"/>
  <c r="U712" i="1" s="1"/>
  <c r="A712" i="1"/>
  <c r="K711" i="1"/>
  <c r="L711" i="1" s="1"/>
  <c r="O711" i="1" s="1"/>
  <c r="P711" i="1" s="1"/>
  <c r="G711" i="1"/>
  <c r="H711" i="1" s="1"/>
  <c r="I711" i="1" s="1"/>
  <c r="U711" i="1" s="1"/>
  <c r="A711" i="1"/>
  <c r="K710" i="1"/>
  <c r="L710" i="1" s="1"/>
  <c r="O710" i="1" s="1"/>
  <c r="P710" i="1" s="1"/>
  <c r="G710" i="1"/>
  <c r="H710" i="1" s="1"/>
  <c r="I710" i="1" s="1"/>
  <c r="U710" i="1" s="1"/>
  <c r="A710" i="1"/>
  <c r="K709" i="1"/>
  <c r="L709" i="1" s="1"/>
  <c r="O709" i="1" s="1"/>
  <c r="P709" i="1" s="1"/>
  <c r="G709" i="1"/>
  <c r="H709" i="1" s="1"/>
  <c r="I709" i="1" s="1"/>
  <c r="U709" i="1" s="1"/>
  <c r="A709" i="1"/>
  <c r="K708" i="1"/>
  <c r="L708" i="1" s="1"/>
  <c r="O708" i="1" s="1"/>
  <c r="P708" i="1" s="1"/>
  <c r="G708" i="1"/>
  <c r="H708" i="1" s="1"/>
  <c r="I708" i="1" s="1"/>
  <c r="U708" i="1" s="1"/>
  <c r="A708" i="1"/>
  <c r="K707" i="1"/>
  <c r="L707" i="1" s="1"/>
  <c r="O707" i="1" s="1"/>
  <c r="P707" i="1" s="1"/>
  <c r="G707" i="1"/>
  <c r="H707" i="1" s="1"/>
  <c r="I707" i="1" s="1"/>
  <c r="U707" i="1" s="1"/>
  <c r="A707" i="1"/>
  <c r="K706" i="1"/>
  <c r="L706" i="1" s="1"/>
  <c r="O706" i="1" s="1"/>
  <c r="P706" i="1" s="1"/>
  <c r="G706" i="1"/>
  <c r="H706" i="1" s="1"/>
  <c r="I706" i="1" s="1"/>
  <c r="U706" i="1" s="1"/>
  <c r="A706" i="1"/>
  <c r="K705" i="1"/>
  <c r="L705" i="1" s="1"/>
  <c r="G705" i="1"/>
  <c r="H705" i="1" s="1"/>
  <c r="I705" i="1" s="1"/>
  <c r="U705" i="1" s="1"/>
  <c r="A705" i="1"/>
  <c r="K704" i="1"/>
  <c r="L704" i="1" s="1"/>
  <c r="G704" i="1"/>
  <c r="H704" i="1" s="1"/>
  <c r="I704" i="1" s="1"/>
  <c r="U704" i="1" s="1"/>
  <c r="A704" i="1"/>
  <c r="K703" i="1"/>
  <c r="L703" i="1" s="1"/>
  <c r="G703" i="1"/>
  <c r="H703" i="1" s="1"/>
  <c r="I703" i="1" s="1"/>
  <c r="U703" i="1" s="1"/>
  <c r="A703" i="1"/>
  <c r="K702" i="1"/>
  <c r="L702" i="1" s="1"/>
  <c r="G702" i="1"/>
  <c r="H702" i="1" s="1"/>
  <c r="I702" i="1" s="1"/>
  <c r="U702" i="1" s="1"/>
  <c r="A702" i="1"/>
  <c r="K701" i="1"/>
  <c r="L701" i="1" s="1"/>
  <c r="G701" i="1"/>
  <c r="H701" i="1" s="1"/>
  <c r="I701" i="1" s="1"/>
  <c r="U701" i="1" s="1"/>
  <c r="A701" i="1"/>
  <c r="K700" i="1"/>
  <c r="L700" i="1" s="1"/>
  <c r="G700" i="1"/>
  <c r="H700" i="1" s="1"/>
  <c r="I700" i="1" s="1"/>
  <c r="U700" i="1" s="1"/>
  <c r="A700" i="1"/>
  <c r="K699" i="1"/>
  <c r="L699" i="1" s="1"/>
  <c r="G699" i="1"/>
  <c r="H699" i="1" s="1"/>
  <c r="I699" i="1" s="1"/>
  <c r="U699" i="1" s="1"/>
  <c r="A699" i="1"/>
  <c r="K698" i="1"/>
  <c r="L698" i="1" s="1"/>
  <c r="G698" i="1"/>
  <c r="H698" i="1" s="1"/>
  <c r="I698" i="1" s="1"/>
  <c r="U698" i="1" s="1"/>
  <c r="A698" i="1"/>
  <c r="K697" i="1"/>
  <c r="L697" i="1" s="1"/>
  <c r="G697" i="1"/>
  <c r="H697" i="1" s="1"/>
  <c r="I697" i="1" s="1"/>
  <c r="U697" i="1" s="1"/>
  <c r="A697" i="1"/>
  <c r="K696" i="1"/>
  <c r="L696" i="1" s="1"/>
  <c r="G696" i="1"/>
  <c r="H696" i="1" s="1"/>
  <c r="I696" i="1" s="1"/>
  <c r="U696" i="1" s="1"/>
  <c r="A696" i="1"/>
  <c r="K695" i="1"/>
  <c r="L695" i="1" s="1"/>
  <c r="G695" i="1"/>
  <c r="H695" i="1" s="1"/>
  <c r="I695" i="1" s="1"/>
  <c r="U695" i="1" s="1"/>
  <c r="A695" i="1"/>
  <c r="K694" i="1"/>
  <c r="L694" i="1" s="1"/>
  <c r="G694" i="1"/>
  <c r="H694" i="1" s="1"/>
  <c r="I694" i="1" s="1"/>
  <c r="U694" i="1" s="1"/>
  <c r="A694" i="1"/>
  <c r="K693" i="1"/>
  <c r="L693" i="1" s="1"/>
  <c r="G693" i="1"/>
  <c r="H693" i="1" s="1"/>
  <c r="I693" i="1" s="1"/>
  <c r="U693" i="1" s="1"/>
  <c r="A693" i="1"/>
  <c r="K692" i="1"/>
  <c r="L692" i="1" s="1"/>
  <c r="G692" i="1"/>
  <c r="H692" i="1" s="1"/>
  <c r="I692" i="1" s="1"/>
  <c r="U692" i="1" s="1"/>
  <c r="A692" i="1"/>
  <c r="K691" i="1"/>
  <c r="L691" i="1" s="1"/>
  <c r="G691" i="1"/>
  <c r="H691" i="1" s="1"/>
  <c r="I691" i="1" s="1"/>
  <c r="U691" i="1" s="1"/>
  <c r="A691" i="1"/>
  <c r="K690" i="1"/>
  <c r="L690" i="1" s="1"/>
  <c r="G690" i="1"/>
  <c r="H690" i="1" s="1"/>
  <c r="I690" i="1" s="1"/>
  <c r="U690" i="1" s="1"/>
  <c r="A690" i="1"/>
  <c r="K689" i="1"/>
  <c r="L689" i="1" s="1"/>
  <c r="G689" i="1"/>
  <c r="H689" i="1" s="1"/>
  <c r="I689" i="1" s="1"/>
  <c r="U689" i="1" s="1"/>
  <c r="A689" i="1"/>
  <c r="K688" i="1"/>
  <c r="L688" i="1" s="1"/>
  <c r="G688" i="1"/>
  <c r="H688" i="1" s="1"/>
  <c r="I688" i="1" s="1"/>
  <c r="U688" i="1" s="1"/>
  <c r="A688" i="1"/>
  <c r="K687" i="1"/>
  <c r="L687" i="1" s="1"/>
  <c r="G687" i="1"/>
  <c r="H687" i="1" s="1"/>
  <c r="I687" i="1" s="1"/>
  <c r="U687" i="1" s="1"/>
  <c r="A687" i="1"/>
  <c r="K686" i="1"/>
  <c r="L686" i="1" s="1"/>
  <c r="G686" i="1"/>
  <c r="H686" i="1" s="1"/>
  <c r="I686" i="1" s="1"/>
  <c r="U686" i="1" s="1"/>
  <c r="A686" i="1"/>
  <c r="K685" i="1"/>
  <c r="L685" i="1" s="1"/>
  <c r="G685" i="1"/>
  <c r="H685" i="1" s="1"/>
  <c r="I685" i="1" s="1"/>
  <c r="U685" i="1" s="1"/>
  <c r="A685" i="1"/>
  <c r="K684" i="1"/>
  <c r="L684" i="1" s="1"/>
  <c r="G684" i="1"/>
  <c r="H684" i="1" s="1"/>
  <c r="I684" i="1" s="1"/>
  <c r="U684" i="1" s="1"/>
  <c r="A684" i="1"/>
  <c r="K683" i="1"/>
  <c r="L683" i="1" s="1"/>
  <c r="G683" i="1"/>
  <c r="H683" i="1" s="1"/>
  <c r="I683" i="1" s="1"/>
  <c r="U683" i="1" s="1"/>
  <c r="A683" i="1"/>
  <c r="K682" i="1"/>
  <c r="L682" i="1" s="1"/>
  <c r="G682" i="1"/>
  <c r="H682" i="1" s="1"/>
  <c r="I682" i="1" s="1"/>
  <c r="U682" i="1" s="1"/>
  <c r="A682" i="1"/>
  <c r="K681" i="1"/>
  <c r="L681" i="1" s="1"/>
  <c r="G681" i="1"/>
  <c r="H681" i="1" s="1"/>
  <c r="I681" i="1" s="1"/>
  <c r="U681" i="1" s="1"/>
  <c r="A681" i="1"/>
  <c r="K680" i="1"/>
  <c r="L680" i="1" s="1"/>
  <c r="G680" i="1"/>
  <c r="H680" i="1" s="1"/>
  <c r="I680" i="1" s="1"/>
  <c r="U680" i="1" s="1"/>
  <c r="A680" i="1"/>
  <c r="K679" i="1"/>
  <c r="L679" i="1" s="1"/>
  <c r="G679" i="1"/>
  <c r="H679" i="1" s="1"/>
  <c r="I679" i="1" s="1"/>
  <c r="U679" i="1" s="1"/>
  <c r="A679" i="1"/>
  <c r="K678" i="1"/>
  <c r="L678" i="1" s="1"/>
  <c r="G678" i="1"/>
  <c r="H678" i="1" s="1"/>
  <c r="I678" i="1" s="1"/>
  <c r="U678" i="1" s="1"/>
  <c r="A678" i="1"/>
  <c r="K677" i="1"/>
  <c r="L677" i="1" s="1"/>
  <c r="G677" i="1"/>
  <c r="H677" i="1" s="1"/>
  <c r="I677" i="1" s="1"/>
  <c r="U677" i="1" s="1"/>
  <c r="A677" i="1"/>
  <c r="K676" i="1"/>
  <c r="L676" i="1" s="1"/>
  <c r="G676" i="1"/>
  <c r="H676" i="1" s="1"/>
  <c r="I676" i="1" s="1"/>
  <c r="U676" i="1" s="1"/>
  <c r="A676" i="1"/>
  <c r="K675" i="1"/>
  <c r="L675" i="1" s="1"/>
  <c r="G675" i="1"/>
  <c r="H675" i="1" s="1"/>
  <c r="I675" i="1" s="1"/>
  <c r="U675" i="1" s="1"/>
  <c r="A675" i="1"/>
  <c r="K674" i="1"/>
  <c r="L674" i="1" s="1"/>
  <c r="G674" i="1"/>
  <c r="H674" i="1" s="1"/>
  <c r="I674" i="1" s="1"/>
  <c r="U674" i="1" s="1"/>
  <c r="A674" i="1"/>
  <c r="K673" i="1"/>
  <c r="L673" i="1" s="1"/>
  <c r="G673" i="1"/>
  <c r="H673" i="1" s="1"/>
  <c r="I673" i="1" s="1"/>
  <c r="U673" i="1" s="1"/>
  <c r="A673" i="1"/>
  <c r="K672" i="1"/>
  <c r="L672" i="1" s="1"/>
  <c r="G672" i="1"/>
  <c r="H672" i="1" s="1"/>
  <c r="I672" i="1" s="1"/>
  <c r="U672" i="1" s="1"/>
  <c r="A672" i="1"/>
  <c r="K671" i="1"/>
  <c r="L671" i="1" s="1"/>
  <c r="G671" i="1"/>
  <c r="H671" i="1" s="1"/>
  <c r="I671" i="1" s="1"/>
  <c r="U671" i="1" s="1"/>
  <c r="A671" i="1"/>
  <c r="K670" i="1"/>
  <c r="L670" i="1" s="1"/>
  <c r="G670" i="1"/>
  <c r="H670" i="1" s="1"/>
  <c r="I670" i="1" s="1"/>
  <c r="U670" i="1" s="1"/>
  <c r="A670" i="1"/>
  <c r="K669" i="1"/>
  <c r="L669" i="1" s="1"/>
  <c r="G669" i="1"/>
  <c r="H669" i="1" s="1"/>
  <c r="I669" i="1" s="1"/>
  <c r="U669" i="1" s="1"/>
  <c r="A669" i="1"/>
  <c r="G668" i="1"/>
  <c r="H668" i="1" s="1"/>
  <c r="I668" i="1" s="1"/>
  <c r="U668" i="1" s="1"/>
  <c r="A668" i="1"/>
  <c r="G667" i="1"/>
  <c r="H667" i="1" s="1"/>
  <c r="I667" i="1" s="1"/>
  <c r="U667" i="1" s="1"/>
  <c r="A667" i="1"/>
  <c r="G666" i="1"/>
  <c r="H666" i="1" s="1"/>
  <c r="I666" i="1" s="1"/>
  <c r="U666" i="1" s="1"/>
  <c r="A666" i="1"/>
  <c r="G665" i="1"/>
  <c r="H665" i="1" s="1"/>
  <c r="I665" i="1" s="1"/>
  <c r="U665" i="1" s="1"/>
  <c r="A665" i="1"/>
  <c r="G664" i="1"/>
  <c r="H664" i="1" s="1"/>
  <c r="I664" i="1" s="1"/>
  <c r="U664" i="1" s="1"/>
  <c r="A664" i="1"/>
  <c r="G663" i="1"/>
  <c r="H663" i="1" s="1"/>
  <c r="I663" i="1" s="1"/>
  <c r="U663" i="1" s="1"/>
  <c r="A663" i="1"/>
  <c r="G662" i="1"/>
  <c r="H662" i="1" s="1"/>
  <c r="I662" i="1" s="1"/>
  <c r="U662" i="1" s="1"/>
  <c r="A662" i="1"/>
  <c r="G661" i="1"/>
  <c r="H661" i="1" s="1"/>
  <c r="I661" i="1" s="1"/>
  <c r="U661" i="1" s="1"/>
  <c r="A661" i="1"/>
  <c r="G660" i="1"/>
  <c r="H660" i="1" s="1"/>
  <c r="I660" i="1" s="1"/>
  <c r="U660" i="1" s="1"/>
  <c r="A660" i="1"/>
  <c r="G659" i="1"/>
  <c r="H659" i="1" s="1"/>
  <c r="I659" i="1" s="1"/>
  <c r="U659" i="1" s="1"/>
  <c r="A659" i="1"/>
  <c r="G658" i="1"/>
  <c r="H658" i="1" s="1"/>
  <c r="I658" i="1" s="1"/>
  <c r="U658" i="1" s="1"/>
  <c r="A658" i="1"/>
  <c r="G657" i="1"/>
  <c r="H657" i="1" s="1"/>
  <c r="I657" i="1" s="1"/>
  <c r="U657" i="1" s="1"/>
  <c r="A657" i="1"/>
  <c r="G656" i="1"/>
  <c r="H656" i="1" s="1"/>
  <c r="I656" i="1" s="1"/>
  <c r="U656" i="1" s="1"/>
  <c r="A656" i="1"/>
  <c r="G655" i="1"/>
  <c r="H655" i="1" s="1"/>
  <c r="I655" i="1" s="1"/>
  <c r="U655" i="1" s="1"/>
  <c r="A655" i="1"/>
  <c r="G654" i="1"/>
  <c r="H654" i="1" s="1"/>
  <c r="I654" i="1" s="1"/>
  <c r="U654" i="1" s="1"/>
  <c r="A654" i="1"/>
  <c r="G653" i="1"/>
  <c r="H653" i="1" s="1"/>
  <c r="I653" i="1" s="1"/>
  <c r="U653" i="1" s="1"/>
  <c r="A653" i="1"/>
  <c r="G652" i="1"/>
  <c r="H652" i="1" s="1"/>
  <c r="I652" i="1" s="1"/>
  <c r="U652" i="1" s="1"/>
  <c r="A652" i="1"/>
  <c r="G651" i="1"/>
  <c r="H651" i="1" s="1"/>
  <c r="I651" i="1" s="1"/>
  <c r="U651" i="1" s="1"/>
  <c r="A651" i="1"/>
  <c r="G650" i="1"/>
  <c r="H650" i="1" s="1"/>
  <c r="I650" i="1" s="1"/>
  <c r="U650" i="1" s="1"/>
  <c r="A650" i="1"/>
  <c r="G649" i="1"/>
  <c r="H649" i="1" s="1"/>
  <c r="I649" i="1" s="1"/>
  <c r="U649" i="1" s="1"/>
  <c r="A649" i="1"/>
  <c r="G648" i="1"/>
  <c r="H648" i="1" s="1"/>
  <c r="I648" i="1" s="1"/>
  <c r="U648" i="1" s="1"/>
  <c r="A648" i="1"/>
  <c r="G647" i="1"/>
  <c r="H647" i="1" s="1"/>
  <c r="I647" i="1" s="1"/>
  <c r="U647" i="1" s="1"/>
  <c r="A647" i="1"/>
  <c r="G646" i="1"/>
  <c r="H646" i="1" s="1"/>
  <c r="I646" i="1" s="1"/>
  <c r="U646" i="1" s="1"/>
  <c r="A646" i="1"/>
  <c r="G645" i="1"/>
  <c r="H645" i="1" s="1"/>
  <c r="I645" i="1" s="1"/>
  <c r="U645" i="1" s="1"/>
  <c r="A645" i="1"/>
  <c r="G644" i="1"/>
  <c r="H644" i="1" s="1"/>
  <c r="I644" i="1" s="1"/>
  <c r="U644" i="1" s="1"/>
  <c r="A644" i="1"/>
  <c r="G643" i="1"/>
  <c r="H643" i="1" s="1"/>
  <c r="I643" i="1" s="1"/>
  <c r="U643" i="1" s="1"/>
  <c r="A643" i="1"/>
  <c r="G642" i="1"/>
  <c r="H642" i="1" s="1"/>
  <c r="I642" i="1" s="1"/>
  <c r="U642" i="1" s="1"/>
  <c r="A642" i="1"/>
  <c r="G641" i="1"/>
  <c r="H641" i="1" s="1"/>
  <c r="I641" i="1" s="1"/>
  <c r="U641" i="1" s="1"/>
  <c r="A641" i="1"/>
  <c r="G640" i="1"/>
  <c r="H640" i="1" s="1"/>
  <c r="I640" i="1" s="1"/>
  <c r="U640" i="1" s="1"/>
  <c r="A640" i="1"/>
  <c r="G639" i="1"/>
  <c r="H639" i="1" s="1"/>
  <c r="I639" i="1" s="1"/>
  <c r="U639" i="1" s="1"/>
  <c r="A639" i="1"/>
  <c r="G638" i="1"/>
  <c r="H638" i="1" s="1"/>
  <c r="I638" i="1" s="1"/>
  <c r="U638" i="1" s="1"/>
  <c r="A638" i="1"/>
  <c r="G637" i="1"/>
  <c r="H637" i="1" s="1"/>
  <c r="I637" i="1" s="1"/>
  <c r="U637" i="1" s="1"/>
  <c r="A637" i="1"/>
  <c r="G636" i="1"/>
  <c r="H636" i="1" s="1"/>
  <c r="I636" i="1" s="1"/>
  <c r="U636" i="1" s="1"/>
  <c r="A636" i="1"/>
  <c r="G635" i="1"/>
  <c r="H635" i="1" s="1"/>
  <c r="I635" i="1" s="1"/>
  <c r="U635" i="1" s="1"/>
  <c r="A635" i="1"/>
  <c r="G634" i="1"/>
  <c r="H634" i="1" s="1"/>
  <c r="I634" i="1" s="1"/>
  <c r="U634" i="1" s="1"/>
  <c r="A634" i="1"/>
  <c r="G633" i="1"/>
  <c r="H633" i="1" s="1"/>
  <c r="I633" i="1" s="1"/>
  <c r="U633" i="1" s="1"/>
  <c r="A633" i="1"/>
  <c r="G632" i="1"/>
  <c r="H632" i="1" s="1"/>
  <c r="I632" i="1" s="1"/>
  <c r="U632" i="1" s="1"/>
  <c r="A632" i="1"/>
  <c r="K631" i="1"/>
  <c r="L631" i="1" s="1"/>
  <c r="O631" i="1" s="1"/>
  <c r="P631" i="1" s="1"/>
  <c r="G631" i="1"/>
  <c r="H631" i="1" s="1"/>
  <c r="I631" i="1" s="1"/>
  <c r="U631" i="1" s="1"/>
  <c r="A631" i="1"/>
  <c r="K630" i="1"/>
  <c r="L630" i="1" s="1"/>
  <c r="O630" i="1" s="1"/>
  <c r="P630" i="1" s="1"/>
  <c r="G630" i="1"/>
  <c r="H630" i="1" s="1"/>
  <c r="I630" i="1" s="1"/>
  <c r="U630" i="1" s="1"/>
  <c r="A630" i="1"/>
  <c r="K629" i="1"/>
  <c r="L629" i="1" s="1"/>
  <c r="O629" i="1" s="1"/>
  <c r="P629" i="1" s="1"/>
  <c r="G629" i="1"/>
  <c r="H629" i="1" s="1"/>
  <c r="I629" i="1" s="1"/>
  <c r="U629" i="1" s="1"/>
  <c r="A629" i="1"/>
  <c r="K628" i="1"/>
  <c r="L628" i="1" s="1"/>
  <c r="O628" i="1" s="1"/>
  <c r="P628" i="1" s="1"/>
  <c r="G628" i="1"/>
  <c r="H628" i="1" s="1"/>
  <c r="I628" i="1" s="1"/>
  <c r="U628" i="1" s="1"/>
  <c r="A628" i="1"/>
  <c r="K627" i="1"/>
  <c r="L627" i="1" s="1"/>
  <c r="O627" i="1" s="1"/>
  <c r="P627" i="1" s="1"/>
  <c r="G627" i="1"/>
  <c r="H627" i="1" s="1"/>
  <c r="I627" i="1" s="1"/>
  <c r="U627" i="1" s="1"/>
  <c r="A627" i="1"/>
  <c r="K626" i="1"/>
  <c r="L626" i="1" s="1"/>
  <c r="O626" i="1" s="1"/>
  <c r="P626" i="1" s="1"/>
  <c r="G626" i="1"/>
  <c r="H626" i="1" s="1"/>
  <c r="I626" i="1" s="1"/>
  <c r="U626" i="1" s="1"/>
  <c r="A626" i="1"/>
  <c r="K625" i="1"/>
  <c r="L625" i="1" s="1"/>
  <c r="O625" i="1" s="1"/>
  <c r="P625" i="1" s="1"/>
  <c r="G625" i="1"/>
  <c r="H625" i="1" s="1"/>
  <c r="I625" i="1" s="1"/>
  <c r="U625" i="1" s="1"/>
  <c r="A625" i="1"/>
  <c r="K624" i="1"/>
  <c r="L624" i="1" s="1"/>
  <c r="O624" i="1" s="1"/>
  <c r="P624" i="1" s="1"/>
  <c r="G624" i="1"/>
  <c r="H624" i="1" s="1"/>
  <c r="I624" i="1" s="1"/>
  <c r="U624" i="1" s="1"/>
  <c r="A624" i="1"/>
  <c r="K623" i="1"/>
  <c r="L623" i="1" s="1"/>
  <c r="O623" i="1" s="1"/>
  <c r="P623" i="1" s="1"/>
  <c r="G623" i="1"/>
  <c r="H623" i="1" s="1"/>
  <c r="I623" i="1" s="1"/>
  <c r="U623" i="1" s="1"/>
  <c r="A623" i="1"/>
  <c r="K622" i="1"/>
  <c r="L622" i="1" s="1"/>
  <c r="O622" i="1" s="1"/>
  <c r="P622" i="1" s="1"/>
  <c r="G622" i="1"/>
  <c r="H622" i="1" s="1"/>
  <c r="I622" i="1" s="1"/>
  <c r="U622" i="1" s="1"/>
  <c r="A622" i="1"/>
  <c r="K621" i="1"/>
  <c r="L621" i="1" s="1"/>
  <c r="O621" i="1" s="1"/>
  <c r="P621" i="1" s="1"/>
  <c r="G621" i="1"/>
  <c r="H621" i="1" s="1"/>
  <c r="I621" i="1" s="1"/>
  <c r="U621" i="1" s="1"/>
  <c r="A621" i="1"/>
  <c r="K620" i="1"/>
  <c r="L620" i="1" s="1"/>
  <c r="O620" i="1" s="1"/>
  <c r="P620" i="1" s="1"/>
  <c r="G620" i="1"/>
  <c r="H620" i="1" s="1"/>
  <c r="I620" i="1" s="1"/>
  <c r="U620" i="1" s="1"/>
  <c r="A620" i="1"/>
  <c r="K619" i="1"/>
  <c r="L619" i="1" s="1"/>
  <c r="O619" i="1" s="1"/>
  <c r="P619" i="1" s="1"/>
  <c r="G619" i="1"/>
  <c r="H619" i="1" s="1"/>
  <c r="I619" i="1" s="1"/>
  <c r="U619" i="1" s="1"/>
  <c r="A619" i="1"/>
  <c r="K618" i="1"/>
  <c r="L618" i="1" s="1"/>
  <c r="O618" i="1" s="1"/>
  <c r="P618" i="1" s="1"/>
  <c r="G618" i="1"/>
  <c r="H618" i="1" s="1"/>
  <c r="I618" i="1" s="1"/>
  <c r="U618" i="1" s="1"/>
  <c r="A618" i="1"/>
  <c r="K617" i="1"/>
  <c r="L617" i="1" s="1"/>
  <c r="O617" i="1" s="1"/>
  <c r="P617" i="1" s="1"/>
  <c r="G617" i="1"/>
  <c r="H617" i="1" s="1"/>
  <c r="I617" i="1" s="1"/>
  <c r="U617" i="1" s="1"/>
  <c r="A617" i="1"/>
  <c r="K616" i="1"/>
  <c r="L616" i="1" s="1"/>
  <c r="O616" i="1" s="1"/>
  <c r="P616" i="1" s="1"/>
  <c r="G616" i="1"/>
  <c r="H616" i="1" s="1"/>
  <c r="I616" i="1" s="1"/>
  <c r="U616" i="1" s="1"/>
  <c r="A616" i="1"/>
  <c r="K615" i="1"/>
  <c r="L615" i="1" s="1"/>
  <c r="O615" i="1" s="1"/>
  <c r="P615" i="1" s="1"/>
  <c r="G615" i="1"/>
  <c r="H615" i="1" s="1"/>
  <c r="I615" i="1" s="1"/>
  <c r="U615" i="1" s="1"/>
  <c r="A615" i="1"/>
  <c r="K614" i="1"/>
  <c r="L614" i="1" s="1"/>
  <c r="O614" i="1" s="1"/>
  <c r="P614" i="1" s="1"/>
  <c r="G614" i="1"/>
  <c r="H614" i="1" s="1"/>
  <c r="I614" i="1" s="1"/>
  <c r="U614" i="1" s="1"/>
  <c r="A614" i="1"/>
  <c r="K613" i="1"/>
  <c r="L613" i="1" s="1"/>
  <c r="O613" i="1" s="1"/>
  <c r="P613" i="1" s="1"/>
  <c r="G613" i="1"/>
  <c r="H613" i="1" s="1"/>
  <c r="I613" i="1" s="1"/>
  <c r="U613" i="1" s="1"/>
  <c r="A613" i="1"/>
  <c r="K612" i="1"/>
  <c r="L612" i="1" s="1"/>
  <c r="O612" i="1" s="1"/>
  <c r="P612" i="1" s="1"/>
  <c r="G612" i="1"/>
  <c r="H612" i="1" s="1"/>
  <c r="I612" i="1" s="1"/>
  <c r="U612" i="1" s="1"/>
  <c r="A612" i="1"/>
  <c r="K611" i="1"/>
  <c r="L611" i="1" s="1"/>
  <c r="O611" i="1" s="1"/>
  <c r="P611" i="1" s="1"/>
  <c r="G611" i="1"/>
  <c r="H611" i="1" s="1"/>
  <c r="I611" i="1" s="1"/>
  <c r="U611" i="1" s="1"/>
  <c r="A611" i="1"/>
  <c r="K610" i="1"/>
  <c r="L610" i="1" s="1"/>
  <c r="O610" i="1" s="1"/>
  <c r="P610" i="1" s="1"/>
  <c r="G610" i="1"/>
  <c r="H610" i="1" s="1"/>
  <c r="I610" i="1" s="1"/>
  <c r="U610" i="1" s="1"/>
  <c r="A610" i="1"/>
  <c r="K609" i="1"/>
  <c r="L609" i="1" s="1"/>
  <c r="O609" i="1" s="1"/>
  <c r="P609" i="1" s="1"/>
  <c r="G609" i="1"/>
  <c r="H609" i="1" s="1"/>
  <c r="I609" i="1" s="1"/>
  <c r="U609" i="1" s="1"/>
  <c r="A609" i="1"/>
  <c r="K608" i="1"/>
  <c r="L608" i="1" s="1"/>
  <c r="O608" i="1" s="1"/>
  <c r="P608" i="1" s="1"/>
  <c r="G608" i="1"/>
  <c r="H608" i="1" s="1"/>
  <c r="I608" i="1" s="1"/>
  <c r="U608" i="1" s="1"/>
  <c r="A608" i="1"/>
  <c r="K607" i="1"/>
  <c r="L607" i="1" s="1"/>
  <c r="O607" i="1" s="1"/>
  <c r="P607" i="1" s="1"/>
  <c r="G607" i="1"/>
  <c r="H607" i="1" s="1"/>
  <c r="I607" i="1" s="1"/>
  <c r="U607" i="1" s="1"/>
  <c r="A607" i="1"/>
  <c r="K606" i="1"/>
  <c r="L606" i="1" s="1"/>
  <c r="O606" i="1" s="1"/>
  <c r="P606" i="1" s="1"/>
  <c r="G606" i="1"/>
  <c r="H606" i="1" s="1"/>
  <c r="I606" i="1" s="1"/>
  <c r="U606" i="1" s="1"/>
  <c r="A606" i="1"/>
  <c r="K605" i="1"/>
  <c r="L605" i="1" s="1"/>
  <c r="O605" i="1" s="1"/>
  <c r="P605" i="1" s="1"/>
  <c r="G605" i="1"/>
  <c r="H605" i="1" s="1"/>
  <c r="I605" i="1" s="1"/>
  <c r="U605" i="1" s="1"/>
  <c r="A605" i="1"/>
  <c r="K604" i="1"/>
  <c r="L604" i="1" s="1"/>
  <c r="O604" i="1" s="1"/>
  <c r="P604" i="1" s="1"/>
  <c r="G604" i="1"/>
  <c r="H604" i="1" s="1"/>
  <c r="I604" i="1" s="1"/>
  <c r="U604" i="1" s="1"/>
  <c r="A604" i="1"/>
  <c r="K603" i="1"/>
  <c r="L603" i="1" s="1"/>
  <c r="O603" i="1" s="1"/>
  <c r="P603" i="1" s="1"/>
  <c r="G603" i="1"/>
  <c r="H603" i="1" s="1"/>
  <c r="I603" i="1" s="1"/>
  <c r="U603" i="1" s="1"/>
  <c r="A603" i="1"/>
  <c r="K602" i="1"/>
  <c r="L602" i="1" s="1"/>
  <c r="O602" i="1" s="1"/>
  <c r="P602" i="1" s="1"/>
  <c r="G602" i="1"/>
  <c r="H602" i="1" s="1"/>
  <c r="I602" i="1" s="1"/>
  <c r="U602" i="1" s="1"/>
  <c r="A602" i="1"/>
  <c r="K601" i="1"/>
  <c r="L601" i="1" s="1"/>
  <c r="O601" i="1" s="1"/>
  <c r="P601" i="1" s="1"/>
  <c r="G601" i="1"/>
  <c r="H601" i="1" s="1"/>
  <c r="I601" i="1" s="1"/>
  <c r="U601" i="1" s="1"/>
  <c r="A601" i="1"/>
  <c r="K600" i="1"/>
  <c r="L600" i="1" s="1"/>
  <c r="O600" i="1" s="1"/>
  <c r="P600" i="1" s="1"/>
  <c r="G600" i="1"/>
  <c r="H600" i="1" s="1"/>
  <c r="I600" i="1" s="1"/>
  <c r="U600" i="1" s="1"/>
  <c r="A600" i="1"/>
  <c r="K599" i="1"/>
  <c r="L599" i="1" s="1"/>
  <c r="O599" i="1" s="1"/>
  <c r="P599" i="1" s="1"/>
  <c r="G599" i="1"/>
  <c r="H599" i="1" s="1"/>
  <c r="I599" i="1" s="1"/>
  <c r="U599" i="1" s="1"/>
  <c r="A599" i="1"/>
  <c r="K598" i="1"/>
  <c r="L598" i="1" s="1"/>
  <c r="O598" i="1" s="1"/>
  <c r="P598" i="1" s="1"/>
  <c r="G598" i="1"/>
  <c r="H598" i="1" s="1"/>
  <c r="I598" i="1" s="1"/>
  <c r="U598" i="1" s="1"/>
  <c r="A598" i="1"/>
  <c r="K597" i="1"/>
  <c r="L597" i="1" s="1"/>
  <c r="O597" i="1" s="1"/>
  <c r="P597" i="1" s="1"/>
  <c r="G597" i="1"/>
  <c r="H597" i="1" s="1"/>
  <c r="I597" i="1" s="1"/>
  <c r="U597" i="1" s="1"/>
  <c r="A597" i="1"/>
  <c r="K596" i="1"/>
  <c r="L596" i="1" s="1"/>
  <c r="O596" i="1" s="1"/>
  <c r="P596" i="1" s="1"/>
  <c r="G596" i="1"/>
  <c r="H596" i="1" s="1"/>
  <c r="I596" i="1" s="1"/>
  <c r="U596" i="1" s="1"/>
  <c r="A596" i="1"/>
  <c r="K595" i="1"/>
  <c r="L595" i="1" s="1"/>
  <c r="O595" i="1" s="1"/>
  <c r="P595" i="1" s="1"/>
  <c r="G595" i="1"/>
  <c r="H595" i="1" s="1"/>
  <c r="I595" i="1" s="1"/>
  <c r="U595" i="1" s="1"/>
  <c r="A595" i="1"/>
  <c r="K594" i="1"/>
  <c r="L594" i="1" s="1"/>
  <c r="G594" i="1"/>
  <c r="H594" i="1" s="1"/>
  <c r="I594" i="1" s="1"/>
  <c r="U594" i="1" s="1"/>
  <c r="A594" i="1"/>
  <c r="K593" i="1"/>
  <c r="L593" i="1" s="1"/>
  <c r="G593" i="1"/>
  <c r="H593" i="1" s="1"/>
  <c r="I593" i="1" s="1"/>
  <c r="U593" i="1" s="1"/>
  <c r="A593" i="1"/>
  <c r="K592" i="1"/>
  <c r="L592" i="1" s="1"/>
  <c r="G592" i="1"/>
  <c r="H592" i="1" s="1"/>
  <c r="I592" i="1" s="1"/>
  <c r="U592" i="1" s="1"/>
  <c r="A592" i="1"/>
  <c r="K591" i="1"/>
  <c r="L591" i="1" s="1"/>
  <c r="G591" i="1"/>
  <c r="H591" i="1" s="1"/>
  <c r="I591" i="1" s="1"/>
  <c r="U591" i="1" s="1"/>
  <c r="A591" i="1"/>
  <c r="K590" i="1"/>
  <c r="L590" i="1" s="1"/>
  <c r="G590" i="1"/>
  <c r="H590" i="1" s="1"/>
  <c r="I590" i="1" s="1"/>
  <c r="U590" i="1" s="1"/>
  <c r="A590" i="1"/>
  <c r="K589" i="1"/>
  <c r="L589" i="1" s="1"/>
  <c r="G589" i="1"/>
  <c r="H589" i="1" s="1"/>
  <c r="I589" i="1" s="1"/>
  <c r="U589" i="1" s="1"/>
  <c r="A589" i="1"/>
  <c r="K588" i="1"/>
  <c r="L588" i="1" s="1"/>
  <c r="G588" i="1"/>
  <c r="H588" i="1" s="1"/>
  <c r="I588" i="1" s="1"/>
  <c r="U588" i="1" s="1"/>
  <c r="A588" i="1"/>
  <c r="K587" i="1"/>
  <c r="L587" i="1" s="1"/>
  <c r="G587" i="1"/>
  <c r="H587" i="1" s="1"/>
  <c r="I587" i="1" s="1"/>
  <c r="U587" i="1" s="1"/>
  <c r="A587" i="1"/>
  <c r="K586" i="1"/>
  <c r="L586" i="1" s="1"/>
  <c r="G586" i="1"/>
  <c r="H586" i="1" s="1"/>
  <c r="I586" i="1" s="1"/>
  <c r="U586" i="1" s="1"/>
  <c r="A586" i="1"/>
  <c r="K585" i="1"/>
  <c r="L585" i="1" s="1"/>
  <c r="G585" i="1"/>
  <c r="H585" i="1" s="1"/>
  <c r="I585" i="1" s="1"/>
  <c r="U585" i="1" s="1"/>
  <c r="A585" i="1"/>
  <c r="K584" i="1"/>
  <c r="L584" i="1" s="1"/>
  <c r="G584" i="1"/>
  <c r="H584" i="1" s="1"/>
  <c r="I584" i="1" s="1"/>
  <c r="U584" i="1" s="1"/>
  <c r="A584" i="1"/>
  <c r="K583" i="1"/>
  <c r="L583" i="1" s="1"/>
  <c r="G583" i="1"/>
  <c r="H583" i="1" s="1"/>
  <c r="I583" i="1" s="1"/>
  <c r="U583" i="1" s="1"/>
  <c r="A583" i="1"/>
  <c r="K582" i="1"/>
  <c r="L582" i="1" s="1"/>
  <c r="G582" i="1"/>
  <c r="H582" i="1" s="1"/>
  <c r="I582" i="1" s="1"/>
  <c r="U582" i="1" s="1"/>
  <c r="A582" i="1"/>
  <c r="K581" i="1"/>
  <c r="L581" i="1" s="1"/>
  <c r="G581" i="1"/>
  <c r="H581" i="1" s="1"/>
  <c r="I581" i="1" s="1"/>
  <c r="U581" i="1" s="1"/>
  <c r="A581" i="1"/>
  <c r="K580" i="1"/>
  <c r="L580" i="1" s="1"/>
  <c r="G580" i="1"/>
  <c r="H580" i="1" s="1"/>
  <c r="I580" i="1" s="1"/>
  <c r="U580" i="1" s="1"/>
  <c r="A580" i="1"/>
  <c r="K579" i="1"/>
  <c r="L579" i="1" s="1"/>
  <c r="G579" i="1"/>
  <c r="H579" i="1" s="1"/>
  <c r="I579" i="1" s="1"/>
  <c r="U579" i="1" s="1"/>
  <c r="A579" i="1"/>
  <c r="K578" i="1"/>
  <c r="L578" i="1" s="1"/>
  <c r="G578" i="1"/>
  <c r="H578" i="1" s="1"/>
  <c r="I578" i="1" s="1"/>
  <c r="U578" i="1" s="1"/>
  <c r="A578" i="1"/>
  <c r="K577" i="1"/>
  <c r="L577" i="1" s="1"/>
  <c r="G577" i="1"/>
  <c r="H577" i="1" s="1"/>
  <c r="I577" i="1" s="1"/>
  <c r="U577" i="1" s="1"/>
  <c r="A577" i="1"/>
  <c r="K576" i="1"/>
  <c r="L576" i="1" s="1"/>
  <c r="G576" i="1"/>
  <c r="H576" i="1" s="1"/>
  <c r="I576" i="1" s="1"/>
  <c r="U576" i="1" s="1"/>
  <c r="A576" i="1"/>
  <c r="K575" i="1"/>
  <c r="L575" i="1" s="1"/>
  <c r="G575" i="1"/>
  <c r="H575" i="1" s="1"/>
  <c r="I575" i="1" s="1"/>
  <c r="U575" i="1" s="1"/>
  <c r="A575" i="1"/>
  <c r="K574" i="1"/>
  <c r="L574" i="1" s="1"/>
  <c r="G574" i="1"/>
  <c r="H574" i="1" s="1"/>
  <c r="I574" i="1" s="1"/>
  <c r="U574" i="1" s="1"/>
  <c r="A574" i="1"/>
  <c r="K573" i="1"/>
  <c r="L573" i="1" s="1"/>
  <c r="G573" i="1"/>
  <c r="H573" i="1" s="1"/>
  <c r="I573" i="1" s="1"/>
  <c r="U573" i="1" s="1"/>
  <c r="A573" i="1"/>
  <c r="K572" i="1"/>
  <c r="L572" i="1" s="1"/>
  <c r="G572" i="1"/>
  <c r="H572" i="1" s="1"/>
  <c r="I572" i="1" s="1"/>
  <c r="U572" i="1" s="1"/>
  <c r="A572" i="1"/>
  <c r="K571" i="1"/>
  <c r="L571" i="1" s="1"/>
  <c r="G571" i="1"/>
  <c r="H571" i="1" s="1"/>
  <c r="I571" i="1" s="1"/>
  <c r="U571" i="1" s="1"/>
  <c r="A571" i="1"/>
  <c r="K570" i="1"/>
  <c r="L570" i="1" s="1"/>
  <c r="G570" i="1"/>
  <c r="H570" i="1" s="1"/>
  <c r="I570" i="1" s="1"/>
  <c r="U570" i="1" s="1"/>
  <c r="A570" i="1"/>
  <c r="K569" i="1"/>
  <c r="L569" i="1" s="1"/>
  <c r="G569" i="1"/>
  <c r="H569" i="1" s="1"/>
  <c r="I569" i="1" s="1"/>
  <c r="U569" i="1" s="1"/>
  <c r="A569" i="1"/>
  <c r="K568" i="1"/>
  <c r="L568" i="1" s="1"/>
  <c r="G568" i="1"/>
  <c r="H568" i="1" s="1"/>
  <c r="I568" i="1" s="1"/>
  <c r="U568" i="1" s="1"/>
  <c r="A568" i="1"/>
  <c r="K567" i="1"/>
  <c r="L567" i="1" s="1"/>
  <c r="G567" i="1"/>
  <c r="H567" i="1" s="1"/>
  <c r="I567" i="1" s="1"/>
  <c r="U567" i="1" s="1"/>
  <c r="A567" i="1"/>
  <c r="K566" i="1"/>
  <c r="L566" i="1" s="1"/>
  <c r="G566" i="1"/>
  <c r="H566" i="1" s="1"/>
  <c r="I566" i="1" s="1"/>
  <c r="U566" i="1" s="1"/>
  <c r="A566" i="1"/>
  <c r="K565" i="1"/>
  <c r="L565" i="1" s="1"/>
  <c r="G565" i="1"/>
  <c r="H565" i="1" s="1"/>
  <c r="I565" i="1" s="1"/>
  <c r="U565" i="1" s="1"/>
  <c r="A565" i="1"/>
  <c r="K564" i="1"/>
  <c r="L564" i="1" s="1"/>
  <c r="G564" i="1"/>
  <c r="H564" i="1" s="1"/>
  <c r="I564" i="1" s="1"/>
  <c r="U564" i="1" s="1"/>
  <c r="A564" i="1"/>
  <c r="K563" i="1"/>
  <c r="L563" i="1" s="1"/>
  <c r="G563" i="1"/>
  <c r="H563" i="1" s="1"/>
  <c r="I563" i="1" s="1"/>
  <c r="U563" i="1" s="1"/>
  <c r="A563" i="1"/>
  <c r="K562" i="1"/>
  <c r="L562" i="1" s="1"/>
  <c r="G562" i="1"/>
  <c r="H562" i="1" s="1"/>
  <c r="I562" i="1" s="1"/>
  <c r="U562" i="1" s="1"/>
  <c r="A562" i="1"/>
  <c r="K561" i="1"/>
  <c r="L561" i="1" s="1"/>
  <c r="G561" i="1"/>
  <c r="H561" i="1" s="1"/>
  <c r="I561" i="1" s="1"/>
  <c r="U561" i="1" s="1"/>
  <c r="A561" i="1"/>
  <c r="K560" i="1"/>
  <c r="L560" i="1" s="1"/>
  <c r="G560" i="1"/>
  <c r="H560" i="1" s="1"/>
  <c r="I560" i="1" s="1"/>
  <c r="U560" i="1" s="1"/>
  <c r="A560" i="1"/>
  <c r="K559" i="1"/>
  <c r="L559" i="1" s="1"/>
  <c r="G559" i="1"/>
  <c r="H559" i="1" s="1"/>
  <c r="I559" i="1" s="1"/>
  <c r="U559" i="1" s="1"/>
  <c r="A559" i="1"/>
  <c r="K558" i="1"/>
  <c r="L558" i="1" s="1"/>
  <c r="G558" i="1"/>
  <c r="H558" i="1" s="1"/>
  <c r="I558" i="1" s="1"/>
  <c r="U558" i="1" s="1"/>
  <c r="A558" i="1"/>
  <c r="G557" i="1"/>
  <c r="H557" i="1" s="1"/>
  <c r="I557" i="1" s="1"/>
  <c r="U557" i="1" s="1"/>
  <c r="A557" i="1"/>
  <c r="G556" i="1"/>
  <c r="H556" i="1" s="1"/>
  <c r="I556" i="1" s="1"/>
  <c r="U556" i="1" s="1"/>
  <c r="A556" i="1"/>
  <c r="G555" i="1"/>
  <c r="H555" i="1" s="1"/>
  <c r="I555" i="1" s="1"/>
  <c r="U555" i="1" s="1"/>
  <c r="A555" i="1"/>
  <c r="G554" i="1"/>
  <c r="H554" i="1" s="1"/>
  <c r="I554" i="1" s="1"/>
  <c r="U554" i="1" s="1"/>
  <c r="A554" i="1"/>
  <c r="G553" i="1"/>
  <c r="H553" i="1" s="1"/>
  <c r="I553" i="1" s="1"/>
  <c r="U553" i="1" s="1"/>
  <c r="A553" i="1"/>
  <c r="G552" i="1"/>
  <c r="H552" i="1" s="1"/>
  <c r="I552" i="1" s="1"/>
  <c r="U552" i="1" s="1"/>
  <c r="A552" i="1"/>
  <c r="G551" i="1"/>
  <c r="H551" i="1" s="1"/>
  <c r="I551" i="1" s="1"/>
  <c r="U551" i="1" s="1"/>
  <c r="A551" i="1"/>
  <c r="G550" i="1"/>
  <c r="H550" i="1" s="1"/>
  <c r="I550" i="1" s="1"/>
  <c r="U550" i="1" s="1"/>
  <c r="A550" i="1"/>
  <c r="G549" i="1"/>
  <c r="H549" i="1" s="1"/>
  <c r="I549" i="1" s="1"/>
  <c r="U549" i="1" s="1"/>
  <c r="A549" i="1"/>
  <c r="G548" i="1"/>
  <c r="H548" i="1" s="1"/>
  <c r="I548" i="1" s="1"/>
  <c r="U548" i="1" s="1"/>
  <c r="A548" i="1"/>
  <c r="G547" i="1"/>
  <c r="H547" i="1" s="1"/>
  <c r="I547" i="1" s="1"/>
  <c r="U547" i="1" s="1"/>
  <c r="A547" i="1"/>
  <c r="G546" i="1"/>
  <c r="H546" i="1" s="1"/>
  <c r="I546" i="1" s="1"/>
  <c r="U546" i="1" s="1"/>
  <c r="A546" i="1"/>
  <c r="G545" i="1"/>
  <c r="H545" i="1" s="1"/>
  <c r="I545" i="1" s="1"/>
  <c r="U545" i="1" s="1"/>
  <c r="A545" i="1"/>
  <c r="G544" i="1"/>
  <c r="H544" i="1" s="1"/>
  <c r="I544" i="1" s="1"/>
  <c r="U544" i="1" s="1"/>
  <c r="A544" i="1"/>
  <c r="G543" i="1"/>
  <c r="H543" i="1" s="1"/>
  <c r="I543" i="1" s="1"/>
  <c r="U543" i="1" s="1"/>
  <c r="A543" i="1"/>
  <c r="G542" i="1"/>
  <c r="H542" i="1" s="1"/>
  <c r="I542" i="1" s="1"/>
  <c r="U542" i="1" s="1"/>
  <c r="A542" i="1"/>
  <c r="G541" i="1"/>
  <c r="H541" i="1" s="1"/>
  <c r="I541" i="1" s="1"/>
  <c r="U541" i="1" s="1"/>
  <c r="A541" i="1"/>
  <c r="G540" i="1"/>
  <c r="H540" i="1" s="1"/>
  <c r="I540" i="1" s="1"/>
  <c r="U540" i="1" s="1"/>
  <c r="A540" i="1"/>
  <c r="G539" i="1"/>
  <c r="H539" i="1" s="1"/>
  <c r="I539" i="1" s="1"/>
  <c r="U539" i="1" s="1"/>
  <c r="A539" i="1"/>
  <c r="G538" i="1"/>
  <c r="H538" i="1" s="1"/>
  <c r="I538" i="1" s="1"/>
  <c r="U538" i="1" s="1"/>
  <c r="A538" i="1"/>
  <c r="G537" i="1"/>
  <c r="H537" i="1" s="1"/>
  <c r="I537" i="1" s="1"/>
  <c r="U537" i="1" s="1"/>
  <c r="A537" i="1"/>
  <c r="G536" i="1"/>
  <c r="H536" i="1" s="1"/>
  <c r="I536" i="1" s="1"/>
  <c r="U536" i="1" s="1"/>
  <c r="A536" i="1"/>
  <c r="G535" i="1"/>
  <c r="H535" i="1" s="1"/>
  <c r="I535" i="1" s="1"/>
  <c r="U535" i="1" s="1"/>
  <c r="A535" i="1"/>
  <c r="G534" i="1"/>
  <c r="H534" i="1" s="1"/>
  <c r="I534" i="1" s="1"/>
  <c r="U534" i="1" s="1"/>
  <c r="A534" i="1"/>
  <c r="G533" i="1"/>
  <c r="H533" i="1" s="1"/>
  <c r="I533" i="1" s="1"/>
  <c r="U533" i="1" s="1"/>
  <c r="A533" i="1"/>
  <c r="G532" i="1"/>
  <c r="H532" i="1" s="1"/>
  <c r="I532" i="1" s="1"/>
  <c r="U532" i="1" s="1"/>
  <c r="A532" i="1"/>
  <c r="G531" i="1"/>
  <c r="H531" i="1" s="1"/>
  <c r="I531" i="1" s="1"/>
  <c r="U531" i="1" s="1"/>
  <c r="A531" i="1"/>
  <c r="G530" i="1"/>
  <c r="H530" i="1" s="1"/>
  <c r="I530" i="1" s="1"/>
  <c r="U530" i="1" s="1"/>
  <c r="A530" i="1"/>
  <c r="G529" i="1"/>
  <c r="H529" i="1" s="1"/>
  <c r="I529" i="1" s="1"/>
  <c r="U529" i="1" s="1"/>
  <c r="A529" i="1"/>
  <c r="G528" i="1"/>
  <c r="H528" i="1" s="1"/>
  <c r="I528" i="1" s="1"/>
  <c r="U528" i="1" s="1"/>
  <c r="A528" i="1"/>
  <c r="G527" i="1"/>
  <c r="H527" i="1" s="1"/>
  <c r="I527" i="1" s="1"/>
  <c r="U527" i="1" s="1"/>
  <c r="A527" i="1"/>
  <c r="G526" i="1"/>
  <c r="H526" i="1" s="1"/>
  <c r="I526" i="1" s="1"/>
  <c r="U526" i="1" s="1"/>
  <c r="A526" i="1"/>
  <c r="G525" i="1"/>
  <c r="H525" i="1" s="1"/>
  <c r="I525" i="1" s="1"/>
  <c r="U525" i="1" s="1"/>
  <c r="A525" i="1"/>
  <c r="G524" i="1"/>
  <c r="H524" i="1" s="1"/>
  <c r="I524" i="1" s="1"/>
  <c r="U524" i="1" s="1"/>
  <c r="A524" i="1"/>
  <c r="G523" i="1"/>
  <c r="H523" i="1" s="1"/>
  <c r="I523" i="1" s="1"/>
  <c r="U523" i="1" s="1"/>
  <c r="A523" i="1"/>
  <c r="G522" i="1"/>
  <c r="H522" i="1" s="1"/>
  <c r="I522" i="1" s="1"/>
  <c r="U522" i="1" s="1"/>
  <c r="A522" i="1"/>
  <c r="G521" i="1"/>
  <c r="H521" i="1" s="1"/>
  <c r="I521" i="1" s="1"/>
  <c r="U521" i="1" s="1"/>
  <c r="A521" i="1"/>
  <c r="K520" i="1"/>
  <c r="L520" i="1" s="1"/>
  <c r="O520" i="1" s="1"/>
  <c r="P520" i="1" s="1"/>
  <c r="G520" i="1"/>
  <c r="H520" i="1" s="1"/>
  <c r="I520" i="1" s="1"/>
  <c r="U520" i="1" s="1"/>
  <c r="A520" i="1"/>
  <c r="K519" i="1"/>
  <c r="L519" i="1" s="1"/>
  <c r="O519" i="1" s="1"/>
  <c r="P519" i="1" s="1"/>
  <c r="G519" i="1"/>
  <c r="H519" i="1" s="1"/>
  <c r="I519" i="1" s="1"/>
  <c r="U519" i="1" s="1"/>
  <c r="A519" i="1"/>
  <c r="K518" i="1"/>
  <c r="L518" i="1" s="1"/>
  <c r="O518" i="1" s="1"/>
  <c r="P518" i="1" s="1"/>
  <c r="G518" i="1"/>
  <c r="H518" i="1" s="1"/>
  <c r="I518" i="1" s="1"/>
  <c r="U518" i="1" s="1"/>
  <c r="A518" i="1"/>
  <c r="K517" i="1"/>
  <c r="L517" i="1" s="1"/>
  <c r="O517" i="1" s="1"/>
  <c r="P517" i="1" s="1"/>
  <c r="G517" i="1"/>
  <c r="H517" i="1" s="1"/>
  <c r="I517" i="1" s="1"/>
  <c r="U517" i="1" s="1"/>
  <c r="A517" i="1"/>
  <c r="K516" i="1"/>
  <c r="L516" i="1" s="1"/>
  <c r="O516" i="1" s="1"/>
  <c r="P516" i="1" s="1"/>
  <c r="G516" i="1"/>
  <c r="H516" i="1" s="1"/>
  <c r="I516" i="1" s="1"/>
  <c r="U516" i="1" s="1"/>
  <c r="A516" i="1"/>
  <c r="K515" i="1"/>
  <c r="L515" i="1" s="1"/>
  <c r="O515" i="1" s="1"/>
  <c r="P515" i="1" s="1"/>
  <c r="G515" i="1"/>
  <c r="H515" i="1" s="1"/>
  <c r="I515" i="1" s="1"/>
  <c r="U515" i="1" s="1"/>
  <c r="A515" i="1"/>
  <c r="K514" i="1"/>
  <c r="L514" i="1" s="1"/>
  <c r="O514" i="1" s="1"/>
  <c r="P514" i="1" s="1"/>
  <c r="G514" i="1"/>
  <c r="H514" i="1" s="1"/>
  <c r="I514" i="1" s="1"/>
  <c r="U514" i="1" s="1"/>
  <c r="A514" i="1"/>
  <c r="K513" i="1"/>
  <c r="L513" i="1" s="1"/>
  <c r="O513" i="1" s="1"/>
  <c r="P513" i="1" s="1"/>
  <c r="G513" i="1"/>
  <c r="H513" i="1" s="1"/>
  <c r="I513" i="1" s="1"/>
  <c r="U513" i="1" s="1"/>
  <c r="A513" i="1"/>
  <c r="K512" i="1"/>
  <c r="L512" i="1" s="1"/>
  <c r="O512" i="1" s="1"/>
  <c r="P512" i="1" s="1"/>
  <c r="G512" i="1"/>
  <c r="H512" i="1" s="1"/>
  <c r="I512" i="1" s="1"/>
  <c r="U512" i="1" s="1"/>
  <c r="A512" i="1"/>
  <c r="K511" i="1"/>
  <c r="L511" i="1" s="1"/>
  <c r="O511" i="1" s="1"/>
  <c r="P511" i="1" s="1"/>
  <c r="G511" i="1"/>
  <c r="H511" i="1" s="1"/>
  <c r="I511" i="1" s="1"/>
  <c r="U511" i="1" s="1"/>
  <c r="A511" i="1"/>
  <c r="K510" i="1"/>
  <c r="L510" i="1" s="1"/>
  <c r="O510" i="1" s="1"/>
  <c r="P510" i="1" s="1"/>
  <c r="G510" i="1"/>
  <c r="H510" i="1" s="1"/>
  <c r="I510" i="1" s="1"/>
  <c r="U510" i="1" s="1"/>
  <c r="A510" i="1"/>
  <c r="K509" i="1"/>
  <c r="L509" i="1" s="1"/>
  <c r="O509" i="1" s="1"/>
  <c r="P509" i="1" s="1"/>
  <c r="G509" i="1"/>
  <c r="H509" i="1" s="1"/>
  <c r="I509" i="1" s="1"/>
  <c r="U509" i="1" s="1"/>
  <c r="A509" i="1"/>
  <c r="K508" i="1"/>
  <c r="L508" i="1" s="1"/>
  <c r="O508" i="1" s="1"/>
  <c r="P508" i="1" s="1"/>
  <c r="G508" i="1"/>
  <c r="H508" i="1" s="1"/>
  <c r="I508" i="1" s="1"/>
  <c r="U508" i="1" s="1"/>
  <c r="A508" i="1"/>
  <c r="K507" i="1"/>
  <c r="L507" i="1" s="1"/>
  <c r="O507" i="1" s="1"/>
  <c r="P507" i="1" s="1"/>
  <c r="G507" i="1"/>
  <c r="H507" i="1" s="1"/>
  <c r="I507" i="1" s="1"/>
  <c r="U507" i="1" s="1"/>
  <c r="A507" i="1"/>
  <c r="K506" i="1"/>
  <c r="L506" i="1" s="1"/>
  <c r="O506" i="1" s="1"/>
  <c r="P506" i="1" s="1"/>
  <c r="G506" i="1"/>
  <c r="H506" i="1" s="1"/>
  <c r="I506" i="1" s="1"/>
  <c r="U506" i="1" s="1"/>
  <c r="A506" i="1"/>
  <c r="K505" i="1"/>
  <c r="L505" i="1" s="1"/>
  <c r="O505" i="1" s="1"/>
  <c r="P505" i="1" s="1"/>
  <c r="G505" i="1"/>
  <c r="H505" i="1" s="1"/>
  <c r="I505" i="1" s="1"/>
  <c r="U505" i="1" s="1"/>
  <c r="A505" i="1"/>
  <c r="K504" i="1"/>
  <c r="L504" i="1" s="1"/>
  <c r="O504" i="1" s="1"/>
  <c r="P504" i="1" s="1"/>
  <c r="G504" i="1"/>
  <c r="H504" i="1" s="1"/>
  <c r="I504" i="1" s="1"/>
  <c r="U504" i="1" s="1"/>
  <c r="A504" i="1"/>
  <c r="K503" i="1"/>
  <c r="L503" i="1" s="1"/>
  <c r="O503" i="1" s="1"/>
  <c r="P503" i="1" s="1"/>
  <c r="G503" i="1"/>
  <c r="H503" i="1" s="1"/>
  <c r="I503" i="1" s="1"/>
  <c r="U503" i="1" s="1"/>
  <c r="A503" i="1"/>
  <c r="K502" i="1"/>
  <c r="L502" i="1" s="1"/>
  <c r="O502" i="1" s="1"/>
  <c r="P502" i="1" s="1"/>
  <c r="G502" i="1"/>
  <c r="H502" i="1" s="1"/>
  <c r="I502" i="1" s="1"/>
  <c r="U502" i="1" s="1"/>
  <c r="A502" i="1"/>
  <c r="K501" i="1"/>
  <c r="L501" i="1" s="1"/>
  <c r="O501" i="1" s="1"/>
  <c r="P501" i="1" s="1"/>
  <c r="G501" i="1"/>
  <c r="H501" i="1" s="1"/>
  <c r="I501" i="1" s="1"/>
  <c r="U501" i="1" s="1"/>
  <c r="A501" i="1"/>
  <c r="K500" i="1"/>
  <c r="L500" i="1" s="1"/>
  <c r="O500" i="1" s="1"/>
  <c r="P500" i="1" s="1"/>
  <c r="G500" i="1"/>
  <c r="H500" i="1" s="1"/>
  <c r="I500" i="1" s="1"/>
  <c r="U500" i="1" s="1"/>
  <c r="A500" i="1"/>
  <c r="K499" i="1"/>
  <c r="L499" i="1" s="1"/>
  <c r="O499" i="1" s="1"/>
  <c r="P499" i="1" s="1"/>
  <c r="G499" i="1"/>
  <c r="H499" i="1" s="1"/>
  <c r="I499" i="1" s="1"/>
  <c r="U499" i="1" s="1"/>
  <c r="A499" i="1"/>
  <c r="K498" i="1"/>
  <c r="L498" i="1" s="1"/>
  <c r="O498" i="1" s="1"/>
  <c r="P498" i="1" s="1"/>
  <c r="G498" i="1"/>
  <c r="H498" i="1" s="1"/>
  <c r="I498" i="1" s="1"/>
  <c r="U498" i="1" s="1"/>
  <c r="A498" i="1"/>
  <c r="K497" i="1"/>
  <c r="L497" i="1" s="1"/>
  <c r="O497" i="1" s="1"/>
  <c r="P497" i="1" s="1"/>
  <c r="G497" i="1"/>
  <c r="H497" i="1" s="1"/>
  <c r="I497" i="1" s="1"/>
  <c r="U497" i="1" s="1"/>
  <c r="A497" i="1"/>
  <c r="K496" i="1"/>
  <c r="L496" i="1" s="1"/>
  <c r="O496" i="1" s="1"/>
  <c r="P496" i="1" s="1"/>
  <c r="G496" i="1"/>
  <c r="H496" i="1" s="1"/>
  <c r="I496" i="1" s="1"/>
  <c r="U496" i="1" s="1"/>
  <c r="A496" i="1"/>
  <c r="K495" i="1"/>
  <c r="L495" i="1" s="1"/>
  <c r="O495" i="1" s="1"/>
  <c r="P495" i="1" s="1"/>
  <c r="G495" i="1"/>
  <c r="H495" i="1" s="1"/>
  <c r="I495" i="1" s="1"/>
  <c r="U495" i="1" s="1"/>
  <c r="A495" i="1"/>
  <c r="K494" i="1"/>
  <c r="L494" i="1" s="1"/>
  <c r="O494" i="1" s="1"/>
  <c r="P494" i="1" s="1"/>
  <c r="G494" i="1"/>
  <c r="H494" i="1" s="1"/>
  <c r="I494" i="1" s="1"/>
  <c r="U494" i="1" s="1"/>
  <c r="A494" i="1"/>
  <c r="K493" i="1"/>
  <c r="L493" i="1" s="1"/>
  <c r="O493" i="1" s="1"/>
  <c r="P493" i="1" s="1"/>
  <c r="G493" i="1"/>
  <c r="H493" i="1" s="1"/>
  <c r="I493" i="1" s="1"/>
  <c r="U493" i="1" s="1"/>
  <c r="A493" i="1"/>
  <c r="K492" i="1"/>
  <c r="L492" i="1" s="1"/>
  <c r="O492" i="1" s="1"/>
  <c r="P492" i="1" s="1"/>
  <c r="G492" i="1"/>
  <c r="H492" i="1" s="1"/>
  <c r="I492" i="1" s="1"/>
  <c r="U492" i="1" s="1"/>
  <c r="A492" i="1"/>
  <c r="K491" i="1"/>
  <c r="L491" i="1" s="1"/>
  <c r="O491" i="1" s="1"/>
  <c r="P491" i="1" s="1"/>
  <c r="G491" i="1"/>
  <c r="H491" i="1" s="1"/>
  <c r="I491" i="1" s="1"/>
  <c r="U491" i="1" s="1"/>
  <c r="A491" i="1"/>
  <c r="K490" i="1"/>
  <c r="L490" i="1" s="1"/>
  <c r="O490" i="1" s="1"/>
  <c r="P490" i="1" s="1"/>
  <c r="G490" i="1"/>
  <c r="H490" i="1" s="1"/>
  <c r="I490" i="1" s="1"/>
  <c r="U490" i="1" s="1"/>
  <c r="A490" i="1"/>
  <c r="K489" i="1"/>
  <c r="L489" i="1" s="1"/>
  <c r="O489" i="1" s="1"/>
  <c r="P489" i="1" s="1"/>
  <c r="G489" i="1"/>
  <c r="H489" i="1" s="1"/>
  <c r="I489" i="1" s="1"/>
  <c r="U489" i="1" s="1"/>
  <c r="A489" i="1"/>
  <c r="K488" i="1"/>
  <c r="L488" i="1" s="1"/>
  <c r="O488" i="1" s="1"/>
  <c r="P488" i="1" s="1"/>
  <c r="G488" i="1"/>
  <c r="H488" i="1" s="1"/>
  <c r="I488" i="1" s="1"/>
  <c r="U488" i="1" s="1"/>
  <c r="A488" i="1"/>
  <c r="K487" i="1"/>
  <c r="L487" i="1" s="1"/>
  <c r="O487" i="1" s="1"/>
  <c r="P487" i="1" s="1"/>
  <c r="G487" i="1"/>
  <c r="H487" i="1" s="1"/>
  <c r="I487" i="1" s="1"/>
  <c r="U487" i="1" s="1"/>
  <c r="A487" i="1"/>
  <c r="K486" i="1"/>
  <c r="L486" i="1" s="1"/>
  <c r="O486" i="1" s="1"/>
  <c r="P486" i="1" s="1"/>
  <c r="G486" i="1"/>
  <c r="H486" i="1" s="1"/>
  <c r="I486" i="1" s="1"/>
  <c r="U486" i="1" s="1"/>
  <c r="A486" i="1"/>
  <c r="K485" i="1"/>
  <c r="L485" i="1" s="1"/>
  <c r="O485" i="1" s="1"/>
  <c r="P485" i="1" s="1"/>
  <c r="G485" i="1"/>
  <c r="H485" i="1" s="1"/>
  <c r="I485" i="1" s="1"/>
  <c r="U485" i="1" s="1"/>
  <c r="A485" i="1"/>
  <c r="K484" i="1"/>
  <c r="L484" i="1" s="1"/>
  <c r="O484" i="1" s="1"/>
  <c r="P484" i="1" s="1"/>
  <c r="G484" i="1"/>
  <c r="H484" i="1" s="1"/>
  <c r="I484" i="1" s="1"/>
  <c r="U484" i="1" s="1"/>
  <c r="A484" i="1"/>
  <c r="K483" i="1"/>
  <c r="L483" i="1" s="1"/>
  <c r="G483" i="1"/>
  <c r="H483" i="1" s="1"/>
  <c r="I483" i="1" s="1"/>
  <c r="U483" i="1" s="1"/>
  <c r="A483" i="1"/>
  <c r="K482" i="1"/>
  <c r="L482" i="1" s="1"/>
  <c r="G482" i="1"/>
  <c r="H482" i="1" s="1"/>
  <c r="I482" i="1" s="1"/>
  <c r="U482" i="1" s="1"/>
  <c r="A482" i="1"/>
  <c r="K481" i="1"/>
  <c r="L481" i="1" s="1"/>
  <c r="G481" i="1"/>
  <c r="H481" i="1" s="1"/>
  <c r="I481" i="1" s="1"/>
  <c r="U481" i="1" s="1"/>
  <c r="A481" i="1"/>
  <c r="K480" i="1"/>
  <c r="L480" i="1" s="1"/>
  <c r="G480" i="1"/>
  <c r="H480" i="1" s="1"/>
  <c r="I480" i="1" s="1"/>
  <c r="U480" i="1" s="1"/>
  <c r="A480" i="1"/>
  <c r="K479" i="1"/>
  <c r="L479" i="1" s="1"/>
  <c r="G479" i="1"/>
  <c r="H479" i="1" s="1"/>
  <c r="I479" i="1" s="1"/>
  <c r="U479" i="1" s="1"/>
  <c r="A479" i="1"/>
  <c r="K478" i="1"/>
  <c r="L478" i="1" s="1"/>
  <c r="G478" i="1"/>
  <c r="H478" i="1" s="1"/>
  <c r="I478" i="1" s="1"/>
  <c r="U478" i="1" s="1"/>
  <c r="A478" i="1"/>
  <c r="K477" i="1"/>
  <c r="L477" i="1" s="1"/>
  <c r="G477" i="1"/>
  <c r="H477" i="1" s="1"/>
  <c r="I477" i="1" s="1"/>
  <c r="U477" i="1" s="1"/>
  <c r="A477" i="1"/>
  <c r="K476" i="1"/>
  <c r="L476" i="1" s="1"/>
  <c r="G476" i="1"/>
  <c r="H476" i="1" s="1"/>
  <c r="I476" i="1" s="1"/>
  <c r="U476" i="1" s="1"/>
  <c r="A476" i="1"/>
  <c r="K475" i="1"/>
  <c r="L475" i="1" s="1"/>
  <c r="G475" i="1"/>
  <c r="H475" i="1" s="1"/>
  <c r="I475" i="1" s="1"/>
  <c r="U475" i="1" s="1"/>
  <c r="A475" i="1"/>
  <c r="K474" i="1"/>
  <c r="L474" i="1" s="1"/>
  <c r="G474" i="1"/>
  <c r="H474" i="1" s="1"/>
  <c r="I474" i="1" s="1"/>
  <c r="U474" i="1" s="1"/>
  <c r="A474" i="1"/>
  <c r="K473" i="1"/>
  <c r="L473" i="1" s="1"/>
  <c r="G473" i="1"/>
  <c r="H473" i="1" s="1"/>
  <c r="I473" i="1" s="1"/>
  <c r="U473" i="1" s="1"/>
  <c r="A473" i="1"/>
  <c r="K472" i="1"/>
  <c r="L472" i="1" s="1"/>
  <c r="G472" i="1"/>
  <c r="H472" i="1" s="1"/>
  <c r="I472" i="1" s="1"/>
  <c r="U472" i="1" s="1"/>
  <c r="A472" i="1"/>
  <c r="K471" i="1"/>
  <c r="L471" i="1" s="1"/>
  <c r="G471" i="1"/>
  <c r="H471" i="1" s="1"/>
  <c r="I471" i="1" s="1"/>
  <c r="U471" i="1" s="1"/>
  <c r="A471" i="1"/>
  <c r="K470" i="1"/>
  <c r="L470" i="1" s="1"/>
  <c r="G470" i="1"/>
  <c r="H470" i="1" s="1"/>
  <c r="I470" i="1" s="1"/>
  <c r="U470" i="1" s="1"/>
  <c r="A470" i="1"/>
  <c r="K469" i="1"/>
  <c r="L469" i="1" s="1"/>
  <c r="G469" i="1"/>
  <c r="H469" i="1" s="1"/>
  <c r="I469" i="1" s="1"/>
  <c r="U469" i="1" s="1"/>
  <c r="A469" i="1"/>
  <c r="K468" i="1"/>
  <c r="L468" i="1" s="1"/>
  <c r="G468" i="1"/>
  <c r="H468" i="1" s="1"/>
  <c r="I468" i="1" s="1"/>
  <c r="U468" i="1" s="1"/>
  <c r="A468" i="1"/>
  <c r="K467" i="1"/>
  <c r="L467" i="1" s="1"/>
  <c r="G467" i="1"/>
  <c r="H467" i="1" s="1"/>
  <c r="I467" i="1" s="1"/>
  <c r="U467" i="1" s="1"/>
  <c r="A467" i="1"/>
  <c r="K466" i="1"/>
  <c r="L466" i="1" s="1"/>
  <c r="G466" i="1"/>
  <c r="H466" i="1" s="1"/>
  <c r="I466" i="1" s="1"/>
  <c r="U466" i="1" s="1"/>
  <c r="A466" i="1"/>
  <c r="K465" i="1"/>
  <c r="L465" i="1" s="1"/>
  <c r="G465" i="1"/>
  <c r="H465" i="1" s="1"/>
  <c r="I465" i="1" s="1"/>
  <c r="U465" i="1" s="1"/>
  <c r="A465" i="1"/>
  <c r="K464" i="1"/>
  <c r="L464" i="1" s="1"/>
  <c r="G464" i="1"/>
  <c r="H464" i="1" s="1"/>
  <c r="I464" i="1" s="1"/>
  <c r="U464" i="1" s="1"/>
  <c r="A464" i="1"/>
  <c r="K463" i="1"/>
  <c r="L463" i="1" s="1"/>
  <c r="G463" i="1"/>
  <c r="H463" i="1" s="1"/>
  <c r="I463" i="1" s="1"/>
  <c r="U463" i="1" s="1"/>
  <c r="A463" i="1"/>
  <c r="K462" i="1"/>
  <c r="L462" i="1" s="1"/>
  <c r="G462" i="1"/>
  <c r="H462" i="1" s="1"/>
  <c r="I462" i="1" s="1"/>
  <c r="U462" i="1" s="1"/>
  <c r="A462" i="1"/>
  <c r="K461" i="1"/>
  <c r="L461" i="1" s="1"/>
  <c r="G461" i="1"/>
  <c r="H461" i="1" s="1"/>
  <c r="I461" i="1" s="1"/>
  <c r="U461" i="1" s="1"/>
  <c r="A461" i="1"/>
  <c r="K460" i="1"/>
  <c r="L460" i="1" s="1"/>
  <c r="G460" i="1"/>
  <c r="H460" i="1" s="1"/>
  <c r="I460" i="1" s="1"/>
  <c r="U460" i="1" s="1"/>
  <c r="A460" i="1"/>
  <c r="K459" i="1"/>
  <c r="L459" i="1" s="1"/>
  <c r="G459" i="1"/>
  <c r="H459" i="1" s="1"/>
  <c r="I459" i="1" s="1"/>
  <c r="U459" i="1" s="1"/>
  <c r="A459" i="1"/>
  <c r="K458" i="1"/>
  <c r="L458" i="1" s="1"/>
  <c r="G458" i="1"/>
  <c r="H458" i="1" s="1"/>
  <c r="I458" i="1" s="1"/>
  <c r="U458" i="1" s="1"/>
  <c r="A458" i="1"/>
  <c r="K457" i="1"/>
  <c r="L457" i="1" s="1"/>
  <c r="G457" i="1"/>
  <c r="H457" i="1" s="1"/>
  <c r="I457" i="1" s="1"/>
  <c r="U457" i="1" s="1"/>
  <c r="A457" i="1"/>
  <c r="K456" i="1"/>
  <c r="L456" i="1" s="1"/>
  <c r="G456" i="1"/>
  <c r="H456" i="1" s="1"/>
  <c r="I456" i="1" s="1"/>
  <c r="U456" i="1" s="1"/>
  <c r="A456" i="1"/>
  <c r="K455" i="1"/>
  <c r="L455" i="1" s="1"/>
  <c r="G455" i="1"/>
  <c r="H455" i="1" s="1"/>
  <c r="I455" i="1" s="1"/>
  <c r="U455" i="1" s="1"/>
  <c r="A455" i="1"/>
  <c r="K454" i="1"/>
  <c r="L454" i="1" s="1"/>
  <c r="G454" i="1"/>
  <c r="H454" i="1" s="1"/>
  <c r="I454" i="1" s="1"/>
  <c r="U454" i="1" s="1"/>
  <c r="A454" i="1"/>
  <c r="K453" i="1"/>
  <c r="L453" i="1" s="1"/>
  <c r="G453" i="1"/>
  <c r="H453" i="1" s="1"/>
  <c r="I453" i="1" s="1"/>
  <c r="U453" i="1" s="1"/>
  <c r="A453" i="1"/>
  <c r="K452" i="1"/>
  <c r="L452" i="1" s="1"/>
  <c r="G452" i="1"/>
  <c r="H452" i="1" s="1"/>
  <c r="I452" i="1" s="1"/>
  <c r="U452" i="1" s="1"/>
  <c r="A452" i="1"/>
  <c r="K451" i="1"/>
  <c r="L451" i="1" s="1"/>
  <c r="G451" i="1"/>
  <c r="H451" i="1" s="1"/>
  <c r="I451" i="1" s="1"/>
  <c r="U451" i="1" s="1"/>
  <c r="A451" i="1"/>
  <c r="K450" i="1"/>
  <c r="L450" i="1" s="1"/>
  <c r="G450" i="1"/>
  <c r="H450" i="1" s="1"/>
  <c r="I450" i="1" s="1"/>
  <c r="U450" i="1" s="1"/>
  <c r="A450" i="1"/>
  <c r="K449" i="1"/>
  <c r="L449" i="1" s="1"/>
  <c r="G449" i="1"/>
  <c r="H449" i="1" s="1"/>
  <c r="I449" i="1" s="1"/>
  <c r="U449" i="1" s="1"/>
  <c r="A449" i="1"/>
  <c r="K448" i="1"/>
  <c r="L448" i="1" s="1"/>
  <c r="G448" i="1"/>
  <c r="H448" i="1" s="1"/>
  <c r="I448" i="1" s="1"/>
  <c r="U448" i="1" s="1"/>
  <c r="A448" i="1"/>
  <c r="K447" i="1"/>
  <c r="L447" i="1" s="1"/>
  <c r="G447" i="1"/>
  <c r="H447" i="1" s="1"/>
  <c r="I447" i="1" s="1"/>
  <c r="U447" i="1" s="1"/>
  <c r="A447" i="1"/>
  <c r="G446" i="1"/>
  <c r="H446" i="1" s="1"/>
  <c r="I446" i="1" s="1"/>
  <c r="U446" i="1" s="1"/>
  <c r="A446" i="1"/>
  <c r="G445" i="1"/>
  <c r="H445" i="1" s="1"/>
  <c r="I445" i="1" s="1"/>
  <c r="U445" i="1" s="1"/>
  <c r="A445" i="1"/>
  <c r="G444" i="1"/>
  <c r="H444" i="1" s="1"/>
  <c r="I444" i="1" s="1"/>
  <c r="U444" i="1" s="1"/>
  <c r="A444" i="1"/>
  <c r="G443" i="1"/>
  <c r="H443" i="1" s="1"/>
  <c r="I443" i="1" s="1"/>
  <c r="U443" i="1" s="1"/>
  <c r="A443" i="1"/>
  <c r="G442" i="1"/>
  <c r="H442" i="1" s="1"/>
  <c r="I442" i="1" s="1"/>
  <c r="U442" i="1" s="1"/>
  <c r="A442" i="1"/>
  <c r="G441" i="1"/>
  <c r="H441" i="1" s="1"/>
  <c r="I441" i="1" s="1"/>
  <c r="U441" i="1" s="1"/>
  <c r="A441" i="1"/>
  <c r="G440" i="1"/>
  <c r="H440" i="1" s="1"/>
  <c r="I440" i="1" s="1"/>
  <c r="U440" i="1" s="1"/>
  <c r="A440" i="1"/>
  <c r="G439" i="1"/>
  <c r="H439" i="1" s="1"/>
  <c r="I439" i="1" s="1"/>
  <c r="U439" i="1" s="1"/>
  <c r="A439" i="1"/>
  <c r="G438" i="1"/>
  <c r="H438" i="1" s="1"/>
  <c r="I438" i="1" s="1"/>
  <c r="U438" i="1" s="1"/>
  <c r="A438" i="1"/>
  <c r="G437" i="1"/>
  <c r="H437" i="1" s="1"/>
  <c r="I437" i="1" s="1"/>
  <c r="U437" i="1" s="1"/>
  <c r="A437" i="1"/>
  <c r="G436" i="1"/>
  <c r="H436" i="1" s="1"/>
  <c r="I436" i="1" s="1"/>
  <c r="U436" i="1" s="1"/>
  <c r="A436" i="1"/>
  <c r="G435" i="1"/>
  <c r="H435" i="1" s="1"/>
  <c r="I435" i="1" s="1"/>
  <c r="U435" i="1" s="1"/>
  <c r="A435" i="1"/>
  <c r="G434" i="1"/>
  <c r="H434" i="1" s="1"/>
  <c r="I434" i="1" s="1"/>
  <c r="U434" i="1" s="1"/>
  <c r="A434" i="1"/>
  <c r="G433" i="1"/>
  <c r="H433" i="1" s="1"/>
  <c r="I433" i="1" s="1"/>
  <c r="U433" i="1" s="1"/>
  <c r="A433" i="1"/>
  <c r="G432" i="1"/>
  <c r="H432" i="1" s="1"/>
  <c r="I432" i="1" s="1"/>
  <c r="U432" i="1" s="1"/>
  <c r="A432" i="1"/>
  <c r="G431" i="1"/>
  <c r="H431" i="1" s="1"/>
  <c r="I431" i="1" s="1"/>
  <c r="U431" i="1" s="1"/>
  <c r="A431" i="1"/>
  <c r="G430" i="1"/>
  <c r="H430" i="1" s="1"/>
  <c r="I430" i="1" s="1"/>
  <c r="U430" i="1" s="1"/>
  <c r="A430" i="1"/>
  <c r="G429" i="1"/>
  <c r="H429" i="1" s="1"/>
  <c r="I429" i="1" s="1"/>
  <c r="U429" i="1" s="1"/>
  <c r="A429" i="1"/>
  <c r="G428" i="1"/>
  <c r="H428" i="1" s="1"/>
  <c r="I428" i="1" s="1"/>
  <c r="U428" i="1" s="1"/>
  <c r="A428" i="1"/>
  <c r="G427" i="1"/>
  <c r="H427" i="1" s="1"/>
  <c r="I427" i="1" s="1"/>
  <c r="U427" i="1" s="1"/>
  <c r="A427" i="1"/>
  <c r="G426" i="1"/>
  <c r="H426" i="1" s="1"/>
  <c r="I426" i="1" s="1"/>
  <c r="U426" i="1" s="1"/>
  <c r="A426" i="1"/>
  <c r="G425" i="1"/>
  <c r="H425" i="1" s="1"/>
  <c r="I425" i="1" s="1"/>
  <c r="U425" i="1" s="1"/>
  <c r="A425" i="1"/>
  <c r="G424" i="1"/>
  <c r="H424" i="1" s="1"/>
  <c r="I424" i="1" s="1"/>
  <c r="U424" i="1" s="1"/>
  <c r="A424" i="1"/>
  <c r="G423" i="1"/>
  <c r="H423" i="1" s="1"/>
  <c r="I423" i="1" s="1"/>
  <c r="U423" i="1" s="1"/>
  <c r="A423" i="1"/>
  <c r="G422" i="1"/>
  <c r="H422" i="1" s="1"/>
  <c r="I422" i="1" s="1"/>
  <c r="U422" i="1" s="1"/>
  <c r="A422" i="1"/>
  <c r="G421" i="1"/>
  <c r="H421" i="1" s="1"/>
  <c r="I421" i="1" s="1"/>
  <c r="U421" i="1" s="1"/>
  <c r="A421" i="1"/>
  <c r="G420" i="1"/>
  <c r="H420" i="1" s="1"/>
  <c r="I420" i="1" s="1"/>
  <c r="U420" i="1" s="1"/>
  <c r="A420" i="1"/>
  <c r="G419" i="1"/>
  <c r="H419" i="1" s="1"/>
  <c r="I419" i="1" s="1"/>
  <c r="U419" i="1" s="1"/>
  <c r="A419" i="1"/>
  <c r="G418" i="1"/>
  <c r="H418" i="1" s="1"/>
  <c r="I418" i="1" s="1"/>
  <c r="U418" i="1" s="1"/>
  <c r="A418" i="1"/>
  <c r="G417" i="1"/>
  <c r="H417" i="1" s="1"/>
  <c r="I417" i="1" s="1"/>
  <c r="U417" i="1" s="1"/>
  <c r="A417" i="1"/>
  <c r="G416" i="1"/>
  <c r="H416" i="1" s="1"/>
  <c r="I416" i="1" s="1"/>
  <c r="U416" i="1" s="1"/>
  <c r="A416" i="1"/>
  <c r="G415" i="1"/>
  <c r="H415" i="1" s="1"/>
  <c r="I415" i="1" s="1"/>
  <c r="U415" i="1" s="1"/>
  <c r="A415" i="1"/>
  <c r="G414" i="1"/>
  <c r="H414" i="1" s="1"/>
  <c r="I414" i="1" s="1"/>
  <c r="U414" i="1" s="1"/>
  <c r="A414" i="1"/>
  <c r="G413" i="1"/>
  <c r="H413" i="1" s="1"/>
  <c r="I413" i="1" s="1"/>
  <c r="U413" i="1" s="1"/>
  <c r="A413" i="1"/>
  <c r="G412" i="1"/>
  <c r="H412" i="1" s="1"/>
  <c r="I412" i="1" s="1"/>
  <c r="U412" i="1" s="1"/>
  <c r="A412" i="1"/>
  <c r="G411" i="1"/>
  <c r="H411" i="1" s="1"/>
  <c r="I411" i="1" s="1"/>
  <c r="U411" i="1" s="1"/>
  <c r="A411" i="1"/>
  <c r="G410" i="1"/>
  <c r="H410" i="1" s="1"/>
  <c r="I410" i="1" s="1"/>
  <c r="U410" i="1" s="1"/>
  <c r="A410" i="1"/>
  <c r="K409" i="1"/>
  <c r="L409" i="1" s="1"/>
  <c r="O409" i="1" s="1"/>
  <c r="P409" i="1" s="1"/>
  <c r="G409" i="1"/>
  <c r="H409" i="1" s="1"/>
  <c r="I409" i="1" s="1"/>
  <c r="U409" i="1" s="1"/>
  <c r="A409" i="1"/>
  <c r="K408" i="1"/>
  <c r="L408" i="1" s="1"/>
  <c r="O408" i="1" s="1"/>
  <c r="P408" i="1" s="1"/>
  <c r="G408" i="1"/>
  <c r="H408" i="1" s="1"/>
  <c r="I408" i="1" s="1"/>
  <c r="U408" i="1" s="1"/>
  <c r="A408" i="1"/>
  <c r="K407" i="1"/>
  <c r="L407" i="1" s="1"/>
  <c r="O407" i="1" s="1"/>
  <c r="P407" i="1" s="1"/>
  <c r="G407" i="1"/>
  <c r="H407" i="1" s="1"/>
  <c r="I407" i="1" s="1"/>
  <c r="U407" i="1" s="1"/>
  <c r="A407" i="1"/>
  <c r="K406" i="1"/>
  <c r="L406" i="1" s="1"/>
  <c r="O406" i="1" s="1"/>
  <c r="P406" i="1" s="1"/>
  <c r="G406" i="1"/>
  <c r="H406" i="1" s="1"/>
  <c r="I406" i="1" s="1"/>
  <c r="U406" i="1" s="1"/>
  <c r="A406" i="1"/>
  <c r="K405" i="1"/>
  <c r="L405" i="1" s="1"/>
  <c r="O405" i="1" s="1"/>
  <c r="P405" i="1" s="1"/>
  <c r="G405" i="1"/>
  <c r="H405" i="1" s="1"/>
  <c r="I405" i="1" s="1"/>
  <c r="U405" i="1" s="1"/>
  <c r="A405" i="1"/>
  <c r="K404" i="1"/>
  <c r="L404" i="1" s="1"/>
  <c r="O404" i="1" s="1"/>
  <c r="P404" i="1" s="1"/>
  <c r="G404" i="1"/>
  <c r="H404" i="1" s="1"/>
  <c r="I404" i="1" s="1"/>
  <c r="U404" i="1" s="1"/>
  <c r="A404" i="1"/>
  <c r="K403" i="1"/>
  <c r="L403" i="1" s="1"/>
  <c r="O403" i="1" s="1"/>
  <c r="P403" i="1" s="1"/>
  <c r="G403" i="1"/>
  <c r="H403" i="1" s="1"/>
  <c r="I403" i="1" s="1"/>
  <c r="U403" i="1" s="1"/>
  <c r="A403" i="1"/>
  <c r="K402" i="1"/>
  <c r="L402" i="1" s="1"/>
  <c r="O402" i="1" s="1"/>
  <c r="P402" i="1" s="1"/>
  <c r="G402" i="1"/>
  <c r="H402" i="1" s="1"/>
  <c r="I402" i="1" s="1"/>
  <c r="U402" i="1" s="1"/>
  <c r="A402" i="1"/>
  <c r="K401" i="1"/>
  <c r="L401" i="1" s="1"/>
  <c r="O401" i="1" s="1"/>
  <c r="P401" i="1" s="1"/>
  <c r="G401" i="1"/>
  <c r="H401" i="1" s="1"/>
  <c r="I401" i="1" s="1"/>
  <c r="U401" i="1" s="1"/>
  <c r="A401" i="1"/>
  <c r="K400" i="1"/>
  <c r="L400" i="1" s="1"/>
  <c r="O400" i="1" s="1"/>
  <c r="P400" i="1" s="1"/>
  <c r="G400" i="1"/>
  <c r="H400" i="1" s="1"/>
  <c r="I400" i="1" s="1"/>
  <c r="U400" i="1" s="1"/>
  <c r="A400" i="1"/>
  <c r="K399" i="1"/>
  <c r="L399" i="1" s="1"/>
  <c r="O399" i="1" s="1"/>
  <c r="P399" i="1" s="1"/>
  <c r="G399" i="1"/>
  <c r="H399" i="1" s="1"/>
  <c r="I399" i="1" s="1"/>
  <c r="U399" i="1" s="1"/>
  <c r="A399" i="1"/>
  <c r="K398" i="1"/>
  <c r="L398" i="1" s="1"/>
  <c r="O398" i="1" s="1"/>
  <c r="P398" i="1" s="1"/>
  <c r="G398" i="1"/>
  <c r="H398" i="1" s="1"/>
  <c r="I398" i="1" s="1"/>
  <c r="U398" i="1" s="1"/>
  <c r="A398" i="1"/>
  <c r="K397" i="1"/>
  <c r="L397" i="1" s="1"/>
  <c r="O397" i="1" s="1"/>
  <c r="P397" i="1" s="1"/>
  <c r="G397" i="1"/>
  <c r="H397" i="1" s="1"/>
  <c r="I397" i="1" s="1"/>
  <c r="U397" i="1" s="1"/>
  <c r="A397" i="1"/>
  <c r="K396" i="1"/>
  <c r="L396" i="1" s="1"/>
  <c r="O396" i="1" s="1"/>
  <c r="P396" i="1" s="1"/>
  <c r="G396" i="1"/>
  <c r="H396" i="1" s="1"/>
  <c r="I396" i="1" s="1"/>
  <c r="U396" i="1" s="1"/>
  <c r="A396" i="1"/>
  <c r="K395" i="1"/>
  <c r="L395" i="1" s="1"/>
  <c r="O395" i="1" s="1"/>
  <c r="P395" i="1" s="1"/>
  <c r="G395" i="1"/>
  <c r="H395" i="1" s="1"/>
  <c r="I395" i="1" s="1"/>
  <c r="U395" i="1" s="1"/>
  <c r="A395" i="1"/>
  <c r="K394" i="1"/>
  <c r="L394" i="1" s="1"/>
  <c r="O394" i="1" s="1"/>
  <c r="P394" i="1" s="1"/>
  <c r="G394" i="1"/>
  <c r="H394" i="1" s="1"/>
  <c r="I394" i="1" s="1"/>
  <c r="U394" i="1" s="1"/>
  <c r="A394" i="1"/>
  <c r="K393" i="1"/>
  <c r="L393" i="1" s="1"/>
  <c r="O393" i="1" s="1"/>
  <c r="P393" i="1" s="1"/>
  <c r="G393" i="1"/>
  <c r="H393" i="1" s="1"/>
  <c r="I393" i="1" s="1"/>
  <c r="U393" i="1" s="1"/>
  <c r="A393" i="1"/>
  <c r="K392" i="1"/>
  <c r="L392" i="1" s="1"/>
  <c r="O392" i="1" s="1"/>
  <c r="P392" i="1" s="1"/>
  <c r="G392" i="1"/>
  <c r="H392" i="1" s="1"/>
  <c r="I392" i="1" s="1"/>
  <c r="U392" i="1" s="1"/>
  <c r="A392" i="1"/>
  <c r="K391" i="1"/>
  <c r="L391" i="1" s="1"/>
  <c r="O391" i="1" s="1"/>
  <c r="P391" i="1" s="1"/>
  <c r="G391" i="1"/>
  <c r="H391" i="1" s="1"/>
  <c r="I391" i="1" s="1"/>
  <c r="U391" i="1" s="1"/>
  <c r="A391" i="1"/>
  <c r="K390" i="1"/>
  <c r="L390" i="1" s="1"/>
  <c r="O390" i="1" s="1"/>
  <c r="P390" i="1" s="1"/>
  <c r="G390" i="1"/>
  <c r="H390" i="1" s="1"/>
  <c r="I390" i="1" s="1"/>
  <c r="U390" i="1" s="1"/>
  <c r="A390" i="1"/>
  <c r="K389" i="1"/>
  <c r="L389" i="1" s="1"/>
  <c r="O389" i="1" s="1"/>
  <c r="P389" i="1" s="1"/>
  <c r="G389" i="1"/>
  <c r="H389" i="1" s="1"/>
  <c r="I389" i="1" s="1"/>
  <c r="U389" i="1" s="1"/>
  <c r="A389" i="1"/>
  <c r="K388" i="1"/>
  <c r="L388" i="1" s="1"/>
  <c r="O388" i="1" s="1"/>
  <c r="P388" i="1" s="1"/>
  <c r="G388" i="1"/>
  <c r="H388" i="1" s="1"/>
  <c r="I388" i="1" s="1"/>
  <c r="U388" i="1" s="1"/>
  <c r="A388" i="1"/>
  <c r="K387" i="1"/>
  <c r="L387" i="1" s="1"/>
  <c r="O387" i="1" s="1"/>
  <c r="P387" i="1" s="1"/>
  <c r="G387" i="1"/>
  <c r="H387" i="1" s="1"/>
  <c r="I387" i="1" s="1"/>
  <c r="U387" i="1" s="1"/>
  <c r="A387" i="1"/>
  <c r="K386" i="1"/>
  <c r="L386" i="1" s="1"/>
  <c r="O386" i="1" s="1"/>
  <c r="P386" i="1" s="1"/>
  <c r="G386" i="1"/>
  <c r="H386" i="1" s="1"/>
  <c r="I386" i="1" s="1"/>
  <c r="U386" i="1" s="1"/>
  <c r="A386" i="1"/>
  <c r="K385" i="1"/>
  <c r="L385" i="1" s="1"/>
  <c r="O385" i="1" s="1"/>
  <c r="P385" i="1" s="1"/>
  <c r="G385" i="1"/>
  <c r="H385" i="1" s="1"/>
  <c r="I385" i="1" s="1"/>
  <c r="U385" i="1" s="1"/>
  <c r="A385" i="1"/>
  <c r="K384" i="1"/>
  <c r="L384" i="1" s="1"/>
  <c r="O384" i="1" s="1"/>
  <c r="P384" i="1" s="1"/>
  <c r="G384" i="1"/>
  <c r="H384" i="1" s="1"/>
  <c r="I384" i="1" s="1"/>
  <c r="U384" i="1" s="1"/>
  <c r="A384" i="1"/>
  <c r="K383" i="1"/>
  <c r="L383" i="1" s="1"/>
  <c r="O383" i="1" s="1"/>
  <c r="P383" i="1" s="1"/>
  <c r="G383" i="1"/>
  <c r="H383" i="1" s="1"/>
  <c r="I383" i="1" s="1"/>
  <c r="U383" i="1" s="1"/>
  <c r="A383" i="1"/>
  <c r="K382" i="1"/>
  <c r="L382" i="1" s="1"/>
  <c r="O382" i="1" s="1"/>
  <c r="P382" i="1" s="1"/>
  <c r="G382" i="1"/>
  <c r="H382" i="1" s="1"/>
  <c r="I382" i="1" s="1"/>
  <c r="U382" i="1" s="1"/>
  <c r="A382" i="1"/>
  <c r="K381" i="1"/>
  <c r="L381" i="1" s="1"/>
  <c r="O381" i="1" s="1"/>
  <c r="P381" i="1" s="1"/>
  <c r="G381" i="1"/>
  <c r="H381" i="1" s="1"/>
  <c r="I381" i="1" s="1"/>
  <c r="U381" i="1" s="1"/>
  <c r="A381" i="1"/>
  <c r="K380" i="1"/>
  <c r="L380" i="1" s="1"/>
  <c r="O380" i="1" s="1"/>
  <c r="P380" i="1" s="1"/>
  <c r="G380" i="1"/>
  <c r="H380" i="1" s="1"/>
  <c r="I380" i="1" s="1"/>
  <c r="U380" i="1" s="1"/>
  <c r="A380" i="1"/>
  <c r="K379" i="1"/>
  <c r="L379" i="1" s="1"/>
  <c r="O379" i="1" s="1"/>
  <c r="P379" i="1" s="1"/>
  <c r="G379" i="1"/>
  <c r="H379" i="1" s="1"/>
  <c r="I379" i="1" s="1"/>
  <c r="U379" i="1" s="1"/>
  <c r="A379" i="1"/>
  <c r="K378" i="1"/>
  <c r="L378" i="1" s="1"/>
  <c r="O378" i="1" s="1"/>
  <c r="P378" i="1" s="1"/>
  <c r="G378" i="1"/>
  <c r="H378" i="1" s="1"/>
  <c r="I378" i="1" s="1"/>
  <c r="U378" i="1" s="1"/>
  <c r="A378" i="1"/>
  <c r="K377" i="1"/>
  <c r="L377" i="1" s="1"/>
  <c r="O377" i="1" s="1"/>
  <c r="P377" i="1" s="1"/>
  <c r="G377" i="1"/>
  <c r="H377" i="1" s="1"/>
  <c r="I377" i="1" s="1"/>
  <c r="U377" i="1" s="1"/>
  <c r="A377" i="1"/>
  <c r="K376" i="1"/>
  <c r="L376" i="1" s="1"/>
  <c r="O376" i="1" s="1"/>
  <c r="P376" i="1" s="1"/>
  <c r="G376" i="1"/>
  <c r="H376" i="1" s="1"/>
  <c r="I376" i="1" s="1"/>
  <c r="U376" i="1" s="1"/>
  <c r="A376" i="1"/>
  <c r="K375" i="1"/>
  <c r="L375" i="1" s="1"/>
  <c r="O375" i="1" s="1"/>
  <c r="P375" i="1" s="1"/>
  <c r="G375" i="1"/>
  <c r="H375" i="1" s="1"/>
  <c r="I375" i="1" s="1"/>
  <c r="U375" i="1" s="1"/>
  <c r="A375" i="1"/>
  <c r="K374" i="1"/>
  <c r="L374" i="1" s="1"/>
  <c r="O374" i="1" s="1"/>
  <c r="P374" i="1" s="1"/>
  <c r="G374" i="1"/>
  <c r="H374" i="1" s="1"/>
  <c r="I374" i="1" s="1"/>
  <c r="U374" i="1" s="1"/>
  <c r="A374" i="1"/>
  <c r="K373" i="1"/>
  <c r="L373" i="1" s="1"/>
  <c r="O373" i="1" s="1"/>
  <c r="P373" i="1" s="1"/>
  <c r="G373" i="1"/>
  <c r="H373" i="1" s="1"/>
  <c r="I373" i="1" s="1"/>
  <c r="U373" i="1" s="1"/>
  <c r="A373" i="1"/>
  <c r="K372" i="1"/>
  <c r="L372" i="1" s="1"/>
  <c r="G372" i="1"/>
  <c r="H372" i="1" s="1"/>
  <c r="I372" i="1" s="1"/>
  <c r="U372" i="1" s="1"/>
  <c r="A372" i="1"/>
  <c r="K371" i="1"/>
  <c r="L371" i="1" s="1"/>
  <c r="G371" i="1"/>
  <c r="H371" i="1" s="1"/>
  <c r="I371" i="1" s="1"/>
  <c r="U371" i="1" s="1"/>
  <c r="A371" i="1"/>
  <c r="K370" i="1"/>
  <c r="L370" i="1" s="1"/>
  <c r="G370" i="1"/>
  <c r="H370" i="1" s="1"/>
  <c r="I370" i="1" s="1"/>
  <c r="U370" i="1" s="1"/>
  <c r="A370" i="1"/>
  <c r="K369" i="1"/>
  <c r="L369" i="1" s="1"/>
  <c r="G369" i="1"/>
  <c r="H369" i="1" s="1"/>
  <c r="I369" i="1" s="1"/>
  <c r="U369" i="1" s="1"/>
  <c r="A369" i="1"/>
  <c r="K368" i="1"/>
  <c r="L368" i="1" s="1"/>
  <c r="G368" i="1"/>
  <c r="H368" i="1" s="1"/>
  <c r="I368" i="1" s="1"/>
  <c r="U368" i="1" s="1"/>
  <c r="A368" i="1"/>
  <c r="K367" i="1"/>
  <c r="L367" i="1" s="1"/>
  <c r="G367" i="1"/>
  <c r="H367" i="1" s="1"/>
  <c r="I367" i="1" s="1"/>
  <c r="U367" i="1" s="1"/>
  <c r="A367" i="1"/>
  <c r="K366" i="1"/>
  <c r="L366" i="1" s="1"/>
  <c r="G366" i="1"/>
  <c r="H366" i="1" s="1"/>
  <c r="I366" i="1" s="1"/>
  <c r="U366" i="1" s="1"/>
  <c r="A366" i="1"/>
  <c r="K365" i="1"/>
  <c r="L365" i="1" s="1"/>
  <c r="G365" i="1"/>
  <c r="H365" i="1" s="1"/>
  <c r="I365" i="1" s="1"/>
  <c r="U365" i="1" s="1"/>
  <c r="A365" i="1"/>
  <c r="K364" i="1"/>
  <c r="L364" i="1" s="1"/>
  <c r="G364" i="1"/>
  <c r="H364" i="1" s="1"/>
  <c r="I364" i="1" s="1"/>
  <c r="U364" i="1" s="1"/>
  <c r="A364" i="1"/>
  <c r="K363" i="1"/>
  <c r="L363" i="1" s="1"/>
  <c r="G363" i="1"/>
  <c r="H363" i="1" s="1"/>
  <c r="I363" i="1" s="1"/>
  <c r="U363" i="1" s="1"/>
  <c r="A363" i="1"/>
  <c r="K362" i="1"/>
  <c r="L362" i="1" s="1"/>
  <c r="G362" i="1"/>
  <c r="H362" i="1" s="1"/>
  <c r="I362" i="1" s="1"/>
  <c r="U362" i="1" s="1"/>
  <c r="A362" i="1"/>
  <c r="K361" i="1"/>
  <c r="L361" i="1" s="1"/>
  <c r="G361" i="1"/>
  <c r="H361" i="1" s="1"/>
  <c r="I361" i="1" s="1"/>
  <c r="U361" i="1" s="1"/>
  <c r="A361" i="1"/>
  <c r="K360" i="1"/>
  <c r="L360" i="1" s="1"/>
  <c r="G360" i="1"/>
  <c r="H360" i="1" s="1"/>
  <c r="I360" i="1" s="1"/>
  <c r="U360" i="1" s="1"/>
  <c r="A360" i="1"/>
  <c r="K359" i="1"/>
  <c r="L359" i="1" s="1"/>
  <c r="G359" i="1"/>
  <c r="H359" i="1" s="1"/>
  <c r="I359" i="1" s="1"/>
  <c r="U359" i="1" s="1"/>
  <c r="A359" i="1"/>
  <c r="K358" i="1"/>
  <c r="L358" i="1" s="1"/>
  <c r="G358" i="1"/>
  <c r="H358" i="1" s="1"/>
  <c r="I358" i="1" s="1"/>
  <c r="U358" i="1" s="1"/>
  <c r="A358" i="1"/>
  <c r="K357" i="1"/>
  <c r="L357" i="1" s="1"/>
  <c r="G357" i="1"/>
  <c r="H357" i="1" s="1"/>
  <c r="I357" i="1" s="1"/>
  <c r="U357" i="1" s="1"/>
  <c r="A357" i="1"/>
  <c r="K356" i="1"/>
  <c r="L356" i="1" s="1"/>
  <c r="G356" i="1"/>
  <c r="H356" i="1" s="1"/>
  <c r="I356" i="1" s="1"/>
  <c r="U356" i="1" s="1"/>
  <c r="A356" i="1"/>
  <c r="K355" i="1"/>
  <c r="L355" i="1" s="1"/>
  <c r="G355" i="1"/>
  <c r="H355" i="1" s="1"/>
  <c r="I355" i="1" s="1"/>
  <c r="U355" i="1" s="1"/>
  <c r="A355" i="1"/>
  <c r="K354" i="1"/>
  <c r="L354" i="1" s="1"/>
  <c r="G354" i="1"/>
  <c r="H354" i="1" s="1"/>
  <c r="I354" i="1" s="1"/>
  <c r="U354" i="1" s="1"/>
  <c r="A354" i="1"/>
  <c r="K353" i="1"/>
  <c r="L353" i="1" s="1"/>
  <c r="G353" i="1"/>
  <c r="H353" i="1" s="1"/>
  <c r="I353" i="1" s="1"/>
  <c r="U353" i="1" s="1"/>
  <c r="A353" i="1"/>
  <c r="K352" i="1"/>
  <c r="L352" i="1" s="1"/>
  <c r="G352" i="1"/>
  <c r="H352" i="1" s="1"/>
  <c r="I352" i="1" s="1"/>
  <c r="U352" i="1" s="1"/>
  <c r="A352" i="1"/>
  <c r="K351" i="1"/>
  <c r="L351" i="1" s="1"/>
  <c r="G351" i="1"/>
  <c r="H351" i="1" s="1"/>
  <c r="I351" i="1" s="1"/>
  <c r="U351" i="1" s="1"/>
  <c r="A351" i="1"/>
  <c r="K350" i="1"/>
  <c r="L350" i="1" s="1"/>
  <c r="G350" i="1"/>
  <c r="H350" i="1" s="1"/>
  <c r="I350" i="1" s="1"/>
  <c r="U350" i="1" s="1"/>
  <c r="A350" i="1"/>
  <c r="K349" i="1"/>
  <c r="L349" i="1" s="1"/>
  <c r="G349" i="1"/>
  <c r="H349" i="1" s="1"/>
  <c r="I349" i="1" s="1"/>
  <c r="U349" i="1" s="1"/>
  <c r="A349" i="1"/>
  <c r="K348" i="1"/>
  <c r="L348" i="1" s="1"/>
  <c r="G348" i="1"/>
  <c r="H348" i="1" s="1"/>
  <c r="I348" i="1" s="1"/>
  <c r="U348" i="1" s="1"/>
  <c r="A348" i="1"/>
  <c r="K347" i="1"/>
  <c r="L347" i="1" s="1"/>
  <c r="G347" i="1"/>
  <c r="H347" i="1" s="1"/>
  <c r="I347" i="1" s="1"/>
  <c r="U347" i="1" s="1"/>
  <c r="A347" i="1"/>
  <c r="K346" i="1"/>
  <c r="L346" i="1" s="1"/>
  <c r="G346" i="1"/>
  <c r="H346" i="1" s="1"/>
  <c r="I346" i="1" s="1"/>
  <c r="U346" i="1" s="1"/>
  <c r="A346" i="1"/>
  <c r="K345" i="1"/>
  <c r="L345" i="1" s="1"/>
  <c r="G345" i="1"/>
  <c r="H345" i="1" s="1"/>
  <c r="I345" i="1" s="1"/>
  <c r="U345" i="1" s="1"/>
  <c r="A345" i="1"/>
  <c r="K344" i="1"/>
  <c r="L344" i="1" s="1"/>
  <c r="G344" i="1"/>
  <c r="H344" i="1" s="1"/>
  <c r="I344" i="1" s="1"/>
  <c r="U344" i="1" s="1"/>
  <c r="A344" i="1"/>
  <c r="K343" i="1"/>
  <c r="L343" i="1" s="1"/>
  <c r="G343" i="1"/>
  <c r="H343" i="1" s="1"/>
  <c r="I343" i="1" s="1"/>
  <c r="U343" i="1" s="1"/>
  <c r="A343" i="1"/>
  <c r="K342" i="1"/>
  <c r="L342" i="1" s="1"/>
  <c r="G342" i="1"/>
  <c r="H342" i="1" s="1"/>
  <c r="I342" i="1" s="1"/>
  <c r="U342" i="1" s="1"/>
  <c r="A342" i="1"/>
  <c r="K341" i="1"/>
  <c r="L341" i="1" s="1"/>
  <c r="G341" i="1"/>
  <c r="H341" i="1" s="1"/>
  <c r="I341" i="1" s="1"/>
  <c r="U341" i="1" s="1"/>
  <c r="A341" i="1"/>
  <c r="K340" i="1"/>
  <c r="L340" i="1" s="1"/>
  <c r="G340" i="1"/>
  <c r="H340" i="1" s="1"/>
  <c r="I340" i="1" s="1"/>
  <c r="U340" i="1" s="1"/>
  <c r="A340" i="1"/>
  <c r="K339" i="1"/>
  <c r="L339" i="1" s="1"/>
  <c r="G339" i="1"/>
  <c r="H339" i="1" s="1"/>
  <c r="I339" i="1" s="1"/>
  <c r="U339" i="1" s="1"/>
  <c r="A339" i="1"/>
  <c r="K338" i="1"/>
  <c r="L338" i="1" s="1"/>
  <c r="G338" i="1"/>
  <c r="H338" i="1" s="1"/>
  <c r="I338" i="1" s="1"/>
  <c r="U338" i="1" s="1"/>
  <c r="A338" i="1"/>
  <c r="K337" i="1"/>
  <c r="L337" i="1" s="1"/>
  <c r="G337" i="1"/>
  <c r="H337" i="1" s="1"/>
  <c r="I337" i="1" s="1"/>
  <c r="U337" i="1" s="1"/>
  <c r="A337" i="1"/>
  <c r="K336" i="1"/>
  <c r="L336" i="1" s="1"/>
  <c r="G336" i="1"/>
  <c r="H336" i="1" s="1"/>
  <c r="I336" i="1" s="1"/>
  <c r="U336" i="1" s="1"/>
  <c r="A336" i="1"/>
  <c r="G335" i="1"/>
  <c r="H335" i="1" s="1"/>
  <c r="I335" i="1" s="1"/>
  <c r="U335" i="1" s="1"/>
  <c r="A335" i="1"/>
  <c r="G334" i="1"/>
  <c r="H334" i="1" s="1"/>
  <c r="I334" i="1" s="1"/>
  <c r="U334" i="1" s="1"/>
  <c r="A334" i="1"/>
  <c r="G333" i="1"/>
  <c r="H333" i="1" s="1"/>
  <c r="I333" i="1" s="1"/>
  <c r="U333" i="1" s="1"/>
  <c r="A333" i="1"/>
  <c r="G332" i="1"/>
  <c r="H332" i="1" s="1"/>
  <c r="I332" i="1" s="1"/>
  <c r="U332" i="1" s="1"/>
  <c r="A332" i="1"/>
  <c r="G331" i="1"/>
  <c r="H331" i="1" s="1"/>
  <c r="I331" i="1" s="1"/>
  <c r="U331" i="1" s="1"/>
  <c r="A331" i="1"/>
  <c r="G330" i="1"/>
  <c r="H330" i="1" s="1"/>
  <c r="I330" i="1" s="1"/>
  <c r="U330" i="1" s="1"/>
  <c r="A330" i="1"/>
  <c r="G329" i="1"/>
  <c r="H329" i="1" s="1"/>
  <c r="I329" i="1" s="1"/>
  <c r="U329" i="1" s="1"/>
  <c r="A329" i="1"/>
  <c r="G328" i="1"/>
  <c r="H328" i="1" s="1"/>
  <c r="I328" i="1" s="1"/>
  <c r="U328" i="1" s="1"/>
  <c r="A328" i="1"/>
  <c r="G327" i="1"/>
  <c r="H327" i="1" s="1"/>
  <c r="I327" i="1" s="1"/>
  <c r="U327" i="1" s="1"/>
  <c r="A327" i="1"/>
  <c r="G326" i="1"/>
  <c r="H326" i="1" s="1"/>
  <c r="I326" i="1" s="1"/>
  <c r="U326" i="1" s="1"/>
  <c r="A326" i="1"/>
  <c r="G325" i="1"/>
  <c r="H325" i="1" s="1"/>
  <c r="I325" i="1" s="1"/>
  <c r="U325" i="1" s="1"/>
  <c r="A325" i="1"/>
  <c r="G324" i="1"/>
  <c r="H324" i="1" s="1"/>
  <c r="I324" i="1" s="1"/>
  <c r="U324" i="1" s="1"/>
  <c r="A324" i="1"/>
  <c r="G323" i="1"/>
  <c r="H323" i="1" s="1"/>
  <c r="I323" i="1" s="1"/>
  <c r="U323" i="1" s="1"/>
  <c r="A323" i="1"/>
  <c r="G322" i="1"/>
  <c r="H322" i="1" s="1"/>
  <c r="I322" i="1" s="1"/>
  <c r="U322" i="1" s="1"/>
  <c r="A322" i="1"/>
  <c r="G321" i="1"/>
  <c r="H321" i="1" s="1"/>
  <c r="I321" i="1" s="1"/>
  <c r="U321" i="1" s="1"/>
  <c r="A321" i="1"/>
  <c r="G320" i="1"/>
  <c r="H320" i="1" s="1"/>
  <c r="I320" i="1" s="1"/>
  <c r="U320" i="1" s="1"/>
  <c r="A320" i="1"/>
  <c r="G319" i="1"/>
  <c r="H319" i="1" s="1"/>
  <c r="I319" i="1" s="1"/>
  <c r="U319" i="1" s="1"/>
  <c r="A319" i="1"/>
  <c r="G318" i="1"/>
  <c r="H318" i="1" s="1"/>
  <c r="I318" i="1" s="1"/>
  <c r="U318" i="1" s="1"/>
  <c r="A318" i="1"/>
  <c r="G317" i="1"/>
  <c r="H317" i="1" s="1"/>
  <c r="I317" i="1" s="1"/>
  <c r="U317" i="1" s="1"/>
  <c r="A317" i="1"/>
  <c r="G316" i="1"/>
  <c r="H316" i="1" s="1"/>
  <c r="I316" i="1" s="1"/>
  <c r="U316" i="1" s="1"/>
  <c r="A316" i="1"/>
  <c r="G315" i="1"/>
  <c r="H315" i="1" s="1"/>
  <c r="I315" i="1" s="1"/>
  <c r="U315" i="1" s="1"/>
  <c r="A315" i="1"/>
  <c r="G314" i="1"/>
  <c r="H314" i="1" s="1"/>
  <c r="I314" i="1" s="1"/>
  <c r="U314" i="1" s="1"/>
  <c r="A314" i="1"/>
  <c r="G313" i="1"/>
  <c r="H313" i="1" s="1"/>
  <c r="I313" i="1" s="1"/>
  <c r="U313" i="1" s="1"/>
  <c r="A313" i="1"/>
  <c r="G312" i="1"/>
  <c r="H312" i="1" s="1"/>
  <c r="I312" i="1" s="1"/>
  <c r="U312" i="1" s="1"/>
  <c r="A312" i="1"/>
  <c r="G311" i="1"/>
  <c r="H311" i="1" s="1"/>
  <c r="I311" i="1" s="1"/>
  <c r="U311" i="1" s="1"/>
  <c r="A311" i="1"/>
  <c r="G310" i="1"/>
  <c r="H310" i="1" s="1"/>
  <c r="I310" i="1" s="1"/>
  <c r="U310" i="1" s="1"/>
  <c r="A310" i="1"/>
  <c r="G309" i="1"/>
  <c r="H309" i="1" s="1"/>
  <c r="I309" i="1" s="1"/>
  <c r="U309" i="1" s="1"/>
  <c r="A309" i="1"/>
  <c r="G308" i="1"/>
  <c r="H308" i="1" s="1"/>
  <c r="I308" i="1" s="1"/>
  <c r="U308" i="1" s="1"/>
  <c r="A308" i="1"/>
  <c r="G307" i="1"/>
  <c r="H307" i="1" s="1"/>
  <c r="I307" i="1" s="1"/>
  <c r="U307" i="1" s="1"/>
  <c r="A307" i="1"/>
  <c r="G306" i="1"/>
  <c r="H306" i="1" s="1"/>
  <c r="I306" i="1" s="1"/>
  <c r="U306" i="1" s="1"/>
  <c r="A306" i="1"/>
  <c r="G305" i="1"/>
  <c r="H305" i="1" s="1"/>
  <c r="I305" i="1" s="1"/>
  <c r="U305" i="1" s="1"/>
  <c r="A305" i="1"/>
  <c r="G304" i="1"/>
  <c r="H304" i="1" s="1"/>
  <c r="I304" i="1" s="1"/>
  <c r="U304" i="1" s="1"/>
  <c r="A304" i="1"/>
  <c r="G303" i="1"/>
  <c r="H303" i="1" s="1"/>
  <c r="I303" i="1" s="1"/>
  <c r="U303" i="1" s="1"/>
  <c r="A303" i="1"/>
  <c r="G302" i="1"/>
  <c r="H302" i="1" s="1"/>
  <c r="I302" i="1" s="1"/>
  <c r="U302" i="1" s="1"/>
  <c r="A302" i="1"/>
  <c r="G301" i="1"/>
  <c r="H301" i="1" s="1"/>
  <c r="I301" i="1" s="1"/>
  <c r="U301" i="1" s="1"/>
  <c r="A301" i="1"/>
  <c r="G300" i="1"/>
  <c r="H300" i="1" s="1"/>
  <c r="I300" i="1" s="1"/>
  <c r="U300" i="1" s="1"/>
  <c r="A300" i="1"/>
  <c r="G299" i="1"/>
  <c r="H299" i="1" s="1"/>
  <c r="I299" i="1" s="1"/>
  <c r="U299" i="1" s="1"/>
  <c r="A299" i="1"/>
  <c r="K298" i="1"/>
  <c r="L298" i="1" s="1"/>
  <c r="O298" i="1" s="1"/>
  <c r="P298" i="1" s="1"/>
  <c r="G298" i="1"/>
  <c r="H298" i="1" s="1"/>
  <c r="I298" i="1" s="1"/>
  <c r="U298" i="1" s="1"/>
  <c r="A298" i="1"/>
  <c r="K297" i="1"/>
  <c r="L297" i="1" s="1"/>
  <c r="O297" i="1" s="1"/>
  <c r="P297" i="1" s="1"/>
  <c r="G297" i="1"/>
  <c r="H297" i="1" s="1"/>
  <c r="I297" i="1" s="1"/>
  <c r="U297" i="1" s="1"/>
  <c r="A297" i="1"/>
  <c r="K296" i="1"/>
  <c r="L296" i="1" s="1"/>
  <c r="O296" i="1" s="1"/>
  <c r="P296" i="1" s="1"/>
  <c r="G296" i="1"/>
  <c r="H296" i="1" s="1"/>
  <c r="I296" i="1" s="1"/>
  <c r="U296" i="1" s="1"/>
  <c r="A296" i="1"/>
  <c r="K295" i="1"/>
  <c r="L295" i="1" s="1"/>
  <c r="O295" i="1" s="1"/>
  <c r="P295" i="1" s="1"/>
  <c r="G295" i="1"/>
  <c r="H295" i="1" s="1"/>
  <c r="I295" i="1" s="1"/>
  <c r="U295" i="1" s="1"/>
  <c r="A295" i="1"/>
  <c r="K294" i="1"/>
  <c r="L294" i="1" s="1"/>
  <c r="O294" i="1" s="1"/>
  <c r="P294" i="1" s="1"/>
  <c r="G294" i="1"/>
  <c r="H294" i="1" s="1"/>
  <c r="I294" i="1" s="1"/>
  <c r="U294" i="1" s="1"/>
  <c r="A294" i="1"/>
  <c r="K293" i="1"/>
  <c r="L293" i="1" s="1"/>
  <c r="O293" i="1" s="1"/>
  <c r="P293" i="1" s="1"/>
  <c r="G293" i="1"/>
  <c r="H293" i="1" s="1"/>
  <c r="I293" i="1" s="1"/>
  <c r="U293" i="1" s="1"/>
  <c r="A293" i="1"/>
  <c r="K292" i="1"/>
  <c r="L292" i="1" s="1"/>
  <c r="O292" i="1" s="1"/>
  <c r="P292" i="1" s="1"/>
  <c r="G292" i="1"/>
  <c r="H292" i="1" s="1"/>
  <c r="I292" i="1" s="1"/>
  <c r="U292" i="1" s="1"/>
  <c r="A292" i="1"/>
  <c r="K291" i="1"/>
  <c r="L291" i="1" s="1"/>
  <c r="O291" i="1" s="1"/>
  <c r="P291" i="1" s="1"/>
  <c r="G291" i="1"/>
  <c r="H291" i="1" s="1"/>
  <c r="I291" i="1" s="1"/>
  <c r="U291" i="1" s="1"/>
  <c r="A291" i="1"/>
  <c r="K290" i="1"/>
  <c r="L290" i="1" s="1"/>
  <c r="O290" i="1" s="1"/>
  <c r="P290" i="1" s="1"/>
  <c r="G290" i="1"/>
  <c r="H290" i="1" s="1"/>
  <c r="I290" i="1" s="1"/>
  <c r="U290" i="1" s="1"/>
  <c r="A290" i="1"/>
  <c r="K289" i="1"/>
  <c r="L289" i="1" s="1"/>
  <c r="O289" i="1" s="1"/>
  <c r="P289" i="1" s="1"/>
  <c r="G289" i="1"/>
  <c r="H289" i="1" s="1"/>
  <c r="I289" i="1" s="1"/>
  <c r="U289" i="1" s="1"/>
  <c r="A289" i="1"/>
  <c r="K288" i="1"/>
  <c r="L288" i="1" s="1"/>
  <c r="O288" i="1" s="1"/>
  <c r="P288" i="1" s="1"/>
  <c r="G288" i="1"/>
  <c r="H288" i="1" s="1"/>
  <c r="I288" i="1" s="1"/>
  <c r="U288" i="1" s="1"/>
  <c r="A288" i="1"/>
  <c r="K287" i="1"/>
  <c r="L287" i="1" s="1"/>
  <c r="O287" i="1" s="1"/>
  <c r="P287" i="1" s="1"/>
  <c r="G287" i="1"/>
  <c r="H287" i="1" s="1"/>
  <c r="I287" i="1" s="1"/>
  <c r="U287" i="1" s="1"/>
  <c r="A287" i="1"/>
  <c r="K286" i="1"/>
  <c r="L286" i="1" s="1"/>
  <c r="O286" i="1" s="1"/>
  <c r="P286" i="1" s="1"/>
  <c r="G286" i="1"/>
  <c r="H286" i="1" s="1"/>
  <c r="I286" i="1" s="1"/>
  <c r="U286" i="1" s="1"/>
  <c r="A286" i="1"/>
  <c r="K285" i="1"/>
  <c r="L285" i="1" s="1"/>
  <c r="O285" i="1" s="1"/>
  <c r="P285" i="1" s="1"/>
  <c r="G285" i="1"/>
  <c r="H285" i="1" s="1"/>
  <c r="I285" i="1" s="1"/>
  <c r="U285" i="1" s="1"/>
  <c r="A285" i="1"/>
  <c r="K284" i="1"/>
  <c r="L284" i="1" s="1"/>
  <c r="O284" i="1" s="1"/>
  <c r="P284" i="1" s="1"/>
  <c r="G284" i="1"/>
  <c r="H284" i="1" s="1"/>
  <c r="I284" i="1" s="1"/>
  <c r="U284" i="1" s="1"/>
  <c r="A284" i="1"/>
  <c r="K283" i="1"/>
  <c r="L283" i="1" s="1"/>
  <c r="O283" i="1" s="1"/>
  <c r="P283" i="1" s="1"/>
  <c r="G283" i="1"/>
  <c r="H283" i="1" s="1"/>
  <c r="I283" i="1" s="1"/>
  <c r="U283" i="1" s="1"/>
  <c r="A283" i="1"/>
  <c r="K282" i="1"/>
  <c r="L282" i="1" s="1"/>
  <c r="O282" i="1" s="1"/>
  <c r="P282" i="1" s="1"/>
  <c r="G282" i="1"/>
  <c r="H282" i="1" s="1"/>
  <c r="I282" i="1" s="1"/>
  <c r="U282" i="1" s="1"/>
  <c r="A282" i="1"/>
  <c r="K281" i="1"/>
  <c r="L281" i="1" s="1"/>
  <c r="O281" i="1" s="1"/>
  <c r="P281" i="1" s="1"/>
  <c r="G281" i="1"/>
  <c r="H281" i="1" s="1"/>
  <c r="I281" i="1" s="1"/>
  <c r="U281" i="1" s="1"/>
  <c r="A281" i="1"/>
  <c r="K280" i="1"/>
  <c r="L280" i="1" s="1"/>
  <c r="O280" i="1" s="1"/>
  <c r="P280" i="1" s="1"/>
  <c r="G280" i="1"/>
  <c r="H280" i="1" s="1"/>
  <c r="I280" i="1" s="1"/>
  <c r="U280" i="1" s="1"/>
  <c r="A280" i="1"/>
  <c r="K279" i="1"/>
  <c r="L279" i="1" s="1"/>
  <c r="O279" i="1" s="1"/>
  <c r="P279" i="1" s="1"/>
  <c r="G279" i="1"/>
  <c r="H279" i="1" s="1"/>
  <c r="I279" i="1" s="1"/>
  <c r="U279" i="1" s="1"/>
  <c r="A279" i="1"/>
  <c r="K278" i="1"/>
  <c r="L278" i="1" s="1"/>
  <c r="O278" i="1" s="1"/>
  <c r="P278" i="1" s="1"/>
  <c r="G278" i="1"/>
  <c r="H278" i="1" s="1"/>
  <c r="I278" i="1" s="1"/>
  <c r="U278" i="1" s="1"/>
  <c r="A278" i="1"/>
  <c r="K277" i="1"/>
  <c r="L277" i="1" s="1"/>
  <c r="O277" i="1" s="1"/>
  <c r="P277" i="1" s="1"/>
  <c r="G277" i="1"/>
  <c r="H277" i="1" s="1"/>
  <c r="I277" i="1" s="1"/>
  <c r="U277" i="1" s="1"/>
  <c r="A277" i="1"/>
  <c r="K276" i="1"/>
  <c r="L276" i="1" s="1"/>
  <c r="O276" i="1" s="1"/>
  <c r="P276" i="1" s="1"/>
  <c r="G276" i="1"/>
  <c r="H276" i="1" s="1"/>
  <c r="I276" i="1" s="1"/>
  <c r="U276" i="1" s="1"/>
  <c r="A276" i="1"/>
  <c r="K275" i="1"/>
  <c r="L275" i="1" s="1"/>
  <c r="O275" i="1" s="1"/>
  <c r="P275" i="1" s="1"/>
  <c r="G275" i="1"/>
  <c r="H275" i="1" s="1"/>
  <c r="I275" i="1" s="1"/>
  <c r="U275" i="1" s="1"/>
  <c r="A275" i="1"/>
  <c r="K274" i="1"/>
  <c r="L274" i="1" s="1"/>
  <c r="O274" i="1" s="1"/>
  <c r="P274" i="1" s="1"/>
  <c r="G274" i="1"/>
  <c r="H274" i="1" s="1"/>
  <c r="I274" i="1" s="1"/>
  <c r="U274" i="1" s="1"/>
  <c r="A274" i="1"/>
  <c r="K273" i="1"/>
  <c r="L273" i="1" s="1"/>
  <c r="O273" i="1" s="1"/>
  <c r="P273" i="1" s="1"/>
  <c r="G273" i="1"/>
  <c r="H273" i="1" s="1"/>
  <c r="I273" i="1" s="1"/>
  <c r="U273" i="1" s="1"/>
  <c r="A273" i="1"/>
  <c r="K272" i="1"/>
  <c r="L272" i="1" s="1"/>
  <c r="O272" i="1" s="1"/>
  <c r="P272" i="1" s="1"/>
  <c r="G272" i="1"/>
  <c r="H272" i="1" s="1"/>
  <c r="I272" i="1" s="1"/>
  <c r="U272" i="1" s="1"/>
  <c r="A272" i="1"/>
  <c r="K271" i="1"/>
  <c r="L271" i="1" s="1"/>
  <c r="O271" i="1" s="1"/>
  <c r="P271" i="1" s="1"/>
  <c r="G271" i="1"/>
  <c r="H271" i="1" s="1"/>
  <c r="I271" i="1" s="1"/>
  <c r="U271" i="1" s="1"/>
  <c r="A271" i="1"/>
  <c r="K270" i="1"/>
  <c r="L270" i="1" s="1"/>
  <c r="O270" i="1" s="1"/>
  <c r="P270" i="1" s="1"/>
  <c r="G270" i="1"/>
  <c r="H270" i="1" s="1"/>
  <c r="I270" i="1" s="1"/>
  <c r="U270" i="1" s="1"/>
  <c r="A270" i="1"/>
  <c r="K269" i="1"/>
  <c r="L269" i="1" s="1"/>
  <c r="O269" i="1" s="1"/>
  <c r="P269" i="1" s="1"/>
  <c r="G269" i="1"/>
  <c r="H269" i="1" s="1"/>
  <c r="I269" i="1" s="1"/>
  <c r="U269" i="1" s="1"/>
  <c r="A269" i="1"/>
  <c r="K268" i="1"/>
  <c r="L268" i="1" s="1"/>
  <c r="O268" i="1" s="1"/>
  <c r="P268" i="1" s="1"/>
  <c r="G268" i="1"/>
  <c r="H268" i="1" s="1"/>
  <c r="I268" i="1" s="1"/>
  <c r="U268" i="1" s="1"/>
  <c r="A268" i="1"/>
  <c r="K267" i="1"/>
  <c r="L267" i="1" s="1"/>
  <c r="O267" i="1" s="1"/>
  <c r="P267" i="1" s="1"/>
  <c r="G267" i="1"/>
  <c r="H267" i="1" s="1"/>
  <c r="I267" i="1" s="1"/>
  <c r="U267" i="1" s="1"/>
  <c r="A267" i="1"/>
  <c r="K266" i="1"/>
  <c r="L266" i="1" s="1"/>
  <c r="O266" i="1" s="1"/>
  <c r="P266" i="1" s="1"/>
  <c r="G266" i="1"/>
  <c r="H266" i="1" s="1"/>
  <c r="I266" i="1" s="1"/>
  <c r="U266" i="1" s="1"/>
  <c r="A266" i="1"/>
  <c r="K265" i="1"/>
  <c r="L265" i="1" s="1"/>
  <c r="O265" i="1" s="1"/>
  <c r="P265" i="1" s="1"/>
  <c r="G265" i="1"/>
  <c r="H265" i="1" s="1"/>
  <c r="I265" i="1" s="1"/>
  <c r="U265" i="1" s="1"/>
  <c r="A265" i="1"/>
  <c r="K264" i="1"/>
  <c r="L264" i="1" s="1"/>
  <c r="O264" i="1" s="1"/>
  <c r="P264" i="1" s="1"/>
  <c r="G264" i="1"/>
  <c r="H264" i="1" s="1"/>
  <c r="I264" i="1" s="1"/>
  <c r="U264" i="1" s="1"/>
  <c r="A264" i="1"/>
  <c r="K263" i="1"/>
  <c r="L263" i="1" s="1"/>
  <c r="O263" i="1" s="1"/>
  <c r="P263" i="1" s="1"/>
  <c r="G263" i="1"/>
  <c r="H263" i="1" s="1"/>
  <c r="I263" i="1" s="1"/>
  <c r="U263" i="1" s="1"/>
  <c r="A263" i="1"/>
  <c r="K262" i="1"/>
  <c r="L262" i="1" s="1"/>
  <c r="O262" i="1" s="1"/>
  <c r="P262" i="1" s="1"/>
  <c r="G262" i="1"/>
  <c r="H262" i="1" s="1"/>
  <c r="I262" i="1" s="1"/>
  <c r="U262" i="1" s="1"/>
  <c r="A262" i="1"/>
  <c r="K261" i="1"/>
  <c r="L261" i="1" s="1"/>
  <c r="G261" i="1"/>
  <c r="H261" i="1" s="1"/>
  <c r="I261" i="1" s="1"/>
  <c r="U261" i="1" s="1"/>
  <c r="A261" i="1"/>
  <c r="K260" i="1"/>
  <c r="L260" i="1" s="1"/>
  <c r="G260" i="1"/>
  <c r="H260" i="1" s="1"/>
  <c r="I260" i="1" s="1"/>
  <c r="U260" i="1" s="1"/>
  <c r="A260" i="1"/>
  <c r="K259" i="1"/>
  <c r="L259" i="1" s="1"/>
  <c r="G259" i="1"/>
  <c r="H259" i="1" s="1"/>
  <c r="I259" i="1" s="1"/>
  <c r="U259" i="1" s="1"/>
  <c r="A259" i="1"/>
  <c r="K258" i="1"/>
  <c r="L258" i="1" s="1"/>
  <c r="G258" i="1"/>
  <c r="H258" i="1" s="1"/>
  <c r="I258" i="1" s="1"/>
  <c r="U258" i="1" s="1"/>
  <c r="A258" i="1"/>
  <c r="K257" i="1"/>
  <c r="L257" i="1" s="1"/>
  <c r="G257" i="1"/>
  <c r="H257" i="1" s="1"/>
  <c r="I257" i="1" s="1"/>
  <c r="U257" i="1" s="1"/>
  <c r="A257" i="1"/>
  <c r="K256" i="1"/>
  <c r="L256" i="1" s="1"/>
  <c r="G256" i="1"/>
  <c r="H256" i="1" s="1"/>
  <c r="I256" i="1" s="1"/>
  <c r="U256" i="1" s="1"/>
  <c r="A256" i="1"/>
  <c r="K255" i="1"/>
  <c r="L255" i="1" s="1"/>
  <c r="G255" i="1"/>
  <c r="H255" i="1" s="1"/>
  <c r="I255" i="1" s="1"/>
  <c r="U255" i="1" s="1"/>
  <c r="A255" i="1"/>
  <c r="K254" i="1"/>
  <c r="L254" i="1" s="1"/>
  <c r="G254" i="1"/>
  <c r="H254" i="1" s="1"/>
  <c r="I254" i="1" s="1"/>
  <c r="U254" i="1" s="1"/>
  <c r="A254" i="1"/>
  <c r="K253" i="1"/>
  <c r="L253" i="1" s="1"/>
  <c r="G253" i="1"/>
  <c r="H253" i="1" s="1"/>
  <c r="I253" i="1" s="1"/>
  <c r="U253" i="1" s="1"/>
  <c r="A253" i="1"/>
  <c r="K252" i="1"/>
  <c r="L252" i="1" s="1"/>
  <c r="G252" i="1"/>
  <c r="H252" i="1" s="1"/>
  <c r="I252" i="1" s="1"/>
  <c r="U252" i="1" s="1"/>
  <c r="A252" i="1"/>
  <c r="K251" i="1"/>
  <c r="L251" i="1" s="1"/>
  <c r="G251" i="1"/>
  <c r="H251" i="1" s="1"/>
  <c r="I251" i="1" s="1"/>
  <c r="U251" i="1" s="1"/>
  <c r="A251" i="1"/>
  <c r="K250" i="1"/>
  <c r="L250" i="1" s="1"/>
  <c r="G250" i="1"/>
  <c r="H250" i="1" s="1"/>
  <c r="I250" i="1" s="1"/>
  <c r="U250" i="1" s="1"/>
  <c r="A250" i="1"/>
  <c r="K249" i="1"/>
  <c r="L249" i="1" s="1"/>
  <c r="G249" i="1"/>
  <c r="H249" i="1" s="1"/>
  <c r="I249" i="1" s="1"/>
  <c r="U249" i="1" s="1"/>
  <c r="A249" i="1"/>
  <c r="K248" i="1"/>
  <c r="L248" i="1" s="1"/>
  <c r="G248" i="1"/>
  <c r="H248" i="1" s="1"/>
  <c r="I248" i="1" s="1"/>
  <c r="U248" i="1" s="1"/>
  <c r="A248" i="1"/>
  <c r="K247" i="1"/>
  <c r="L247" i="1" s="1"/>
  <c r="G247" i="1"/>
  <c r="H247" i="1" s="1"/>
  <c r="I247" i="1" s="1"/>
  <c r="U247" i="1" s="1"/>
  <c r="A247" i="1"/>
  <c r="K246" i="1"/>
  <c r="L246" i="1" s="1"/>
  <c r="G246" i="1"/>
  <c r="H246" i="1" s="1"/>
  <c r="I246" i="1" s="1"/>
  <c r="U246" i="1" s="1"/>
  <c r="A246" i="1"/>
  <c r="K245" i="1"/>
  <c r="L245" i="1" s="1"/>
  <c r="G245" i="1"/>
  <c r="H245" i="1" s="1"/>
  <c r="I245" i="1" s="1"/>
  <c r="U245" i="1" s="1"/>
  <c r="A245" i="1"/>
  <c r="K244" i="1"/>
  <c r="L244" i="1" s="1"/>
  <c r="G244" i="1"/>
  <c r="H244" i="1" s="1"/>
  <c r="I244" i="1" s="1"/>
  <c r="U244" i="1" s="1"/>
  <c r="A244" i="1"/>
  <c r="K243" i="1"/>
  <c r="L243" i="1" s="1"/>
  <c r="G243" i="1"/>
  <c r="H243" i="1" s="1"/>
  <c r="I243" i="1" s="1"/>
  <c r="U243" i="1" s="1"/>
  <c r="A243" i="1"/>
  <c r="K242" i="1"/>
  <c r="L242" i="1" s="1"/>
  <c r="G242" i="1"/>
  <c r="H242" i="1" s="1"/>
  <c r="I242" i="1" s="1"/>
  <c r="U242" i="1" s="1"/>
  <c r="A242" i="1"/>
  <c r="K241" i="1"/>
  <c r="L241" i="1" s="1"/>
  <c r="G241" i="1"/>
  <c r="H241" i="1" s="1"/>
  <c r="I241" i="1" s="1"/>
  <c r="U241" i="1" s="1"/>
  <c r="A241" i="1"/>
  <c r="K240" i="1"/>
  <c r="L240" i="1" s="1"/>
  <c r="G240" i="1"/>
  <c r="H240" i="1" s="1"/>
  <c r="I240" i="1" s="1"/>
  <c r="U240" i="1" s="1"/>
  <c r="A240" i="1"/>
  <c r="K239" i="1"/>
  <c r="L239" i="1" s="1"/>
  <c r="G239" i="1"/>
  <c r="H239" i="1" s="1"/>
  <c r="I239" i="1" s="1"/>
  <c r="U239" i="1" s="1"/>
  <c r="A239" i="1"/>
  <c r="K238" i="1"/>
  <c r="L238" i="1" s="1"/>
  <c r="G238" i="1"/>
  <c r="H238" i="1" s="1"/>
  <c r="I238" i="1" s="1"/>
  <c r="U238" i="1" s="1"/>
  <c r="A238" i="1"/>
  <c r="K237" i="1"/>
  <c r="L237" i="1" s="1"/>
  <c r="G237" i="1"/>
  <c r="H237" i="1" s="1"/>
  <c r="I237" i="1" s="1"/>
  <c r="U237" i="1" s="1"/>
  <c r="A237" i="1"/>
  <c r="K236" i="1"/>
  <c r="L236" i="1" s="1"/>
  <c r="G236" i="1"/>
  <c r="H236" i="1" s="1"/>
  <c r="I236" i="1" s="1"/>
  <c r="U236" i="1" s="1"/>
  <c r="A236" i="1"/>
  <c r="K235" i="1"/>
  <c r="L235" i="1" s="1"/>
  <c r="G235" i="1"/>
  <c r="H235" i="1" s="1"/>
  <c r="I235" i="1" s="1"/>
  <c r="U235" i="1" s="1"/>
  <c r="A235" i="1"/>
  <c r="K234" i="1"/>
  <c r="L234" i="1" s="1"/>
  <c r="G234" i="1"/>
  <c r="H234" i="1" s="1"/>
  <c r="I234" i="1" s="1"/>
  <c r="U234" i="1" s="1"/>
  <c r="A234" i="1"/>
  <c r="K233" i="1"/>
  <c r="L233" i="1" s="1"/>
  <c r="G233" i="1"/>
  <c r="H233" i="1" s="1"/>
  <c r="I233" i="1" s="1"/>
  <c r="U233" i="1" s="1"/>
  <c r="A233" i="1"/>
  <c r="K232" i="1"/>
  <c r="L232" i="1" s="1"/>
  <c r="G232" i="1"/>
  <c r="H232" i="1" s="1"/>
  <c r="I232" i="1" s="1"/>
  <c r="U232" i="1" s="1"/>
  <c r="A232" i="1"/>
  <c r="K231" i="1"/>
  <c r="L231" i="1" s="1"/>
  <c r="G231" i="1"/>
  <c r="H231" i="1" s="1"/>
  <c r="I231" i="1" s="1"/>
  <c r="U231" i="1" s="1"/>
  <c r="A231" i="1"/>
  <c r="K230" i="1"/>
  <c r="L230" i="1" s="1"/>
  <c r="G230" i="1"/>
  <c r="H230" i="1" s="1"/>
  <c r="I230" i="1" s="1"/>
  <c r="U230" i="1" s="1"/>
  <c r="A230" i="1"/>
  <c r="K229" i="1"/>
  <c r="L229" i="1" s="1"/>
  <c r="G229" i="1"/>
  <c r="H229" i="1" s="1"/>
  <c r="I229" i="1" s="1"/>
  <c r="U229" i="1" s="1"/>
  <c r="A229" i="1"/>
  <c r="K228" i="1"/>
  <c r="L228" i="1" s="1"/>
  <c r="G228" i="1"/>
  <c r="H228" i="1" s="1"/>
  <c r="I228" i="1" s="1"/>
  <c r="U228" i="1" s="1"/>
  <c r="A228" i="1"/>
  <c r="K227" i="1"/>
  <c r="L227" i="1" s="1"/>
  <c r="G227" i="1"/>
  <c r="H227" i="1" s="1"/>
  <c r="I227" i="1" s="1"/>
  <c r="U227" i="1" s="1"/>
  <c r="A227" i="1"/>
  <c r="K226" i="1"/>
  <c r="L226" i="1" s="1"/>
  <c r="G226" i="1"/>
  <c r="H226" i="1" s="1"/>
  <c r="I226" i="1" s="1"/>
  <c r="U226" i="1" s="1"/>
  <c r="A226" i="1"/>
  <c r="K225" i="1"/>
  <c r="L225" i="1" s="1"/>
  <c r="G225" i="1"/>
  <c r="H225" i="1" s="1"/>
  <c r="I225" i="1" s="1"/>
  <c r="U225" i="1" s="1"/>
  <c r="A225" i="1"/>
  <c r="G224" i="1"/>
  <c r="H224" i="1" s="1"/>
  <c r="I224" i="1" s="1"/>
  <c r="U224" i="1" s="1"/>
  <c r="A224" i="1"/>
  <c r="G223" i="1"/>
  <c r="H223" i="1" s="1"/>
  <c r="I223" i="1" s="1"/>
  <c r="U223" i="1" s="1"/>
  <c r="A223" i="1"/>
  <c r="G222" i="1"/>
  <c r="H222" i="1" s="1"/>
  <c r="I222" i="1" s="1"/>
  <c r="U222" i="1" s="1"/>
  <c r="A222" i="1"/>
  <c r="G221" i="1"/>
  <c r="H221" i="1" s="1"/>
  <c r="I221" i="1" s="1"/>
  <c r="U221" i="1" s="1"/>
  <c r="A221" i="1"/>
  <c r="G220" i="1"/>
  <c r="H220" i="1" s="1"/>
  <c r="I220" i="1" s="1"/>
  <c r="U220" i="1" s="1"/>
  <c r="A220" i="1"/>
  <c r="G219" i="1"/>
  <c r="H219" i="1" s="1"/>
  <c r="I219" i="1" s="1"/>
  <c r="U219" i="1" s="1"/>
  <c r="A219" i="1"/>
  <c r="G218" i="1"/>
  <c r="H218" i="1" s="1"/>
  <c r="I218" i="1" s="1"/>
  <c r="U218" i="1" s="1"/>
  <c r="A218" i="1"/>
  <c r="G217" i="1"/>
  <c r="H217" i="1" s="1"/>
  <c r="I217" i="1" s="1"/>
  <c r="U217" i="1" s="1"/>
  <c r="A217" i="1"/>
  <c r="G216" i="1"/>
  <c r="H216" i="1" s="1"/>
  <c r="I216" i="1" s="1"/>
  <c r="U216" i="1" s="1"/>
  <c r="A216" i="1"/>
  <c r="G215" i="1"/>
  <c r="H215" i="1" s="1"/>
  <c r="I215" i="1" s="1"/>
  <c r="U215" i="1" s="1"/>
  <c r="A215" i="1"/>
  <c r="G214" i="1"/>
  <c r="H214" i="1" s="1"/>
  <c r="I214" i="1" s="1"/>
  <c r="U214" i="1" s="1"/>
  <c r="A214" i="1"/>
  <c r="G213" i="1"/>
  <c r="H213" i="1" s="1"/>
  <c r="I213" i="1" s="1"/>
  <c r="U213" i="1" s="1"/>
  <c r="A213" i="1"/>
  <c r="G212" i="1"/>
  <c r="H212" i="1" s="1"/>
  <c r="I212" i="1" s="1"/>
  <c r="U212" i="1" s="1"/>
  <c r="A212" i="1"/>
  <c r="G211" i="1"/>
  <c r="H211" i="1" s="1"/>
  <c r="I211" i="1" s="1"/>
  <c r="U211" i="1" s="1"/>
  <c r="A211" i="1"/>
  <c r="G210" i="1"/>
  <c r="H210" i="1" s="1"/>
  <c r="I210" i="1" s="1"/>
  <c r="U210" i="1" s="1"/>
  <c r="A210" i="1"/>
  <c r="G209" i="1"/>
  <c r="H209" i="1" s="1"/>
  <c r="I209" i="1" s="1"/>
  <c r="U209" i="1" s="1"/>
  <c r="A209" i="1"/>
  <c r="G208" i="1"/>
  <c r="H208" i="1" s="1"/>
  <c r="I208" i="1" s="1"/>
  <c r="U208" i="1" s="1"/>
  <c r="A208" i="1"/>
  <c r="G207" i="1"/>
  <c r="H207" i="1" s="1"/>
  <c r="I207" i="1" s="1"/>
  <c r="U207" i="1" s="1"/>
  <c r="A207" i="1"/>
  <c r="G206" i="1"/>
  <c r="H206" i="1" s="1"/>
  <c r="I206" i="1" s="1"/>
  <c r="U206" i="1" s="1"/>
  <c r="A206" i="1"/>
  <c r="G205" i="1"/>
  <c r="H205" i="1" s="1"/>
  <c r="I205" i="1" s="1"/>
  <c r="U205" i="1" s="1"/>
  <c r="A205" i="1"/>
  <c r="G204" i="1"/>
  <c r="H204" i="1" s="1"/>
  <c r="I204" i="1" s="1"/>
  <c r="U204" i="1" s="1"/>
  <c r="A204" i="1"/>
  <c r="G203" i="1"/>
  <c r="H203" i="1" s="1"/>
  <c r="I203" i="1" s="1"/>
  <c r="U203" i="1" s="1"/>
  <c r="A203" i="1"/>
  <c r="G202" i="1"/>
  <c r="H202" i="1" s="1"/>
  <c r="I202" i="1" s="1"/>
  <c r="U202" i="1" s="1"/>
  <c r="A202" i="1"/>
  <c r="G201" i="1"/>
  <c r="H201" i="1" s="1"/>
  <c r="I201" i="1" s="1"/>
  <c r="U201" i="1" s="1"/>
  <c r="A201" i="1"/>
  <c r="G200" i="1"/>
  <c r="H200" i="1" s="1"/>
  <c r="I200" i="1" s="1"/>
  <c r="U200" i="1" s="1"/>
  <c r="A200" i="1"/>
  <c r="G199" i="1"/>
  <c r="H199" i="1" s="1"/>
  <c r="I199" i="1" s="1"/>
  <c r="U199" i="1" s="1"/>
  <c r="A199" i="1"/>
  <c r="G198" i="1"/>
  <c r="H198" i="1" s="1"/>
  <c r="I198" i="1" s="1"/>
  <c r="U198" i="1" s="1"/>
  <c r="A198" i="1"/>
  <c r="G197" i="1"/>
  <c r="H197" i="1" s="1"/>
  <c r="I197" i="1" s="1"/>
  <c r="U197" i="1" s="1"/>
  <c r="A197" i="1"/>
  <c r="G196" i="1"/>
  <c r="H196" i="1" s="1"/>
  <c r="I196" i="1" s="1"/>
  <c r="U196" i="1" s="1"/>
  <c r="A196" i="1"/>
  <c r="G195" i="1"/>
  <c r="H195" i="1" s="1"/>
  <c r="I195" i="1" s="1"/>
  <c r="U195" i="1" s="1"/>
  <c r="A195" i="1"/>
  <c r="G194" i="1"/>
  <c r="H194" i="1" s="1"/>
  <c r="I194" i="1" s="1"/>
  <c r="U194" i="1" s="1"/>
  <c r="A194" i="1"/>
  <c r="G193" i="1"/>
  <c r="H193" i="1" s="1"/>
  <c r="I193" i="1" s="1"/>
  <c r="U193" i="1" s="1"/>
  <c r="A193" i="1"/>
  <c r="G192" i="1"/>
  <c r="H192" i="1" s="1"/>
  <c r="I192" i="1" s="1"/>
  <c r="U192" i="1" s="1"/>
  <c r="A192" i="1"/>
  <c r="G191" i="1"/>
  <c r="H191" i="1" s="1"/>
  <c r="I191" i="1" s="1"/>
  <c r="U191" i="1" s="1"/>
  <c r="A191" i="1"/>
  <c r="G190" i="1"/>
  <c r="H190" i="1" s="1"/>
  <c r="I190" i="1" s="1"/>
  <c r="U190" i="1" s="1"/>
  <c r="A190" i="1"/>
  <c r="G189" i="1"/>
  <c r="H189" i="1" s="1"/>
  <c r="I189" i="1" s="1"/>
  <c r="U189" i="1" s="1"/>
  <c r="A189" i="1"/>
  <c r="G188" i="1"/>
  <c r="H188" i="1" s="1"/>
  <c r="I188" i="1" s="1"/>
  <c r="U188" i="1" s="1"/>
  <c r="A188" i="1"/>
  <c r="K187" i="1"/>
  <c r="L187" i="1" s="1"/>
  <c r="O187" i="1" s="1"/>
  <c r="P187" i="1" s="1"/>
  <c r="G187" i="1"/>
  <c r="H187" i="1" s="1"/>
  <c r="I187" i="1" s="1"/>
  <c r="U187" i="1" s="1"/>
  <c r="A187" i="1"/>
  <c r="K186" i="1"/>
  <c r="L186" i="1" s="1"/>
  <c r="O186" i="1" s="1"/>
  <c r="P186" i="1" s="1"/>
  <c r="G186" i="1"/>
  <c r="H186" i="1" s="1"/>
  <c r="I186" i="1" s="1"/>
  <c r="U186" i="1" s="1"/>
  <c r="A186" i="1"/>
  <c r="K185" i="1"/>
  <c r="L185" i="1" s="1"/>
  <c r="O185" i="1" s="1"/>
  <c r="P185" i="1" s="1"/>
  <c r="G185" i="1"/>
  <c r="H185" i="1" s="1"/>
  <c r="I185" i="1" s="1"/>
  <c r="U185" i="1" s="1"/>
  <c r="A185" i="1"/>
  <c r="K184" i="1"/>
  <c r="L184" i="1" s="1"/>
  <c r="O184" i="1" s="1"/>
  <c r="P184" i="1" s="1"/>
  <c r="G184" i="1"/>
  <c r="H184" i="1" s="1"/>
  <c r="I184" i="1" s="1"/>
  <c r="U184" i="1" s="1"/>
  <c r="A184" i="1"/>
  <c r="K183" i="1"/>
  <c r="L183" i="1" s="1"/>
  <c r="O183" i="1" s="1"/>
  <c r="P183" i="1" s="1"/>
  <c r="G183" i="1"/>
  <c r="H183" i="1" s="1"/>
  <c r="I183" i="1" s="1"/>
  <c r="U183" i="1" s="1"/>
  <c r="A183" i="1"/>
  <c r="K182" i="1"/>
  <c r="L182" i="1" s="1"/>
  <c r="O182" i="1" s="1"/>
  <c r="P182" i="1" s="1"/>
  <c r="G182" i="1"/>
  <c r="H182" i="1" s="1"/>
  <c r="I182" i="1" s="1"/>
  <c r="U182" i="1" s="1"/>
  <c r="A182" i="1"/>
  <c r="K181" i="1"/>
  <c r="L181" i="1" s="1"/>
  <c r="O181" i="1" s="1"/>
  <c r="P181" i="1" s="1"/>
  <c r="G181" i="1"/>
  <c r="H181" i="1" s="1"/>
  <c r="I181" i="1" s="1"/>
  <c r="U181" i="1" s="1"/>
  <c r="A181" i="1"/>
  <c r="K180" i="1"/>
  <c r="L180" i="1" s="1"/>
  <c r="O180" i="1" s="1"/>
  <c r="P180" i="1" s="1"/>
  <c r="G180" i="1"/>
  <c r="H180" i="1" s="1"/>
  <c r="I180" i="1" s="1"/>
  <c r="U180" i="1" s="1"/>
  <c r="A180" i="1"/>
  <c r="K179" i="1"/>
  <c r="L179" i="1" s="1"/>
  <c r="O179" i="1" s="1"/>
  <c r="P179" i="1" s="1"/>
  <c r="G179" i="1"/>
  <c r="H179" i="1" s="1"/>
  <c r="I179" i="1" s="1"/>
  <c r="U179" i="1" s="1"/>
  <c r="A179" i="1"/>
  <c r="K178" i="1"/>
  <c r="L178" i="1" s="1"/>
  <c r="O178" i="1" s="1"/>
  <c r="P178" i="1" s="1"/>
  <c r="G178" i="1"/>
  <c r="H178" i="1" s="1"/>
  <c r="I178" i="1" s="1"/>
  <c r="U178" i="1" s="1"/>
  <c r="A178" i="1"/>
  <c r="K177" i="1"/>
  <c r="L177" i="1" s="1"/>
  <c r="O177" i="1" s="1"/>
  <c r="P177" i="1" s="1"/>
  <c r="G177" i="1"/>
  <c r="H177" i="1" s="1"/>
  <c r="I177" i="1" s="1"/>
  <c r="U177" i="1" s="1"/>
  <c r="A177" i="1"/>
  <c r="K176" i="1"/>
  <c r="L176" i="1" s="1"/>
  <c r="O176" i="1" s="1"/>
  <c r="P176" i="1" s="1"/>
  <c r="G176" i="1"/>
  <c r="H176" i="1" s="1"/>
  <c r="I176" i="1" s="1"/>
  <c r="U176" i="1" s="1"/>
  <c r="A176" i="1"/>
  <c r="K175" i="1"/>
  <c r="L175" i="1" s="1"/>
  <c r="O175" i="1" s="1"/>
  <c r="P175" i="1" s="1"/>
  <c r="G175" i="1"/>
  <c r="H175" i="1" s="1"/>
  <c r="I175" i="1" s="1"/>
  <c r="U175" i="1" s="1"/>
  <c r="A175" i="1"/>
  <c r="K174" i="1"/>
  <c r="L174" i="1" s="1"/>
  <c r="O174" i="1" s="1"/>
  <c r="P174" i="1" s="1"/>
  <c r="G174" i="1"/>
  <c r="H174" i="1" s="1"/>
  <c r="I174" i="1" s="1"/>
  <c r="U174" i="1" s="1"/>
  <c r="A174" i="1"/>
  <c r="K173" i="1"/>
  <c r="L173" i="1" s="1"/>
  <c r="O173" i="1" s="1"/>
  <c r="P173" i="1" s="1"/>
  <c r="G173" i="1"/>
  <c r="H173" i="1" s="1"/>
  <c r="I173" i="1" s="1"/>
  <c r="U173" i="1" s="1"/>
  <c r="A173" i="1"/>
  <c r="K172" i="1"/>
  <c r="L172" i="1" s="1"/>
  <c r="O172" i="1" s="1"/>
  <c r="P172" i="1" s="1"/>
  <c r="G172" i="1"/>
  <c r="H172" i="1" s="1"/>
  <c r="I172" i="1" s="1"/>
  <c r="U172" i="1" s="1"/>
  <c r="A172" i="1"/>
  <c r="K171" i="1"/>
  <c r="L171" i="1" s="1"/>
  <c r="O171" i="1" s="1"/>
  <c r="P171" i="1" s="1"/>
  <c r="G171" i="1"/>
  <c r="H171" i="1" s="1"/>
  <c r="I171" i="1" s="1"/>
  <c r="U171" i="1" s="1"/>
  <c r="A171" i="1"/>
  <c r="K170" i="1"/>
  <c r="L170" i="1" s="1"/>
  <c r="O170" i="1" s="1"/>
  <c r="P170" i="1" s="1"/>
  <c r="G170" i="1"/>
  <c r="H170" i="1" s="1"/>
  <c r="I170" i="1" s="1"/>
  <c r="U170" i="1" s="1"/>
  <c r="A170" i="1"/>
  <c r="K169" i="1"/>
  <c r="L169" i="1" s="1"/>
  <c r="O169" i="1" s="1"/>
  <c r="P169" i="1" s="1"/>
  <c r="G169" i="1"/>
  <c r="H169" i="1" s="1"/>
  <c r="I169" i="1" s="1"/>
  <c r="U169" i="1" s="1"/>
  <c r="A169" i="1"/>
  <c r="K168" i="1"/>
  <c r="L168" i="1" s="1"/>
  <c r="O168" i="1" s="1"/>
  <c r="P168" i="1" s="1"/>
  <c r="G168" i="1"/>
  <c r="H168" i="1" s="1"/>
  <c r="I168" i="1" s="1"/>
  <c r="U168" i="1" s="1"/>
  <c r="A168" i="1"/>
  <c r="K167" i="1"/>
  <c r="L167" i="1" s="1"/>
  <c r="O167" i="1" s="1"/>
  <c r="P167" i="1" s="1"/>
  <c r="G167" i="1"/>
  <c r="H167" i="1" s="1"/>
  <c r="I167" i="1" s="1"/>
  <c r="U167" i="1" s="1"/>
  <c r="A167" i="1"/>
  <c r="K166" i="1"/>
  <c r="L166" i="1" s="1"/>
  <c r="O166" i="1" s="1"/>
  <c r="P166" i="1" s="1"/>
  <c r="G166" i="1"/>
  <c r="H166" i="1" s="1"/>
  <c r="I166" i="1" s="1"/>
  <c r="U166" i="1" s="1"/>
  <c r="A166" i="1"/>
  <c r="K165" i="1"/>
  <c r="L165" i="1" s="1"/>
  <c r="O165" i="1" s="1"/>
  <c r="P165" i="1" s="1"/>
  <c r="G165" i="1"/>
  <c r="H165" i="1" s="1"/>
  <c r="I165" i="1" s="1"/>
  <c r="U165" i="1" s="1"/>
  <c r="A165" i="1"/>
  <c r="K164" i="1"/>
  <c r="L164" i="1" s="1"/>
  <c r="O164" i="1" s="1"/>
  <c r="P164" i="1" s="1"/>
  <c r="G164" i="1"/>
  <c r="H164" i="1" s="1"/>
  <c r="I164" i="1" s="1"/>
  <c r="U164" i="1" s="1"/>
  <c r="A164" i="1"/>
  <c r="K163" i="1"/>
  <c r="L163" i="1" s="1"/>
  <c r="O163" i="1" s="1"/>
  <c r="P163" i="1" s="1"/>
  <c r="G163" i="1"/>
  <c r="H163" i="1" s="1"/>
  <c r="I163" i="1" s="1"/>
  <c r="U163" i="1" s="1"/>
  <c r="A163" i="1"/>
  <c r="K162" i="1"/>
  <c r="L162" i="1" s="1"/>
  <c r="O162" i="1" s="1"/>
  <c r="P162" i="1" s="1"/>
  <c r="G162" i="1"/>
  <c r="H162" i="1" s="1"/>
  <c r="I162" i="1" s="1"/>
  <c r="U162" i="1" s="1"/>
  <c r="A162" i="1"/>
  <c r="K161" i="1"/>
  <c r="L161" i="1" s="1"/>
  <c r="O161" i="1" s="1"/>
  <c r="P161" i="1" s="1"/>
  <c r="G161" i="1"/>
  <c r="H161" i="1" s="1"/>
  <c r="I161" i="1" s="1"/>
  <c r="U161" i="1" s="1"/>
  <c r="A161" i="1"/>
  <c r="K160" i="1"/>
  <c r="L160" i="1" s="1"/>
  <c r="O160" i="1" s="1"/>
  <c r="P160" i="1" s="1"/>
  <c r="G160" i="1"/>
  <c r="H160" i="1" s="1"/>
  <c r="I160" i="1" s="1"/>
  <c r="U160" i="1" s="1"/>
  <c r="A160" i="1"/>
  <c r="K159" i="1"/>
  <c r="L159" i="1" s="1"/>
  <c r="O159" i="1" s="1"/>
  <c r="P159" i="1" s="1"/>
  <c r="G159" i="1"/>
  <c r="H159" i="1" s="1"/>
  <c r="I159" i="1" s="1"/>
  <c r="U159" i="1" s="1"/>
  <c r="A159" i="1"/>
  <c r="K158" i="1"/>
  <c r="L158" i="1" s="1"/>
  <c r="O158" i="1" s="1"/>
  <c r="P158" i="1" s="1"/>
  <c r="G158" i="1"/>
  <c r="H158" i="1" s="1"/>
  <c r="I158" i="1" s="1"/>
  <c r="U158" i="1" s="1"/>
  <c r="A158" i="1"/>
  <c r="K157" i="1"/>
  <c r="L157" i="1" s="1"/>
  <c r="O157" i="1" s="1"/>
  <c r="P157" i="1" s="1"/>
  <c r="G157" i="1"/>
  <c r="H157" i="1" s="1"/>
  <c r="I157" i="1" s="1"/>
  <c r="U157" i="1" s="1"/>
  <c r="A157" i="1"/>
  <c r="K156" i="1"/>
  <c r="L156" i="1" s="1"/>
  <c r="O156" i="1" s="1"/>
  <c r="P156" i="1" s="1"/>
  <c r="G156" i="1"/>
  <c r="H156" i="1" s="1"/>
  <c r="I156" i="1" s="1"/>
  <c r="U156" i="1" s="1"/>
  <c r="A156" i="1"/>
  <c r="K155" i="1"/>
  <c r="L155" i="1" s="1"/>
  <c r="O155" i="1" s="1"/>
  <c r="P155" i="1" s="1"/>
  <c r="G155" i="1"/>
  <c r="H155" i="1" s="1"/>
  <c r="I155" i="1" s="1"/>
  <c r="U155" i="1" s="1"/>
  <c r="A155" i="1"/>
  <c r="K154" i="1"/>
  <c r="L154" i="1" s="1"/>
  <c r="O154" i="1" s="1"/>
  <c r="P154" i="1" s="1"/>
  <c r="G154" i="1"/>
  <c r="H154" i="1" s="1"/>
  <c r="I154" i="1" s="1"/>
  <c r="U154" i="1" s="1"/>
  <c r="A154" i="1"/>
  <c r="K153" i="1"/>
  <c r="L153" i="1" s="1"/>
  <c r="O153" i="1" s="1"/>
  <c r="P153" i="1" s="1"/>
  <c r="G153" i="1"/>
  <c r="H153" i="1" s="1"/>
  <c r="I153" i="1" s="1"/>
  <c r="U153" i="1" s="1"/>
  <c r="A153" i="1"/>
  <c r="K152" i="1"/>
  <c r="L152" i="1" s="1"/>
  <c r="O152" i="1" s="1"/>
  <c r="P152" i="1" s="1"/>
  <c r="G152" i="1"/>
  <c r="H152" i="1" s="1"/>
  <c r="I152" i="1" s="1"/>
  <c r="U152" i="1" s="1"/>
  <c r="A152" i="1"/>
  <c r="K151" i="1"/>
  <c r="L151" i="1" s="1"/>
  <c r="O151" i="1" s="1"/>
  <c r="P151" i="1" s="1"/>
  <c r="G151" i="1"/>
  <c r="H151" i="1" s="1"/>
  <c r="I151" i="1" s="1"/>
  <c r="U151" i="1" s="1"/>
  <c r="A151" i="1"/>
  <c r="K150" i="1"/>
  <c r="L150" i="1" s="1"/>
  <c r="G150" i="1"/>
  <c r="H150" i="1" s="1"/>
  <c r="I150" i="1" s="1"/>
  <c r="U150" i="1" s="1"/>
  <c r="A150" i="1"/>
  <c r="K149" i="1"/>
  <c r="L149" i="1" s="1"/>
  <c r="G149" i="1"/>
  <c r="H149" i="1" s="1"/>
  <c r="I149" i="1" s="1"/>
  <c r="U149" i="1" s="1"/>
  <c r="A149" i="1"/>
  <c r="K148" i="1"/>
  <c r="L148" i="1" s="1"/>
  <c r="G148" i="1"/>
  <c r="H148" i="1" s="1"/>
  <c r="I148" i="1" s="1"/>
  <c r="U148" i="1" s="1"/>
  <c r="A148" i="1"/>
  <c r="K147" i="1"/>
  <c r="L147" i="1" s="1"/>
  <c r="G147" i="1"/>
  <c r="H147" i="1" s="1"/>
  <c r="I147" i="1" s="1"/>
  <c r="U147" i="1" s="1"/>
  <c r="A147" i="1"/>
  <c r="K146" i="1"/>
  <c r="L146" i="1" s="1"/>
  <c r="G146" i="1"/>
  <c r="H146" i="1" s="1"/>
  <c r="I146" i="1" s="1"/>
  <c r="U146" i="1" s="1"/>
  <c r="A146" i="1"/>
  <c r="K145" i="1"/>
  <c r="L145" i="1" s="1"/>
  <c r="G145" i="1"/>
  <c r="H145" i="1" s="1"/>
  <c r="I145" i="1" s="1"/>
  <c r="U145" i="1" s="1"/>
  <c r="A145" i="1"/>
  <c r="K144" i="1"/>
  <c r="L144" i="1" s="1"/>
  <c r="G144" i="1"/>
  <c r="H144" i="1" s="1"/>
  <c r="I144" i="1" s="1"/>
  <c r="U144" i="1" s="1"/>
  <c r="A144" i="1"/>
  <c r="K143" i="1"/>
  <c r="L143" i="1" s="1"/>
  <c r="G143" i="1"/>
  <c r="H143" i="1" s="1"/>
  <c r="I143" i="1" s="1"/>
  <c r="U143" i="1" s="1"/>
  <c r="A143" i="1"/>
  <c r="K142" i="1"/>
  <c r="L142" i="1" s="1"/>
  <c r="G142" i="1"/>
  <c r="H142" i="1" s="1"/>
  <c r="I142" i="1" s="1"/>
  <c r="U142" i="1" s="1"/>
  <c r="A142" i="1"/>
  <c r="K141" i="1"/>
  <c r="L141" i="1" s="1"/>
  <c r="G141" i="1"/>
  <c r="H141" i="1" s="1"/>
  <c r="I141" i="1" s="1"/>
  <c r="U141" i="1" s="1"/>
  <c r="A141" i="1"/>
  <c r="K140" i="1"/>
  <c r="L140" i="1" s="1"/>
  <c r="G140" i="1"/>
  <c r="H140" i="1" s="1"/>
  <c r="I140" i="1" s="1"/>
  <c r="U140" i="1" s="1"/>
  <c r="A140" i="1"/>
  <c r="K139" i="1"/>
  <c r="L139" i="1" s="1"/>
  <c r="G139" i="1"/>
  <c r="H139" i="1" s="1"/>
  <c r="I139" i="1" s="1"/>
  <c r="U139" i="1" s="1"/>
  <c r="A139" i="1"/>
  <c r="K138" i="1"/>
  <c r="L138" i="1" s="1"/>
  <c r="G138" i="1"/>
  <c r="H138" i="1" s="1"/>
  <c r="I138" i="1" s="1"/>
  <c r="U138" i="1" s="1"/>
  <c r="A138" i="1"/>
  <c r="K137" i="1"/>
  <c r="L137" i="1" s="1"/>
  <c r="G137" i="1"/>
  <c r="H137" i="1" s="1"/>
  <c r="I137" i="1" s="1"/>
  <c r="U137" i="1" s="1"/>
  <c r="A137" i="1"/>
  <c r="K136" i="1"/>
  <c r="L136" i="1" s="1"/>
  <c r="G136" i="1"/>
  <c r="H136" i="1" s="1"/>
  <c r="I136" i="1" s="1"/>
  <c r="U136" i="1" s="1"/>
  <c r="A136" i="1"/>
  <c r="K135" i="1"/>
  <c r="L135" i="1" s="1"/>
  <c r="G135" i="1"/>
  <c r="H135" i="1" s="1"/>
  <c r="I135" i="1" s="1"/>
  <c r="U135" i="1" s="1"/>
  <c r="A135" i="1"/>
  <c r="K134" i="1"/>
  <c r="L134" i="1" s="1"/>
  <c r="G134" i="1"/>
  <c r="H134" i="1" s="1"/>
  <c r="I134" i="1" s="1"/>
  <c r="U134" i="1" s="1"/>
  <c r="A134" i="1"/>
  <c r="K133" i="1"/>
  <c r="L133" i="1" s="1"/>
  <c r="G133" i="1"/>
  <c r="H133" i="1" s="1"/>
  <c r="I133" i="1" s="1"/>
  <c r="U133" i="1" s="1"/>
  <c r="A133" i="1"/>
  <c r="K132" i="1"/>
  <c r="L132" i="1" s="1"/>
  <c r="G132" i="1"/>
  <c r="H132" i="1" s="1"/>
  <c r="I132" i="1" s="1"/>
  <c r="U132" i="1" s="1"/>
  <c r="A132" i="1"/>
  <c r="K131" i="1"/>
  <c r="L131" i="1" s="1"/>
  <c r="G131" i="1"/>
  <c r="H131" i="1" s="1"/>
  <c r="I131" i="1" s="1"/>
  <c r="U131" i="1" s="1"/>
  <c r="A131" i="1"/>
  <c r="K130" i="1"/>
  <c r="L130" i="1" s="1"/>
  <c r="G130" i="1"/>
  <c r="H130" i="1" s="1"/>
  <c r="I130" i="1" s="1"/>
  <c r="U130" i="1" s="1"/>
  <c r="A130" i="1"/>
  <c r="K129" i="1"/>
  <c r="L129" i="1" s="1"/>
  <c r="G129" i="1"/>
  <c r="H129" i="1" s="1"/>
  <c r="I129" i="1" s="1"/>
  <c r="U129" i="1" s="1"/>
  <c r="A129" i="1"/>
  <c r="K128" i="1"/>
  <c r="L128" i="1" s="1"/>
  <c r="G128" i="1"/>
  <c r="H128" i="1" s="1"/>
  <c r="I128" i="1" s="1"/>
  <c r="U128" i="1" s="1"/>
  <c r="A128" i="1"/>
  <c r="K127" i="1"/>
  <c r="L127" i="1" s="1"/>
  <c r="G127" i="1"/>
  <c r="H127" i="1" s="1"/>
  <c r="I127" i="1" s="1"/>
  <c r="U127" i="1" s="1"/>
  <c r="A127" i="1"/>
  <c r="K126" i="1"/>
  <c r="L126" i="1" s="1"/>
  <c r="G126" i="1"/>
  <c r="H126" i="1" s="1"/>
  <c r="I126" i="1" s="1"/>
  <c r="U126" i="1" s="1"/>
  <c r="A126" i="1"/>
  <c r="K125" i="1"/>
  <c r="L125" i="1" s="1"/>
  <c r="G125" i="1"/>
  <c r="H125" i="1" s="1"/>
  <c r="I125" i="1" s="1"/>
  <c r="U125" i="1" s="1"/>
  <c r="A125" i="1"/>
  <c r="K124" i="1"/>
  <c r="L124" i="1" s="1"/>
  <c r="G124" i="1"/>
  <c r="H124" i="1" s="1"/>
  <c r="I124" i="1" s="1"/>
  <c r="U124" i="1" s="1"/>
  <c r="A124" i="1"/>
  <c r="K123" i="1"/>
  <c r="L123" i="1" s="1"/>
  <c r="G123" i="1"/>
  <c r="H123" i="1" s="1"/>
  <c r="I123" i="1" s="1"/>
  <c r="U123" i="1" s="1"/>
  <c r="A123" i="1"/>
  <c r="K122" i="1"/>
  <c r="L122" i="1" s="1"/>
  <c r="G122" i="1"/>
  <c r="H122" i="1" s="1"/>
  <c r="I122" i="1" s="1"/>
  <c r="U122" i="1" s="1"/>
  <c r="A122" i="1"/>
  <c r="K121" i="1"/>
  <c r="L121" i="1" s="1"/>
  <c r="G121" i="1"/>
  <c r="H121" i="1" s="1"/>
  <c r="I121" i="1" s="1"/>
  <c r="U121" i="1" s="1"/>
  <c r="A121" i="1"/>
  <c r="K120" i="1"/>
  <c r="L120" i="1" s="1"/>
  <c r="G120" i="1"/>
  <c r="H120" i="1" s="1"/>
  <c r="I120" i="1" s="1"/>
  <c r="U120" i="1" s="1"/>
  <c r="A120" i="1"/>
  <c r="K119" i="1"/>
  <c r="L119" i="1" s="1"/>
  <c r="G119" i="1"/>
  <c r="H119" i="1" s="1"/>
  <c r="I119" i="1" s="1"/>
  <c r="U119" i="1" s="1"/>
  <c r="A119" i="1"/>
  <c r="K118" i="1"/>
  <c r="L118" i="1" s="1"/>
  <c r="G118" i="1"/>
  <c r="H118" i="1" s="1"/>
  <c r="I118" i="1" s="1"/>
  <c r="U118" i="1" s="1"/>
  <c r="A118" i="1"/>
  <c r="K117" i="1"/>
  <c r="L117" i="1" s="1"/>
  <c r="G117" i="1"/>
  <c r="H117" i="1" s="1"/>
  <c r="I117" i="1" s="1"/>
  <c r="U117" i="1" s="1"/>
  <c r="A117" i="1"/>
  <c r="K116" i="1"/>
  <c r="L116" i="1" s="1"/>
  <c r="G116" i="1"/>
  <c r="H116" i="1" s="1"/>
  <c r="I116" i="1" s="1"/>
  <c r="U116" i="1" s="1"/>
  <c r="A116" i="1"/>
  <c r="K115" i="1"/>
  <c r="L115" i="1" s="1"/>
  <c r="G115" i="1"/>
  <c r="H115" i="1" s="1"/>
  <c r="I115" i="1" s="1"/>
  <c r="U115" i="1" s="1"/>
  <c r="A115" i="1"/>
  <c r="K114" i="1"/>
  <c r="L114" i="1" s="1"/>
  <c r="G114" i="1"/>
  <c r="H114" i="1" s="1"/>
  <c r="I114" i="1" s="1"/>
  <c r="U114" i="1" s="1"/>
  <c r="A114" i="1"/>
  <c r="G113" i="1"/>
  <c r="H113" i="1" s="1"/>
  <c r="I113" i="1" s="1"/>
  <c r="U113" i="1" s="1"/>
  <c r="A113" i="1"/>
  <c r="G112" i="1"/>
  <c r="H112" i="1" s="1"/>
  <c r="I112" i="1" s="1"/>
  <c r="U112" i="1" s="1"/>
  <c r="A112" i="1"/>
  <c r="G111" i="1"/>
  <c r="H111" i="1" s="1"/>
  <c r="I111" i="1" s="1"/>
  <c r="U111" i="1" s="1"/>
  <c r="A111" i="1"/>
  <c r="G110" i="1"/>
  <c r="H110" i="1" s="1"/>
  <c r="I110" i="1" s="1"/>
  <c r="U110" i="1" s="1"/>
  <c r="A110" i="1"/>
  <c r="G109" i="1"/>
  <c r="H109" i="1" s="1"/>
  <c r="I109" i="1" s="1"/>
  <c r="U109" i="1" s="1"/>
  <c r="A109" i="1"/>
  <c r="G108" i="1"/>
  <c r="H108" i="1" s="1"/>
  <c r="I108" i="1" s="1"/>
  <c r="U108" i="1" s="1"/>
  <c r="A108" i="1"/>
  <c r="G107" i="1"/>
  <c r="H107" i="1" s="1"/>
  <c r="I107" i="1" s="1"/>
  <c r="U107" i="1" s="1"/>
  <c r="A107" i="1"/>
  <c r="G106" i="1"/>
  <c r="H106" i="1" s="1"/>
  <c r="I106" i="1" s="1"/>
  <c r="U106" i="1" s="1"/>
  <c r="A106" i="1"/>
  <c r="G105" i="1"/>
  <c r="H105" i="1" s="1"/>
  <c r="I105" i="1" s="1"/>
  <c r="U105" i="1" s="1"/>
  <c r="A105" i="1"/>
  <c r="G104" i="1"/>
  <c r="H104" i="1" s="1"/>
  <c r="I104" i="1" s="1"/>
  <c r="U104" i="1" s="1"/>
  <c r="A104" i="1"/>
  <c r="G103" i="1"/>
  <c r="H103" i="1" s="1"/>
  <c r="I103" i="1" s="1"/>
  <c r="U103" i="1" s="1"/>
  <c r="A103" i="1"/>
  <c r="G102" i="1"/>
  <c r="H102" i="1" s="1"/>
  <c r="I102" i="1" s="1"/>
  <c r="U102" i="1" s="1"/>
  <c r="A102" i="1"/>
  <c r="G101" i="1"/>
  <c r="H101" i="1" s="1"/>
  <c r="I101" i="1" s="1"/>
  <c r="U101" i="1" s="1"/>
  <c r="A101" i="1"/>
  <c r="G100" i="1"/>
  <c r="H100" i="1" s="1"/>
  <c r="I100" i="1" s="1"/>
  <c r="U100" i="1" s="1"/>
  <c r="A100" i="1"/>
  <c r="G99" i="1"/>
  <c r="H99" i="1" s="1"/>
  <c r="I99" i="1" s="1"/>
  <c r="U99" i="1" s="1"/>
  <c r="A99" i="1"/>
  <c r="G98" i="1"/>
  <c r="H98" i="1" s="1"/>
  <c r="I98" i="1" s="1"/>
  <c r="U98" i="1" s="1"/>
  <c r="A98" i="1"/>
  <c r="G97" i="1"/>
  <c r="H97" i="1" s="1"/>
  <c r="I97" i="1" s="1"/>
  <c r="U97" i="1" s="1"/>
  <c r="A97" i="1"/>
  <c r="G96" i="1"/>
  <c r="H96" i="1" s="1"/>
  <c r="I96" i="1" s="1"/>
  <c r="U96" i="1" s="1"/>
  <c r="A96" i="1"/>
  <c r="G95" i="1"/>
  <c r="H95" i="1" s="1"/>
  <c r="I95" i="1" s="1"/>
  <c r="U95" i="1" s="1"/>
  <c r="A95" i="1"/>
  <c r="G94" i="1"/>
  <c r="H94" i="1" s="1"/>
  <c r="I94" i="1" s="1"/>
  <c r="U94" i="1" s="1"/>
  <c r="A94" i="1"/>
  <c r="G93" i="1"/>
  <c r="H93" i="1" s="1"/>
  <c r="I93" i="1" s="1"/>
  <c r="U93" i="1" s="1"/>
  <c r="A93" i="1"/>
  <c r="G92" i="1"/>
  <c r="H92" i="1" s="1"/>
  <c r="I92" i="1" s="1"/>
  <c r="U92" i="1" s="1"/>
  <c r="A92" i="1"/>
  <c r="G91" i="1"/>
  <c r="H91" i="1" s="1"/>
  <c r="I91" i="1" s="1"/>
  <c r="U91" i="1" s="1"/>
  <c r="A91" i="1"/>
  <c r="G90" i="1"/>
  <c r="H90" i="1" s="1"/>
  <c r="I90" i="1" s="1"/>
  <c r="U90" i="1" s="1"/>
  <c r="A90" i="1"/>
  <c r="G89" i="1"/>
  <c r="H89" i="1" s="1"/>
  <c r="I89" i="1" s="1"/>
  <c r="U89" i="1" s="1"/>
  <c r="A89" i="1"/>
  <c r="G88" i="1"/>
  <c r="H88" i="1" s="1"/>
  <c r="I88" i="1" s="1"/>
  <c r="U88" i="1" s="1"/>
  <c r="A88" i="1"/>
  <c r="G87" i="1"/>
  <c r="H87" i="1" s="1"/>
  <c r="I87" i="1" s="1"/>
  <c r="U87" i="1" s="1"/>
  <c r="A87" i="1"/>
  <c r="G86" i="1"/>
  <c r="H86" i="1" s="1"/>
  <c r="I86" i="1" s="1"/>
  <c r="U86" i="1" s="1"/>
  <c r="A86" i="1"/>
  <c r="G85" i="1"/>
  <c r="H85" i="1" s="1"/>
  <c r="I85" i="1" s="1"/>
  <c r="U85" i="1" s="1"/>
  <c r="A85" i="1"/>
  <c r="G84" i="1"/>
  <c r="H84" i="1" s="1"/>
  <c r="I84" i="1" s="1"/>
  <c r="U84" i="1" s="1"/>
  <c r="A84" i="1"/>
  <c r="G83" i="1"/>
  <c r="H83" i="1" s="1"/>
  <c r="I83" i="1" s="1"/>
  <c r="U83" i="1" s="1"/>
  <c r="A83" i="1"/>
  <c r="G82" i="1"/>
  <c r="H82" i="1" s="1"/>
  <c r="I82" i="1" s="1"/>
  <c r="U82" i="1" s="1"/>
  <c r="A82" i="1"/>
  <c r="G81" i="1"/>
  <c r="H81" i="1" s="1"/>
  <c r="I81" i="1" s="1"/>
  <c r="U81" i="1" s="1"/>
  <c r="A81" i="1"/>
  <c r="G80" i="1"/>
  <c r="H80" i="1" s="1"/>
  <c r="I80" i="1" s="1"/>
  <c r="U80" i="1" s="1"/>
  <c r="A80" i="1"/>
  <c r="G79" i="1"/>
  <c r="H79" i="1" s="1"/>
  <c r="I79" i="1" s="1"/>
  <c r="U79" i="1" s="1"/>
  <c r="A79" i="1"/>
  <c r="G78" i="1"/>
  <c r="H78" i="1" s="1"/>
  <c r="I78" i="1" s="1"/>
  <c r="U78" i="1" s="1"/>
  <c r="A78" i="1"/>
  <c r="G77" i="1"/>
  <c r="H77" i="1" s="1"/>
  <c r="I77" i="1" s="1"/>
  <c r="U77" i="1" s="1"/>
  <c r="A77" i="1"/>
  <c r="K76" i="1"/>
  <c r="L76" i="1" s="1"/>
  <c r="O76" i="1" s="1"/>
  <c r="P76" i="1" s="1"/>
  <c r="G76" i="1"/>
  <c r="H76" i="1" s="1"/>
  <c r="I76" i="1" s="1"/>
  <c r="U76" i="1" s="1"/>
  <c r="A76" i="1"/>
  <c r="K75" i="1"/>
  <c r="L75" i="1" s="1"/>
  <c r="O75" i="1" s="1"/>
  <c r="P75" i="1" s="1"/>
  <c r="G75" i="1"/>
  <c r="H75" i="1" s="1"/>
  <c r="I75" i="1" s="1"/>
  <c r="U75" i="1" s="1"/>
  <c r="A75" i="1"/>
  <c r="K74" i="1"/>
  <c r="L74" i="1" s="1"/>
  <c r="O74" i="1" s="1"/>
  <c r="P74" i="1" s="1"/>
  <c r="G74" i="1"/>
  <c r="H74" i="1" s="1"/>
  <c r="I74" i="1" s="1"/>
  <c r="U74" i="1" s="1"/>
  <c r="A74" i="1"/>
  <c r="K73" i="1"/>
  <c r="L73" i="1" s="1"/>
  <c r="O73" i="1" s="1"/>
  <c r="P73" i="1" s="1"/>
  <c r="G73" i="1"/>
  <c r="H73" i="1" s="1"/>
  <c r="I73" i="1" s="1"/>
  <c r="U73" i="1" s="1"/>
  <c r="A73" i="1"/>
  <c r="K72" i="1"/>
  <c r="L72" i="1" s="1"/>
  <c r="O72" i="1" s="1"/>
  <c r="P72" i="1" s="1"/>
  <c r="G72" i="1"/>
  <c r="H72" i="1" s="1"/>
  <c r="I72" i="1" s="1"/>
  <c r="U72" i="1" s="1"/>
  <c r="A72" i="1"/>
  <c r="K71" i="1"/>
  <c r="L71" i="1" s="1"/>
  <c r="O71" i="1" s="1"/>
  <c r="P71" i="1" s="1"/>
  <c r="G71" i="1"/>
  <c r="H71" i="1" s="1"/>
  <c r="I71" i="1" s="1"/>
  <c r="U71" i="1" s="1"/>
  <c r="A71" i="1"/>
  <c r="K70" i="1"/>
  <c r="L70" i="1" s="1"/>
  <c r="O70" i="1" s="1"/>
  <c r="P70" i="1" s="1"/>
  <c r="G70" i="1"/>
  <c r="H70" i="1" s="1"/>
  <c r="I70" i="1" s="1"/>
  <c r="U70" i="1" s="1"/>
  <c r="A70" i="1"/>
  <c r="K69" i="1"/>
  <c r="L69" i="1" s="1"/>
  <c r="O69" i="1" s="1"/>
  <c r="P69" i="1" s="1"/>
  <c r="G69" i="1"/>
  <c r="H69" i="1" s="1"/>
  <c r="I69" i="1" s="1"/>
  <c r="U69" i="1" s="1"/>
  <c r="A69" i="1"/>
  <c r="K68" i="1"/>
  <c r="L68" i="1" s="1"/>
  <c r="O68" i="1" s="1"/>
  <c r="P68" i="1" s="1"/>
  <c r="G68" i="1"/>
  <c r="H68" i="1" s="1"/>
  <c r="I68" i="1" s="1"/>
  <c r="U68" i="1" s="1"/>
  <c r="A68" i="1"/>
  <c r="K67" i="1"/>
  <c r="L67" i="1" s="1"/>
  <c r="O67" i="1" s="1"/>
  <c r="P67" i="1" s="1"/>
  <c r="G67" i="1"/>
  <c r="H67" i="1" s="1"/>
  <c r="I67" i="1" s="1"/>
  <c r="U67" i="1" s="1"/>
  <c r="A67" i="1"/>
  <c r="K66" i="1"/>
  <c r="L66" i="1" s="1"/>
  <c r="O66" i="1" s="1"/>
  <c r="P66" i="1" s="1"/>
  <c r="G66" i="1"/>
  <c r="H66" i="1" s="1"/>
  <c r="I66" i="1" s="1"/>
  <c r="U66" i="1" s="1"/>
  <c r="A66" i="1"/>
  <c r="K65" i="1"/>
  <c r="L65" i="1" s="1"/>
  <c r="O65" i="1" s="1"/>
  <c r="P65" i="1" s="1"/>
  <c r="G65" i="1"/>
  <c r="H65" i="1" s="1"/>
  <c r="I65" i="1" s="1"/>
  <c r="U65" i="1" s="1"/>
  <c r="A65" i="1"/>
  <c r="K64" i="1"/>
  <c r="L64" i="1" s="1"/>
  <c r="O64" i="1" s="1"/>
  <c r="P64" i="1" s="1"/>
  <c r="G64" i="1"/>
  <c r="H64" i="1" s="1"/>
  <c r="I64" i="1" s="1"/>
  <c r="U64" i="1" s="1"/>
  <c r="A64" i="1"/>
  <c r="K63" i="1"/>
  <c r="L63" i="1" s="1"/>
  <c r="O63" i="1" s="1"/>
  <c r="P63" i="1" s="1"/>
  <c r="G63" i="1"/>
  <c r="H63" i="1" s="1"/>
  <c r="I63" i="1" s="1"/>
  <c r="U63" i="1" s="1"/>
  <c r="A63" i="1"/>
  <c r="K62" i="1"/>
  <c r="L62" i="1" s="1"/>
  <c r="O62" i="1" s="1"/>
  <c r="P62" i="1" s="1"/>
  <c r="G62" i="1"/>
  <c r="H62" i="1" s="1"/>
  <c r="I62" i="1" s="1"/>
  <c r="U62" i="1" s="1"/>
  <c r="A62" i="1"/>
  <c r="K61" i="1"/>
  <c r="L61" i="1" s="1"/>
  <c r="O61" i="1" s="1"/>
  <c r="P61" i="1" s="1"/>
  <c r="G61" i="1"/>
  <c r="H61" i="1" s="1"/>
  <c r="I61" i="1" s="1"/>
  <c r="U61" i="1" s="1"/>
  <c r="A61" i="1"/>
  <c r="K60" i="1"/>
  <c r="L60" i="1" s="1"/>
  <c r="O60" i="1" s="1"/>
  <c r="P60" i="1" s="1"/>
  <c r="G60" i="1"/>
  <c r="H60" i="1" s="1"/>
  <c r="I60" i="1" s="1"/>
  <c r="U60" i="1" s="1"/>
  <c r="A60" i="1"/>
  <c r="K59" i="1"/>
  <c r="L59" i="1" s="1"/>
  <c r="O59" i="1" s="1"/>
  <c r="P59" i="1" s="1"/>
  <c r="G59" i="1"/>
  <c r="H59" i="1" s="1"/>
  <c r="I59" i="1" s="1"/>
  <c r="U59" i="1" s="1"/>
  <c r="A59" i="1"/>
  <c r="K58" i="1"/>
  <c r="L58" i="1" s="1"/>
  <c r="O58" i="1" s="1"/>
  <c r="P58" i="1" s="1"/>
  <c r="G58" i="1"/>
  <c r="H58" i="1" s="1"/>
  <c r="I58" i="1" s="1"/>
  <c r="U58" i="1" s="1"/>
  <c r="A58" i="1"/>
  <c r="K57" i="1"/>
  <c r="L57" i="1" s="1"/>
  <c r="O57" i="1" s="1"/>
  <c r="P57" i="1" s="1"/>
  <c r="G57" i="1"/>
  <c r="H57" i="1" s="1"/>
  <c r="I57" i="1" s="1"/>
  <c r="U57" i="1" s="1"/>
  <c r="A57" i="1"/>
  <c r="K56" i="1"/>
  <c r="L56" i="1" s="1"/>
  <c r="O56" i="1" s="1"/>
  <c r="P56" i="1" s="1"/>
  <c r="G56" i="1"/>
  <c r="H56" i="1" s="1"/>
  <c r="I56" i="1" s="1"/>
  <c r="U56" i="1" s="1"/>
  <c r="A56" i="1"/>
  <c r="K55" i="1"/>
  <c r="L55" i="1" s="1"/>
  <c r="O55" i="1" s="1"/>
  <c r="P55" i="1" s="1"/>
  <c r="G55" i="1"/>
  <c r="H55" i="1" s="1"/>
  <c r="I55" i="1" s="1"/>
  <c r="U55" i="1" s="1"/>
  <c r="A55" i="1"/>
  <c r="K54" i="1"/>
  <c r="L54" i="1" s="1"/>
  <c r="O54" i="1" s="1"/>
  <c r="P54" i="1" s="1"/>
  <c r="G54" i="1"/>
  <c r="H54" i="1" s="1"/>
  <c r="I54" i="1" s="1"/>
  <c r="U54" i="1" s="1"/>
  <c r="A54" i="1"/>
  <c r="K53" i="1"/>
  <c r="L53" i="1" s="1"/>
  <c r="O53" i="1" s="1"/>
  <c r="P53" i="1" s="1"/>
  <c r="G53" i="1"/>
  <c r="H53" i="1" s="1"/>
  <c r="I53" i="1" s="1"/>
  <c r="U53" i="1" s="1"/>
  <c r="A53" i="1"/>
  <c r="K52" i="1"/>
  <c r="L52" i="1" s="1"/>
  <c r="O52" i="1" s="1"/>
  <c r="P52" i="1" s="1"/>
  <c r="G52" i="1"/>
  <c r="H52" i="1" s="1"/>
  <c r="I52" i="1" s="1"/>
  <c r="U52" i="1" s="1"/>
  <c r="A52" i="1"/>
  <c r="K51" i="1"/>
  <c r="L51" i="1" s="1"/>
  <c r="O51" i="1" s="1"/>
  <c r="P51" i="1" s="1"/>
  <c r="G51" i="1"/>
  <c r="H51" i="1" s="1"/>
  <c r="I51" i="1" s="1"/>
  <c r="U51" i="1" s="1"/>
  <c r="A51" i="1"/>
  <c r="K50" i="1"/>
  <c r="L50" i="1" s="1"/>
  <c r="O50" i="1" s="1"/>
  <c r="P50" i="1" s="1"/>
  <c r="G50" i="1"/>
  <c r="H50" i="1" s="1"/>
  <c r="I50" i="1" s="1"/>
  <c r="U50" i="1" s="1"/>
  <c r="A50" i="1"/>
  <c r="K49" i="1"/>
  <c r="L49" i="1" s="1"/>
  <c r="O49" i="1" s="1"/>
  <c r="P49" i="1" s="1"/>
  <c r="G49" i="1"/>
  <c r="H49" i="1" s="1"/>
  <c r="I49" i="1" s="1"/>
  <c r="U49" i="1" s="1"/>
  <c r="A49" i="1"/>
  <c r="K48" i="1"/>
  <c r="L48" i="1" s="1"/>
  <c r="O48" i="1" s="1"/>
  <c r="P48" i="1" s="1"/>
  <c r="G48" i="1"/>
  <c r="H48" i="1" s="1"/>
  <c r="I48" i="1" s="1"/>
  <c r="U48" i="1" s="1"/>
  <c r="A48" i="1"/>
  <c r="K47" i="1"/>
  <c r="L47" i="1" s="1"/>
  <c r="O47" i="1" s="1"/>
  <c r="P47" i="1" s="1"/>
  <c r="G47" i="1"/>
  <c r="H47" i="1" s="1"/>
  <c r="I47" i="1" s="1"/>
  <c r="U47" i="1" s="1"/>
  <c r="A47" i="1"/>
  <c r="K46" i="1"/>
  <c r="L46" i="1" s="1"/>
  <c r="O46" i="1" s="1"/>
  <c r="P46" i="1" s="1"/>
  <c r="G46" i="1"/>
  <c r="H46" i="1" s="1"/>
  <c r="I46" i="1" s="1"/>
  <c r="U46" i="1" s="1"/>
  <c r="A46" i="1"/>
  <c r="K45" i="1"/>
  <c r="L45" i="1" s="1"/>
  <c r="O45" i="1" s="1"/>
  <c r="P45" i="1" s="1"/>
  <c r="G45" i="1"/>
  <c r="H45" i="1" s="1"/>
  <c r="I45" i="1" s="1"/>
  <c r="U45" i="1" s="1"/>
  <c r="A45" i="1"/>
  <c r="K44" i="1"/>
  <c r="L44" i="1" s="1"/>
  <c r="O44" i="1" s="1"/>
  <c r="P44" i="1" s="1"/>
  <c r="G44" i="1"/>
  <c r="H44" i="1" s="1"/>
  <c r="I44" i="1" s="1"/>
  <c r="U44" i="1" s="1"/>
  <c r="A44" i="1"/>
  <c r="K43" i="1"/>
  <c r="L43" i="1" s="1"/>
  <c r="O43" i="1" s="1"/>
  <c r="P43" i="1" s="1"/>
  <c r="G43" i="1"/>
  <c r="H43" i="1" s="1"/>
  <c r="I43" i="1" s="1"/>
  <c r="U43" i="1" s="1"/>
  <c r="A43" i="1"/>
  <c r="K42" i="1"/>
  <c r="L42" i="1" s="1"/>
  <c r="O42" i="1" s="1"/>
  <c r="P42" i="1" s="1"/>
  <c r="G42" i="1"/>
  <c r="H42" i="1" s="1"/>
  <c r="I42" i="1" s="1"/>
  <c r="U42" i="1" s="1"/>
  <c r="A42" i="1"/>
  <c r="K41" i="1"/>
  <c r="L41" i="1" s="1"/>
  <c r="O41" i="1" s="1"/>
  <c r="P41" i="1" s="1"/>
  <c r="G41" i="1"/>
  <c r="H41" i="1" s="1"/>
  <c r="I41" i="1" s="1"/>
  <c r="U41" i="1" s="1"/>
  <c r="A41" i="1"/>
  <c r="K40" i="1"/>
  <c r="L40" i="1" s="1"/>
  <c r="O40" i="1" s="1"/>
  <c r="P40" i="1" s="1"/>
  <c r="G40" i="1"/>
  <c r="H40" i="1" s="1"/>
  <c r="I40" i="1" s="1"/>
  <c r="U40" i="1" s="1"/>
  <c r="A40" i="1"/>
  <c r="K39" i="1"/>
  <c r="L39" i="1" s="1"/>
  <c r="G39" i="1"/>
  <c r="H39" i="1" s="1"/>
  <c r="I39" i="1" s="1"/>
  <c r="U39" i="1" s="1"/>
  <c r="A39" i="1"/>
  <c r="K38" i="1"/>
  <c r="L38" i="1" s="1"/>
  <c r="G38" i="1"/>
  <c r="H38" i="1" s="1"/>
  <c r="I38" i="1" s="1"/>
  <c r="U38" i="1" s="1"/>
  <c r="A38" i="1"/>
  <c r="K37" i="1"/>
  <c r="L37" i="1" s="1"/>
  <c r="G37" i="1"/>
  <c r="H37" i="1" s="1"/>
  <c r="I37" i="1" s="1"/>
  <c r="U37" i="1" s="1"/>
  <c r="A37" i="1"/>
  <c r="K36" i="1"/>
  <c r="L36" i="1" s="1"/>
  <c r="G36" i="1"/>
  <c r="H36" i="1" s="1"/>
  <c r="I36" i="1" s="1"/>
  <c r="U36" i="1" s="1"/>
  <c r="A36" i="1"/>
  <c r="K35" i="1"/>
  <c r="L35" i="1" s="1"/>
  <c r="G35" i="1"/>
  <c r="H35" i="1" s="1"/>
  <c r="I35" i="1" s="1"/>
  <c r="U35" i="1" s="1"/>
  <c r="A35" i="1"/>
  <c r="K34" i="1"/>
  <c r="L34" i="1" s="1"/>
  <c r="G34" i="1"/>
  <c r="H34" i="1" s="1"/>
  <c r="I34" i="1" s="1"/>
  <c r="U34" i="1" s="1"/>
  <c r="A34" i="1"/>
  <c r="K33" i="1"/>
  <c r="L33" i="1" s="1"/>
  <c r="G33" i="1"/>
  <c r="H33" i="1" s="1"/>
  <c r="I33" i="1" s="1"/>
  <c r="U33" i="1" s="1"/>
  <c r="A33" i="1"/>
  <c r="K32" i="1"/>
  <c r="L32" i="1" s="1"/>
  <c r="G32" i="1"/>
  <c r="H32" i="1" s="1"/>
  <c r="I32" i="1" s="1"/>
  <c r="U32" i="1" s="1"/>
  <c r="A32" i="1"/>
  <c r="K31" i="1"/>
  <c r="L31" i="1" s="1"/>
  <c r="G31" i="1"/>
  <c r="H31" i="1" s="1"/>
  <c r="I31" i="1" s="1"/>
  <c r="U31" i="1" s="1"/>
  <c r="A31" i="1"/>
  <c r="K30" i="1"/>
  <c r="L30" i="1" s="1"/>
  <c r="G30" i="1"/>
  <c r="H30" i="1" s="1"/>
  <c r="I30" i="1" s="1"/>
  <c r="U30" i="1" s="1"/>
  <c r="A30" i="1"/>
  <c r="K29" i="1"/>
  <c r="L29" i="1" s="1"/>
  <c r="G29" i="1"/>
  <c r="H29" i="1" s="1"/>
  <c r="I29" i="1" s="1"/>
  <c r="U29" i="1" s="1"/>
  <c r="A29" i="1"/>
  <c r="K28" i="1"/>
  <c r="L28" i="1" s="1"/>
  <c r="G28" i="1"/>
  <c r="H28" i="1" s="1"/>
  <c r="I28" i="1" s="1"/>
  <c r="U28" i="1" s="1"/>
  <c r="A28" i="1"/>
  <c r="K27" i="1"/>
  <c r="L27" i="1" s="1"/>
  <c r="G27" i="1"/>
  <c r="H27" i="1" s="1"/>
  <c r="I27" i="1" s="1"/>
  <c r="U27" i="1" s="1"/>
  <c r="A27" i="1"/>
  <c r="K26" i="1"/>
  <c r="L26" i="1" s="1"/>
  <c r="G26" i="1"/>
  <c r="H26" i="1" s="1"/>
  <c r="I26" i="1" s="1"/>
  <c r="U26" i="1" s="1"/>
  <c r="A26" i="1"/>
  <c r="K25" i="1"/>
  <c r="L25" i="1" s="1"/>
  <c r="G25" i="1"/>
  <c r="H25" i="1" s="1"/>
  <c r="I25" i="1" s="1"/>
  <c r="U25" i="1" s="1"/>
  <c r="A25" i="1"/>
  <c r="K24" i="1"/>
  <c r="L24" i="1" s="1"/>
  <c r="G24" i="1"/>
  <c r="H24" i="1" s="1"/>
  <c r="I24" i="1" s="1"/>
  <c r="U24" i="1" s="1"/>
  <c r="A24" i="1"/>
  <c r="K23" i="1"/>
  <c r="L23" i="1" s="1"/>
  <c r="G23" i="1"/>
  <c r="H23" i="1" s="1"/>
  <c r="I23" i="1" s="1"/>
  <c r="U23" i="1" s="1"/>
  <c r="A23" i="1"/>
  <c r="K22" i="1"/>
  <c r="L22" i="1" s="1"/>
  <c r="G22" i="1"/>
  <c r="H22" i="1" s="1"/>
  <c r="I22" i="1" s="1"/>
  <c r="U22" i="1" s="1"/>
  <c r="A22" i="1"/>
  <c r="K21" i="1"/>
  <c r="L21" i="1" s="1"/>
  <c r="G21" i="1"/>
  <c r="H21" i="1" s="1"/>
  <c r="I21" i="1" s="1"/>
  <c r="U21" i="1" s="1"/>
  <c r="A21" i="1"/>
  <c r="K20" i="1"/>
  <c r="L20" i="1" s="1"/>
  <c r="G20" i="1"/>
  <c r="H20" i="1" s="1"/>
  <c r="I20" i="1" s="1"/>
  <c r="U20" i="1" s="1"/>
  <c r="A20" i="1"/>
  <c r="K19" i="1"/>
  <c r="L19" i="1" s="1"/>
  <c r="G19" i="1"/>
  <c r="H19" i="1" s="1"/>
  <c r="I19" i="1" s="1"/>
  <c r="U19" i="1" s="1"/>
  <c r="A19" i="1"/>
  <c r="K18" i="1"/>
  <c r="L18" i="1" s="1"/>
  <c r="G18" i="1"/>
  <c r="H18" i="1" s="1"/>
  <c r="I18" i="1" s="1"/>
  <c r="U18" i="1" s="1"/>
  <c r="A18" i="1"/>
  <c r="K17" i="1"/>
  <c r="L17" i="1" s="1"/>
  <c r="G17" i="1"/>
  <c r="H17" i="1" s="1"/>
  <c r="I17" i="1" s="1"/>
  <c r="U17" i="1" s="1"/>
  <c r="A17" i="1"/>
  <c r="K16" i="1"/>
  <c r="L16" i="1" s="1"/>
  <c r="G16" i="1"/>
  <c r="H16" i="1" s="1"/>
  <c r="I16" i="1" s="1"/>
  <c r="U16" i="1" s="1"/>
  <c r="A16" i="1"/>
  <c r="K15" i="1"/>
  <c r="L15" i="1" s="1"/>
  <c r="G15" i="1"/>
  <c r="H15" i="1" s="1"/>
  <c r="I15" i="1" s="1"/>
  <c r="U15" i="1" s="1"/>
  <c r="A15" i="1"/>
  <c r="K14" i="1"/>
  <c r="L14" i="1" s="1"/>
  <c r="G14" i="1"/>
  <c r="H14" i="1" s="1"/>
  <c r="I14" i="1" s="1"/>
  <c r="U14" i="1" s="1"/>
  <c r="A14" i="1"/>
  <c r="K13" i="1"/>
  <c r="L13" i="1" s="1"/>
  <c r="G13" i="1"/>
  <c r="H13" i="1" s="1"/>
  <c r="I13" i="1" s="1"/>
  <c r="U13" i="1" s="1"/>
  <c r="A13" i="1"/>
  <c r="K12" i="1"/>
  <c r="L12" i="1" s="1"/>
  <c r="G12" i="1"/>
  <c r="H12" i="1" s="1"/>
  <c r="I12" i="1" s="1"/>
  <c r="U12" i="1" s="1"/>
  <c r="A12" i="1"/>
  <c r="K11" i="1"/>
  <c r="L11" i="1" s="1"/>
  <c r="G11" i="1"/>
  <c r="H11" i="1" s="1"/>
  <c r="I11" i="1" s="1"/>
  <c r="U11" i="1" s="1"/>
  <c r="A11" i="1"/>
  <c r="K10" i="1"/>
  <c r="L10" i="1" s="1"/>
  <c r="G10" i="1"/>
  <c r="H10" i="1" s="1"/>
  <c r="I10" i="1" s="1"/>
  <c r="U10" i="1" s="1"/>
  <c r="A10" i="1"/>
  <c r="K9" i="1"/>
  <c r="L9" i="1" s="1"/>
  <c r="G9" i="1"/>
  <c r="H9" i="1" s="1"/>
  <c r="I9" i="1" s="1"/>
  <c r="U9" i="1" s="1"/>
  <c r="A9" i="1"/>
  <c r="K8" i="1"/>
  <c r="L8" i="1" s="1"/>
  <c r="G8" i="1"/>
  <c r="H8" i="1" s="1"/>
  <c r="I8" i="1" s="1"/>
  <c r="U8" i="1" s="1"/>
  <c r="A8" i="1"/>
  <c r="K7" i="1"/>
  <c r="L7" i="1" s="1"/>
  <c r="G7" i="1"/>
  <c r="H7" i="1" s="1"/>
  <c r="I7" i="1" s="1"/>
  <c r="U7" i="1" s="1"/>
  <c r="A7" i="1"/>
  <c r="K6" i="1"/>
  <c r="L6" i="1" s="1"/>
  <c r="G6" i="1"/>
  <c r="H6" i="1" s="1"/>
  <c r="I6" i="1" s="1"/>
  <c r="U6" i="1" s="1"/>
  <c r="A6" i="1"/>
  <c r="K5" i="1"/>
  <c r="L5" i="1" s="1"/>
  <c r="G5" i="1"/>
  <c r="H5" i="1" s="1"/>
  <c r="I5" i="1" s="1"/>
  <c r="U5" i="1" s="1"/>
  <c r="A5" i="1"/>
  <c r="K4" i="1"/>
  <c r="L4" i="1" s="1"/>
  <c r="G4" i="1"/>
  <c r="H4" i="1" s="1"/>
  <c r="I4" i="1" s="1"/>
  <c r="U4" i="1" s="1"/>
  <c r="A4" i="1"/>
  <c r="K3" i="1"/>
  <c r="L3" i="1" s="1"/>
  <c r="G3" i="1"/>
  <c r="H3" i="1" s="1"/>
  <c r="I3" i="1" s="1"/>
  <c r="A3" i="1"/>
  <c r="O13" i="3"/>
  <c r="K31" i="3" l="1"/>
  <c r="K32" i="3" s="1"/>
  <c r="K1980" i="1"/>
  <c r="K1996" i="1"/>
  <c r="K1992" i="1"/>
  <c r="K1984" i="1"/>
  <c r="K2000" i="1"/>
  <c r="K1665" i="1"/>
  <c r="K1662" i="1"/>
  <c r="K1664" i="1"/>
  <c r="K1988" i="1"/>
  <c r="K1661" i="1"/>
  <c r="K1982" i="1"/>
  <c r="K1986" i="1"/>
  <c r="K1990" i="1"/>
  <c r="L1990" i="1" s="1"/>
  <c r="O1990" i="1" s="1"/>
  <c r="P1990" i="1" s="1"/>
  <c r="K1994" i="1"/>
  <c r="L1994" i="1" s="1"/>
  <c r="O1994" i="1" s="1"/>
  <c r="P1994" i="1" s="1"/>
  <c r="K1998" i="1"/>
  <c r="L1998" i="1" s="1"/>
  <c r="O1998" i="1" s="1"/>
  <c r="P1998" i="1" s="1"/>
  <c r="K1632" i="1"/>
  <c r="L1632" i="1" s="1"/>
  <c r="O1632" i="1" s="1"/>
  <c r="P1632" i="1" s="1"/>
  <c r="K1634" i="1"/>
  <c r="K1636" i="1"/>
  <c r="L1636" i="1" s="1"/>
  <c r="O1636" i="1" s="1"/>
  <c r="P1636" i="1" s="1"/>
  <c r="K1638" i="1"/>
  <c r="K1640" i="1"/>
  <c r="L1640" i="1" s="1"/>
  <c r="O1640" i="1" s="1"/>
  <c r="P1640" i="1" s="1"/>
  <c r="K1642" i="1"/>
  <c r="K1644" i="1"/>
  <c r="L1644" i="1" s="1"/>
  <c r="O1644" i="1" s="1"/>
  <c r="P1644" i="1" s="1"/>
  <c r="K1646" i="1"/>
  <c r="L1646" i="1" s="1"/>
  <c r="O1646" i="1" s="1"/>
  <c r="P1646" i="1" s="1"/>
  <c r="K1648" i="1"/>
  <c r="L1648" i="1" s="1"/>
  <c r="O1648" i="1" s="1"/>
  <c r="P1648" i="1" s="1"/>
  <c r="K1650" i="1"/>
  <c r="K1652" i="1"/>
  <c r="L1652" i="1" s="1"/>
  <c r="O1652" i="1" s="1"/>
  <c r="P1652" i="1" s="1"/>
  <c r="K1654" i="1"/>
  <c r="K1656" i="1"/>
  <c r="L1656" i="1" s="1"/>
  <c r="O1656" i="1" s="1"/>
  <c r="P1656" i="1" s="1"/>
  <c r="K1658" i="1"/>
  <c r="L1658" i="1" s="1"/>
  <c r="O1658" i="1" s="1"/>
  <c r="P1658" i="1" s="1"/>
  <c r="K1660" i="1"/>
  <c r="L1660" i="1" s="1"/>
  <c r="O1660" i="1" s="1"/>
  <c r="P1660" i="1" s="1"/>
  <c r="K1666" i="1"/>
  <c r="L1666" i="1" s="1"/>
  <c r="O1666" i="1" s="1"/>
  <c r="P1666" i="1" s="1"/>
  <c r="U1630" i="1"/>
  <c r="V1630" i="1" s="1"/>
  <c r="U1870" i="1"/>
  <c r="V1870" i="1" s="1"/>
  <c r="U1874" i="1"/>
  <c r="V1874" i="1" s="1"/>
  <c r="U1878" i="1"/>
  <c r="V1878" i="1" s="1"/>
  <c r="U1882" i="1"/>
  <c r="V1882" i="1" s="1"/>
  <c r="U1886" i="1"/>
  <c r="V1886" i="1" s="1"/>
  <c r="U1975" i="1"/>
  <c r="V1975" i="1" s="1"/>
  <c r="U1979" i="1"/>
  <c r="V1979" i="1" s="1"/>
  <c r="U1983" i="1"/>
  <c r="V1983" i="1" s="1"/>
  <c r="U1987" i="1"/>
  <c r="V1987" i="1" s="1"/>
  <c r="U1991" i="1"/>
  <c r="V1991" i="1" s="1"/>
  <c r="U1995" i="1"/>
  <c r="V1995" i="1" s="1"/>
  <c r="U1999" i="1"/>
  <c r="V1999" i="1" s="1"/>
  <c r="U2045" i="1"/>
  <c r="V2045" i="1" s="1"/>
  <c r="U2053" i="1"/>
  <c r="V2053" i="1" s="1"/>
  <c r="U2061" i="1"/>
  <c r="V2061" i="1" s="1"/>
  <c r="U2162" i="1"/>
  <c r="V2162" i="1" s="1"/>
  <c r="U2170" i="1"/>
  <c r="V2170" i="1" s="1"/>
  <c r="U1626" i="1"/>
  <c r="V1626" i="1" s="1"/>
  <c r="U1868" i="1"/>
  <c r="V1868" i="1" s="1"/>
  <c r="U1872" i="1"/>
  <c r="V1872" i="1" s="1"/>
  <c r="U1876" i="1"/>
  <c r="V1876" i="1" s="1"/>
  <c r="U1880" i="1"/>
  <c r="V1880" i="1" s="1"/>
  <c r="U1884" i="1"/>
  <c r="V1884" i="1" s="1"/>
  <c r="U1888" i="1"/>
  <c r="V1888" i="1" s="1"/>
  <c r="U1973" i="1"/>
  <c r="V1973" i="1" s="1"/>
  <c r="U1977" i="1"/>
  <c r="V1977" i="1" s="1"/>
  <c r="U1981" i="1"/>
  <c r="V1981" i="1" s="1"/>
  <c r="U1985" i="1"/>
  <c r="V1985" i="1" s="1"/>
  <c r="U1989" i="1"/>
  <c r="V1989" i="1" s="1"/>
  <c r="U1993" i="1"/>
  <c r="V1993" i="1" s="1"/>
  <c r="U1997" i="1"/>
  <c r="V1997" i="1" s="1"/>
  <c r="U2041" i="1"/>
  <c r="V2041" i="1" s="1"/>
  <c r="U2049" i="1"/>
  <c r="V2049" i="1" s="1"/>
  <c r="U2057" i="1"/>
  <c r="V2057" i="1" s="1"/>
  <c r="U2166" i="1"/>
  <c r="V2166" i="1" s="1"/>
  <c r="U2174" i="1"/>
  <c r="V2174" i="1" s="1"/>
  <c r="U1623" i="1"/>
  <c r="V1623" i="1" s="1"/>
  <c r="U1627" i="1"/>
  <c r="V1627" i="1" s="1"/>
  <c r="U1631" i="1"/>
  <c r="V1631" i="1" s="1"/>
  <c r="U1633" i="1"/>
  <c r="V1633" i="1" s="1"/>
  <c r="U1635" i="1"/>
  <c r="V1635" i="1" s="1"/>
  <c r="U1637" i="1"/>
  <c r="V1637" i="1" s="1"/>
  <c r="U1639" i="1"/>
  <c r="V1639" i="1" s="1"/>
  <c r="U1641" i="1"/>
  <c r="V1641" i="1" s="1"/>
  <c r="U1643" i="1"/>
  <c r="V1643" i="1" s="1"/>
  <c r="U1645" i="1"/>
  <c r="V1645" i="1" s="1"/>
  <c r="U1647" i="1"/>
  <c r="V1647" i="1" s="1"/>
  <c r="U1649" i="1"/>
  <c r="V1649" i="1" s="1"/>
  <c r="U1651" i="1"/>
  <c r="V1651" i="1" s="1"/>
  <c r="U1653" i="1"/>
  <c r="V1653" i="1" s="1"/>
  <c r="U1655" i="1"/>
  <c r="V1655" i="1" s="1"/>
  <c r="U1657" i="1"/>
  <c r="V1657" i="1" s="1"/>
  <c r="U1659" i="1"/>
  <c r="V1659" i="1" s="1"/>
  <c r="U1661" i="1"/>
  <c r="V1661" i="1" s="1"/>
  <c r="U1663" i="1"/>
  <c r="V1663" i="1" s="1"/>
  <c r="U1665" i="1"/>
  <c r="V1665" i="1" s="1"/>
  <c r="U1667" i="1"/>
  <c r="V1667" i="1" s="1"/>
  <c r="U1669" i="1"/>
  <c r="V1669" i="1" s="1"/>
  <c r="U1673" i="1"/>
  <c r="V1673" i="1" s="1"/>
  <c r="U1677" i="1"/>
  <c r="V1677" i="1" s="1"/>
  <c r="U1681" i="1"/>
  <c r="V1681" i="1" s="1"/>
  <c r="U1685" i="1"/>
  <c r="V1685" i="1" s="1"/>
  <c r="U1689" i="1"/>
  <c r="V1689" i="1" s="1"/>
  <c r="U1693" i="1"/>
  <c r="V1693" i="1" s="1"/>
  <c r="U1697" i="1"/>
  <c r="V1697" i="1" s="1"/>
  <c r="U1701" i="1"/>
  <c r="V1701" i="1" s="1"/>
  <c r="U1705" i="1"/>
  <c r="V1705" i="1" s="1"/>
  <c r="U1709" i="1"/>
  <c r="V1709" i="1" s="1"/>
  <c r="U1713" i="1"/>
  <c r="V1713" i="1" s="1"/>
  <c r="U1717" i="1"/>
  <c r="V1717" i="1" s="1"/>
  <c r="U1869" i="1"/>
  <c r="V1869" i="1" s="1"/>
  <c r="U1871" i="1"/>
  <c r="V1871" i="1" s="1"/>
  <c r="U1873" i="1"/>
  <c r="V1873" i="1" s="1"/>
  <c r="U1875" i="1"/>
  <c r="V1875" i="1" s="1"/>
  <c r="U1877" i="1"/>
  <c r="V1877" i="1" s="1"/>
  <c r="U1879" i="1"/>
  <c r="V1879" i="1" s="1"/>
  <c r="U1881" i="1"/>
  <c r="V1881" i="1" s="1"/>
  <c r="U1883" i="1"/>
  <c r="V1883" i="1" s="1"/>
  <c r="U1885" i="1"/>
  <c r="V1885" i="1" s="1"/>
  <c r="U1887" i="1"/>
  <c r="V1887" i="1" s="1"/>
  <c r="U1889" i="1"/>
  <c r="V1889" i="1" s="1"/>
  <c r="U1892" i="1"/>
  <c r="V1892" i="1" s="1"/>
  <c r="U1896" i="1"/>
  <c r="V1896" i="1" s="1"/>
  <c r="U1900" i="1"/>
  <c r="V1900" i="1" s="1"/>
  <c r="U1974" i="1"/>
  <c r="V1974" i="1" s="1"/>
  <c r="U1976" i="1"/>
  <c r="V1976" i="1" s="1"/>
  <c r="U1978" i="1"/>
  <c r="V1978" i="1" s="1"/>
  <c r="U1980" i="1"/>
  <c r="V1980" i="1" s="1"/>
  <c r="U1982" i="1"/>
  <c r="V1982" i="1" s="1"/>
  <c r="U1984" i="1"/>
  <c r="V1984" i="1" s="1"/>
  <c r="U1986" i="1"/>
  <c r="V1986" i="1" s="1"/>
  <c r="U1988" i="1"/>
  <c r="V1988" i="1" s="1"/>
  <c r="U1990" i="1"/>
  <c r="V1990" i="1" s="1"/>
  <c r="U1992" i="1"/>
  <c r="V1992" i="1" s="1"/>
  <c r="U1994" i="1"/>
  <c r="V1994" i="1" s="1"/>
  <c r="U1996" i="1"/>
  <c r="V1996" i="1" s="1"/>
  <c r="U1998" i="1"/>
  <c r="V1998" i="1" s="1"/>
  <c r="U2000" i="1"/>
  <c r="V2000" i="1" s="1"/>
  <c r="U2003" i="1"/>
  <c r="V2003" i="1" s="1"/>
  <c r="U2007" i="1"/>
  <c r="V2007" i="1" s="1"/>
  <c r="U2011" i="1"/>
  <c r="V2011" i="1" s="1"/>
  <c r="U2015" i="1"/>
  <c r="V2015" i="1" s="1"/>
  <c r="U2019" i="1"/>
  <c r="V2019" i="1" s="1"/>
  <c r="U2023" i="1"/>
  <c r="V2023" i="1" s="1"/>
  <c r="U2027" i="1"/>
  <c r="V2027" i="1" s="1"/>
  <c r="U2031" i="1"/>
  <c r="V2031" i="1" s="1"/>
  <c r="U2035" i="1"/>
  <c r="V2035" i="1" s="1"/>
  <c r="U2038" i="1"/>
  <c r="V2038" i="1" s="1"/>
  <c r="U2042" i="1"/>
  <c r="V2042" i="1" s="1"/>
  <c r="U2046" i="1"/>
  <c r="V2046" i="1" s="1"/>
  <c r="U2050" i="1"/>
  <c r="V2050" i="1" s="1"/>
  <c r="U2171" i="1"/>
  <c r="V2171" i="1" s="1"/>
  <c r="U2167" i="1"/>
  <c r="V2167" i="1" s="1"/>
  <c r="U2163" i="1"/>
  <c r="V2163" i="1" s="1"/>
  <c r="U2062" i="1"/>
  <c r="V2062" i="1" s="1"/>
  <c r="U2058" i="1"/>
  <c r="V2058" i="1" s="1"/>
  <c r="U2054" i="1"/>
  <c r="V2054" i="1" s="1"/>
  <c r="U1670" i="1"/>
  <c r="V1670" i="1" s="1"/>
  <c r="U1674" i="1"/>
  <c r="V1674" i="1" s="1"/>
  <c r="U1678" i="1"/>
  <c r="V1678" i="1" s="1"/>
  <c r="U1682" i="1"/>
  <c r="V1682" i="1" s="1"/>
  <c r="U1686" i="1"/>
  <c r="V1686" i="1" s="1"/>
  <c r="U1690" i="1"/>
  <c r="V1690" i="1" s="1"/>
  <c r="U1694" i="1"/>
  <c r="V1694" i="1" s="1"/>
  <c r="U1698" i="1"/>
  <c r="V1698" i="1" s="1"/>
  <c r="U1702" i="1"/>
  <c r="V1702" i="1" s="1"/>
  <c r="U1706" i="1"/>
  <c r="V1706" i="1" s="1"/>
  <c r="U1710" i="1"/>
  <c r="V1710" i="1" s="1"/>
  <c r="U1714" i="1"/>
  <c r="V1714" i="1" s="1"/>
  <c r="U1718" i="1"/>
  <c r="V1718" i="1" s="1"/>
  <c r="U1893" i="1"/>
  <c r="V1893" i="1" s="1"/>
  <c r="U1897" i="1"/>
  <c r="V1897" i="1" s="1"/>
  <c r="U1901" i="1"/>
  <c r="V1901" i="1" s="1"/>
  <c r="U2004" i="1"/>
  <c r="V2004" i="1" s="1"/>
  <c r="U2008" i="1"/>
  <c r="V2008" i="1" s="1"/>
  <c r="U2012" i="1"/>
  <c r="V2012" i="1" s="1"/>
  <c r="U2016" i="1"/>
  <c r="V2016" i="1" s="1"/>
  <c r="U2020" i="1"/>
  <c r="V2020" i="1" s="1"/>
  <c r="U2024" i="1"/>
  <c r="V2024" i="1" s="1"/>
  <c r="U2028" i="1"/>
  <c r="V2028" i="1" s="1"/>
  <c r="U2032" i="1"/>
  <c r="V2032" i="1" s="1"/>
  <c r="U2036" i="1"/>
  <c r="V2036" i="1" s="1"/>
  <c r="K1631" i="1"/>
  <c r="L1631" i="1" s="1"/>
  <c r="O1631" i="1" s="1"/>
  <c r="P1631" i="1" s="1"/>
  <c r="K1633" i="1"/>
  <c r="L1633" i="1" s="1"/>
  <c r="O1633" i="1" s="1"/>
  <c r="P1633" i="1" s="1"/>
  <c r="K1635" i="1"/>
  <c r="K1637" i="1"/>
  <c r="K1639" i="1"/>
  <c r="K1641" i="1"/>
  <c r="K1643" i="1"/>
  <c r="L1643" i="1" s="1"/>
  <c r="O1643" i="1" s="1"/>
  <c r="P1643" i="1" s="1"/>
  <c r="K1645" i="1"/>
  <c r="K1647" i="1"/>
  <c r="L1647" i="1" s="1"/>
  <c r="O1647" i="1" s="1"/>
  <c r="P1647" i="1" s="1"/>
  <c r="K1649" i="1"/>
  <c r="L1649" i="1" s="1"/>
  <c r="O1649" i="1" s="1"/>
  <c r="P1649" i="1" s="1"/>
  <c r="K1651" i="1"/>
  <c r="K1653" i="1"/>
  <c r="K1655" i="1"/>
  <c r="K1657" i="1"/>
  <c r="K1659" i="1"/>
  <c r="L1659" i="1" s="1"/>
  <c r="O1659" i="1" s="1"/>
  <c r="P1659" i="1" s="1"/>
  <c r="K1663" i="1"/>
  <c r="L1663" i="1" s="1"/>
  <c r="O1663" i="1" s="1"/>
  <c r="P1663" i="1" s="1"/>
  <c r="K1667" i="1"/>
  <c r="L1667" i="1" s="1"/>
  <c r="O1667" i="1" s="1"/>
  <c r="P1667" i="1" s="1"/>
  <c r="L33" i="3"/>
  <c r="L32" i="3" s="1"/>
  <c r="V1624" i="1"/>
  <c r="V1628" i="1"/>
  <c r="V1632" i="1"/>
  <c r="V1634" i="1"/>
  <c r="V1636" i="1"/>
  <c r="V1638" i="1"/>
  <c r="V1640" i="1"/>
  <c r="V1642" i="1"/>
  <c r="V1644" i="1"/>
  <c r="V1646" i="1"/>
  <c r="V1648" i="1"/>
  <c r="V1650" i="1"/>
  <c r="V1652" i="1"/>
  <c r="V1654" i="1"/>
  <c r="V1656" i="1"/>
  <c r="V1658" i="1"/>
  <c r="V1660" i="1"/>
  <c r="V1662" i="1"/>
  <c r="V1664" i="1"/>
  <c r="V1666" i="1"/>
  <c r="V1668" i="1"/>
  <c r="V1672" i="1"/>
  <c r="V1676" i="1"/>
  <c r="V1680" i="1"/>
  <c r="V1684" i="1"/>
  <c r="V1688" i="1"/>
  <c r="V1692" i="1"/>
  <c r="V1696" i="1"/>
  <c r="V1700" i="1"/>
  <c r="V1704" i="1"/>
  <c r="V1708" i="1"/>
  <c r="V1712" i="1"/>
  <c r="V1716" i="1"/>
  <c r="V1891" i="1"/>
  <c r="V1895" i="1"/>
  <c r="V1899" i="1"/>
  <c r="G13" i="3"/>
  <c r="V2002" i="1"/>
  <c r="V2006" i="1"/>
  <c r="V2010" i="1"/>
  <c r="V2014" i="1"/>
  <c r="V2018" i="1"/>
  <c r="V2022" i="1"/>
  <c r="V2026" i="1"/>
  <c r="V2030" i="1"/>
  <c r="V2034" i="1"/>
  <c r="V2039" i="1"/>
  <c r="V2043" i="1"/>
  <c r="V2047" i="1"/>
  <c r="V2051" i="1"/>
  <c r="V2055" i="1"/>
  <c r="V2059" i="1"/>
  <c r="V2160" i="1"/>
  <c r="V2164" i="1"/>
  <c r="V2168" i="1"/>
  <c r="V2172" i="1"/>
  <c r="V2176" i="1"/>
  <c r="V1625" i="1"/>
  <c r="V1629" i="1"/>
  <c r="V1671" i="1"/>
  <c r="V1675" i="1"/>
  <c r="V1679" i="1"/>
  <c r="V1683" i="1"/>
  <c r="V1687" i="1"/>
  <c r="V1691" i="1"/>
  <c r="V1695" i="1"/>
  <c r="V1699" i="1"/>
  <c r="V1703" i="1"/>
  <c r="V1707" i="1"/>
  <c r="V1711" i="1"/>
  <c r="V1715" i="1"/>
  <c r="V1890" i="1"/>
  <c r="V1894" i="1"/>
  <c r="V1898" i="1"/>
  <c r="V2001" i="1"/>
  <c r="V2005" i="1"/>
  <c r="V2009" i="1"/>
  <c r="V2013" i="1"/>
  <c r="V2017" i="1"/>
  <c r="V2021" i="1"/>
  <c r="V2025" i="1"/>
  <c r="V2029" i="1"/>
  <c r="V2033" i="1"/>
  <c r="V2037" i="1"/>
  <c r="V2040" i="1"/>
  <c r="V2044" i="1"/>
  <c r="V2048" i="1"/>
  <c r="V2052" i="1"/>
  <c r="V2056" i="1"/>
  <c r="V2060" i="1"/>
  <c r="V2161" i="1"/>
  <c r="V2165" i="1"/>
  <c r="V2169" i="1"/>
  <c r="V2173" i="1"/>
  <c r="V2177" i="1"/>
  <c r="V2175" i="1"/>
  <c r="V734" i="1"/>
  <c r="V736" i="1"/>
  <c r="V738" i="1"/>
  <c r="V739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7" i="1"/>
  <c r="V788" i="1"/>
  <c r="V789" i="1"/>
  <c r="V795" i="1"/>
  <c r="V796" i="1"/>
  <c r="V797" i="1"/>
  <c r="V803" i="1"/>
  <c r="V804" i="1"/>
  <c r="V805" i="1"/>
  <c r="V811" i="1"/>
  <c r="V812" i="1"/>
  <c r="V813" i="1"/>
  <c r="V894" i="1"/>
  <c r="V902" i="1"/>
  <c r="V910" i="1"/>
  <c r="V918" i="1"/>
  <c r="V926" i="1"/>
  <c r="V934" i="1"/>
  <c r="V942" i="1"/>
  <c r="V950" i="1"/>
  <c r="V1341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5" i="1"/>
  <c r="V737" i="1"/>
  <c r="V740" i="1"/>
  <c r="V741" i="1"/>
  <c r="V783" i="1"/>
  <c r="V784" i="1"/>
  <c r="V785" i="1"/>
  <c r="V791" i="1"/>
  <c r="V792" i="1"/>
  <c r="V793" i="1"/>
  <c r="V799" i="1"/>
  <c r="V800" i="1"/>
  <c r="V801" i="1"/>
  <c r="V807" i="1"/>
  <c r="V808" i="1"/>
  <c r="V809" i="1"/>
  <c r="V815" i="1"/>
  <c r="V817" i="1"/>
  <c r="V819" i="1"/>
  <c r="V821" i="1"/>
  <c r="V823" i="1"/>
  <c r="V825" i="1"/>
  <c r="V827" i="1"/>
  <c r="V829" i="1"/>
  <c r="V831" i="1"/>
  <c r="V833" i="1"/>
  <c r="V835" i="1"/>
  <c r="V837" i="1"/>
  <c r="V839" i="1"/>
  <c r="V841" i="1"/>
  <c r="V843" i="1"/>
  <c r="V845" i="1"/>
  <c r="V847" i="1"/>
  <c r="V849" i="1"/>
  <c r="V851" i="1"/>
  <c r="V853" i="1"/>
  <c r="V898" i="1"/>
  <c r="V906" i="1"/>
  <c r="V914" i="1"/>
  <c r="V922" i="1"/>
  <c r="V930" i="1"/>
  <c r="V938" i="1"/>
  <c r="V946" i="1"/>
  <c r="V954" i="1"/>
  <c r="V1345" i="1"/>
  <c r="V782" i="1"/>
  <c r="V786" i="1"/>
  <c r="V790" i="1"/>
  <c r="V794" i="1"/>
  <c r="V798" i="1"/>
  <c r="V802" i="1"/>
  <c r="V806" i="1"/>
  <c r="V810" i="1"/>
  <c r="V814" i="1"/>
  <c r="V818" i="1"/>
  <c r="V820" i="1"/>
  <c r="V822" i="1"/>
  <c r="V824" i="1"/>
  <c r="V826" i="1"/>
  <c r="V828" i="1"/>
  <c r="V830" i="1"/>
  <c r="V832" i="1"/>
  <c r="V834" i="1"/>
  <c r="V836" i="1"/>
  <c r="V838" i="1"/>
  <c r="V840" i="1"/>
  <c r="V842" i="1"/>
  <c r="V844" i="1"/>
  <c r="V846" i="1"/>
  <c r="V848" i="1"/>
  <c r="V850" i="1"/>
  <c r="V852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5" i="1"/>
  <c r="V899" i="1"/>
  <c r="V903" i="1"/>
  <c r="V907" i="1"/>
  <c r="V911" i="1"/>
  <c r="V915" i="1"/>
  <c r="V919" i="1"/>
  <c r="V923" i="1"/>
  <c r="V927" i="1"/>
  <c r="V931" i="1"/>
  <c r="V935" i="1"/>
  <c r="V939" i="1"/>
  <c r="V943" i="1"/>
  <c r="V947" i="1"/>
  <c r="V951" i="1"/>
  <c r="V955" i="1"/>
  <c r="V1339" i="1"/>
  <c r="V1340" i="1"/>
  <c r="V1343" i="1"/>
  <c r="V1344" i="1"/>
  <c r="V1743" i="1"/>
  <c r="V1747" i="1"/>
  <c r="V1751" i="1"/>
  <c r="V1755" i="1"/>
  <c r="V1759" i="1"/>
  <c r="V1763" i="1"/>
  <c r="V1767" i="1"/>
  <c r="V1771" i="1"/>
  <c r="V1775" i="1"/>
  <c r="V1779" i="1"/>
  <c r="V1781" i="1"/>
  <c r="V1783" i="1"/>
  <c r="V1785" i="1"/>
  <c r="V1787" i="1"/>
  <c r="V1789" i="1"/>
  <c r="V1791" i="1"/>
  <c r="V1793" i="1"/>
  <c r="V1795" i="1"/>
  <c r="V1797" i="1"/>
  <c r="V1799" i="1"/>
  <c r="V1801" i="1"/>
  <c r="V1803" i="1"/>
  <c r="V1805" i="1"/>
  <c r="V1807" i="1"/>
  <c r="V1809" i="1"/>
  <c r="V1811" i="1"/>
  <c r="V1813" i="1"/>
  <c r="V1815" i="1"/>
  <c r="V1817" i="1"/>
  <c r="V1819" i="1"/>
  <c r="V1821" i="1"/>
  <c r="V1823" i="1"/>
  <c r="V1825" i="1"/>
  <c r="V1827" i="1"/>
  <c r="V1829" i="1"/>
  <c r="V1831" i="1"/>
  <c r="V1833" i="1"/>
  <c r="V1835" i="1"/>
  <c r="V1837" i="1"/>
  <c r="V1839" i="1"/>
  <c r="V1841" i="1"/>
  <c r="V1843" i="1"/>
  <c r="V1845" i="1"/>
  <c r="V1847" i="1"/>
  <c r="V1849" i="1"/>
  <c r="V1851" i="1"/>
  <c r="V1853" i="1"/>
  <c r="V1857" i="1"/>
  <c r="V1861" i="1"/>
  <c r="V1865" i="1"/>
  <c r="V1907" i="1"/>
  <c r="V1909" i="1"/>
  <c r="V1911" i="1"/>
  <c r="V1913" i="1"/>
  <c r="V1915" i="1"/>
  <c r="V1917" i="1"/>
  <c r="V1919" i="1"/>
  <c r="V1921" i="1"/>
  <c r="V1923" i="1"/>
  <c r="V1925" i="1"/>
  <c r="V1927" i="1"/>
  <c r="V1929" i="1"/>
  <c r="V1931" i="1"/>
  <c r="V1933" i="1"/>
  <c r="V1935" i="1"/>
  <c r="V1937" i="1"/>
  <c r="V1939" i="1"/>
  <c r="V1941" i="1"/>
  <c r="V1943" i="1"/>
  <c r="V1945" i="1"/>
  <c r="V1947" i="1"/>
  <c r="V1949" i="1"/>
  <c r="V1951" i="1"/>
  <c r="V1953" i="1"/>
  <c r="V1955" i="1"/>
  <c r="V1957" i="1"/>
  <c r="V1959" i="1"/>
  <c r="V1961" i="1"/>
  <c r="V1963" i="1"/>
  <c r="V1966" i="1"/>
  <c r="V1970" i="1"/>
  <c r="V2078" i="1"/>
  <c r="V2082" i="1"/>
  <c r="V2086" i="1"/>
  <c r="V2187" i="1"/>
  <c r="V2191" i="1"/>
  <c r="V2195" i="1"/>
  <c r="V2199" i="1"/>
  <c r="V2203" i="1"/>
  <c r="V2207" i="1"/>
  <c r="V2211" i="1"/>
  <c r="V816" i="1"/>
  <c r="V892" i="1"/>
  <c r="V893" i="1"/>
  <c r="V896" i="1"/>
  <c r="V897" i="1"/>
  <c r="V900" i="1"/>
  <c r="V901" i="1"/>
  <c r="V904" i="1"/>
  <c r="V905" i="1"/>
  <c r="V908" i="1"/>
  <c r="V909" i="1"/>
  <c r="V912" i="1"/>
  <c r="V913" i="1"/>
  <c r="V916" i="1"/>
  <c r="V917" i="1"/>
  <c r="V920" i="1"/>
  <c r="V921" i="1"/>
  <c r="V924" i="1"/>
  <c r="V925" i="1"/>
  <c r="V928" i="1"/>
  <c r="V929" i="1"/>
  <c r="V932" i="1"/>
  <c r="V933" i="1"/>
  <c r="V936" i="1"/>
  <c r="V937" i="1"/>
  <c r="V940" i="1"/>
  <c r="V941" i="1"/>
  <c r="V944" i="1"/>
  <c r="V945" i="1"/>
  <c r="V948" i="1"/>
  <c r="V949" i="1"/>
  <c r="V952" i="1"/>
  <c r="V953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42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745" i="1"/>
  <c r="V1749" i="1"/>
  <c r="V1753" i="1"/>
  <c r="V1757" i="1"/>
  <c r="V1761" i="1"/>
  <c r="V1765" i="1"/>
  <c r="V1769" i="1"/>
  <c r="V1773" i="1"/>
  <c r="V1777" i="1"/>
  <c r="V1780" i="1"/>
  <c r="V1782" i="1"/>
  <c r="V1784" i="1"/>
  <c r="V1786" i="1"/>
  <c r="V1788" i="1"/>
  <c r="V1790" i="1"/>
  <c r="V1792" i="1"/>
  <c r="V1794" i="1"/>
  <c r="V1796" i="1"/>
  <c r="V1798" i="1"/>
  <c r="V1800" i="1"/>
  <c r="V1802" i="1"/>
  <c r="V1804" i="1"/>
  <c r="V1806" i="1"/>
  <c r="V1808" i="1"/>
  <c r="V1810" i="1"/>
  <c r="V1812" i="1"/>
  <c r="V1814" i="1"/>
  <c r="V1816" i="1"/>
  <c r="V1818" i="1"/>
  <c r="V1820" i="1"/>
  <c r="V1822" i="1"/>
  <c r="V1824" i="1"/>
  <c r="V1826" i="1"/>
  <c r="V1828" i="1"/>
  <c r="V1830" i="1"/>
  <c r="V1832" i="1"/>
  <c r="V1834" i="1"/>
  <c r="V1836" i="1"/>
  <c r="V1838" i="1"/>
  <c r="V1840" i="1"/>
  <c r="V1842" i="1"/>
  <c r="V1844" i="1"/>
  <c r="V1846" i="1"/>
  <c r="V1848" i="1"/>
  <c r="V1850" i="1"/>
  <c r="V1852" i="1"/>
  <c r="V1855" i="1"/>
  <c r="V1859" i="1"/>
  <c r="V1863" i="1"/>
  <c r="V1867" i="1"/>
  <c r="V1942" i="1"/>
  <c r="V1944" i="1"/>
  <c r="V1946" i="1"/>
  <c r="V1948" i="1"/>
  <c r="V1950" i="1"/>
  <c r="V1952" i="1"/>
  <c r="V1954" i="1"/>
  <c r="V1956" i="1"/>
  <c r="V1958" i="1"/>
  <c r="V1960" i="1"/>
  <c r="V1962" i="1"/>
  <c r="V1964" i="1"/>
  <c r="V1968" i="1"/>
  <c r="V1972" i="1"/>
  <c r="V2076" i="1"/>
  <c r="V2080" i="1"/>
  <c r="V2084" i="1"/>
  <c r="V2088" i="1"/>
  <c r="V2189" i="1"/>
  <c r="V2193" i="1"/>
  <c r="V2197" i="1"/>
  <c r="V2201" i="1"/>
  <c r="V2205" i="1"/>
  <c r="V2209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4" i="1"/>
  <c r="V1746" i="1"/>
  <c r="V1748" i="1"/>
  <c r="V1750" i="1"/>
  <c r="V1752" i="1"/>
  <c r="V1754" i="1"/>
  <c r="V1756" i="1"/>
  <c r="V1758" i="1"/>
  <c r="V1760" i="1"/>
  <c r="V1762" i="1"/>
  <c r="V1764" i="1"/>
  <c r="V1766" i="1"/>
  <c r="V1768" i="1"/>
  <c r="V1770" i="1"/>
  <c r="V1772" i="1"/>
  <c r="V1774" i="1"/>
  <c r="V1776" i="1"/>
  <c r="V1778" i="1"/>
  <c r="V1854" i="1"/>
  <c r="V1856" i="1"/>
  <c r="V1858" i="1"/>
  <c r="V1860" i="1"/>
  <c r="V1862" i="1"/>
  <c r="V1864" i="1"/>
  <c r="V1866" i="1"/>
  <c r="V1902" i="1"/>
  <c r="V1903" i="1"/>
  <c r="V1904" i="1"/>
  <c r="V1905" i="1"/>
  <c r="V1906" i="1"/>
  <c r="V1908" i="1"/>
  <c r="V1910" i="1"/>
  <c r="V1912" i="1"/>
  <c r="V1914" i="1"/>
  <c r="V1916" i="1"/>
  <c r="V1918" i="1"/>
  <c r="V1920" i="1"/>
  <c r="V1922" i="1"/>
  <c r="V1924" i="1"/>
  <c r="V1926" i="1"/>
  <c r="V1928" i="1"/>
  <c r="V1930" i="1"/>
  <c r="V1932" i="1"/>
  <c r="V1934" i="1"/>
  <c r="V1936" i="1"/>
  <c r="V1938" i="1"/>
  <c r="V1940" i="1"/>
  <c r="V1965" i="1"/>
  <c r="V1967" i="1"/>
  <c r="V1969" i="1"/>
  <c r="V1971" i="1"/>
  <c r="V2159" i="1"/>
  <c r="V2157" i="1"/>
  <c r="V2155" i="1"/>
  <c r="V2153" i="1"/>
  <c r="V2151" i="1"/>
  <c r="V2149" i="1"/>
  <c r="V2148" i="1"/>
  <c r="V2146" i="1"/>
  <c r="V2144" i="1"/>
  <c r="V2142" i="1"/>
  <c r="V2140" i="1"/>
  <c r="V2138" i="1"/>
  <c r="V2136" i="1"/>
  <c r="V2134" i="1"/>
  <c r="V2132" i="1"/>
  <c r="V2130" i="1"/>
  <c r="V2128" i="1"/>
  <c r="V2126" i="1"/>
  <c r="V2124" i="1"/>
  <c r="V2122" i="1"/>
  <c r="V2120" i="1"/>
  <c r="V2118" i="1"/>
  <c r="V2116" i="1"/>
  <c r="V2114" i="1"/>
  <c r="V2087" i="1"/>
  <c r="V2085" i="1"/>
  <c r="V2083" i="1"/>
  <c r="V2081" i="1"/>
  <c r="V2079" i="1"/>
  <c r="V2077" i="1"/>
  <c r="V2075" i="1"/>
  <c r="V2074" i="1"/>
  <c r="V2072" i="1"/>
  <c r="V2070" i="1"/>
  <c r="V2068" i="1"/>
  <c r="V2066" i="1"/>
  <c r="V2064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L1980" i="1"/>
  <c r="O1980" i="1" s="1"/>
  <c r="P1980" i="1" s="1"/>
  <c r="O1907" i="1"/>
  <c r="P1907" i="1" s="1"/>
  <c r="K1981" i="1" s="1"/>
  <c r="L1981" i="1" s="1"/>
  <c r="O1981" i="1" s="1"/>
  <c r="P1981" i="1" s="1"/>
  <c r="L1982" i="1"/>
  <c r="O1982" i="1" s="1"/>
  <c r="P1982" i="1" s="1"/>
  <c r="O1909" i="1"/>
  <c r="P1909" i="1" s="1"/>
  <c r="K1983" i="1" s="1"/>
  <c r="L1983" i="1" s="1"/>
  <c r="O1983" i="1" s="1"/>
  <c r="P1983" i="1" s="1"/>
  <c r="L1984" i="1"/>
  <c r="O1984" i="1" s="1"/>
  <c r="P1984" i="1" s="1"/>
  <c r="O1911" i="1"/>
  <c r="P1911" i="1" s="1"/>
  <c r="K1985" i="1" s="1"/>
  <c r="L1985" i="1" s="1"/>
  <c r="O1985" i="1" s="1"/>
  <c r="P1985" i="1" s="1"/>
  <c r="L1986" i="1"/>
  <c r="O1986" i="1" s="1"/>
  <c r="P1986" i="1" s="1"/>
  <c r="O1913" i="1"/>
  <c r="P1913" i="1" s="1"/>
  <c r="K1987" i="1" s="1"/>
  <c r="L1987" i="1" s="1"/>
  <c r="O1987" i="1" s="1"/>
  <c r="P1987" i="1" s="1"/>
  <c r="L1988" i="1"/>
  <c r="O1988" i="1" s="1"/>
  <c r="P1988" i="1" s="1"/>
  <c r="O1915" i="1"/>
  <c r="P1915" i="1" s="1"/>
  <c r="K1989" i="1" s="1"/>
  <c r="L1989" i="1" s="1"/>
  <c r="O1989" i="1" s="1"/>
  <c r="P1989" i="1" s="1"/>
  <c r="O1917" i="1"/>
  <c r="P1917" i="1" s="1"/>
  <c r="K1991" i="1" s="1"/>
  <c r="L1991" i="1" s="1"/>
  <c r="O1991" i="1" s="1"/>
  <c r="P1991" i="1" s="1"/>
  <c r="L1992" i="1"/>
  <c r="O1992" i="1" s="1"/>
  <c r="P1992" i="1" s="1"/>
  <c r="O1919" i="1"/>
  <c r="P1919" i="1" s="1"/>
  <c r="K1993" i="1" s="1"/>
  <c r="L1993" i="1" s="1"/>
  <c r="O1993" i="1" s="1"/>
  <c r="P1993" i="1" s="1"/>
  <c r="O1921" i="1"/>
  <c r="P1921" i="1" s="1"/>
  <c r="K1995" i="1" s="1"/>
  <c r="L1995" i="1" s="1"/>
  <c r="O1995" i="1" s="1"/>
  <c r="P1995" i="1" s="1"/>
  <c r="L1996" i="1"/>
  <c r="O1996" i="1" s="1"/>
  <c r="P1996" i="1" s="1"/>
  <c r="O1923" i="1"/>
  <c r="P1923" i="1" s="1"/>
  <c r="K1997" i="1" s="1"/>
  <c r="L1997" i="1" s="1"/>
  <c r="O1997" i="1" s="1"/>
  <c r="P1997" i="1" s="1"/>
  <c r="O1925" i="1"/>
  <c r="P1925" i="1" s="1"/>
  <c r="K1999" i="1" s="1"/>
  <c r="L1999" i="1" s="1"/>
  <c r="O1999" i="1" s="1"/>
  <c r="P1999" i="1" s="1"/>
  <c r="L2000" i="1"/>
  <c r="O2000" i="1" s="1"/>
  <c r="P2000" i="1" s="1"/>
  <c r="V2089" i="1"/>
  <c r="V2091" i="1"/>
  <c r="V2093" i="1"/>
  <c r="V2095" i="1"/>
  <c r="V2097" i="1"/>
  <c r="V2099" i="1"/>
  <c r="V2101" i="1"/>
  <c r="V2103" i="1"/>
  <c r="V2105" i="1"/>
  <c r="V2107" i="1"/>
  <c r="V2109" i="1"/>
  <c r="V2111" i="1"/>
  <c r="V2112" i="1"/>
  <c r="V2213" i="1"/>
  <c r="V2215" i="1"/>
  <c r="V2217" i="1"/>
  <c r="V2219" i="1"/>
  <c r="V2221" i="1"/>
  <c r="V2222" i="1"/>
  <c r="V2220" i="1"/>
  <c r="V2218" i="1"/>
  <c r="V2216" i="1"/>
  <c r="V2184" i="1"/>
  <c r="V2182" i="1"/>
  <c r="V2180" i="1"/>
  <c r="V2178" i="1"/>
  <c r="V2158" i="1"/>
  <c r="V2156" i="1"/>
  <c r="V2154" i="1"/>
  <c r="V2152" i="1"/>
  <c r="V2150" i="1"/>
  <c r="V2147" i="1"/>
  <c r="V2145" i="1"/>
  <c r="V2143" i="1"/>
  <c r="V2141" i="1"/>
  <c r="V2139" i="1"/>
  <c r="V2137" i="1"/>
  <c r="V2135" i="1"/>
  <c r="V2133" i="1"/>
  <c r="V2131" i="1"/>
  <c r="V2129" i="1"/>
  <c r="V2127" i="1"/>
  <c r="V2125" i="1"/>
  <c r="V2123" i="1"/>
  <c r="V2121" i="1"/>
  <c r="V2119" i="1"/>
  <c r="V2117" i="1"/>
  <c r="V2115" i="1"/>
  <c r="V2113" i="1"/>
  <c r="V2110" i="1"/>
  <c r="V2108" i="1"/>
  <c r="V2106" i="1"/>
  <c r="V2104" i="1"/>
  <c r="V2102" i="1"/>
  <c r="V2100" i="1"/>
  <c r="V2098" i="1"/>
  <c r="V2096" i="1"/>
  <c r="V2094" i="1"/>
  <c r="V2092" i="1"/>
  <c r="V2090" i="1"/>
  <c r="V2073" i="1"/>
  <c r="V2071" i="1"/>
  <c r="V2069" i="1"/>
  <c r="V2067" i="1"/>
  <c r="V2065" i="1"/>
  <c r="V2063" i="1"/>
  <c r="V2179" i="1"/>
  <c r="V2181" i="1"/>
  <c r="V2183" i="1"/>
  <c r="V2185" i="1"/>
  <c r="V2186" i="1"/>
  <c r="V2188" i="1"/>
  <c r="V2190" i="1"/>
  <c r="V2192" i="1"/>
  <c r="V2194" i="1"/>
  <c r="V2196" i="1"/>
  <c r="V2198" i="1"/>
  <c r="V2200" i="1"/>
  <c r="V2202" i="1"/>
  <c r="V2204" i="1"/>
  <c r="V2206" i="1"/>
  <c r="V2208" i="1"/>
  <c r="V2210" i="1"/>
  <c r="V2212" i="1"/>
  <c r="V2214" i="1"/>
  <c r="V3" i="1"/>
  <c r="O3" i="1"/>
  <c r="P3" i="1" s="1"/>
  <c r="K77" i="1" s="1"/>
  <c r="L77" i="1" s="1"/>
  <c r="O77" i="1" s="1"/>
  <c r="P77" i="1" s="1"/>
  <c r="O4" i="1"/>
  <c r="P4" i="1" s="1"/>
  <c r="K78" i="1" s="1"/>
  <c r="L78" i="1" s="1"/>
  <c r="O78" i="1" s="1"/>
  <c r="P78" i="1" s="1"/>
  <c r="O5" i="1"/>
  <c r="P5" i="1" s="1"/>
  <c r="K79" i="1" s="1"/>
  <c r="L79" i="1" s="1"/>
  <c r="O79" i="1" s="1"/>
  <c r="P79" i="1" s="1"/>
  <c r="O6" i="1"/>
  <c r="P6" i="1" s="1"/>
  <c r="K80" i="1" s="1"/>
  <c r="L80" i="1" s="1"/>
  <c r="O80" i="1" s="1"/>
  <c r="P80" i="1" s="1"/>
  <c r="O7" i="1"/>
  <c r="P7" i="1" s="1"/>
  <c r="K81" i="1" s="1"/>
  <c r="L81" i="1" s="1"/>
  <c r="O81" i="1" s="1"/>
  <c r="P81" i="1" s="1"/>
  <c r="O8" i="1"/>
  <c r="P8" i="1" s="1"/>
  <c r="K82" i="1" s="1"/>
  <c r="L82" i="1" s="1"/>
  <c r="O82" i="1" s="1"/>
  <c r="P82" i="1" s="1"/>
  <c r="O9" i="1"/>
  <c r="P9" i="1" s="1"/>
  <c r="K83" i="1" s="1"/>
  <c r="L83" i="1" s="1"/>
  <c r="O83" i="1" s="1"/>
  <c r="P83" i="1" s="1"/>
  <c r="O10" i="1"/>
  <c r="P10" i="1" s="1"/>
  <c r="K84" i="1" s="1"/>
  <c r="L84" i="1" s="1"/>
  <c r="O84" i="1" s="1"/>
  <c r="P84" i="1" s="1"/>
  <c r="O11" i="1"/>
  <c r="P11" i="1" s="1"/>
  <c r="K85" i="1" s="1"/>
  <c r="L85" i="1" s="1"/>
  <c r="O85" i="1" s="1"/>
  <c r="P85" i="1" s="1"/>
  <c r="O12" i="1"/>
  <c r="P12" i="1" s="1"/>
  <c r="K86" i="1" s="1"/>
  <c r="L86" i="1" s="1"/>
  <c r="O86" i="1" s="1"/>
  <c r="P86" i="1" s="1"/>
  <c r="O13" i="1"/>
  <c r="P13" i="1" s="1"/>
  <c r="K87" i="1" s="1"/>
  <c r="L87" i="1" s="1"/>
  <c r="O87" i="1" s="1"/>
  <c r="P87" i="1" s="1"/>
  <c r="O14" i="1"/>
  <c r="P14" i="1" s="1"/>
  <c r="K88" i="1" s="1"/>
  <c r="L88" i="1" s="1"/>
  <c r="O88" i="1" s="1"/>
  <c r="P88" i="1" s="1"/>
  <c r="O15" i="1"/>
  <c r="P15" i="1" s="1"/>
  <c r="K89" i="1" s="1"/>
  <c r="L89" i="1" s="1"/>
  <c r="O89" i="1" s="1"/>
  <c r="P89" i="1" s="1"/>
  <c r="O16" i="1"/>
  <c r="P16" i="1" s="1"/>
  <c r="K90" i="1" s="1"/>
  <c r="L90" i="1" s="1"/>
  <c r="O90" i="1" s="1"/>
  <c r="P90" i="1" s="1"/>
  <c r="O17" i="1"/>
  <c r="P17" i="1" s="1"/>
  <c r="K91" i="1" s="1"/>
  <c r="L91" i="1" s="1"/>
  <c r="O91" i="1" s="1"/>
  <c r="P91" i="1" s="1"/>
  <c r="O18" i="1"/>
  <c r="P18" i="1" s="1"/>
  <c r="K92" i="1" s="1"/>
  <c r="L92" i="1" s="1"/>
  <c r="O92" i="1" s="1"/>
  <c r="P92" i="1" s="1"/>
  <c r="O19" i="1"/>
  <c r="P19" i="1" s="1"/>
  <c r="K93" i="1" s="1"/>
  <c r="L93" i="1" s="1"/>
  <c r="O93" i="1" s="1"/>
  <c r="P93" i="1" s="1"/>
  <c r="O20" i="1"/>
  <c r="P20" i="1" s="1"/>
  <c r="K94" i="1" s="1"/>
  <c r="L94" i="1" s="1"/>
  <c r="O94" i="1" s="1"/>
  <c r="P94" i="1" s="1"/>
  <c r="O21" i="1"/>
  <c r="P21" i="1" s="1"/>
  <c r="K95" i="1" s="1"/>
  <c r="L95" i="1" s="1"/>
  <c r="O95" i="1" s="1"/>
  <c r="P95" i="1" s="1"/>
  <c r="O22" i="1"/>
  <c r="P22" i="1" s="1"/>
  <c r="K96" i="1" s="1"/>
  <c r="L96" i="1" s="1"/>
  <c r="O96" i="1" s="1"/>
  <c r="P96" i="1" s="1"/>
  <c r="O781" i="1"/>
  <c r="P781" i="1" s="1"/>
  <c r="K855" i="1" s="1"/>
  <c r="L855" i="1" s="1"/>
  <c r="O855" i="1" s="1"/>
  <c r="P855" i="1" s="1"/>
  <c r="O783" i="1"/>
  <c r="P783" i="1" s="1"/>
  <c r="K857" i="1" s="1"/>
  <c r="L857" i="1" s="1"/>
  <c r="O857" i="1" s="1"/>
  <c r="P857" i="1" s="1"/>
  <c r="O785" i="1"/>
  <c r="P785" i="1" s="1"/>
  <c r="K859" i="1" s="1"/>
  <c r="L859" i="1" s="1"/>
  <c r="O859" i="1" s="1"/>
  <c r="P859" i="1" s="1"/>
  <c r="O787" i="1"/>
  <c r="P787" i="1" s="1"/>
  <c r="K861" i="1" s="1"/>
  <c r="L861" i="1" s="1"/>
  <c r="O861" i="1" s="1"/>
  <c r="P861" i="1" s="1"/>
  <c r="O789" i="1"/>
  <c r="P789" i="1" s="1"/>
  <c r="K863" i="1" s="1"/>
  <c r="L863" i="1" s="1"/>
  <c r="O863" i="1" s="1"/>
  <c r="P863" i="1" s="1"/>
  <c r="O791" i="1"/>
  <c r="P791" i="1" s="1"/>
  <c r="K865" i="1" s="1"/>
  <c r="L865" i="1" s="1"/>
  <c r="O865" i="1" s="1"/>
  <c r="P865" i="1" s="1"/>
  <c r="O793" i="1"/>
  <c r="P793" i="1" s="1"/>
  <c r="K867" i="1" s="1"/>
  <c r="L867" i="1" s="1"/>
  <c r="O867" i="1" s="1"/>
  <c r="P867" i="1" s="1"/>
  <c r="O795" i="1"/>
  <c r="P795" i="1" s="1"/>
  <c r="K869" i="1" s="1"/>
  <c r="L869" i="1" s="1"/>
  <c r="O869" i="1" s="1"/>
  <c r="P869" i="1" s="1"/>
  <c r="O797" i="1"/>
  <c r="P797" i="1" s="1"/>
  <c r="K871" i="1" s="1"/>
  <c r="L871" i="1" s="1"/>
  <c r="O871" i="1" s="1"/>
  <c r="P871" i="1" s="1"/>
  <c r="O799" i="1"/>
  <c r="P799" i="1" s="1"/>
  <c r="K873" i="1" s="1"/>
  <c r="L873" i="1" s="1"/>
  <c r="O873" i="1" s="1"/>
  <c r="P873" i="1" s="1"/>
  <c r="O801" i="1"/>
  <c r="P801" i="1" s="1"/>
  <c r="K875" i="1" s="1"/>
  <c r="L875" i="1" s="1"/>
  <c r="O875" i="1" s="1"/>
  <c r="P875" i="1" s="1"/>
  <c r="O803" i="1"/>
  <c r="P803" i="1" s="1"/>
  <c r="K877" i="1" s="1"/>
  <c r="L877" i="1" s="1"/>
  <c r="O877" i="1" s="1"/>
  <c r="P877" i="1" s="1"/>
  <c r="O805" i="1"/>
  <c r="P805" i="1" s="1"/>
  <c r="K879" i="1" s="1"/>
  <c r="L879" i="1" s="1"/>
  <c r="O879" i="1" s="1"/>
  <c r="P879" i="1" s="1"/>
  <c r="O807" i="1"/>
  <c r="P807" i="1" s="1"/>
  <c r="K881" i="1" s="1"/>
  <c r="L881" i="1" s="1"/>
  <c r="O881" i="1" s="1"/>
  <c r="P881" i="1" s="1"/>
  <c r="O809" i="1"/>
  <c r="P809" i="1" s="1"/>
  <c r="K883" i="1" s="1"/>
  <c r="L883" i="1" s="1"/>
  <c r="O883" i="1" s="1"/>
  <c r="P883" i="1" s="1"/>
  <c r="O811" i="1"/>
  <c r="P811" i="1" s="1"/>
  <c r="K885" i="1" s="1"/>
  <c r="L885" i="1" s="1"/>
  <c r="O885" i="1" s="1"/>
  <c r="P885" i="1" s="1"/>
  <c r="O813" i="1"/>
  <c r="P813" i="1" s="1"/>
  <c r="K887" i="1" s="1"/>
  <c r="L887" i="1" s="1"/>
  <c r="O887" i="1" s="1"/>
  <c r="P887" i="1" s="1"/>
  <c r="O815" i="1"/>
  <c r="P815" i="1" s="1"/>
  <c r="K889" i="1" s="1"/>
  <c r="L889" i="1" s="1"/>
  <c r="O889" i="1" s="1"/>
  <c r="P889" i="1" s="1"/>
  <c r="O892" i="1"/>
  <c r="P892" i="1" s="1"/>
  <c r="K966" i="1" s="1"/>
  <c r="L966" i="1" s="1"/>
  <c r="O966" i="1" s="1"/>
  <c r="P966" i="1" s="1"/>
  <c r="O894" i="1"/>
  <c r="P894" i="1" s="1"/>
  <c r="K968" i="1" s="1"/>
  <c r="L968" i="1" s="1"/>
  <c r="O968" i="1" s="1"/>
  <c r="P968" i="1" s="1"/>
  <c r="O896" i="1"/>
  <c r="P896" i="1" s="1"/>
  <c r="K970" i="1" s="1"/>
  <c r="L970" i="1" s="1"/>
  <c r="O970" i="1" s="1"/>
  <c r="P970" i="1" s="1"/>
  <c r="O898" i="1"/>
  <c r="P898" i="1" s="1"/>
  <c r="K972" i="1" s="1"/>
  <c r="L972" i="1" s="1"/>
  <c r="O972" i="1" s="1"/>
  <c r="P972" i="1" s="1"/>
  <c r="O900" i="1"/>
  <c r="P900" i="1" s="1"/>
  <c r="K974" i="1" s="1"/>
  <c r="L974" i="1" s="1"/>
  <c r="O974" i="1" s="1"/>
  <c r="P974" i="1" s="1"/>
  <c r="O902" i="1"/>
  <c r="P902" i="1" s="1"/>
  <c r="K976" i="1" s="1"/>
  <c r="L976" i="1" s="1"/>
  <c r="O976" i="1" s="1"/>
  <c r="P976" i="1" s="1"/>
  <c r="O904" i="1"/>
  <c r="P904" i="1" s="1"/>
  <c r="K978" i="1" s="1"/>
  <c r="L978" i="1" s="1"/>
  <c r="O978" i="1" s="1"/>
  <c r="P978" i="1" s="1"/>
  <c r="O906" i="1"/>
  <c r="P906" i="1" s="1"/>
  <c r="K980" i="1" s="1"/>
  <c r="L980" i="1" s="1"/>
  <c r="O980" i="1" s="1"/>
  <c r="P980" i="1" s="1"/>
  <c r="O908" i="1"/>
  <c r="P908" i="1" s="1"/>
  <c r="K982" i="1" s="1"/>
  <c r="L982" i="1" s="1"/>
  <c r="O982" i="1" s="1"/>
  <c r="P982" i="1" s="1"/>
  <c r="O910" i="1"/>
  <c r="P910" i="1" s="1"/>
  <c r="K984" i="1" s="1"/>
  <c r="L984" i="1" s="1"/>
  <c r="O984" i="1" s="1"/>
  <c r="P984" i="1" s="1"/>
  <c r="O912" i="1"/>
  <c r="P912" i="1" s="1"/>
  <c r="K986" i="1" s="1"/>
  <c r="L986" i="1" s="1"/>
  <c r="O986" i="1" s="1"/>
  <c r="P986" i="1" s="1"/>
  <c r="O914" i="1"/>
  <c r="P914" i="1" s="1"/>
  <c r="K988" i="1" s="1"/>
  <c r="L988" i="1" s="1"/>
  <c r="O988" i="1" s="1"/>
  <c r="P988" i="1" s="1"/>
  <c r="O916" i="1"/>
  <c r="P916" i="1" s="1"/>
  <c r="K990" i="1" s="1"/>
  <c r="L990" i="1" s="1"/>
  <c r="O990" i="1" s="1"/>
  <c r="P990" i="1" s="1"/>
  <c r="O918" i="1"/>
  <c r="P918" i="1" s="1"/>
  <c r="K992" i="1" s="1"/>
  <c r="L992" i="1" s="1"/>
  <c r="O992" i="1" s="1"/>
  <c r="P992" i="1" s="1"/>
  <c r="O920" i="1"/>
  <c r="P920" i="1" s="1"/>
  <c r="K994" i="1" s="1"/>
  <c r="L994" i="1" s="1"/>
  <c r="O994" i="1" s="1"/>
  <c r="P994" i="1" s="1"/>
  <c r="O922" i="1"/>
  <c r="P922" i="1" s="1"/>
  <c r="K996" i="1" s="1"/>
  <c r="L996" i="1" s="1"/>
  <c r="O996" i="1" s="1"/>
  <c r="P996" i="1" s="1"/>
  <c r="O924" i="1"/>
  <c r="P924" i="1" s="1"/>
  <c r="K998" i="1" s="1"/>
  <c r="L998" i="1" s="1"/>
  <c r="O998" i="1" s="1"/>
  <c r="P998" i="1" s="1"/>
  <c r="O926" i="1"/>
  <c r="P926" i="1" s="1"/>
  <c r="K1000" i="1" s="1"/>
  <c r="L1000" i="1" s="1"/>
  <c r="O1000" i="1" s="1"/>
  <c r="P1000" i="1" s="1"/>
  <c r="O780" i="1"/>
  <c r="P780" i="1" s="1"/>
  <c r="K854" i="1" s="1"/>
  <c r="L854" i="1" s="1"/>
  <c r="O854" i="1" s="1"/>
  <c r="P854" i="1" s="1"/>
  <c r="O782" i="1"/>
  <c r="P782" i="1" s="1"/>
  <c r="K856" i="1" s="1"/>
  <c r="L856" i="1" s="1"/>
  <c r="O856" i="1" s="1"/>
  <c r="P856" i="1" s="1"/>
  <c r="O784" i="1"/>
  <c r="P784" i="1" s="1"/>
  <c r="K858" i="1" s="1"/>
  <c r="L858" i="1" s="1"/>
  <c r="O858" i="1" s="1"/>
  <c r="P858" i="1" s="1"/>
  <c r="O786" i="1"/>
  <c r="P786" i="1" s="1"/>
  <c r="K860" i="1" s="1"/>
  <c r="L860" i="1" s="1"/>
  <c r="O860" i="1" s="1"/>
  <c r="P860" i="1" s="1"/>
  <c r="O788" i="1"/>
  <c r="P788" i="1" s="1"/>
  <c r="K862" i="1" s="1"/>
  <c r="L862" i="1" s="1"/>
  <c r="O862" i="1" s="1"/>
  <c r="P862" i="1" s="1"/>
  <c r="O790" i="1"/>
  <c r="P790" i="1" s="1"/>
  <c r="K864" i="1" s="1"/>
  <c r="L864" i="1" s="1"/>
  <c r="O864" i="1" s="1"/>
  <c r="P864" i="1" s="1"/>
  <c r="O792" i="1"/>
  <c r="P792" i="1" s="1"/>
  <c r="K866" i="1" s="1"/>
  <c r="L866" i="1" s="1"/>
  <c r="O866" i="1" s="1"/>
  <c r="P866" i="1" s="1"/>
  <c r="O794" i="1"/>
  <c r="P794" i="1" s="1"/>
  <c r="K868" i="1" s="1"/>
  <c r="L868" i="1" s="1"/>
  <c r="O868" i="1" s="1"/>
  <c r="P868" i="1" s="1"/>
  <c r="O796" i="1"/>
  <c r="P796" i="1" s="1"/>
  <c r="K870" i="1" s="1"/>
  <c r="L870" i="1" s="1"/>
  <c r="O870" i="1" s="1"/>
  <c r="P870" i="1" s="1"/>
  <c r="O798" i="1"/>
  <c r="P798" i="1" s="1"/>
  <c r="K872" i="1" s="1"/>
  <c r="L872" i="1" s="1"/>
  <c r="O872" i="1" s="1"/>
  <c r="P872" i="1" s="1"/>
  <c r="O800" i="1"/>
  <c r="P800" i="1" s="1"/>
  <c r="K874" i="1" s="1"/>
  <c r="L874" i="1" s="1"/>
  <c r="O874" i="1" s="1"/>
  <c r="P874" i="1" s="1"/>
  <c r="O802" i="1"/>
  <c r="P802" i="1" s="1"/>
  <c r="K876" i="1" s="1"/>
  <c r="L876" i="1" s="1"/>
  <c r="O876" i="1" s="1"/>
  <c r="P876" i="1" s="1"/>
  <c r="O804" i="1"/>
  <c r="P804" i="1" s="1"/>
  <c r="K878" i="1" s="1"/>
  <c r="L878" i="1" s="1"/>
  <c r="O878" i="1" s="1"/>
  <c r="P878" i="1" s="1"/>
  <c r="O806" i="1"/>
  <c r="P806" i="1" s="1"/>
  <c r="K880" i="1" s="1"/>
  <c r="L880" i="1" s="1"/>
  <c r="O880" i="1" s="1"/>
  <c r="P880" i="1" s="1"/>
  <c r="O808" i="1"/>
  <c r="P808" i="1" s="1"/>
  <c r="K882" i="1" s="1"/>
  <c r="L882" i="1" s="1"/>
  <c r="O882" i="1" s="1"/>
  <c r="P882" i="1" s="1"/>
  <c r="O810" i="1"/>
  <c r="P810" i="1" s="1"/>
  <c r="K884" i="1" s="1"/>
  <c r="L884" i="1" s="1"/>
  <c r="O884" i="1" s="1"/>
  <c r="P884" i="1" s="1"/>
  <c r="O812" i="1"/>
  <c r="P812" i="1" s="1"/>
  <c r="K886" i="1" s="1"/>
  <c r="L886" i="1" s="1"/>
  <c r="O886" i="1" s="1"/>
  <c r="P886" i="1" s="1"/>
  <c r="O814" i="1"/>
  <c r="P814" i="1" s="1"/>
  <c r="K888" i="1" s="1"/>
  <c r="L888" i="1" s="1"/>
  <c r="O888" i="1" s="1"/>
  <c r="P888" i="1" s="1"/>
  <c r="O816" i="1"/>
  <c r="P816" i="1" s="1"/>
  <c r="K890" i="1" s="1"/>
  <c r="L890" i="1" s="1"/>
  <c r="O890" i="1" s="1"/>
  <c r="P890" i="1" s="1"/>
  <c r="O891" i="1"/>
  <c r="P891" i="1" s="1"/>
  <c r="K965" i="1" s="1"/>
  <c r="L965" i="1" s="1"/>
  <c r="O965" i="1" s="1"/>
  <c r="P965" i="1" s="1"/>
  <c r="O893" i="1"/>
  <c r="P893" i="1" s="1"/>
  <c r="K967" i="1" s="1"/>
  <c r="L967" i="1" s="1"/>
  <c r="O967" i="1" s="1"/>
  <c r="P967" i="1" s="1"/>
  <c r="O895" i="1"/>
  <c r="P895" i="1" s="1"/>
  <c r="K969" i="1" s="1"/>
  <c r="L969" i="1" s="1"/>
  <c r="O969" i="1" s="1"/>
  <c r="P969" i="1" s="1"/>
  <c r="O897" i="1"/>
  <c r="P897" i="1" s="1"/>
  <c r="K971" i="1" s="1"/>
  <c r="L971" i="1" s="1"/>
  <c r="O971" i="1" s="1"/>
  <c r="P971" i="1" s="1"/>
  <c r="O899" i="1"/>
  <c r="P899" i="1" s="1"/>
  <c r="K973" i="1" s="1"/>
  <c r="L973" i="1" s="1"/>
  <c r="O973" i="1" s="1"/>
  <c r="P973" i="1" s="1"/>
  <c r="O901" i="1"/>
  <c r="P901" i="1" s="1"/>
  <c r="K975" i="1" s="1"/>
  <c r="L975" i="1" s="1"/>
  <c r="O975" i="1" s="1"/>
  <c r="P975" i="1" s="1"/>
  <c r="O903" i="1"/>
  <c r="P903" i="1" s="1"/>
  <c r="K977" i="1" s="1"/>
  <c r="L977" i="1" s="1"/>
  <c r="O977" i="1" s="1"/>
  <c r="P977" i="1" s="1"/>
  <c r="O905" i="1"/>
  <c r="P905" i="1" s="1"/>
  <c r="K979" i="1" s="1"/>
  <c r="L979" i="1" s="1"/>
  <c r="O979" i="1" s="1"/>
  <c r="P979" i="1" s="1"/>
  <c r="O907" i="1"/>
  <c r="P907" i="1" s="1"/>
  <c r="K981" i="1" s="1"/>
  <c r="L981" i="1" s="1"/>
  <c r="O981" i="1" s="1"/>
  <c r="P981" i="1" s="1"/>
  <c r="O909" i="1"/>
  <c r="P909" i="1" s="1"/>
  <c r="K983" i="1" s="1"/>
  <c r="L983" i="1" s="1"/>
  <c r="O983" i="1" s="1"/>
  <c r="P983" i="1" s="1"/>
  <c r="O911" i="1"/>
  <c r="P911" i="1" s="1"/>
  <c r="K985" i="1" s="1"/>
  <c r="L985" i="1" s="1"/>
  <c r="O985" i="1" s="1"/>
  <c r="P985" i="1" s="1"/>
  <c r="O913" i="1"/>
  <c r="P913" i="1" s="1"/>
  <c r="K987" i="1" s="1"/>
  <c r="L987" i="1" s="1"/>
  <c r="O987" i="1" s="1"/>
  <c r="P987" i="1" s="1"/>
  <c r="O915" i="1"/>
  <c r="P915" i="1" s="1"/>
  <c r="K989" i="1" s="1"/>
  <c r="L989" i="1" s="1"/>
  <c r="O989" i="1" s="1"/>
  <c r="P989" i="1" s="1"/>
  <c r="O917" i="1"/>
  <c r="P917" i="1" s="1"/>
  <c r="K991" i="1" s="1"/>
  <c r="L991" i="1" s="1"/>
  <c r="O991" i="1" s="1"/>
  <c r="P991" i="1" s="1"/>
  <c r="O919" i="1"/>
  <c r="P919" i="1" s="1"/>
  <c r="K993" i="1" s="1"/>
  <c r="L993" i="1" s="1"/>
  <c r="O993" i="1" s="1"/>
  <c r="P993" i="1" s="1"/>
  <c r="O921" i="1"/>
  <c r="P921" i="1" s="1"/>
  <c r="K995" i="1" s="1"/>
  <c r="L995" i="1" s="1"/>
  <c r="O995" i="1" s="1"/>
  <c r="P995" i="1" s="1"/>
  <c r="O923" i="1"/>
  <c r="P923" i="1" s="1"/>
  <c r="K997" i="1" s="1"/>
  <c r="L997" i="1" s="1"/>
  <c r="O997" i="1" s="1"/>
  <c r="P997" i="1" s="1"/>
  <c r="O925" i="1"/>
  <c r="P925" i="1" s="1"/>
  <c r="K999" i="1" s="1"/>
  <c r="L999" i="1" s="1"/>
  <c r="O999" i="1" s="1"/>
  <c r="P999" i="1" s="1"/>
  <c r="O927" i="1"/>
  <c r="P927" i="1" s="1"/>
  <c r="K1001" i="1" s="1"/>
  <c r="L1001" i="1" s="1"/>
  <c r="O1001" i="1" s="1"/>
  <c r="P1001" i="1" s="1"/>
  <c r="O23" i="1"/>
  <c r="P23" i="1" s="1"/>
  <c r="K97" i="1" s="1"/>
  <c r="L97" i="1" s="1"/>
  <c r="O97" i="1" s="1"/>
  <c r="P97" i="1" s="1"/>
  <c r="O24" i="1"/>
  <c r="P24" i="1" s="1"/>
  <c r="K98" i="1" s="1"/>
  <c r="L98" i="1" s="1"/>
  <c r="O98" i="1" s="1"/>
  <c r="P98" i="1" s="1"/>
  <c r="O25" i="1"/>
  <c r="P25" i="1" s="1"/>
  <c r="K99" i="1" s="1"/>
  <c r="L99" i="1" s="1"/>
  <c r="O99" i="1" s="1"/>
  <c r="P99" i="1" s="1"/>
  <c r="O26" i="1"/>
  <c r="P26" i="1" s="1"/>
  <c r="K100" i="1" s="1"/>
  <c r="L100" i="1" s="1"/>
  <c r="O100" i="1" s="1"/>
  <c r="P100" i="1" s="1"/>
  <c r="O27" i="1"/>
  <c r="P27" i="1" s="1"/>
  <c r="K101" i="1" s="1"/>
  <c r="L101" i="1" s="1"/>
  <c r="O101" i="1" s="1"/>
  <c r="P101" i="1" s="1"/>
  <c r="O28" i="1"/>
  <c r="P28" i="1" s="1"/>
  <c r="K102" i="1" s="1"/>
  <c r="L102" i="1" s="1"/>
  <c r="O102" i="1" s="1"/>
  <c r="P102" i="1" s="1"/>
  <c r="O29" i="1"/>
  <c r="P29" i="1" s="1"/>
  <c r="K103" i="1" s="1"/>
  <c r="L103" i="1" s="1"/>
  <c r="O103" i="1" s="1"/>
  <c r="P103" i="1" s="1"/>
  <c r="O30" i="1"/>
  <c r="P30" i="1" s="1"/>
  <c r="K104" i="1" s="1"/>
  <c r="L104" i="1" s="1"/>
  <c r="O104" i="1" s="1"/>
  <c r="P104" i="1" s="1"/>
  <c r="O31" i="1"/>
  <c r="P31" i="1" s="1"/>
  <c r="K105" i="1" s="1"/>
  <c r="L105" i="1" s="1"/>
  <c r="O105" i="1" s="1"/>
  <c r="P105" i="1" s="1"/>
  <c r="O32" i="1"/>
  <c r="P32" i="1" s="1"/>
  <c r="K106" i="1" s="1"/>
  <c r="L106" i="1" s="1"/>
  <c r="O106" i="1" s="1"/>
  <c r="P106" i="1" s="1"/>
  <c r="O33" i="1"/>
  <c r="P33" i="1" s="1"/>
  <c r="K107" i="1" s="1"/>
  <c r="L107" i="1" s="1"/>
  <c r="O107" i="1" s="1"/>
  <c r="P107" i="1" s="1"/>
  <c r="O34" i="1"/>
  <c r="P34" i="1" s="1"/>
  <c r="K108" i="1" s="1"/>
  <c r="L108" i="1" s="1"/>
  <c r="O108" i="1" s="1"/>
  <c r="P108" i="1" s="1"/>
  <c r="O35" i="1"/>
  <c r="P35" i="1" s="1"/>
  <c r="K109" i="1" s="1"/>
  <c r="L109" i="1" s="1"/>
  <c r="O109" i="1" s="1"/>
  <c r="P109" i="1" s="1"/>
  <c r="O36" i="1"/>
  <c r="P36" i="1" s="1"/>
  <c r="K110" i="1" s="1"/>
  <c r="L110" i="1" s="1"/>
  <c r="O110" i="1" s="1"/>
  <c r="P110" i="1" s="1"/>
  <c r="O37" i="1"/>
  <c r="P37" i="1" s="1"/>
  <c r="K111" i="1" s="1"/>
  <c r="L111" i="1" s="1"/>
  <c r="O111" i="1" s="1"/>
  <c r="P111" i="1" s="1"/>
  <c r="O38" i="1"/>
  <c r="P38" i="1" s="1"/>
  <c r="K112" i="1" s="1"/>
  <c r="L112" i="1" s="1"/>
  <c r="O112" i="1" s="1"/>
  <c r="P112" i="1" s="1"/>
  <c r="O39" i="1"/>
  <c r="P39" i="1" s="1"/>
  <c r="K113" i="1" s="1"/>
  <c r="L113" i="1" s="1"/>
  <c r="O113" i="1" s="1"/>
  <c r="P113" i="1" s="1"/>
  <c r="O114" i="1"/>
  <c r="P114" i="1" s="1"/>
  <c r="K188" i="1" s="1"/>
  <c r="L188" i="1" s="1"/>
  <c r="O188" i="1" s="1"/>
  <c r="P188" i="1" s="1"/>
  <c r="O115" i="1"/>
  <c r="P115" i="1" s="1"/>
  <c r="K189" i="1" s="1"/>
  <c r="L189" i="1" s="1"/>
  <c r="O189" i="1" s="1"/>
  <c r="P189" i="1" s="1"/>
  <c r="O116" i="1"/>
  <c r="P116" i="1" s="1"/>
  <c r="K190" i="1" s="1"/>
  <c r="L190" i="1" s="1"/>
  <c r="O190" i="1" s="1"/>
  <c r="P190" i="1" s="1"/>
  <c r="O117" i="1"/>
  <c r="P117" i="1" s="1"/>
  <c r="K191" i="1" s="1"/>
  <c r="L191" i="1" s="1"/>
  <c r="O191" i="1" s="1"/>
  <c r="P191" i="1" s="1"/>
  <c r="O118" i="1"/>
  <c r="P118" i="1" s="1"/>
  <c r="K192" i="1" s="1"/>
  <c r="L192" i="1" s="1"/>
  <c r="O192" i="1" s="1"/>
  <c r="P192" i="1" s="1"/>
  <c r="O119" i="1"/>
  <c r="P119" i="1" s="1"/>
  <c r="K193" i="1" s="1"/>
  <c r="L193" i="1" s="1"/>
  <c r="O193" i="1" s="1"/>
  <c r="P193" i="1" s="1"/>
  <c r="O120" i="1"/>
  <c r="P120" i="1" s="1"/>
  <c r="K194" i="1" s="1"/>
  <c r="L194" i="1" s="1"/>
  <c r="O194" i="1" s="1"/>
  <c r="P194" i="1" s="1"/>
  <c r="O121" i="1"/>
  <c r="P121" i="1" s="1"/>
  <c r="K195" i="1" s="1"/>
  <c r="L195" i="1" s="1"/>
  <c r="O195" i="1" s="1"/>
  <c r="P195" i="1" s="1"/>
  <c r="O122" i="1"/>
  <c r="P122" i="1" s="1"/>
  <c r="K196" i="1" s="1"/>
  <c r="L196" i="1" s="1"/>
  <c r="O196" i="1" s="1"/>
  <c r="P196" i="1" s="1"/>
  <c r="O123" i="1"/>
  <c r="P123" i="1" s="1"/>
  <c r="K197" i="1" s="1"/>
  <c r="L197" i="1" s="1"/>
  <c r="O197" i="1" s="1"/>
  <c r="P197" i="1" s="1"/>
  <c r="O124" i="1"/>
  <c r="P124" i="1" s="1"/>
  <c r="K198" i="1" s="1"/>
  <c r="L198" i="1" s="1"/>
  <c r="O198" i="1" s="1"/>
  <c r="P198" i="1" s="1"/>
  <c r="O125" i="1"/>
  <c r="P125" i="1" s="1"/>
  <c r="K199" i="1" s="1"/>
  <c r="L199" i="1" s="1"/>
  <c r="O199" i="1" s="1"/>
  <c r="P199" i="1" s="1"/>
  <c r="O126" i="1"/>
  <c r="P126" i="1" s="1"/>
  <c r="K200" i="1" s="1"/>
  <c r="L200" i="1" s="1"/>
  <c r="O200" i="1" s="1"/>
  <c r="P200" i="1" s="1"/>
  <c r="O127" i="1"/>
  <c r="P127" i="1" s="1"/>
  <c r="K201" i="1" s="1"/>
  <c r="L201" i="1" s="1"/>
  <c r="O201" i="1" s="1"/>
  <c r="P201" i="1" s="1"/>
  <c r="O128" i="1"/>
  <c r="P128" i="1" s="1"/>
  <c r="K202" i="1" s="1"/>
  <c r="L202" i="1" s="1"/>
  <c r="O202" i="1" s="1"/>
  <c r="P202" i="1" s="1"/>
  <c r="O129" i="1"/>
  <c r="P129" i="1" s="1"/>
  <c r="K203" i="1" s="1"/>
  <c r="L203" i="1" s="1"/>
  <c r="O203" i="1" s="1"/>
  <c r="P203" i="1" s="1"/>
  <c r="O130" i="1"/>
  <c r="P130" i="1" s="1"/>
  <c r="K204" i="1" s="1"/>
  <c r="L204" i="1" s="1"/>
  <c r="O204" i="1" s="1"/>
  <c r="P204" i="1" s="1"/>
  <c r="O131" i="1"/>
  <c r="P131" i="1" s="1"/>
  <c r="K205" i="1" s="1"/>
  <c r="L205" i="1" s="1"/>
  <c r="O205" i="1" s="1"/>
  <c r="P205" i="1" s="1"/>
  <c r="O132" i="1"/>
  <c r="P132" i="1" s="1"/>
  <c r="K206" i="1" s="1"/>
  <c r="L206" i="1" s="1"/>
  <c r="O206" i="1" s="1"/>
  <c r="P206" i="1" s="1"/>
  <c r="O133" i="1"/>
  <c r="P133" i="1" s="1"/>
  <c r="K207" i="1" s="1"/>
  <c r="L207" i="1" s="1"/>
  <c r="O207" i="1" s="1"/>
  <c r="P207" i="1" s="1"/>
  <c r="O134" i="1"/>
  <c r="P134" i="1" s="1"/>
  <c r="K208" i="1" s="1"/>
  <c r="L208" i="1" s="1"/>
  <c r="O208" i="1" s="1"/>
  <c r="P208" i="1" s="1"/>
  <c r="O135" i="1"/>
  <c r="P135" i="1" s="1"/>
  <c r="K209" i="1" s="1"/>
  <c r="L209" i="1" s="1"/>
  <c r="O209" i="1" s="1"/>
  <c r="P209" i="1" s="1"/>
  <c r="O136" i="1"/>
  <c r="P136" i="1" s="1"/>
  <c r="K210" i="1" s="1"/>
  <c r="L210" i="1" s="1"/>
  <c r="O210" i="1" s="1"/>
  <c r="P210" i="1" s="1"/>
  <c r="O137" i="1"/>
  <c r="P137" i="1" s="1"/>
  <c r="K211" i="1" s="1"/>
  <c r="L211" i="1" s="1"/>
  <c r="O211" i="1" s="1"/>
  <c r="P211" i="1" s="1"/>
  <c r="O138" i="1"/>
  <c r="P138" i="1" s="1"/>
  <c r="K212" i="1" s="1"/>
  <c r="L212" i="1" s="1"/>
  <c r="O212" i="1" s="1"/>
  <c r="P212" i="1" s="1"/>
  <c r="O139" i="1"/>
  <c r="P139" i="1" s="1"/>
  <c r="K213" i="1" s="1"/>
  <c r="L213" i="1" s="1"/>
  <c r="O213" i="1" s="1"/>
  <c r="P213" i="1" s="1"/>
  <c r="O140" i="1"/>
  <c r="P140" i="1" s="1"/>
  <c r="K214" i="1" s="1"/>
  <c r="L214" i="1" s="1"/>
  <c r="O214" i="1" s="1"/>
  <c r="P214" i="1" s="1"/>
  <c r="O141" i="1"/>
  <c r="P141" i="1" s="1"/>
  <c r="K215" i="1" s="1"/>
  <c r="L215" i="1" s="1"/>
  <c r="O215" i="1" s="1"/>
  <c r="P215" i="1" s="1"/>
  <c r="O142" i="1"/>
  <c r="P142" i="1" s="1"/>
  <c r="K216" i="1" s="1"/>
  <c r="L216" i="1" s="1"/>
  <c r="O216" i="1" s="1"/>
  <c r="P216" i="1" s="1"/>
  <c r="O143" i="1"/>
  <c r="P143" i="1" s="1"/>
  <c r="K217" i="1" s="1"/>
  <c r="L217" i="1" s="1"/>
  <c r="O217" i="1" s="1"/>
  <c r="P217" i="1" s="1"/>
  <c r="O144" i="1"/>
  <c r="P144" i="1" s="1"/>
  <c r="K218" i="1" s="1"/>
  <c r="L218" i="1" s="1"/>
  <c r="O218" i="1" s="1"/>
  <c r="P218" i="1" s="1"/>
  <c r="O145" i="1"/>
  <c r="P145" i="1" s="1"/>
  <c r="K219" i="1" s="1"/>
  <c r="L219" i="1" s="1"/>
  <c r="O219" i="1" s="1"/>
  <c r="P219" i="1" s="1"/>
  <c r="O146" i="1"/>
  <c r="P146" i="1" s="1"/>
  <c r="K220" i="1" s="1"/>
  <c r="L220" i="1" s="1"/>
  <c r="O220" i="1" s="1"/>
  <c r="P220" i="1" s="1"/>
  <c r="O147" i="1"/>
  <c r="P147" i="1" s="1"/>
  <c r="K221" i="1" s="1"/>
  <c r="L221" i="1" s="1"/>
  <c r="O221" i="1" s="1"/>
  <c r="P221" i="1" s="1"/>
  <c r="O148" i="1"/>
  <c r="P148" i="1" s="1"/>
  <c r="K222" i="1" s="1"/>
  <c r="L222" i="1" s="1"/>
  <c r="O222" i="1" s="1"/>
  <c r="P222" i="1" s="1"/>
  <c r="O149" i="1"/>
  <c r="P149" i="1" s="1"/>
  <c r="K223" i="1" s="1"/>
  <c r="L223" i="1" s="1"/>
  <c r="O223" i="1" s="1"/>
  <c r="P223" i="1" s="1"/>
  <c r="O150" i="1"/>
  <c r="P150" i="1" s="1"/>
  <c r="K224" i="1" s="1"/>
  <c r="L224" i="1" s="1"/>
  <c r="O224" i="1" s="1"/>
  <c r="P224" i="1" s="1"/>
  <c r="O225" i="1"/>
  <c r="P225" i="1" s="1"/>
  <c r="K299" i="1" s="1"/>
  <c r="L299" i="1" s="1"/>
  <c r="O299" i="1" s="1"/>
  <c r="P299" i="1" s="1"/>
  <c r="O226" i="1"/>
  <c r="P226" i="1" s="1"/>
  <c r="K300" i="1" s="1"/>
  <c r="L300" i="1" s="1"/>
  <c r="O300" i="1" s="1"/>
  <c r="P300" i="1" s="1"/>
  <c r="O227" i="1"/>
  <c r="P227" i="1" s="1"/>
  <c r="K301" i="1" s="1"/>
  <c r="L301" i="1" s="1"/>
  <c r="O301" i="1" s="1"/>
  <c r="P301" i="1" s="1"/>
  <c r="O228" i="1"/>
  <c r="P228" i="1" s="1"/>
  <c r="K302" i="1" s="1"/>
  <c r="L302" i="1" s="1"/>
  <c r="O302" i="1" s="1"/>
  <c r="P302" i="1" s="1"/>
  <c r="O229" i="1"/>
  <c r="P229" i="1" s="1"/>
  <c r="K303" i="1" s="1"/>
  <c r="L303" i="1" s="1"/>
  <c r="O303" i="1" s="1"/>
  <c r="P303" i="1" s="1"/>
  <c r="O230" i="1"/>
  <c r="P230" i="1" s="1"/>
  <c r="K304" i="1" s="1"/>
  <c r="L304" i="1" s="1"/>
  <c r="O304" i="1" s="1"/>
  <c r="P304" i="1" s="1"/>
  <c r="O231" i="1"/>
  <c r="P231" i="1" s="1"/>
  <c r="K305" i="1" s="1"/>
  <c r="L305" i="1" s="1"/>
  <c r="O305" i="1" s="1"/>
  <c r="P305" i="1" s="1"/>
  <c r="O232" i="1"/>
  <c r="P232" i="1" s="1"/>
  <c r="K306" i="1" s="1"/>
  <c r="L306" i="1" s="1"/>
  <c r="O306" i="1" s="1"/>
  <c r="P306" i="1" s="1"/>
  <c r="O233" i="1"/>
  <c r="P233" i="1" s="1"/>
  <c r="K307" i="1" s="1"/>
  <c r="L307" i="1" s="1"/>
  <c r="O307" i="1" s="1"/>
  <c r="P307" i="1" s="1"/>
  <c r="O234" i="1"/>
  <c r="P234" i="1" s="1"/>
  <c r="K308" i="1" s="1"/>
  <c r="L308" i="1" s="1"/>
  <c r="O308" i="1" s="1"/>
  <c r="P308" i="1" s="1"/>
  <c r="O235" i="1"/>
  <c r="P235" i="1" s="1"/>
  <c r="K309" i="1" s="1"/>
  <c r="L309" i="1" s="1"/>
  <c r="O309" i="1" s="1"/>
  <c r="P309" i="1" s="1"/>
  <c r="O236" i="1"/>
  <c r="P236" i="1" s="1"/>
  <c r="K310" i="1" s="1"/>
  <c r="L310" i="1" s="1"/>
  <c r="O310" i="1" s="1"/>
  <c r="P310" i="1" s="1"/>
  <c r="O237" i="1"/>
  <c r="P237" i="1" s="1"/>
  <c r="K311" i="1" s="1"/>
  <c r="L311" i="1" s="1"/>
  <c r="O311" i="1" s="1"/>
  <c r="P311" i="1" s="1"/>
  <c r="O238" i="1"/>
  <c r="P238" i="1" s="1"/>
  <c r="K312" i="1" s="1"/>
  <c r="L312" i="1" s="1"/>
  <c r="O312" i="1" s="1"/>
  <c r="P312" i="1" s="1"/>
  <c r="O239" i="1"/>
  <c r="P239" i="1" s="1"/>
  <c r="K313" i="1" s="1"/>
  <c r="L313" i="1" s="1"/>
  <c r="O313" i="1" s="1"/>
  <c r="P313" i="1" s="1"/>
  <c r="O240" i="1"/>
  <c r="P240" i="1" s="1"/>
  <c r="K314" i="1" s="1"/>
  <c r="L314" i="1" s="1"/>
  <c r="O314" i="1" s="1"/>
  <c r="P314" i="1" s="1"/>
  <c r="O241" i="1"/>
  <c r="P241" i="1" s="1"/>
  <c r="K315" i="1" s="1"/>
  <c r="L315" i="1" s="1"/>
  <c r="O315" i="1" s="1"/>
  <c r="P315" i="1" s="1"/>
  <c r="O242" i="1"/>
  <c r="P242" i="1" s="1"/>
  <c r="K316" i="1" s="1"/>
  <c r="L316" i="1" s="1"/>
  <c r="O316" i="1" s="1"/>
  <c r="P316" i="1" s="1"/>
  <c r="O243" i="1"/>
  <c r="P243" i="1" s="1"/>
  <c r="K317" i="1" s="1"/>
  <c r="L317" i="1" s="1"/>
  <c r="O317" i="1" s="1"/>
  <c r="P317" i="1" s="1"/>
  <c r="O244" i="1"/>
  <c r="P244" i="1" s="1"/>
  <c r="K318" i="1" s="1"/>
  <c r="L318" i="1" s="1"/>
  <c r="O318" i="1" s="1"/>
  <c r="P318" i="1" s="1"/>
  <c r="O245" i="1"/>
  <c r="P245" i="1" s="1"/>
  <c r="K319" i="1" s="1"/>
  <c r="L319" i="1" s="1"/>
  <c r="O319" i="1" s="1"/>
  <c r="P319" i="1" s="1"/>
  <c r="O246" i="1"/>
  <c r="P246" i="1" s="1"/>
  <c r="K320" i="1" s="1"/>
  <c r="L320" i="1" s="1"/>
  <c r="O320" i="1" s="1"/>
  <c r="P320" i="1" s="1"/>
  <c r="O247" i="1"/>
  <c r="P247" i="1" s="1"/>
  <c r="K321" i="1" s="1"/>
  <c r="L321" i="1" s="1"/>
  <c r="O321" i="1" s="1"/>
  <c r="P321" i="1" s="1"/>
  <c r="O248" i="1"/>
  <c r="P248" i="1" s="1"/>
  <c r="K322" i="1" s="1"/>
  <c r="L322" i="1" s="1"/>
  <c r="O322" i="1" s="1"/>
  <c r="P322" i="1" s="1"/>
  <c r="O249" i="1"/>
  <c r="P249" i="1" s="1"/>
  <c r="K323" i="1" s="1"/>
  <c r="L323" i="1" s="1"/>
  <c r="O323" i="1" s="1"/>
  <c r="P323" i="1" s="1"/>
  <c r="O250" i="1"/>
  <c r="P250" i="1" s="1"/>
  <c r="K324" i="1" s="1"/>
  <c r="L324" i="1" s="1"/>
  <c r="O324" i="1" s="1"/>
  <c r="P324" i="1" s="1"/>
  <c r="O251" i="1"/>
  <c r="P251" i="1" s="1"/>
  <c r="K325" i="1" s="1"/>
  <c r="L325" i="1" s="1"/>
  <c r="O325" i="1" s="1"/>
  <c r="P325" i="1" s="1"/>
  <c r="O252" i="1"/>
  <c r="P252" i="1" s="1"/>
  <c r="K326" i="1" s="1"/>
  <c r="L326" i="1" s="1"/>
  <c r="O326" i="1" s="1"/>
  <c r="P326" i="1" s="1"/>
  <c r="O253" i="1"/>
  <c r="P253" i="1" s="1"/>
  <c r="K327" i="1" s="1"/>
  <c r="L327" i="1" s="1"/>
  <c r="O327" i="1" s="1"/>
  <c r="P327" i="1" s="1"/>
  <c r="O254" i="1"/>
  <c r="P254" i="1" s="1"/>
  <c r="K328" i="1" s="1"/>
  <c r="L328" i="1" s="1"/>
  <c r="O328" i="1" s="1"/>
  <c r="P328" i="1" s="1"/>
  <c r="O255" i="1"/>
  <c r="P255" i="1" s="1"/>
  <c r="K329" i="1" s="1"/>
  <c r="L329" i="1" s="1"/>
  <c r="O329" i="1" s="1"/>
  <c r="P329" i="1" s="1"/>
  <c r="O256" i="1"/>
  <c r="P256" i="1" s="1"/>
  <c r="K330" i="1" s="1"/>
  <c r="L330" i="1" s="1"/>
  <c r="O330" i="1" s="1"/>
  <c r="P330" i="1" s="1"/>
  <c r="O257" i="1"/>
  <c r="P257" i="1" s="1"/>
  <c r="K331" i="1" s="1"/>
  <c r="L331" i="1" s="1"/>
  <c r="O331" i="1" s="1"/>
  <c r="P331" i="1" s="1"/>
  <c r="O258" i="1"/>
  <c r="P258" i="1" s="1"/>
  <c r="K332" i="1" s="1"/>
  <c r="L332" i="1" s="1"/>
  <c r="O332" i="1" s="1"/>
  <c r="P332" i="1" s="1"/>
  <c r="O259" i="1"/>
  <c r="P259" i="1" s="1"/>
  <c r="K333" i="1" s="1"/>
  <c r="L333" i="1" s="1"/>
  <c r="O333" i="1" s="1"/>
  <c r="P333" i="1" s="1"/>
  <c r="O260" i="1"/>
  <c r="P260" i="1" s="1"/>
  <c r="K334" i="1" s="1"/>
  <c r="L334" i="1" s="1"/>
  <c r="O334" i="1" s="1"/>
  <c r="P334" i="1" s="1"/>
  <c r="O261" i="1"/>
  <c r="P261" i="1" s="1"/>
  <c r="K335" i="1" s="1"/>
  <c r="L335" i="1" s="1"/>
  <c r="O335" i="1" s="1"/>
  <c r="P335" i="1" s="1"/>
  <c r="O336" i="1"/>
  <c r="P336" i="1" s="1"/>
  <c r="K410" i="1" s="1"/>
  <c r="L410" i="1" s="1"/>
  <c r="O410" i="1" s="1"/>
  <c r="P410" i="1" s="1"/>
  <c r="O337" i="1"/>
  <c r="P337" i="1" s="1"/>
  <c r="K411" i="1" s="1"/>
  <c r="L411" i="1" s="1"/>
  <c r="O411" i="1" s="1"/>
  <c r="P411" i="1" s="1"/>
  <c r="O338" i="1"/>
  <c r="P338" i="1" s="1"/>
  <c r="K412" i="1" s="1"/>
  <c r="L412" i="1" s="1"/>
  <c r="O412" i="1" s="1"/>
  <c r="P412" i="1" s="1"/>
  <c r="O339" i="1"/>
  <c r="P339" i="1" s="1"/>
  <c r="K413" i="1" s="1"/>
  <c r="L413" i="1" s="1"/>
  <c r="O413" i="1" s="1"/>
  <c r="P413" i="1" s="1"/>
  <c r="O340" i="1"/>
  <c r="P340" i="1" s="1"/>
  <c r="K414" i="1" s="1"/>
  <c r="L414" i="1" s="1"/>
  <c r="O414" i="1" s="1"/>
  <c r="P414" i="1" s="1"/>
  <c r="O341" i="1"/>
  <c r="P341" i="1" s="1"/>
  <c r="K415" i="1" s="1"/>
  <c r="L415" i="1" s="1"/>
  <c r="O415" i="1" s="1"/>
  <c r="P415" i="1" s="1"/>
  <c r="O342" i="1"/>
  <c r="P342" i="1" s="1"/>
  <c r="K416" i="1" s="1"/>
  <c r="L416" i="1" s="1"/>
  <c r="O416" i="1" s="1"/>
  <c r="P416" i="1" s="1"/>
  <c r="O343" i="1"/>
  <c r="P343" i="1" s="1"/>
  <c r="K417" i="1" s="1"/>
  <c r="L417" i="1" s="1"/>
  <c r="O417" i="1" s="1"/>
  <c r="P417" i="1" s="1"/>
  <c r="O344" i="1"/>
  <c r="P344" i="1" s="1"/>
  <c r="K418" i="1" s="1"/>
  <c r="L418" i="1" s="1"/>
  <c r="O418" i="1" s="1"/>
  <c r="P418" i="1" s="1"/>
  <c r="O345" i="1"/>
  <c r="P345" i="1" s="1"/>
  <c r="K419" i="1" s="1"/>
  <c r="L419" i="1" s="1"/>
  <c r="O419" i="1" s="1"/>
  <c r="P419" i="1" s="1"/>
  <c r="O346" i="1"/>
  <c r="P346" i="1" s="1"/>
  <c r="K420" i="1" s="1"/>
  <c r="L420" i="1" s="1"/>
  <c r="O420" i="1" s="1"/>
  <c r="P420" i="1" s="1"/>
  <c r="O347" i="1"/>
  <c r="P347" i="1" s="1"/>
  <c r="K421" i="1" s="1"/>
  <c r="L421" i="1" s="1"/>
  <c r="O421" i="1" s="1"/>
  <c r="P421" i="1" s="1"/>
  <c r="O348" i="1"/>
  <c r="P348" i="1" s="1"/>
  <c r="K422" i="1" s="1"/>
  <c r="L422" i="1" s="1"/>
  <c r="O422" i="1" s="1"/>
  <c r="P422" i="1" s="1"/>
  <c r="O349" i="1"/>
  <c r="P349" i="1" s="1"/>
  <c r="K423" i="1" s="1"/>
  <c r="L423" i="1" s="1"/>
  <c r="O423" i="1" s="1"/>
  <c r="P423" i="1" s="1"/>
  <c r="O350" i="1"/>
  <c r="P350" i="1" s="1"/>
  <c r="K424" i="1" s="1"/>
  <c r="L424" i="1" s="1"/>
  <c r="O424" i="1" s="1"/>
  <c r="P424" i="1" s="1"/>
  <c r="O351" i="1"/>
  <c r="P351" i="1" s="1"/>
  <c r="K425" i="1" s="1"/>
  <c r="L425" i="1" s="1"/>
  <c r="O425" i="1" s="1"/>
  <c r="P425" i="1" s="1"/>
  <c r="O352" i="1"/>
  <c r="P352" i="1" s="1"/>
  <c r="K426" i="1" s="1"/>
  <c r="L426" i="1" s="1"/>
  <c r="O426" i="1" s="1"/>
  <c r="P426" i="1" s="1"/>
  <c r="O353" i="1"/>
  <c r="P353" i="1" s="1"/>
  <c r="K427" i="1" s="1"/>
  <c r="L427" i="1" s="1"/>
  <c r="O427" i="1" s="1"/>
  <c r="P427" i="1" s="1"/>
  <c r="O354" i="1"/>
  <c r="P354" i="1" s="1"/>
  <c r="K428" i="1" s="1"/>
  <c r="L428" i="1" s="1"/>
  <c r="O428" i="1" s="1"/>
  <c r="P428" i="1" s="1"/>
  <c r="O355" i="1"/>
  <c r="P355" i="1" s="1"/>
  <c r="K429" i="1" s="1"/>
  <c r="L429" i="1" s="1"/>
  <c r="O429" i="1" s="1"/>
  <c r="P429" i="1" s="1"/>
  <c r="O356" i="1"/>
  <c r="P356" i="1" s="1"/>
  <c r="K430" i="1" s="1"/>
  <c r="L430" i="1" s="1"/>
  <c r="O430" i="1" s="1"/>
  <c r="P430" i="1" s="1"/>
  <c r="O357" i="1"/>
  <c r="P357" i="1" s="1"/>
  <c r="K431" i="1" s="1"/>
  <c r="L431" i="1" s="1"/>
  <c r="O431" i="1" s="1"/>
  <c r="P431" i="1" s="1"/>
  <c r="O358" i="1"/>
  <c r="P358" i="1" s="1"/>
  <c r="K432" i="1" s="1"/>
  <c r="L432" i="1" s="1"/>
  <c r="O432" i="1" s="1"/>
  <c r="P432" i="1" s="1"/>
  <c r="O359" i="1"/>
  <c r="P359" i="1" s="1"/>
  <c r="K433" i="1" s="1"/>
  <c r="L433" i="1" s="1"/>
  <c r="O433" i="1" s="1"/>
  <c r="P433" i="1" s="1"/>
  <c r="O360" i="1"/>
  <c r="P360" i="1" s="1"/>
  <c r="K434" i="1" s="1"/>
  <c r="L434" i="1" s="1"/>
  <c r="O434" i="1" s="1"/>
  <c r="P434" i="1" s="1"/>
  <c r="O361" i="1"/>
  <c r="P361" i="1" s="1"/>
  <c r="K435" i="1" s="1"/>
  <c r="L435" i="1" s="1"/>
  <c r="O435" i="1" s="1"/>
  <c r="P435" i="1" s="1"/>
  <c r="O362" i="1"/>
  <c r="P362" i="1" s="1"/>
  <c r="K436" i="1" s="1"/>
  <c r="L436" i="1" s="1"/>
  <c r="O436" i="1" s="1"/>
  <c r="P436" i="1" s="1"/>
  <c r="O363" i="1"/>
  <c r="P363" i="1" s="1"/>
  <c r="K437" i="1" s="1"/>
  <c r="L437" i="1" s="1"/>
  <c r="O437" i="1" s="1"/>
  <c r="P437" i="1" s="1"/>
  <c r="O364" i="1"/>
  <c r="P364" i="1" s="1"/>
  <c r="K438" i="1" s="1"/>
  <c r="L438" i="1" s="1"/>
  <c r="O438" i="1" s="1"/>
  <c r="P438" i="1" s="1"/>
  <c r="O365" i="1"/>
  <c r="P365" i="1" s="1"/>
  <c r="K439" i="1" s="1"/>
  <c r="L439" i="1" s="1"/>
  <c r="O439" i="1" s="1"/>
  <c r="P439" i="1" s="1"/>
  <c r="O366" i="1"/>
  <c r="P366" i="1" s="1"/>
  <c r="K440" i="1" s="1"/>
  <c r="L440" i="1" s="1"/>
  <c r="O440" i="1" s="1"/>
  <c r="P440" i="1" s="1"/>
  <c r="O367" i="1"/>
  <c r="P367" i="1" s="1"/>
  <c r="K441" i="1" s="1"/>
  <c r="L441" i="1" s="1"/>
  <c r="O441" i="1" s="1"/>
  <c r="P441" i="1" s="1"/>
  <c r="O368" i="1"/>
  <c r="P368" i="1" s="1"/>
  <c r="K442" i="1" s="1"/>
  <c r="L442" i="1" s="1"/>
  <c r="O442" i="1" s="1"/>
  <c r="P442" i="1" s="1"/>
  <c r="O369" i="1"/>
  <c r="P369" i="1" s="1"/>
  <c r="K443" i="1" s="1"/>
  <c r="L443" i="1" s="1"/>
  <c r="O443" i="1" s="1"/>
  <c r="P443" i="1" s="1"/>
  <c r="O370" i="1"/>
  <c r="P370" i="1" s="1"/>
  <c r="K444" i="1" s="1"/>
  <c r="L444" i="1" s="1"/>
  <c r="O444" i="1" s="1"/>
  <c r="P444" i="1" s="1"/>
  <c r="O371" i="1"/>
  <c r="P371" i="1" s="1"/>
  <c r="K445" i="1" s="1"/>
  <c r="L445" i="1" s="1"/>
  <c r="O445" i="1" s="1"/>
  <c r="P445" i="1" s="1"/>
  <c r="O372" i="1"/>
  <c r="P372" i="1" s="1"/>
  <c r="K446" i="1" s="1"/>
  <c r="L446" i="1" s="1"/>
  <c r="O446" i="1" s="1"/>
  <c r="P446" i="1" s="1"/>
  <c r="O447" i="1"/>
  <c r="P447" i="1" s="1"/>
  <c r="K521" i="1" s="1"/>
  <c r="L521" i="1" s="1"/>
  <c r="O521" i="1" s="1"/>
  <c r="P521" i="1" s="1"/>
  <c r="O448" i="1"/>
  <c r="P448" i="1" s="1"/>
  <c r="K522" i="1" s="1"/>
  <c r="L522" i="1" s="1"/>
  <c r="O522" i="1" s="1"/>
  <c r="P522" i="1" s="1"/>
  <c r="O449" i="1"/>
  <c r="P449" i="1" s="1"/>
  <c r="K523" i="1" s="1"/>
  <c r="L523" i="1" s="1"/>
  <c r="O523" i="1" s="1"/>
  <c r="P523" i="1" s="1"/>
  <c r="O450" i="1"/>
  <c r="P450" i="1" s="1"/>
  <c r="K524" i="1" s="1"/>
  <c r="L524" i="1" s="1"/>
  <c r="O524" i="1" s="1"/>
  <c r="P524" i="1" s="1"/>
  <c r="O451" i="1"/>
  <c r="P451" i="1" s="1"/>
  <c r="K525" i="1" s="1"/>
  <c r="L525" i="1" s="1"/>
  <c r="O525" i="1" s="1"/>
  <c r="P525" i="1" s="1"/>
  <c r="O452" i="1"/>
  <c r="P452" i="1" s="1"/>
  <c r="K526" i="1" s="1"/>
  <c r="L526" i="1" s="1"/>
  <c r="O526" i="1" s="1"/>
  <c r="P526" i="1" s="1"/>
  <c r="O453" i="1"/>
  <c r="P453" i="1" s="1"/>
  <c r="K527" i="1" s="1"/>
  <c r="L527" i="1" s="1"/>
  <c r="O527" i="1" s="1"/>
  <c r="P527" i="1" s="1"/>
  <c r="O454" i="1"/>
  <c r="P454" i="1" s="1"/>
  <c r="K528" i="1" s="1"/>
  <c r="L528" i="1" s="1"/>
  <c r="O528" i="1" s="1"/>
  <c r="P528" i="1" s="1"/>
  <c r="O455" i="1"/>
  <c r="P455" i="1" s="1"/>
  <c r="K529" i="1" s="1"/>
  <c r="L529" i="1" s="1"/>
  <c r="O529" i="1" s="1"/>
  <c r="P529" i="1" s="1"/>
  <c r="O456" i="1"/>
  <c r="P456" i="1" s="1"/>
  <c r="K530" i="1" s="1"/>
  <c r="L530" i="1" s="1"/>
  <c r="O530" i="1" s="1"/>
  <c r="P530" i="1" s="1"/>
  <c r="O457" i="1"/>
  <c r="P457" i="1" s="1"/>
  <c r="K531" i="1" s="1"/>
  <c r="L531" i="1" s="1"/>
  <c r="O531" i="1" s="1"/>
  <c r="P531" i="1" s="1"/>
  <c r="O458" i="1"/>
  <c r="P458" i="1" s="1"/>
  <c r="K532" i="1" s="1"/>
  <c r="L532" i="1" s="1"/>
  <c r="O532" i="1" s="1"/>
  <c r="P532" i="1" s="1"/>
  <c r="O459" i="1"/>
  <c r="P459" i="1" s="1"/>
  <c r="K533" i="1" s="1"/>
  <c r="L533" i="1" s="1"/>
  <c r="O533" i="1" s="1"/>
  <c r="P533" i="1" s="1"/>
  <c r="O460" i="1"/>
  <c r="P460" i="1" s="1"/>
  <c r="K534" i="1" s="1"/>
  <c r="L534" i="1" s="1"/>
  <c r="O534" i="1" s="1"/>
  <c r="P534" i="1" s="1"/>
  <c r="O461" i="1"/>
  <c r="P461" i="1" s="1"/>
  <c r="K535" i="1" s="1"/>
  <c r="L535" i="1" s="1"/>
  <c r="O535" i="1" s="1"/>
  <c r="P535" i="1" s="1"/>
  <c r="O462" i="1"/>
  <c r="P462" i="1" s="1"/>
  <c r="K536" i="1" s="1"/>
  <c r="L536" i="1" s="1"/>
  <c r="O536" i="1" s="1"/>
  <c r="P536" i="1" s="1"/>
  <c r="O463" i="1"/>
  <c r="P463" i="1" s="1"/>
  <c r="K537" i="1" s="1"/>
  <c r="L537" i="1" s="1"/>
  <c r="O537" i="1" s="1"/>
  <c r="P537" i="1" s="1"/>
  <c r="O464" i="1"/>
  <c r="P464" i="1" s="1"/>
  <c r="K538" i="1" s="1"/>
  <c r="L538" i="1" s="1"/>
  <c r="O538" i="1" s="1"/>
  <c r="P538" i="1" s="1"/>
  <c r="O465" i="1"/>
  <c r="P465" i="1" s="1"/>
  <c r="K539" i="1" s="1"/>
  <c r="L539" i="1" s="1"/>
  <c r="O539" i="1" s="1"/>
  <c r="P539" i="1" s="1"/>
  <c r="O466" i="1"/>
  <c r="P466" i="1" s="1"/>
  <c r="K540" i="1" s="1"/>
  <c r="L540" i="1" s="1"/>
  <c r="O540" i="1" s="1"/>
  <c r="P540" i="1" s="1"/>
  <c r="O467" i="1"/>
  <c r="P467" i="1" s="1"/>
  <c r="K541" i="1" s="1"/>
  <c r="L541" i="1" s="1"/>
  <c r="O541" i="1" s="1"/>
  <c r="P541" i="1" s="1"/>
  <c r="O468" i="1"/>
  <c r="P468" i="1" s="1"/>
  <c r="K542" i="1" s="1"/>
  <c r="L542" i="1" s="1"/>
  <c r="O542" i="1" s="1"/>
  <c r="P542" i="1" s="1"/>
  <c r="O469" i="1"/>
  <c r="P469" i="1" s="1"/>
  <c r="K543" i="1" s="1"/>
  <c r="L543" i="1" s="1"/>
  <c r="O543" i="1" s="1"/>
  <c r="P543" i="1" s="1"/>
  <c r="O470" i="1"/>
  <c r="P470" i="1" s="1"/>
  <c r="K544" i="1" s="1"/>
  <c r="L544" i="1" s="1"/>
  <c r="O544" i="1" s="1"/>
  <c r="P544" i="1" s="1"/>
  <c r="O471" i="1"/>
  <c r="P471" i="1" s="1"/>
  <c r="K545" i="1" s="1"/>
  <c r="L545" i="1" s="1"/>
  <c r="O545" i="1" s="1"/>
  <c r="P545" i="1" s="1"/>
  <c r="O472" i="1"/>
  <c r="P472" i="1" s="1"/>
  <c r="K546" i="1" s="1"/>
  <c r="L546" i="1" s="1"/>
  <c r="O546" i="1" s="1"/>
  <c r="P546" i="1" s="1"/>
  <c r="O473" i="1"/>
  <c r="P473" i="1" s="1"/>
  <c r="K547" i="1" s="1"/>
  <c r="L547" i="1" s="1"/>
  <c r="O547" i="1" s="1"/>
  <c r="P547" i="1" s="1"/>
  <c r="O474" i="1"/>
  <c r="P474" i="1" s="1"/>
  <c r="K548" i="1" s="1"/>
  <c r="L548" i="1" s="1"/>
  <c r="O548" i="1" s="1"/>
  <c r="P548" i="1" s="1"/>
  <c r="O475" i="1"/>
  <c r="P475" i="1" s="1"/>
  <c r="K549" i="1" s="1"/>
  <c r="L549" i="1" s="1"/>
  <c r="O549" i="1" s="1"/>
  <c r="P549" i="1" s="1"/>
  <c r="O476" i="1"/>
  <c r="P476" i="1" s="1"/>
  <c r="K550" i="1" s="1"/>
  <c r="L550" i="1" s="1"/>
  <c r="O550" i="1" s="1"/>
  <c r="P550" i="1" s="1"/>
  <c r="O477" i="1"/>
  <c r="P477" i="1" s="1"/>
  <c r="K551" i="1" s="1"/>
  <c r="L551" i="1" s="1"/>
  <c r="O551" i="1" s="1"/>
  <c r="P551" i="1" s="1"/>
  <c r="O478" i="1"/>
  <c r="P478" i="1" s="1"/>
  <c r="K552" i="1" s="1"/>
  <c r="L552" i="1" s="1"/>
  <c r="O552" i="1" s="1"/>
  <c r="P552" i="1" s="1"/>
  <c r="O479" i="1"/>
  <c r="P479" i="1" s="1"/>
  <c r="K553" i="1" s="1"/>
  <c r="L553" i="1" s="1"/>
  <c r="O553" i="1" s="1"/>
  <c r="P553" i="1" s="1"/>
  <c r="O480" i="1"/>
  <c r="P480" i="1" s="1"/>
  <c r="K554" i="1" s="1"/>
  <c r="L554" i="1" s="1"/>
  <c r="O554" i="1" s="1"/>
  <c r="P554" i="1" s="1"/>
  <c r="O481" i="1"/>
  <c r="P481" i="1" s="1"/>
  <c r="K555" i="1" s="1"/>
  <c r="L555" i="1" s="1"/>
  <c r="O555" i="1" s="1"/>
  <c r="P555" i="1" s="1"/>
  <c r="O482" i="1"/>
  <c r="P482" i="1" s="1"/>
  <c r="K556" i="1" s="1"/>
  <c r="L556" i="1" s="1"/>
  <c r="O556" i="1" s="1"/>
  <c r="P556" i="1" s="1"/>
  <c r="O483" i="1"/>
  <c r="P483" i="1" s="1"/>
  <c r="K557" i="1" s="1"/>
  <c r="L557" i="1" s="1"/>
  <c r="O557" i="1" s="1"/>
  <c r="P557" i="1" s="1"/>
  <c r="O558" i="1"/>
  <c r="P558" i="1" s="1"/>
  <c r="K632" i="1" s="1"/>
  <c r="L632" i="1" s="1"/>
  <c r="O632" i="1" s="1"/>
  <c r="P632" i="1" s="1"/>
  <c r="O559" i="1"/>
  <c r="P559" i="1" s="1"/>
  <c r="K633" i="1" s="1"/>
  <c r="L633" i="1" s="1"/>
  <c r="O633" i="1" s="1"/>
  <c r="P633" i="1" s="1"/>
  <c r="O560" i="1"/>
  <c r="P560" i="1" s="1"/>
  <c r="K634" i="1" s="1"/>
  <c r="L634" i="1" s="1"/>
  <c r="O634" i="1" s="1"/>
  <c r="P634" i="1" s="1"/>
  <c r="O561" i="1"/>
  <c r="P561" i="1" s="1"/>
  <c r="K635" i="1" s="1"/>
  <c r="L635" i="1" s="1"/>
  <c r="O635" i="1" s="1"/>
  <c r="P635" i="1" s="1"/>
  <c r="O562" i="1"/>
  <c r="P562" i="1" s="1"/>
  <c r="K636" i="1" s="1"/>
  <c r="L636" i="1" s="1"/>
  <c r="O636" i="1" s="1"/>
  <c r="P636" i="1" s="1"/>
  <c r="O563" i="1"/>
  <c r="P563" i="1" s="1"/>
  <c r="K637" i="1" s="1"/>
  <c r="L637" i="1" s="1"/>
  <c r="O637" i="1" s="1"/>
  <c r="P637" i="1" s="1"/>
  <c r="O564" i="1"/>
  <c r="P564" i="1" s="1"/>
  <c r="K638" i="1" s="1"/>
  <c r="L638" i="1" s="1"/>
  <c r="O638" i="1" s="1"/>
  <c r="P638" i="1" s="1"/>
  <c r="O565" i="1"/>
  <c r="P565" i="1" s="1"/>
  <c r="K639" i="1" s="1"/>
  <c r="L639" i="1" s="1"/>
  <c r="O639" i="1" s="1"/>
  <c r="P639" i="1" s="1"/>
  <c r="O566" i="1"/>
  <c r="P566" i="1" s="1"/>
  <c r="K640" i="1" s="1"/>
  <c r="L640" i="1" s="1"/>
  <c r="O640" i="1" s="1"/>
  <c r="P640" i="1" s="1"/>
  <c r="O567" i="1"/>
  <c r="P567" i="1" s="1"/>
  <c r="K641" i="1" s="1"/>
  <c r="L641" i="1" s="1"/>
  <c r="O641" i="1" s="1"/>
  <c r="P641" i="1" s="1"/>
  <c r="O568" i="1"/>
  <c r="P568" i="1" s="1"/>
  <c r="K642" i="1" s="1"/>
  <c r="L642" i="1" s="1"/>
  <c r="O642" i="1" s="1"/>
  <c r="P642" i="1" s="1"/>
  <c r="O569" i="1"/>
  <c r="P569" i="1" s="1"/>
  <c r="K643" i="1" s="1"/>
  <c r="L643" i="1" s="1"/>
  <c r="O643" i="1" s="1"/>
  <c r="P643" i="1" s="1"/>
  <c r="O570" i="1"/>
  <c r="P570" i="1" s="1"/>
  <c r="K644" i="1" s="1"/>
  <c r="L644" i="1" s="1"/>
  <c r="O644" i="1" s="1"/>
  <c r="P644" i="1" s="1"/>
  <c r="O571" i="1"/>
  <c r="P571" i="1" s="1"/>
  <c r="K645" i="1" s="1"/>
  <c r="L645" i="1" s="1"/>
  <c r="O645" i="1" s="1"/>
  <c r="P645" i="1" s="1"/>
  <c r="O572" i="1"/>
  <c r="P572" i="1" s="1"/>
  <c r="K646" i="1" s="1"/>
  <c r="L646" i="1" s="1"/>
  <c r="O646" i="1" s="1"/>
  <c r="P646" i="1" s="1"/>
  <c r="O573" i="1"/>
  <c r="P573" i="1" s="1"/>
  <c r="K647" i="1" s="1"/>
  <c r="L647" i="1" s="1"/>
  <c r="O647" i="1" s="1"/>
  <c r="P647" i="1" s="1"/>
  <c r="O574" i="1"/>
  <c r="P574" i="1" s="1"/>
  <c r="K648" i="1" s="1"/>
  <c r="L648" i="1" s="1"/>
  <c r="O648" i="1" s="1"/>
  <c r="P648" i="1" s="1"/>
  <c r="O575" i="1"/>
  <c r="P575" i="1" s="1"/>
  <c r="K649" i="1" s="1"/>
  <c r="L649" i="1" s="1"/>
  <c r="O649" i="1" s="1"/>
  <c r="P649" i="1" s="1"/>
  <c r="O576" i="1"/>
  <c r="P576" i="1" s="1"/>
  <c r="K650" i="1" s="1"/>
  <c r="L650" i="1" s="1"/>
  <c r="O650" i="1" s="1"/>
  <c r="P650" i="1" s="1"/>
  <c r="O577" i="1"/>
  <c r="P577" i="1" s="1"/>
  <c r="K651" i="1" s="1"/>
  <c r="L651" i="1" s="1"/>
  <c r="O651" i="1" s="1"/>
  <c r="P651" i="1" s="1"/>
  <c r="O578" i="1"/>
  <c r="P578" i="1" s="1"/>
  <c r="K652" i="1" s="1"/>
  <c r="L652" i="1" s="1"/>
  <c r="O652" i="1" s="1"/>
  <c r="P652" i="1" s="1"/>
  <c r="O579" i="1"/>
  <c r="P579" i="1" s="1"/>
  <c r="K653" i="1" s="1"/>
  <c r="L653" i="1" s="1"/>
  <c r="O653" i="1" s="1"/>
  <c r="P653" i="1" s="1"/>
  <c r="O580" i="1"/>
  <c r="P580" i="1" s="1"/>
  <c r="K654" i="1" s="1"/>
  <c r="L654" i="1" s="1"/>
  <c r="O654" i="1" s="1"/>
  <c r="P654" i="1" s="1"/>
  <c r="O581" i="1"/>
  <c r="P581" i="1" s="1"/>
  <c r="K655" i="1" s="1"/>
  <c r="L655" i="1" s="1"/>
  <c r="O655" i="1" s="1"/>
  <c r="P655" i="1" s="1"/>
  <c r="O582" i="1"/>
  <c r="P582" i="1" s="1"/>
  <c r="K656" i="1" s="1"/>
  <c r="L656" i="1" s="1"/>
  <c r="O656" i="1" s="1"/>
  <c r="P656" i="1" s="1"/>
  <c r="O583" i="1"/>
  <c r="P583" i="1" s="1"/>
  <c r="K657" i="1" s="1"/>
  <c r="L657" i="1" s="1"/>
  <c r="O657" i="1" s="1"/>
  <c r="P657" i="1" s="1"/>
  <c r="O584" i="1"/>
  <c r="P584" i="1" s="1"/>
  <c r="K658" i="1" s="1"/>
  <c r="L658" i="1" s="1"/>
  <c r="O658" i="1" s="1"/>
  <c r="P658" i="1" s="1"/>
  <c r="O585" i="1"/>
  <c r="P585" i="1" s="1"/>
  <c r="K659" i="1" s="1"/>
  <c r="L659" i="1" s="1"/>
  <c r="O659" i="1" s="1"/>
  <c r="P659" i="1" s="1"/>
  <c r="O586" i="1"/>
  <c r="P586" i="1" s="1"/>
  <c r="K660" i="1" s="1"/>
  <c r="L660" i="1" s="1"/>
  <c r="O660" i="1" s="1"/>
  <c r="P660" i="1" s="1"/>
  <c r="O587" i="1"/>
  <c r="P587" i="1" s="1"/>
  <c r="K661" i="1" s="1"/>
  <c r="L661" i="1" s="1"/>
  <c r="O661" i="1" s="1"/>
  <c r="P661" i="1" s="1"/>
  <c r="O588" i="1"/>
  <c r="P588" i="1" s="1"/>
  <c r="K662" i="1" s="1"/>
  <c r="L662" i="1" s="1"/>
  <c r="O662" i="1" s="1"/>
  <c r="P662" i="1" s="1"/>
  <c r="O589" i="1"/>
  <c r="P589" i="1" s="1"/>
  <c r="K663" i="1" s="1"/>
  <c r="L663" i="1" s="1"/>
  <c r="O663" i="1" s="1"/>
  <c r="P663" i="1" s="1"/>
  <c r="O590" i="1"/>
  <c r="P590" i="1" s="1"/>
  <c r="K664" i="1" s="1"/>
  <c r="L664" i="1" s="1"/>
  <c r="O664" i="1" s="1"/>
  <c r="P664" i="1" s="1"/>
  <c r="O591" i="1"/>
  <c r="P591" i="1" s="1"/>
  <c r="K665" i="1" s="1"/>
  <c r="L665" i="1" s="1"/>
  <c r="O665" i="1" s="1"/>
  <c r="P665" i="1" s="1"/>
  <c r="O592" i="1"/>
  <c r="P592" i="1" s="1"/>
  <c r="K666" i="1" s="1"/>
  <c r="L666" i="1" s="1"/>
  <c r="O666" i="1" s="1"/>
  <c r="P666" i="1" s="1"/>
  <c r="O593" i="1"/>
  <c r="P593" i="1" s="1"/>
  <c r="K667" i="1" s="1"/>
  <c r="L667" i="1" s="1"/>
  <c r="O667" i="1" s="1"/>
  <c r="P667" i="1" s="1"/>
  <c r="O594" i="1"/>
  <c r="P594" i="1" s="1"/>
  <c r="K668" i="1" s="1"/>
  <c r="L668" i="1" s="1"/>
  <c r="O668" i="1" s="1"/>
  <c r="P668" i="1" s="1"/>
  <c r="O669" i="1"/>
  <c r="P669" i="1" s="1"/>
  <c r="K743" i="1" s="1"/>
  <c r="L743" i="1" s="1"/>
  <c r="O743" i="1" s="1"/>
  <c r="P743" i="1" s="1"/>
  <c r="O670" i="1"/>
  <c r="P670" i="1" s="1"/>
  <c r="K744" i="1" s="1"/>
  <c r="L744" i="1" s="1"/>
  <c r="O744" i="1" s="1"/>
  <c r="P744" i="1" s="1"/>
  <c r="O671" i="1"/>
  <c r="P671" i="1" s="1"/>
  <c r="K745" i="1" s="1"/>
  <c r="L745" i="1" s="1"/>
  <c r="O745" i="1" s="1"/>
  <c r="P745" i="1" s="1"/>
  <c r="O672" i="1"/>
  <c r="P672" i="1" s="1"/>
  <c r="K746" i="1" s="1"/>
  <c r="L746" i="1" s="1"/>
  <c r="O746" i="1" s="1"/>
  <c r="P746" i="1" s="1"/>
  <c r="O673" i="1"/>
  <c r="P673" i="1" s="1"/>
  <c r="K747" i="1" s="1"/>
  <c r="L747" i="1" s="1"/>
  <c r="O747" i="1" s="1"/>
  <c r="P747" i="1" s="1"/>
  <c r="O674" i="1"/>
  <c r="P674" i="1" s="1"/>
  <c r="K748" i="1" s="1"/>
  <c r="L748" i="1" s="1"/>
  <c r="O748" i="1" s="1"/>
  <c r="P748" i="1" s="1"/>
  <c r="O675" i="1"/>
  <c r="P675" i="1" s="1"/>
  <c r="K749" i="1" s="1"/>
  <c r="L749" i="1" s="1"/>
  <c r="O749" i="1" s="1"/>
  <c r="P749" i="1" s="1"/>
  <c r="O676" i="1"/>
  <c r="P676" i="1" s="1"/>
  <c r="K750" i="1" s="1"/>
  <c r="L750" i="1" s="1"/>
  <c r="O750" i="1" s="1"/>
  <c r="P750" i="1" s="1"/>
  <c r="O677" i="1"/>
  <c r="P677" i="1" s="1"/>
  <c r="K751" i="1" s="1"/>
  <c r="L751" i="1" s="1"/>
  <c r="O751" i="1" s="1"/>
  <c r="P751" i="1" s="1"/>
  <c r="O678" i="1"/>
  <c r="P678" i="1" s="1"/>
  <c r="K752" i="1" s="1"/>
  <c r="L752" i="1" s="1"/>
  <c r="O752" i="1" s="1"/>
  <c r="P752" i="1" s="1"/>
  <c r="O679" i="1"/>
  <c r="P679" i="1" s="1"/>
  <c r="K753" i="1" s="1"/>
  <c r="L753" i="1" s="1"/>
  <c r="O753" i="1" s="1"/>
  <c r="P753" i="1" s="1"/>
  <c r="O680" i="1"/>
  <c r="P680" i="1" s="1"/>
  <c r="K754" i="1" s="1"/>
  <c r="L754" i="1" s="1"/>
  <c r="O754" i="1" s="1"/>
  <c r="P754" i="1" s="1"/>
  <c r="O681" i="1"/>
  <c r="P681" i="1" s="1"/>
  <c r="K755" i="1" s="1"/>
  <c r="L755" i="1" s="1"/>
  <c r="O755" i="1" s="1"/>
  <c r="P755" i="1" s="1"/>
  <c r="O682" i="1"/>
  <c r="P682" i="1" s="1"/>
  <c r="K756" i="1" s="1"/>
  <c r="L756" i="1" s="1"/>
  <c r="O756" i="1" s="1"/>
  <c r="P756" i="1" s="1"/>
  <c r="O683" i="1"/>
  <c r="P683" i="1" s="1"/>
  <c r="K757" i="1" s="1"/>
  <c r="L757" i="1" s="1"/>
  <c r="O757" i="1" s="1"/>
  <c r="P757" i="1" s="1"/>
  <c r="O684" i="1"/>
  <c r="P684" i="1" s="1"/>
  <c r="K758" i="1" s="1"/>
  <c r="L758" i="1" s="1"/>
  <c r="O758" i="1" s="1"/>
  <c r="P758" i="1" s="1"/>
  <c r="O685" i="1"/>
  <c r="P685" i="1" s="1"/>
  <c r="K759" i="1" s="1"/>
  <c r="L759" i="1" s="1"/>
  <c r="O759" i="1" s="1"/>
  <c r="P759" i="1" s="1"/>
  <c r="O686" i="1"/>
  <c r="P686" i="1" s="1"/>
  <c r="K760" i="1" s="1"/>
  <c r="L760" i="1" s="1"/>
  <c r="O760" i="1" s="1"/>
  <c r="P760" i="1" s="1"/>
  <c r="O687" i="1"/>
  <c r="P687" i="1" s="1"/>
  <c r="K761" i="1" s="1"/>
  <c r="L761" i="1" s="1"/>
  <c r="O761" i="1" s="1"/>
  <c r="P761" i="1" s="1"/>
  <c r="O688" i="1"/>
  <c r="P688" i="1" s="1"/>
  <c r="K762" i="1" s="1"/>
  <c r="L762" i="1" s="1"/>
  <c r="O762" i="1" s="1"/>
  <c r="P762" i="1" s="1"/>
  <c r="O689" i="1"/>
  <c r="P689" i="1" s="1"/>
  <c r="K763" i="1" s="1"/>
  <c r="L763" i="1" s="1"/>
  <c r="O763" i="1" s="1"/>
  <c r="P763" i="1" s="1"/>
  <c r="O690" i="1"/>
  <c r="P690" i="1" s="1"/>
  <c r="K764" i="1" s="1"/>
  <c r="L764" i="1" s="1"/>
  <c r="O764" i="1" s="1"/>
  <c r="P764" i="1" s="1"/>
  <c r="O691" i="1"/>
  <c r="P691" i="1" s="1"/>
  <c r="K765" i="1" s="1"/>
  <c r="L765" i="1" s="1"/>
  <c r="O765" i="1" s="1"/>
  <c r="P765" i="1" s="1"/>
  <c r="O692" i="1"/>
  <c r="P692" i="1" s="1"/>
  <c r="K766" i="1" s="1"/>
  <c r="L766" i="1" s="1"/>
  <c r="O766" i="1" s="1"/>
  <c r="P766" i="1" s="1"/>
  <c r="O693" i="1"/>
  <c r="P693" i="1" s="1"/>
  <c r="K767" i="1" s="1"/>
  <c r="L767" i="1" s="1"/>
  <c r="O767" i="1" s="1"/>
  <c r="P767" i="1" s="1"/>
  <c r="O694" i="1"/>
  <c r="P694" i="1" s="1"/>
  <c r="K768" i="1" s="1"/>
  <c r="L768" i="1" s="1"/>
  <c r="O768" i="1" s="1"/>
  <c r="P768" i="1" s="1"/>
  <c r="O695" i="1"/>
  <c r="P695" i="1" s="1"/>
  <c r="K769" i="1" s="1"/>
  <c r="L769" i="1" s="1"/>
  <c r="O769" i="1" s="1"/>
  <c r="P769" i="1" s="1"/>
  <c r="O696" i="1"/>
  <c r="P696" i="1" s="1"/>
  <c r="K770" i="1" s="1"/>
  <c r="L770" i="1" s="1"/>
  <c r="O770" i="1" s="1"/>
  <c r="P770" i="1" s="1"/>
  <c r="O697" i="1"/>
  <c r="P697" i="1" s="1"/>
  <c r="K771" i="1" s="1"/>
  <c r="L771" i="1" s="1"/>
  <c r="O771" i="1" s="1"/>
  <c r="P771" i="1" s="1"/>
  <c r="O698" i="1"/>
  <c r="P698" i="1" s="1"/>
  <c r="K772" i="1" s="1"/>
  <c r="L772" i="1" s="1"/>
  <c r="O772" i="1" s="1"/>
  <c r="P772" i="1" s="1"/>
  <c r="O699" i="1"/>
  <c r="P699" i="1" s="1"/>
  <c r="K773" i="1" s="1"/>
  <c r="L773" i="1" s="1"/>
  <c r="O773" i="1" s="1"/>
  <c r="P773" i="1" s="1"/>
  <c r="O700" i="1"/>
  <c r="P700" i="1" s="1"/>
  <c r="K774" i="1" s="1"/>
  <c r="L774" i="1" s="1"/>
  <c r="O774" i="1" s="1"/>
  <c r="P774" i="1" s="1"/>
  <c r="O701" i="1"/>
  <c r="P701" i="1" s="1"/>
  <c r="K775" i="1" s="1"/>
  <c r="L775" i="1" s="1"/>
  <c r="O775" i="1" s="1"/>
  <c r="P775" i="1" s="1"/>
  <c r="O702" i="1"/>
  <c r="P702" i="1" s="1"/>
  <c r="K776" i="1" s="1"/>
  <c r="L776" i="1" s="1"/>
  <c r="O776" i="1" s="1"/>
  <c r="P776" i="1" s="1"/>
  <c r="O703" i="1"/>
  <c r="P703" i="1" s="1"/>
  <c r="K777" i="1" s="1"/>
  <c r="L777" i="1" s="1"/>
  <c r="O777" i="1" s="1"/>
  <c r="P777" i="1" s="1"/>
  <c r="O704" i="1"/>
  <c r="P704" i="1" s="1"/>
  <c r="K778" i="1" s="1"/>
  <c r="L778" i="1" s="1"/>
  <c r="O778" i="1" s="1"/>
  <c r="P778" i="1" s="1"/>
  <c r="O705" i="1"/>
  <c r="P705" i="1" s="1"/>
  <c r="K779" i="1" s="1"/>
  <c r="L779" i="1" s="1"/>
  <c r="O779" i="1" s="1"/>
  <c r="P779" i="1" s="1"/>
  <c r="O1339" i="1"/>
  <c r="P1339" i="1" s="1"/>
  <c r="K1413" i="1" s="1"/>
  <c r="L1413" i="1" s="1"/>
  <c r="O1413" i="1" s="1"/>
  <c r="P1413" i="1" s="1"/>
  <c r="O1341" i="1"/>
  <c r="P1341" i="1" s="1"/>
  <c r="K1415" i="1" s="1"/>
  <c r="L1415" i="1" s="1"/>
  <c r="O1415" i="1" s="1"/>
  <c r="P1415" i="1" s="1"/>
  <c r="O1343" i="1"/>
  <c r="P1343" i="1" s="1"/>
  <c r="K1417" i="1" s="1"/>
  <c r="L1417" i="1" s="1"/>
  <c r="O1417" i="1" s="1"/>
  <c r="P1417" i="1" s="1"/>
  <c r="O1345" i="1"/>
  <c r="P1345" i="1" s="1"/>
  <c r="K1419" i="1" s="1"/>
  <c r="L1419" i="1" s="1"/>
  <c r="O1419" i="1" s="1"/>
  <c r="P1419" i="1" s="1"/>
  <c r="O1338" i="1"/>
  <c r="P1338" i="1" s="1"/>
  <c r="K1412" i="1" s="1"/>
  <c r="L1412" i="1" s="1"/>
  <c r="O1412" i="1" s="1"/>
  <c r="P1412" i="1" s="1"/>
  <c r="O1340" i="1"/>
  <c r="P1340" i="1" s="1"/>
  <c r="K1414" i="1" s="1"/>
  <c r="L1414" i="1" s="1"/>
  <c r="O1414" i="1" s="1"/>
  <c r="P1414" i="1" s="1"/>
  <c r="O1342" i="1"/>
  <c r="P1342" i="1" s="1"/>
  <c r="K1416" i="1" s="1"/>
  <c r="L1416" i="1" s="1"/>
  <c r="O1416" i="1" s="1"/>
  <c r="P1416" i="1" s="1"/>
  <c r="O1344" i="1"/>
  <c r="P1344" i="1" s="1"/>
  <c r="K1418" i="1" s="1"/>
  <c r="L1418" i="1" s="1"/>
  <c r="O1418" i="1" s="1"/>
  <c r="P1418" i="1" s="1"/>
  <c r="O1002" i="1"/>
  <c r="P1002" i="1" s="1"/>
  <c r="K1076" i="1" s="1"/>
  <c r="L1076" i="1" s="1"/>
  <c r="O1076" i="1" s="1"/>
  <c r="P1076" i="1" s="1"/>
  <c r="O1003" i="1"/>
  <c r="P1003" i="1" s="1"/>
  <c r="K1077" i="1" s="1"/>
  <c r="L1077" i="1" s="1"/>
  <c r="O1077" i="1" s="1"/>
  <c r="P1077" i="1" s="1"/>
  <c r="O1004" i="1"/>
  <c r="P1004" i="1" s="1"/>
  <c r="K1078" i="1" s="1"/>
  <c r="L1078" i="1" s="1"/>
  <c r="O1078" i="1" s="1"/>
  <c r="P1078" i="1" s="1"/>
  <c r="O1005" i="1"/>
  <c r="P1005" i="1" s="1"/>
  <c r="K1079" i="1" s="1"/>
  <c r="L1079" i="1" s="1"/>
  <c r="O1079" i="1" s="1"/>
  <c r="P1079" i="1" s="1"/>
  <c r="O1006" i="1"/>
  <c r="P1006" i="1" s="1"/>
  <c r="K1080" i="1" s="1"/>
  <c r="L1080" i="1" s="1"/>
  <c r="O1080" i="1" s="1"/>
  <c r="P1080" i="1" s="1"/>
  <c r="O1007" i="1"/>
  <c r="P1007" i="1" s="1"/>
  <c r="K1081" i="1" s="1"/>
  <c r="L1081" i="1" s="1"/>
  <c r="O1081" i="1" s="1"/>
  <c r="P1081" i="1" s="1"/>
  <c r="O1008" i="1"/>
  <c r="P1008" i="1" s="1"/>
  <c r="K1082" i="1" s="1"/>
  <c r="L1082" i="1" s="1"/>
  <c r="O1082" i="1" s="1"/>
  <c r="P1082" i="1" s="1"/>
  <c r="O1009" i="1"/>
  <c r="P1009" i="1" s="1"/>
  <c r="K1083" i="1" s="1"/>
  <c r="L1083" i="1" s="1"/>
  <c r="O1083" i="1" s="1"/>
  <c r="P1083" i="1" s="1"/>
  <c r="O1010" i="1"/>
  <c r="P1010" i="1" s="1"/>
  <c r="K1084" i="1" s="1"/>
  <c r="L1084" i="1" s="1"/>
  <c r="O1084" i="1" s="1"/>
  <c r="P1084" i="1" s="1"/>
  <c r="O1011" i="1"/>
  <c r="P1011" i="1" s="1"/>
  <c r="K1085" i="1" s="1"/>
  <c r="L1085" i="1" s="1"/>
  <c r="O1085" i="1" s="1"/>
  <c r="P1085" i="1" s="1"/>
  <c r="O1012" i="1"/>
  <c r="P1012" i="1" s="1"/>
  <c r="K1086" i="1" s="1"/>
  <c r="L1086" i="1" s="1"/>
  <c r="O1086" i="1" s="1"/>
  <c r="P1086" i="1" s="1"/>
  <c r="O1013" i="1"/>
  <c r="P1013" i="1" s="1"/>
  <c r="K1087" i="1" s="1"/>
  <c r="L1087" i="1" s="1"/>
  <c r="O1087" i="1" s="1"/>
  <c r="P1087" i="1" s="1"/>
  <c r="O1014" i="1"/>
  <c r="P1014" i="1" s="1"/>
  <c r="K1088" i="1" s="1"/>
  <c r="L1088" i="1" s="1"/>
  <c r="O1088" i="1" s="1"/>
  <c r="P1088" i="1" s="1"/>
  <c r="O1015" i="1"/>
  <c r="P1015" i="1" s="1"/>
  <c r="K1089" i="1" s="1"/>
  <c r="L1089" i="1" s="1"/>
  <c r="O1089" i="1" s="1"/>
  <c r="P1089" i="1" s="1"/>
  <c r="O1016" i="1"/>
  <c r="P1016" i="1" s="1"/>
  <c r="K1090" i="1" s="1"/>
  <c r="L1090" i="1" s="1"/>
  <c r="O1090" i="1" s="1"/>
  <c r="P1090" i="1" s="1"/>
  <c r="O1017" i="1"/>
  <c r="P1017" i="1" s="1"/>
  <c r="K1091" i="1" s="1"/>
  <c r="L1091" i="1" s="1"/>
  <c r="O1091" i="1" s="1"/>
  <c r="P1091" i="1" s="1"/>
  <c r="O1018" i="1"/>
  <c r="P1018" i="1" s="1"/>
  <c r="K1092" i="1" s="1"/>
  <c r="L1092" i="1" s="1"/>
  <c r="O1092" i="1" s="1"/>
  <c r="P1092" i="1" s="1"/>
  <c r="O1019" i="1"/>
  <c r="P1019" i="1" s="1"/>
  <c r="K1093" i="1" s="1"/>
  <c r="L1093" i="1" s="1"/>
  <c r="O1093" i="1" s="1"/>
  <c r="P1093" i="1" s="1"/>
  <c r="O1020" i="1"/>
  <c r="P1020" i="1" s="1"/>
  <c r="K1094" i="1" s="1"/>
  <c r="L1094" i="1" s="1"/>
  <c r="O1094" i="1" s="1"/>
  <c r="P1094" i="1" s="1"/>
  <c r="O1021" i="1"/>
  <c r="P1021" i="1" s="1"/>
  <c r="K1095" i="1" s="1"/>
  <c r="L1095" i="1" s="1"/>
  <c r="O1095" i="1" s="1"/>
  <c r="P1095" i="1" s="1"/>
  <c r="O1022" i="1"/>
  <c r="P1022" i="1" s="1"/>
  <c r="K1096" i="1" s="1"/>
  <c r="L1096" i="1" s="1"/>
  <c r="O1096" i="1" s="1"/>
  <c r="P1096" i="1" s="1"/>
  <c r="O1023" i="1"/>
  <c r="P1023" i="1" s="1"/>
  <c r="K1097" i="1" s="1"/>
  <c r="L1097" i="1" s="1"/>
  <c r="O1097" i="1" s="1"/>
  <c r="P1097" i="1" s="1"/>
  <c r="O1024" i="1"/>
  <c r="P1024" i="1" s="1"/>
  <c r="K1098" i="1" s="1"/>
  <c r="L1098" i="1" s="1"/>
  <c r="O1098" i="1" s="1"/>
  <c r="P1098" i="1" s="1"/>
  <c r="O1025" i="1"/>
  <c r="P1025" i="1" s="1"/>
  <c r="K1099" i="1" s="1"/>
  <c r="L1099" i="1" s="1"/>
  <c r="O1099" i="1" s="1"/>
  <c r="P1099" i="1" s="1"/>
  <c r="O1026" i="1"/>
  <c r="P1026" i="1" s="1"/>
  <c r="K1100" i="1" s="1"/>
  <c r="L1100" i="1" s="1"/>
  <c r="O1100" i="1" s="1"/>
  <c r="P1100" i="1" s="1"/>
  <c r="O1027" i="1"/>
  <c r="P1027" i="1" s="1"/>
  <c r="K1101" i="1" s="1"/>
  <c r="L1101" i="1" s="1"/>
  <c r="O1101" i="1" s="1"/>
  <c r="P1101" i="1" s="1"/>
  <c r="O1028" i="1"/>
  <c r="P1028" i="1" s="1"/>
  <c r="K1102" i="1" s="1"/>
  <c r="L1102" i="1" s="1"/>
  <c r="O1102" i="1" s="1"/>
  <c r="P1102" i="1" s="1"/>
  <c r="O1029" i="1"/>
  <c r="P1029" i="1" s="1"/>
  <c r="K1103" i="1" s="1"/>
  <c r="L1103" i="1" s="1"/>
  <c r="O1103" i="1" s="1"/>
  <c r="P1103" i="1" s="1"/>
  <c r="O1030" i="1"/>
  <c r="P1030" i="1" s="1"/>
  <c r="K1104" i="1" s="1"/>
  <c r="L1104" i="1" s="1"/>
  <c r="O1104" i="1" s="1"/>
  <c r="P1104" i="1" s="1"/>
  <c r="O1031" i="1"/>
  <c r="P1031" i="1" s="1"/>
  <c r="K1105" i="1" s="1"/>
  <c r="L1105" i="1" s="1"/>
  <c r="O1105" i="1" s="1"/>
  <c r="P1105" i="1" s="1"/>
  <c r="O1032" i="1"/>
  <c r="P1032" i="1" s="1"/>
  <c r="K1106" i="1" s="1"/>
  <c r="L1106" i="1" s="1"/>
  <c r="O1106" i="1" s="1"/>
  <c r="P1106" i="1" s="1"/>
  <c r="O1033" i="1"/>
  <c r="P1033" i="1" s="1"/>
  <c r="K1107" i="1" s="1"/>
  <c r="L1107" i="1" s="1"/>
  <c r="O1107" i="1" s="1"/>
  <c r="P1107" i="1" s="1"/>
  <c r="O1034" i="1"/>
  <c r="P1034" i="1" s="1"/>
  <c r="K1108" i="1" s="1"/>
  <c r="L1108" i="1" s="1"/>
  <c r="O1108" i="1" s="1"/>
  <c r="P1108" i="1" s="1"/>
  <c r="O1035" i="1"/>
  <c r="P1035" i="1" s="1"/>
  <c r="K1109" i="1" s="1"/>
  <c r="L1109" i="1" s="1"/>
  <c r="O1109" i="1" s="1"/>
  <c r="P1109" i="1" s="1"/>
  <c r="O1036" i="1"/>
  <c r="P1036" i="1" s="1"/>
  <c r="K1110" i="1" s="1"/>
  <c r="L1110" i="1" s="1"/>
  <c r="O1110" i="1" s="1"/>
  <c r="P1110" i="1" s="1"/>
  <c r="O1037" i="1"/>
  <c r="P1037" i="1" s="1"/>
  <c r="K1111" i="1" s="1"/>
  <c r="L1111" i="1" s="1"/>
  <c r="O1111" i="1" s="1"/>
  <c r="P1111" i="1" s="1"/>
  <c r="O1038" i="1"/>
  <c r="P1038" i="1" s="1"/>
  <c r="K1112" i="1" s="1"/>
  <c r="L1112" i="1" s="1"/>
  <c r="O1112" i="1" s="1"/>
  <c r="P1112" i="1" s="1"/>
  <c r="O1113" i="1"/>
  <c r="P1113" i="1" s="1"/>
  <c r="K1187" i="1" s="1"/>
  <c r="L1187" i="1" s="1"/>
  <c r="O1187" i="1" s="1"/>
  <c r="P1187" i="1" s="1"/>
  <c r="O1114" i="1"/>
  <c r="P1114" i="1" s="1"/>
  <c r="K1188" i="1" s="1"/>
  <c r="L1188" i="1" s="1"/>
  <c r="O1188" i="1" s="1"/>
  <c r="P1188" i="1" s="1"/>
  <c r="O1115" i="1"/>
  <c r="P1115" i="1" s="1"/>
  <c r="K1189" i="1" s="1"/>
  <c r="L1189" i="1" s="1"/>
  <c r="O1189" i="1" s="1"/>
  <c r="P1189" i="1" s="1"/>
  <c r="O1116" i="1"/>
  <c r="P1116" i="1" s="1"/>
  <c r="K1190" i="1" s="1"/>
  <c r="L1190" i="1" s="1"/>
  <c r="O1190" i="1" s="1"/>
  <c r="P1190" i="1" s="1"/>
  <c r="O1117" i="1"/>
  <c r="P1117" i="1" s="1"/>
  <c r="K1191" i="1" s="1"/>
  <c r="L1191" i="1" s="1"/>
  <c r="O1191" i="1" s="1"/>
  <c r="P1191" i="1" s="1"/>
  <c r="O1118" i="1"/>
  <c r="P1118" i="1" s="1"/>
  <c r="K1192" i="1" s="1"/>
  <c r="L1192" i="1" s="1"/>
  <c r="O1192" i="1" s="1"/>
  <c r="P1192" i="1" s="1"/>
  <c r="O1119" i="1"/>
  <c r="P1119" i="1" s="1"/>
  <c r="K1193" i="1" s="1"/>
  <c r="L1193" i="1" s="1"/>
  <c r="O1193" i="1" s="1"/>
  <c r="P1193" i="1" s="1"/>
  <c r="O1120" i="1"/>
  <c r="P1120" i="1" s="1"/>
  <c r="K1194" i="1" s="1"/>
  <c r="L1194" i="1" s="1"/>
  <c r="O1194" i="1" s="1"/>
  <c r="P1194" i="1" s="1"/>
  <c r="O1121" i="1"/>
  <c r="P1121" i="1" s="1"/>
  <c r="K1195" i="1" s="1"/>
  <c r="L1195" i="1" s="1"/>
  <c r="O1195" i="1" s="1"/>
  <c r="P1195" i="1" s="1"/>
  <c r="O1122" i="1"/>
  <c r="P1122" i="1" s="1"/>
  <c r="K1196" i="1" s="1"/>
  <c r="L1196" i="1" s="1"/>
  <c r="O1196" i="1" s="1"/>
  <c r="P1196" i="1" s="1"/>
  <c r="O1123" i="1"/>
  <c r="P1123" i="1" s="1"/>
  <c r="K1197" i="1" s="1"/>
  <c r="L1197" i="1" s="1"/>
  <c r="O1197" i="1" s="1"/>
  <c r="P1197" i="1" s="1"/>
  <c r="O1124" i="1"/>
  <c r="P1124" i="1" s="1"/>
  <c r="K1198" i="1" s="1"/>
  <c r="L1198" i="1" s="1"/>
  <c r="O1198" i="1" s="1"/>
  <c r="P1198" i="1" s="1"/>
  <c r="O1125" i="1"/>
  <c r="P1125" i="1" s="1"/>
  <c r="K1199" i="1" s="1"/>
  <c r="L1199" i="1" s="1"/>
  <c r="O1199" i="1" s="1"/>
  <c r="P1199" i="1" s="1"/>
  <c r="O1126" i="1"/>
  <c r="P1126" i="1" s="1"/>
  <c r="K1200" i="1" s="1"/>
  <c r="L1200" i="1" s="1"/>
  <c r="O1200" i="1" s="1"/>
  <c r="P1200" i="1" s="1"/>
  <c r="O1127" i="1"/>
  <c r="P1127" i="1" s="1"/>
  <c r="K1201" i="1" s="1"/>
  <c r="L1201" i="1" s="1"/>
  <c r="O1201" i="1" s="1"/>
  <c r="P1201" i="1" s="1"/>
  <c r="O1128" i="1"/>
  <c r="P1128" i="1" s="1"/>
  <c r="K1202" i="1" s="1"/>
  <c r="L1202" i="1" s="1"/>
  <c r="O1202" i="1" s="1"/>
  <c r="P1202" i="1" s="1"/>
  <c r="O1129" i="1"/>
  <c r="P1129" i="1" s="1"/>
  <c r="K1203" i="1" s="1"/>
  <c r="L1203" i="1" s="1"/>
  <c r="O1203" i="1" s="1"/>
  <c r="P1203" i="1" s="1"/>
  <c r="O1130" i="1"/>
  <c r="P1130" i="1" s="1"/>
  <c r="K1204" i="1" s="1"/>
  <c r="L1204" i="1" s="1"/>
  <c r="O1204" i="1" s="1"/>
  <c r="P1204" i="1" s="1"/>
  <c r="O1131" i="1"/>
  <c r="P1131" i="1" s="1"/>
  <c r="K1205" i="1" s="1"/>
  <c r="L1205" i="1" s="1"/>
  <c r="O1205" i="1" s="1"/>
  <c r="P1205" i="1" s="1"/>
  <c r="O1132" i="1"/>
  <c r="P1132" i="1" s="1"/>
  <c r="K1206" i="1" s="1"/>
  <c r="L1206" i="1" s="1"/>
  <c r="O1206" i="1" s="1"/>
  <c r="P1206" i="1" s="1"/>
  <c r="O1133" i="1"/>
  <c r="P1133" i="1" s="1"/>
  <c r="K1207" i="1" s="1"/>
  <c r="L1207" i="1" s="1"/>
  <c r="O1207" i="1" s="1"/>
  <c r="P1207" i="1" s="1"/>
  <c r="O1134" i="1"/>
  <c r="P1134" i="1" s="1"/>
  <c r="K1208" i="1" s="1"/>
  <c r="L1208" i="1" s="1"/>
  <c r="O1208" i="1" s="1"/>
  <c r="P1208" i="1" s="1"/>
  <c r="O1135" i="1"/>
  <c r="P1135" i="1" s="1"/>
  <c r="K1209" i="1" s="1"/>
  <c r="L1209" i="1" s="1"/>
  <c r="O1209" i="1" s="1"/>
  <c r="P1209" i="1" s="1"/>
  <c r="O1136" i="1"/>
  <c r="P1136" i="1" s="1"/>
  <c r="K1210" i="1" s="1"/>
  <c r="L1210" i="1" s="1"/>
  <c r="O1210" i="1" s="1"/>
  <c r="P1210" i="1" s="1"/>
  <c r="O1137" i="1"/>
  <c r="P1137" i="1" s="1"/>
  <c r="K1211" i="1" s="1"/>
  <c r="L1211" i="1" s="1"/>
  <c r="O1211" i="1" s="1"/>
  <c r="P1211" i="1" s="1"/>
  <c r="O1138" i="1"/>
  <c r="P1138" i="1" s="1"/>
  <c r="K1212" i="1" s="1"/>
  <c r="L1212" i="1" s="1"/>
  <c r="O1212" i="1" s="1"/>
  <c r="P1212" i="1" s="1"/>
  <c r="O1139" i="1"/>
  <c r="P1139" i="1" s="1"/>
  <c r="K1213" i="1" s="1"/>
  <c r="L1213" i="1" s="1"/>
  <c r="O1213" i="1" s="1"/>
  <c r="P1213" i="1" s="1"/>
  <c r="O1140" i="1"/>
  <c r="P1140" i="1" s="1"/>
  <c r="K1214" i="1" s="1"/>
  <c r="L1214" i="1" s="1"/>
  <c r="O1214" i="1" s="1"/>
  <c r="P1214" i="1" s="1"/>
  <c r="O1141" i="1"/>
  <c r="P1141" i="1" s="1"/>
  <c r="K1215" i="1" s="1"/>
  <c r="L1215" i="1" s="1"/>
  <c r="O1215" i="1" s="1"/>
  <c r="P1215" i="1" s="1"/>
  <c r="O1142" i="1"/>
  <c r="P1142" i="1" s="1"/>
  <c r="K1216" i="1" s="1"/>
  <c r="L1216" i="1" s="1"/>
  <c r="O1216" i="1" s="1"/>
  <c r="P1216" i="1" s="1"/>
  <c r="O1143" i="1"/>
  <c r="P1143" i="1" s="1"/>
  <c r="K1217" i="1" s="1"/>
  <c r="L1217" i="1" s="1"/>
  <c r="O1217" i="1" s="1"/>
  <c r="P1217" i="1" s="1"/>
  <c r="O1144" i="1"/>
  <c r="P1144" i="1" s="1"/>
  <c r="K1218" i="1" s="1"/>
  <c r="L1218" i="1" s="1"/>
  <c r="O1218" i="1" s="1"/>
  <c r="P1218" i="1" s="1"/>
  <c r="O1145" i="1"/>
  <c r="P1145" i="1" s="1"/>
  <c r="K1219" i="1" s="1"/>
  <c r="L1219" i="1" s="1"/>
  <c r="O1219" i="1" s="1"/>
  <c r="P1219" i="1" s="1"/>
  <c r="O1146" i="1"/>
  <c r="P1146" i="1" s="1"/>
  <c r="K1220" i="1" s="1"/>
  <c r="L1220" i="1" s="1"/>
  <c r="O1220" i="1" s="1"/>
  <c r="P1220" i="1" s="1"/>
  <c r="O1147" i="1"/>
  <c r="P1147" i="1" s="1"/>
  <c r="K1221" i="1" s="1"/>
  <c r="L1221" i="1" s="1"/>
  <c r="O1221" i="1" s="1"/>
  <c r="P1221" i="1" s="1"/>
  <c r="O1148" i="1"/>
  <c r="P1148" i="1" s="1"/>
  <c r="K1222" i="1" s="1"/>
  <c r="L1222" i="1" s="1"/>
  <c r="O1222" i="1" s="1"/>
  <c r="P1222" i="1" s="1"/>
  <c r="O1149" i="1"/>
  <c r="P1149" i="1" s="1"/>
  <c r="K1223" i="1" s="1"/>
  <c r="L1223" i="1" s="1"/>
  <c r="O1223" i="1" s="1"/>
  <c r="P1223" i="1" s="1"/>
  <c r="O1224" i="1"/>
  <c r="P1224" i="1" s="1"/>
  <c r="K1298" i="1" s="1"/>
  <c r="L1298" i="1" s="1"/>
  <c r="O1298" i="1" s="1"/>
  <c r="P1298" i="1" s="1"/>
  <c r="O1225" i="1"/>
  <c r="P1225" i="1" s="1"/>
  <c r="K1299" i="1" s="1"/>
  <c r="L1299" i="1" s="1"/>
  <c r="O1299" i="1" s="1"/>
  <c r="P1299" i="1" s="1"/>
  <c r="O1226" i="1"/>
  <c r="P1226" i="1" s="1"/>
  <c r="K1300" i="1" s="1"/>
  <c r="L1300" i="1" s="1"/>
  <c r="O1300" i="1" s="1"/>
  <c r="P1300" i="1" s="1"/>
  <c r="O1227" i="1"/>
  <c r="P1227" i="1" s="1"/>
  <c r="K1301" i="1" s="1"/>
  <c r="L1301" i="1" s="1"/>
  <c r="O1301" i="1" s="1"/>
  <c r="P1301" i="1" s="1"/>
  <c r="O1228" i="1"/>
  <c r="P1228" i="1" s="1"/>
  <c r="K1302" i="1" s="1"/>
  <c r="L1302" i="1" s="1"/>
  <c r="O1302" i="1" s="1"/>
  <c r="P1302" i="1" s="1"/>
  <c r="O1229" i="1"/>
  <c r="P1229" i="1" s="1"/>
  <c r="K1303" i="1" s="1"/>
  <c r="L1303" i="1" s="1"/>
  <c r="O1303" i="1" s="1"/>
  <c r="P1303" i="1" s="1"/>
  <c r="O1230" i="1"/>
  <c r="P1230" i="1" s="1"/>
  <c r="K1304" i="1" s="1"/>
  <c r="L1304" i="1" s="1"/>
  <c r="O1304" i="1" s="1"/>
  <c r="P1304" i="1" s="1"/>
  <c r="O1231" i="1"/>
  <c r="P1231" i="1" s="1"/>
  <c r="K1305" i="1" s="1"/>
  <c r="L1305" i="1" s="1"/>
  <c r="O1305" i="1" s="1"/>
  <c r="P1305" i="1" s="1"/>
  <c r="O1232" i="1"/>
  <c r="P1232" i="1" s="1"/>
  <c r="K1306" i="1" s="1"/>
  <c r="L1306" i="1" s="1"/>
  <c r="O1306" i="1" s="1"/>
  <c r="P1306" i="1" s="1"/>
  <c r="O1233" i="1"/>
  <c r="P1233" i="1" s="1"/>
  <c r="K1307" i="1" s="1"/>
  <c r="L1307" i="1" s="1"/>
  <c r="O1307" i="1" s="1"/>
  <c r="P1307" i="1" s="1"/>
  <c r="O1234" i="1"/>
  <c r="P1234" i="1" s="1"/>
  <c r="K1308" i="1" s="1"/>
  <c r="L1308" i="1" s="1"/>
  <c r="O1308" i="1" s="1"/>
  <c r="P1308" i="1" s="1"/>
  <c r="O1235" i="1"/>
  <c r="P1235" i="1" s="1"/>
  <c r="K1309" i="1" s="1"/>
  <c r="L1309" i="1" s="1"/>
  <c r="O1309" i="1" s="1"/>
  <c r="P1309" i="1" s="1"/>
  <c r="O1236" i="1"/>
  <c r="P1236" i="1" s="1"/>
  <c r="K1310" i="1" s="1"/>
  <c r="L1310" i="1" s="1"/>
  <c r="O1310" i="1" s="1"/>
  <c r="P1310" i="1" s="1"/>
  <c r="O1237" i="1"/>
  <c r="P1237" i="1" s="1"/>
  <c r="K1311" i="1" s="1"/>
  <c r="L1311" i="1" s="1"/>
  <c r="O1311" i="1" s="1"/>
  <c r="P1311" i="1" s="1"/>
  <c r="O1238" i="1"/>
  <c r="P1238" i="1" s="1"/>
  <c r="K1312" i="1" s="1"/>
  <c r="L1312" i="1" s="1"/>
  <c r="O1312" i="1" s="1"/>
  <c r="P1312" i="1" s="1"/>
  <c r="O1239" i="1"/>
  <c r="P1239" i="1" s="1"/>
  <c r="K1313" i="1" s="1"/>
  <c r="L1313" i="1" s="1"/>
  <c r="O1313" i="1" s="1"/>
  <c r="P1313" i="1" s="1"/>
  <c r="O1240" i="1"/>
  <c r="P1240" i="1" s="1"/>
  <c r="K1314" i="1" s="1"/>
  <c r="L1314" i="1" s="1"/>
  <c r="O1314" i="1" s="1"/>
  <c r="P1314" i="1" s="1"/>
  <c r="O1241" i="1"/>
  <c r="P1241" i="1" s="1"/>
  <c r="K1315" i="1" s="1"/>
  <c r="L1315" i="1" s="1"/>
  <c r="O1315" i="1" s="1"/>
  <c r="P1315" i="1" s="1"/>
  <c r="O1242" i="1"/>
  <c r="P1242" i="1" s="1"/>
  <c r="K1316" i="1" s="1"/>
  <c r="L1316" i="1" s="1"/>
  <c r="O1316" i="1" s="1"/>
  <c r="P1316" i="1" s="1"/>
  <c r="O1243" i="1"/>
  <c r="P1243" i="1" s="1"/>
  <c r="K1317" i="1" s="1"/>
  <c r="L1317" i="1" s="1"/>
  <c r="O1317" i="1" s="1"/>
  <c r="P1317" i="1" s="1"/>
  <c r="O1244" i="1"/>
  <c r="P1244" i="1" s="1"/>
  <c r="K1318" i="1" s="1"/>
  <c r="L1318" i="1" s="1"/>
  <c r="O1318" i="1" s="1"/>
  <c r="P1318" i="1" s="1"/>
  <c r="O1245" i="1"/>
  <c r="P1245" i="1" s="1"/>
  <c r="K1319" i="1" s="1"/>
  <c r="L1319" i="1" s="1"/>
  <c r="O1319" i="1" s="1"/>
  <c r="P1319" i="1" s="1"/>
  <c r="O1246" i="1"/>
  <c r="P1246" i="1" s="1"/>
  <c r="K1320" i="1" s="1"/>
  <c r="L1320" i="1" s="1"/>
  <c r="O1320" i="1" s="1"/>
  <c r="P1320" i="1" s="1"/>
  <c r="O1247" i="1"/>
  <c r="P1247" i="1" s="1"/>
  <c r="K1321" i="1" s="1"/>
  <c r="L1321" i="1" s="1"/>
  <c r="O1321" i="1" s="1"/>
  <c r="P1321" i="1" s="1"/>
  <c r="O1248" i="1"/>
  <c r="P1248" i="1" s="1"/>
  <c r="K1322" i="1" s="1"/>
  <c r="L1322" i="1" s="1"/>
  <c r="O1322" i="1" s="1"/>
  <c r="P1322" i="1" s="1"/>
  <c r="O1249" i="1"/>
  <c r="P1249" i="1" s="1"/>
  <c r="K1323" i="1" s="1"/>
  <c r="L1323" i="1" s="1"/>
  <c r="O1323" i="1" s="1"/>
  <c r="P1323" i="1" s="1"/>
  <c r="O1250" i="1"/>
  <c r="P1250" i="1" s="1"/>
  <c r="K1324" i="1" s="1"/>
  <c r="L1324" i="1" s="1"/>
  <c r="O1324" i="1" s="1"/>
  <c r="P1324" i="1" s="1"/>
  <c r="O1251" i="1"/>
  <c r="P1251" i="1" s="1"/>
  <c r="K1325" i="1" s="1"/>
  <c r="L1325" i="1" s="1"/>
  <c r="O1325" i="1" s="1"/>
  <c r="P1325" i="1" s="1"/>
  <c r="O1252" i="1"/>
  <c r="P1252" i="1" s="1"/>
  <c r="K1326" i="1" s="1"/>
  <c r="L1326" i="1" s="1"/>
  <c r="O1326" i="1" s="1"/>
  <c r="P1326" i="1" s="1"/>
  <c r="O1253" i="1"/>
  <c r="P1253" i="1" s="1"/>
  <c r="K1327" i="1" s="1"/>
  <c r="L1327" i="1" s="1"/>
  <c r="O1327" i="1" s="1"/>
  <c r="P1327" i="1" s="1"/>
  <c r="O1254" i="1"/>
  <c r="P1254" i="1" s="1"/>
  <c r="K1328" i="1" s="1"/>
  <c r="L1328" i="1" s="1"/>
  <c r="O1328" i="1" s="1"/>
  <c r="P1328" i="1" s="1"/>
  <c r="O1255" i="1"/>
  <c r="P1255" i="1" s="1"/>
  <c r="K1329" i="1" s="1"/>
  <c r="L1329" i="1" s="1"/>
  <c r="O1329" i="1" s="1"/>
  <c r="P1329" i="1" s="1"/>
  <c r="O1256" i="1"/>
  <c r="P1256" i="1" s="1"/>
  <c r="K1330" i="1" s="1"/>
  <c r="L1330" i="1" s="1"/>
  <c r="O1330" i="1" s="1"/>
  <c r="P1330" i="1" s="1"/>
  <c r="O1257" i="1"/>
  <c r="P1257" i="1" s="1"/>
  <c r="K1331" i="1" s="1"/>
  <c r="L1331" i="1" s="1"/>
  <c r="O1331" i="1" s="1"/>
  <c r="P1331" i="1" s="1"/>
  <c r="O1258" i="1"/>
  <c r="P1258" i="1" s="1"/>
  <c r="K1332" i="1" s="1"/>
  <c r="L1332" i="1" s="1"/>
  <c r="O1332" i="1" s="1"/>
  <c r="P1332" i="1" s="1"/>
  <c r="O1259" i="1"/>
  <c r="P1259" i="1" s="1"/>
  <c r="K1333" i="1" s="1"/>
  <c r="L1333" i="1" s="1"/>
  <c r="O1333" i="1" s="1"/>
  <c r="P1333" i="1" s="1"/>
  <c r="O1260" i="1"/>
  <c r="P1260" i="1" s="1"/>
  <c r="K1334" i="1" s="1"/>
  <c r="L1334" i="1" s="1"/>
  <c r="O1334" i="1" s="1"/>
  <c r="P1334" i="1" s="1"/>
  <c r="O1335" i="1"/>
  <c r="P1335" i="1" s="1"/>
  <c r="K1409" i="1" s="1"/>
  <c r="L1409" i="1" s="1"/>
  <c r="O1409" i="1" s="1"/>
  <c r="P1409" i="1" s="1"/>
  <c r="O1336" i="1"/>
  <c r="P1336" i="1" s="1"/>
  <c r="K1410" i="1" s="1"/>
  <c r="L1410" i="1" s="1"/>
  <c r="O1410" i="1" s="1"/>
  <c r="P1410" i="1" s="1"/>
  <c r="O1337" i="1"/>
  <c r="P1337" i="1" s="1"/>
  <c r="K1411" i="1" s="1"/>
  <c r="L1411" i="1" s="1"/>
  <c r="O1411" i="1" s="1"/>
  <c r="P1411" i="1" s="1"/>
  <c r="L1634" i="1"/>
  <c r="O1634" i="1" s="1"/>
  <c r="P1634" i="1" s="1"/>
  <c r="L1635" i="1"/>
  <c r="O1635" i="1" s="1"/>
  <c r="P1635" i="1" s="1"/>
  <c r="L1637" i="1"/>
  <c r="O1637" i="1" s="1"/>
  <c r="P1637" i="1" s="1"/>
  <c r="L1638" i="1"/>
  <c r="O1638" i="1" s="1"/>
  <c r="P1638" i="1" s="1"/>
  <c r="L1639" i="1"/>
  <c r="O1639" i="1" s="1"/>
  <c r="P1639" i="1" s="1"/>
  <c r="L1641" i="1"/>
  <c r="O1641" i="1" s="1"/>
  <c r="P1641" i="1" s="1"/>
  <c r="L1642" i="1"/>
  <c r="O1642" i="1" s="1"/>
  <c r="P1642" i="1" s="1"/>
  <c r="L1645" i="1"/>
  <c r="O1645" i="1" s="1"/>
  <c r="P1645" i="1" s="1"/>
  <c r="L1650" i="1"/>
  <c r="O1650" i="1" s="1"/>
  <c r="P1650" i="1" s="1"/>
  <c r="L1651" i="1"/>
  <c r="O1651" i="1" s="1"/>
  <c r="P1651" i="1" s="1"/>
  <c r="L1653" i="1"/>
  <c r="O1653" i="1" s="1"/>
  <c r="P1653" i="1" s="1"/>
  <c r="L1654" i="1"/>
  <c r="O1654" i="1" s="1"/>
  <c r="P1654" i="1" s="1"/>
  <c r="L1655" i="1"/>
  <c r="O1655" i="1" s="1"/>
  <c r="P1655" i="1" s="1"/>
  <c r="L1657" i="1"/>
  <c r="O1657" i="1" s="1"/>
  <c r="P1657" i="1" s="1"/>
  <c r="L1661" i="1"/>
  <c r="O1661" i="1" s="1"/>
  <c r="P1661" i="1" s="1"/>
  <c r="L1662" i="1"/>
  <c r="O1662" i="1" s="1"/>
  <c r="P1662" i="1" s="1"/>
  <c r="L1664" i="1"/>
  <c r="O1664" i="1" s="1"/>
  <c r="P1664" i="1" s="1"/>
  <c r="L1665" i="1"/>
  <c r="O1665" i="1" s="1"/>
  <c r="P1665" i="1" s="1"/>
  <c r="O1779" i="1"/>
  <c r="P1779" i="1" s="1"/>
  <c r="K1853" i="1" s="1"/>
  <c r="L1853" i="1" s="1"/>
  <c r="O1853" i="1" s="1"/>
  <c r="P1853" i="1" s="1"/>
  <c r="O1780" i="1"/>
  <c r="P1780" i="1" s="1"/>
  <c r="K1854" i="1" s="1"/>
  <c r="L1854" i="1" s="1"/>
  <c r="O1854" i="1" s="1"/>
  <c r="P1854" i="1" s="1"/>
  <c r="O1781" i="1"/>
  <c r="P1781" i="1" s="1"/>
  <c r="K1855" i="1" s="1"/>
  <c r="L1855" i="1" s="1"/>
  <c r="O1855" i="1" s="1"/>
  <c r="P1855" i="1" s="1"/>
  <c r="O1782" i="1"/>
  <c r="P1782" i="1" s="1"/>
  <c r="K1856" i="1" s="1"/>
  <c r="L1856" i="1" s="1"/>
  <c r="O1856" i="1" s="1"/>
  <c r="P1856" i="1" s="1"/>
  <c r="O1783" i="1"/>
  <c r="P1783" i="1" s="1"/>
  <c r="K1857" i="1" s="1"/>
  <c r="L1857" i="1" s="1"/>
  <c r="O1857" i="1" s="1"/>
  <c r="P1857" i="1" s="1"/>
  <c r="O1784" i="1"/>
  <c r="P1784" i="1" s="1"/>
  <c r="K1858" i="1" s="1"/>
  <c r="L1858" i="1" s="1"/>
  <c r="O1858" i="1" s="1"/>
  <c r="P1858" i="1" s="1"/>
  <c r="O1785" i="1"/>
  <c r="P1785" i="1" s="1"/>
  <c r="K1859" i="1" s="1"/>
  <c r="L1859" i="1" s="1"/>
  <c r="O1859" i="1" s="1"/>
  <c r="P1859" i="1" s="1"/>
  <c r="O1786" i="1"/>
  <c r="P1786" i="1" s="1"/>
  <c r="K1860" i="1" s="1"/>
  <c r="L1860" i="1" s="1"/>
  <c r="O1860" i="1" s="1"/>
  <c r="P1860" i="1" s="1"/>
  <c r="O1787" i="1"/>
  <c r="P1787" i="1" s="1"/>
  <c r="K1861" i="1" s="1"/>
  <c r="L1861" i="1" s="1"/>
  <c r="O1861" i="1" s="1"/>
  <c r="P1861" i="1" s="1"/>
  <c r="O1788" i="1"/>
  <c r="P1788" i="1" s="1"/>
  <c r="K1862" i="1" s="1"/>
  <c r="L1862" i="1" s="1"/>
  <c r="O1862" i="1" s="1"/>
  <c r="P1862" i="1" s="1"/>
  <c r="O1789" i="1"/>
  <c r="P1789" i="1" s="1"/>
  <c r="K1863" i="1" s="1"/>
  <c r="L1863" i="1" s="1"/>
  <c r="O1863" i="1" s="1"/>
  <c r="P1863" i="1" s="1"/>
  <c r="O1790" i="1"/>
  <c r="P1790" i="1" s="1"/>
  <c r="K1864" i="1" s="1"/>
  <c r="L1864" i="1" s="1"/>
  <c r="O1864" i="1" s="1"/>
  <c r="P1864" i="1" s="1"/>
  <c r="O1791" i="1"/>
  <c r="P1791" i="1" s="1"/>
  <c r="K1865" i="1" s="1"/>
  <c r="L1865" i="1" s="1"/>
  <c r="O1865" i="1" s="1"/>
  <c r="P1865" i="1" s="1"/>
  <c r="O1792" i="1"/>
  <c r="P1792" i="1" s="1"/>
  <c r="K1866" i="1" s="1"/>
  <c r="L1866" i="1" s="1"/>
  <c r="O1866" i="1" s="1"/>
  <c r="P1866" i="1" s="1"/>
  <c r="O1793" i="1"/>
  <c r="P1793" i="1" s="1"/>
  <c r="K1867" i="1" s="1"/>
  <c r="L1867" i="1" s="1"/>
  <c r="O1867" i="1" s="1"/>
  <c r="P1867" i="1" s="1"/>
  <c r="O1794" i="1"/>
  <c r="P1794" i="1" s="1"/>
  <c r="K1868" i="1" s="1"/>
  <c r="L1868" i="1" s="1"/>
  <c r="O1868" i="1" s="1"/>
  <c r="P1868" i="1" s="1"/>
  <c r="O1795" i="1"/>
  <c r="P1795" i="1" s="1"/>
  <c r="K1869" i="1" s="1"/>
  <c r="L1869" i="1" s="1"/>
  <c r="O1869" i="1" s="1"/>
  <c r="P1869" i="1" s="1"/>
  <c r="O1796" i="1"/>
  <c r="P1796" i="1" s="1"/>
  <c r="K1870" i="1" s="1"/>
  <c r="L1870" i="1" s="1"/>
  <c r="O1870" i="1" s="1"/>
  <c r="P1870" i="1" s="1"/>
  <c r="O1797" i="1"/>
  <c r="P1797" i="1" s="1"/>
  <c r="K1871" i="1" s="1"/>
  <c r="L1871" i="1" s="1"/>
  <c r="O1871" i="1" s="1"/>
  <c r="P1871" i="1" s="1"/>
  <c r="O1798" i="1"/>
  <c r="P1798" i="1" s="1"/>
  <c r="K1872" i="1" s="1"/>
  <c r="L1872" i="1" s="1"/>
  <c r="O1872" i="1" s="1"/>
  <c r="P1872" i="1" s="1"/>
  <c r="O1799" i="1"/>
  <c r="P1799" i="1" s="1"/>
  <c r="K1873" i="1" s="1"/>
  <c r="L1873" i="1" s="1"/>
  <c r="O1873" i="1" s="1"/>
  <c r="P1873" i="1" s="1"/>
  <c r="O1800" i="1"/>
  <c r="P1800" i="1" s="1"/>
  <c r="K1874" i="1" s="1"/>
  <c r="L1874" i="1" s="1"/>
  <c r="O1874" i="1" s="1"/>
  <c r="P1874" i="1" s="1"/>
  <c r="O1801" i="1"/>
  <c r="P1801" i="1" s="1"/>
  <c r="K1875" i="1" s="1"/>
  <c r="L1875" i="1" s="1"/>
  <c r="O1875" i="1" s="1"/>
  <c r="P1875" i="1" s="1"/>
  <c r="O1802" i="1"/>
  <c r="P1802" i="1" s="1"/>
  <c r="K1876" i="1" s="1"/>
  <c r="L1876" i="1" s="1"/>
  <c r="O1876" i="1" s="1"/>
  <c r="P1876" i="1" s="1"/>
  <c r="O1803" i="1"/>
  <c r="P1803" i="1" s="1"/>
  <c r="K1877" i="1" s="1"/>
  <c r="L1877" i="1" s="1"/>
  <c r="O1877" i="1" s="1"/>
  <c r="P1877" i="1" s="1"/>
  <c r="O1804" i="1"/>
  <c r="P1804" i="1" s="1"/>
  <c r="K1878" i="1" s="1"/>
  <c r="L1878" i="1" s="1"/>
  <c r="O1878" i="1" s="1"/>
  <c r="P1878" i="1" s="1"/>
  <c r="O1805" i="1"/>
  <c r="P1805" i="1" s="1"/>
  <c r="K1879" i="1" s="1"/>
  <c r="L1879" i="1" s="1"/>
  <c r="O1879" i="1" s="1"/>
  <c r="P1879" i="1" s="1"/>
  <c r="O1806" i="1"/>
  <c r="P1806" i="1" s="1"/>
  <c r="K1880" i="1" s="1"/>
  <c r="L1880" i="1" s="1"/>
  <c r="O1880" i="1" s="1"/>
  <c r="P1880" i="1" s="1"/>
  <c r="O1807" i="1"/>
  <c r="P1807" i="1" s="1"/>
  <c r="K1881" i="1" s="1"/>
  <c r="L1881" i="1" s="1"/>
  <c r="O1881" i="1" s="1"/>
  <c r="P1881" i="1" s="1"/>
  <c r="O1808" i="1"/>
  <c r="P1808" i="1" s="1"/>
  <c r="K1882" i="1" s="1"/>
  <c r="L1882" i="1" s="1"/>
  <c r="O1882" i="1" s="1"/>
  <c r="P1882" i="1" s="1"/>
  <c r="O1809" i="1"/>
  <c r="P1809" i="1" s="1"/>
  <c r="K1883" i="1" s="1"/>
  <c r="L1883" i="1" s="1"/>
  <c r="O1883" i="1" s="1"/>
  <c r="P1883" i="1" s="1"/>
  <c r="O1810" i="1"/>
  <c r="P1810" i="1" s="1"/>
  <c r="K1884" i="1" s="1"/>
  <c r="L1884" i="1" s="1"/>
  <c r="O1884" i="1" s="1"/>
  <c r="P1884" i="1" s="1"/>
  <c r="O1811" i="1"/>
  <c r="P1811" i="1" s="1"/>
  <c r="K1885" i="1" s="1"/>
  <c r="L1885" i="1" s="1"/>
  <c r="O1885" i="1" s="1"/>
  <c r="P1885" i="1" s="1"/>
  <c r="O1812" i="1"/>
  <c r="P1812" i="1" s="1"/>
  <c r="K1886" i="1" s="1"/>
  <c r="L1886" i="1" s="1"/>
  <c r="O1886" i="1" s="1"/>
  <c r="P1886" i="1" s="1"/>
  <c r="O1813" i="1"/>
  <c r="P1813" i="1" s="1"/>
  <c r="K1887" i="1" s="1"/>
  <c r="L1887" i="1" s="1"/>
  <c r="O1887" i="1" s="1"/>
  <c r="P1887" i="1" s="1"/>
  <c r="O1814" i="1"/>
  <c r="P1814" i="1" s="1"/>
  <c r="K1888" i="1" s="1"/>
  <c r="L1888" i="1" s="1"/>
  <c r="O1888" i="1" s="1"/>
  <c r="P1888" i="1" s="1"/>
  <c r="O1815" i="1"/>
  <c r="P1815" i="1" s="1"/>
  <c r="K1889" i="1" s="1"/>
  <c r="L1889" i="1" s="1"/>
  <c r="O1889" i="1" s="1"/>
  <c r="P1889" i="1" s="1"/>
  <c r="O1346" i="1"/>
  <c r="P1346" i="1" s="1"/>
  <c r="K1420" i="1" s="1"/>
  <c r="L1420" i="1" s="1"/>
  <c r="O1420" i="1" s="1"/>
  <c r="P1420" i="1" s="1"/>
  <c r="O1347" i="1"/>
  <c r="P1347" i="1" s="1"/>
  <c r="K1421" i="1" s="1"/>
  <c r="L1421" i="1" s="1"/>
  <c r="O1421" i="1" s="1"/>
  <c r="P1421" i="1" s="1"/>
  <c r="O1348" i="1"/>
  <c r="P1348" i="1" s="1"/>
  <c r="K1422" i="1" s="1"/>
  <c r="L1422" i="1" s="1"/>
  <c r="O1422" i="1" s="1"/>
  <c r="P1422" i="1" s="1"/>
  <c r="O1349" i="1"/>
  <c r="P1349" i="1" s="1"/>
  <c r="K1423" i="1" s="1"/>
  <c r="L1423" i="1" s="1"/>
  <c r="O1423" i="1" s="1"/>
  <c r="P1423" i="1" s="1"/>
  <c r="O1350" i="1"/>
  <c r="P1350" i="1" s="1"/>
  <c r="K1424" i="1" s="1"/>
  <c r="L1424" i="1" s="1"/>
  <c r="O1424" i="1" s="1"/>
  <c r="P1424" i="1" s="1"/>
  <c r="O1351" i="1"/>
  <c r="P1351" i="1" s="1"/>
  <c r="K1425" i="1" s="1"/>
  <c r="L1425" i="1" s="1"/>
  <c r="O1425" i="1" s="1"/>
  <c r="P1425" i="1" s="1"/>
  <c r="O1352" i="1"/>
  <c r="P1352" i="1" s="1"/>
  <c r="K1426" i="1" s="1"/>
  <c r="L1426" i="1" s="1"/>
  <c r="O1426" i="1" s="1"/>
  <c r="P1426" i="1" s="1"/>
  <c r="O1353" i="1"/>
  <c r="P1353" i="1" s="1"/>
  <c r="K1427" i="1" s="1"/>
  <c r="L1427" i="1" s="1"/>
  <c r="O1427" i="1" s="1"/>
  <c r="P1427" i="1" s="1"/>
  <c r="O1354" i="1"/>
  <c r="P1354" i="1" s="1"/>
  <c r="K1428" i="1" s="1"/>
  <c r="L1428" i="1" s="1"/>
  <c r="O1428" i="1" s="1"/>
  <c r="P1428" i="1" s="1"/>
  <c r="O1355" i="1"/>
  <c r="P1355" i="1" s="1"/>
  <c r="K1429" i="1" s="1"/>
  <c r="L1429" i="1" s="1"/>
  <c r="O1429" i="1" s="1"/>
  <c r="P1429" i="1" s="1"/>
  <c r="O1356" i="1"/>
  <c r="P1356" i="1" s="1"/>
  <c r="K1430" i="1" s="1"/>
  <c r="L1430" i="1" s="1"/>
  <c r="O1430" i="1" s="1"/>
  <c r="P1430" i="1" s="1"/>
  <c r="O1357" i="1"/>
  <c r="P1357" i="1" s="1"/>
  <c r="K1431" i="1" s="1"/>
  <c r="L1431" i="1" s="1"/>
  <c r="O1431" i="1" s="1"/>
  <c r="P1431" i="1" s="1"/>
  <c r="O1358" i="1"/>
  <c r="P1358" i="1" s="1"/>
  <c r="K1432" i="1" s="1"/>
  <c r="L1432" i="1" s="1"/>
  <c r="O1432" i="1" s="1"/>
  <c r="P1432" i="1" s="1"/>
  <c r="O1359" i="1"/>
  <c r="P1359" i="1" s="1"/>
  <c r="K1433" i="1" s="1"/>
  <c r="L1433" i="1" s="1"/>
  <c r="O1433" i="1" s="1"/>
  <c r="P1433" i="1" s="1"/>
  <c r="O1360" i="1"/>
  <c r="P1360" i="1" s="1"/>
  <c r="K1434" i="1" s="1"/>
  <c r="L1434" i="1" s="1"/>
  <c r="O1434" i="1" s="1"/>
  <c r="P1434" i="1" s="1"/>
  <c r="O1361" i="1"/>
  <c r="P1361" i="1" s="1"/>
  <c r="K1435" i="1" s="1"/>
  <c r="L1435" i="1" s="1"/>
  <c r="O1435" i="1" s="1"/>
  <c r="P1435" i="1" s="1"/>
  <c r="O1362" i="1"/>
  <c r="P1362" i="1" s="1"/>
  <c r="K1436" i="1" s="1"/>
  <c r="L1436" i="1" s="1"/>
  <c r="O1436" i="1" s="1"/>
  <c r="P1436" i="1" s="1"/>
  <c r="O1363" i="1"/>
  <c r="P1363" i="1" s="1"/>
  <c r="K1437" i="1" s="1"/>
  <c r="L1437" i="1" s="1"/>
  <c r="O1437" i="1" s="1"/>
  <c r="P1437" i="1" s="1"/>
  <c r="O1364" i="1"/>
  <c r="P1364" i="1" s="1"/>
  <c r="K1438" i="1" s="1"/>
  <c r="L1438" i="1" s="1"/>
  <c r="O1438" i="1" s="1"/>
  <c r="P1438" i="1" s="1"/>
  <c r="O1365" i="1"/>
  <c r="P1365" i="1" s="1"/>
  <c r="K1439" i="1" s="1"/>
  <c r="L1439" i="1" s="1"/>
  <c r="O1439" i="1" s="1"/>
  <c r="P1439" i="1" s="1"/>
  <c r="O1366" i="1"/>
  <c r="P1366" i="1" s="1"/>
  <c r="K1440" i="1" s="1"/>
  <c r="L1440" i="1" s="1"/>
  <c r="O1440" i="1" s="1"/>
  <c r="P1440" i="1" s="1"/>
  <c r="O1367" i="1"/>
  <c r="P1367" i="1" s="1"/>
  <c r="K1441" i="1" s="1"/>
  <c r="L1441" i="1" s="1"/>
  <c r="O1441" i="1" s="1"/>
  <c r="P1441" i="1" s="1"/>
  <c r="O1368" i="1"/>
  <c r="P1368" i="1" s="1"/>
  <c r="K1442" i="1" s="1"/>
  <c r="L1442" i="1" s="1"/>
  <c r="O1442" i="1" s="1"/>
  <c r="P1442" i="1" s="1"/>
  <c r="O1369" i="1"/>
  <c r="P1369" i="1" s="1"/>
  <c r="K1443" i="1" s="1"/>
  <c r="L1443" i="1" s="1"/>
  <c r="O1443" i="1" s="1"/>
  <c r="P1443" i="1" s="1"/>
  <c r="O1370" i="1"/>
  <c r="P1370" i="1" s="1"/>
  <c r="K1444" i="1" s="1"/>
  <c r="L1444" i="1" s="1"/>
  <c r="O1444" i="1" s="1"/>
  <c r="P1444" i="1" s="1"/>
  <c r="O1371" i="1"/>
  <c r="P1371" i="1" s="1"/>
  <c r="K1445" i="1" s="1"/>
  <c r="L1445" i="1" s="1"/>
  <c r="O1445" i="1" s="1"/>
  <c r="P1445" i="1" s="1"/>
  <c r="O1446" i="1"/>
  <c r="P1446" i="1" s="1"/>
  <c r="K1520" i="1" s="1"/>
  <c r="L1520" i="1" s="1"/>
  <c r="O1520" i="1" s="1"/>
  <c r="P1520" i="1" s="1"/>
  <c r="O1447" i="1"/>
  <c r="P1447" i="1" s="1"/>
  <c r="K1521" i="1" s="1"/>
  <c r="L1521" i="1" s="1"/>
  <c r="O1521" i="1" s="1"/>
  <c r="P1521" i="1" s="1"/>
  <c r="O1448" i="1"/>
  <c r="P1448" i="1" s="1"/>
  <c r="K1522" i="1" s="1"/>
  <c r="L1522" i="1" s="1"/>
  <c r="O1522" i="1" s="1"/>
  <c r="P1522" i="1" s="1"/>
  <c r="O1449" i="1"/>
  <c r="P1449" i="1" s="1"/>
  <c r="K1523" i="1" s="1"/>
  <c r="L1523" i="1" s="1"/>
  <c r="O1523" i="1" s="1"/>
  <c r="P1523" i="1" s="1"/>
  <c r="O1450" i="1"/>
  <c r="P1450" i="1" s="1"/>
  <c r="K1524" i="1" s="1"/>
  <c r="L1524" i="1" s="1"/>
  <c r="O1524" i="1" s="1"/>
  <c r="P1524" i="1" s="1"/>
  <c r="O1451" i="1"/>
  <c r="P1451" i="1" s="1"/>
  <c r="K1525" i="1" s="1"/>
  <c r="L1525" i="1" s="1"/>
  <c r="O1525" i="1" s="1"/>
  <c r="P1525" i="1" s="1"/>
  <c r="O1452" i="1"/>
  <c r="P1452" i="1" s="1"/>
  <c r="K1526" i="1" s="1"/>
  <c r="L1526" i="1" s="1"/>
  <c r="O1526" i="1" s="1"/>
  <c r="P1526" i="1" s="1"/>
  <c r="O1453" i="1"/>
  <c r="P1453" i="1" s="1"/>
  <c r="K1527" i="1" s="1"/>
  <c r="L1527" i="1" s="1"/>
  <c r="O1527" i="1" s="1"/>
  <c r="P1527" i="1" s="1"/>
  <c r="O1454" i="1"/>
  <c r="P1454" i="1" s="1"/>
  <c r="K1528" i="1" s="1"/>
  <c r="L1528" i="1" s="1"/>
  <c r="O1528" i="1" s="1"/>
  <c r="P1528" i="1" s="1"/>
  <c r="O1455" i="1"/>
  <c r="P1455" i="1" s="1"/>
  <c r="K1529" i="1" s="1"/>
  <c r="L1529" i="1" s="1"/>
  <c r="O1529" i="1" s="1"/>
  <c r="P1529" i="1" s="1"/>
  <c r="O1456" i="1"/>
  <c r="P1456" i="1" s="1"/>
  <c r="K1530" i="1" s="1"/>
  <c r="L1530" i="1" s="1"/>
  <c r="O1530" i="1" s="1"/>
  <c r="P1530" i="1" s="1"/>
  <c r="O1457" i="1"/>
  <c r="P1457" i="1" s="1"/>
  <c r="K1531" i="1" s="1"/>
  <c r="L1531" i="1" s="1"/>
  <c r="O1531" i="1" s="1"/>
  <c r="P1531" i="1" s="1"/>
  <c r="O1458" i="1"/>
  <c r="P1458" i="1" s="1"/>
  <c r="K1532" i="1" s="1"/>
  <c r="L1532" i="1" s="1"/>
  <c r="O1532" i="1" s="1"/>
  <c r="P1532" i="1" s="1"/>
  <c r="O1459" i="1"/>
  <c r="P1459" i="1" s="1"/>
  <c r="K1533" i="1" s="1"/>
  <c r="L1533" i="1" s="1"/>
  <c r="O1533" i="1" s="1"/>
  <c r="P1533" i="1" s="1"/>
  <c r="O1460" i="1"/>
  <c r="P1460" i="1" s="1"/>
  <c r="K1534" i="1" s="1"/>
  <c r="L1534" i="1" s="1"/>
  <c r="O1534" i="1" s="1"/>
  <c r="P1534" i="1" s="1"/>
  <c r="O1461" i="1"/>
  <c r="P1461" i="1" s="1"/>
  <c r="K1535" i="1" s="1"/>
  <c r="L1535" i="1" s="1"/>
  <c r="O1535" i="1" s="1"/>
  <c r="P1535" i="1" s="1"/>
  <c r="O1462" i="1"/>
  <c r="P1462" i="1" s="1"/>
  <c r="K1536" i="1" s="1"/>
  <c r="L1536" i="1" s="1"/>
  <c r="O1536" i="1" s="1"/>
  <c r="P1536" i="1" s="1"/>
  <c r="O1463" i="1"/>
  <c r="P1463" i="1" s="1"/>
  <c r="K1537" i="1" s="1"/>
  <c r="L1537" i="1" s="1"/>
  <c r="O1537" i="1" s="1"/>
  <c r="P1537" i="1" s="1"/>
  <c r="O1464" i="1"/>
  <c r="P1464" i="1" s="1"/>
  <c r="K1538" i="1" s="1"/>
  <c r="L1538" i="1" s="1"/>
  <c r="O1538" i="1" s="1"/>
  <c r="P1538" i="1" s="1"/>
  <c r="O1465" i="1"/>
  <c r="P1465" i="1" s="1"/>
  <c r="K1539" i="1" s="1"/>
  <c r="L1539" i="1" s="1"/>
  <c r="O1539" i="1" s="1"/>
  <c r="P1539" i="1" s="1"/>
  <c r="O1466" i="1"/>
  <c r="P1466" i="1" s="1"/>
  <c r="K1540" i="1" s="1"/>
  <c r="L1540" i="1" s="1"/>
  <c r="O1540" i="1" s="1"/>
  <c r="P1540" i="1" s="1"/>
  <c r="O1467" i="1"/>
  <c r="P1467" i="1" s="1"/>
  <c r="K1541" i="1" s="1"/>
  <c r="L1541" i="1" s="1"/>
  <c r="O1541" i="1" s="1"/>
  <c r="P1541" i="1" s="1"/>
  <c r="O1468" i="1"/>
  <c r="P1468" i="1" s="1"/>
  <c r="K1542" i="1" s="1"/>
  <c r="L1542" i="1" s="1"/>
  <c r="O1542" i="1" s="1"/>
  <c r="P1542" i="1" s="1"/>
  <c r="O1469" i="1"/>
  <c r="P1469" i="1" s="1"/>
  <c r="K1543" i="1" s="1"/>
  <c r="L1543" i="1" s="1"/>
  <c r="O1543" i="1" s="1"/>
  <c r="P1543" i="1" s="1"/>
  <c r="O1470" i="1"/>
  <c r="P1470" i="1" s="1"/>
  <c r="K1544" i="1" s="1"/>
  <c r="L1544" i="1" s="1"/>
  <c r="O1544" i="1" s="1"/>
  <c r="P1544" i="1" s="1"/>
  <c r="O1471" i="1"/>
  <c r="P1471" i="1" s="1"/>
  <c r="K1545" i="1" s="1"/>
  <c r="L1545" i="1" s="1"/>
  <c r="O1545" i="1" s="1"/>
  <c r="P1545" i="1" s="1"/>
  <c r="O1472" i="1"/>
  <c r="P1472" i="1" s="1"/>
  <c r="K1546" i="1" s="1"/>
  <c r="L1546" i="1" s="1"/>
  <c r="O1546" i="1" s="1"/>
  <c r="P1546" i="1" s="1"/>
  <c r="O1473" i="1"/>
  <c r="P1473" i="1" s="1"/>
  <c r="K1547" i="1" s="1"/>
  <c r="L1547" i="1" s="1"/>
  <c r="O1547" i="1" s="1"/>
  <c r="P1547" i="1" s="1"/>
  <c r="O1474" i="1"/>
  <c r="P1474" i="1" s="1"/>
  <c r="K1548" i="1" s="1"/>
  <c r="L1548" i="1" s="1"/>
  <c r="O1548" i="1" s="1"/>
  <c r="P1548" i="1" s="1"/>
  <c r="O1475" i="1"/>
  <c r="P1475" i="1" s="1"/>
  <c r="K1549" i="1" s="1"/>
  <c r="L1549" i="1" s="1"/>
  <c r="O1549" i="1" s="1"/>
  <c r="P1549" i="1" s="1"/>
  <c r="O1476" i="1"/>
  <c r="P1476" i="1" s="1"/>
  <c r="K1550" i="1" s="1"/>
  <c r="L1550" i="1" s="1"/>
  <c r="O1550" i="1" s="1"/>
  <c r="P1550" i="1" s="1"/>
  <c r="O1477" i="1"/>
  <c r="P1477" i="1" s="1"/>
  <c r="K1551" i="1" s="1"/>
  <c r="L1551" i="1" s="1"/>
  <c r="O1551" i="1" s="1"/>
  <c r="P1551" i="1" s="1"/>
  <c r="O1478" i="1"/>
  <c r="P1478" i="1" s="1"/>
  <c r="K1552" i="1" s="1"/>
  <c r="L1552" i="1" s="1"/>
  <c r="O1552" i="1" s="1"/>
  <c r="P1552" i="1" s="1"/>
  <c r="O1479" i="1"/>
  <c r="P1479" i="1" s="1"/>
  <c r="K1553" i="1" s="1"/>
  <c r="L1553" i="1" s="1"/>
  <c r="O1553" i="1" s="1"/>
  <c r="P1553" i="1" s="1"/>
  <c r="O1480" i="1"/>
  <c r="P1480" i="1" s="1"/>
  <c r="K1554" i="1" s="1"/>
  <c r="L1554" i="1" s="1"/>
  <c r="O1554" i="1" s="1"/>
  <c r="P1554" i="1" s="1"/>
  <c r="O1481" i="1"/>
  <c r="P1481" i="1" s="1"/>
  <c r="K1555" i="1" s="1"/>
  <c r="L1555" i="1" s="1"/>
  <c r="O1555" i="1" s="1"/>
  <c r="P1555" i="1" s="1"/>
  <c r="O1482" i="1"/>
  <c r="P1482" i="1" s="1"/>
  <c r="K1556" i="1" s="1"/>
  <c r="L1556" i="1" s="1"/>
  <c r="O1556" i="1" s="1"/>
  <c r="P1556" i="1" s="1"/>
  <c r="O1668" i="1"/>
  <c r="P1668" i="1" s="1"/>
  <c r="K1742" i="1" s="1"/>
  <c r="L1742" i="1" s="1"/>
  <c r="O1742" i="1" s="1"/>
  <c r="P1742" i="1" s="1"/>
  <c r="O1669" i="1"/>
  <c r="P1669" i="1" s="1"/>
  <c r="K1743" i="1" s="1"/>
  <c r="L1743" i="1" s="1"/>
  <c r="O1743" i="1" s="1"/>
  <c r="P1743" i="1" s="1"/>
  <c r="O1670" i="1"/>
  <c r="P1670" i="1" s="1"/>
  <c r="K1744" i="1" s="1"/>
  <c r="L1744" i="1" s="1"/>
  <c r="O1744" i="1" s="1"/>
  <c r="P1744" i="1" s="1"/>
  <c r="O1671" i="1"/>
  <c r="P1671" i="1" s="1"/>
  <c r="K1745" i="1" s="1"/>
  <c r="L1745" i="1" s="1"/>
  <c r="O1745" i="1" s="1"/>
  <c r="P1745" i="1" s="1"/>
  <c r="O1672" i="1"/>
  <c r="P1672" i="1" s="1"/>
  <c r="K1746" i="1" s="1"/>
  <c r="L1746" i="1" s="1"/>
  <c r="O1746" i="1" s="1"/>
  <c r="P1746" i="1" s="1"/>
  <c r="O1673" i="1"/>
  <c r="P1673" i="1" s="1"/>
  <c r="K1747" i="1" s="1"/>
  <c r="L1747" i="1" s="1"/>
  <c r="O1747" i="1" s="1"/>
  <c r="P1747" i="1" s="1"/>
  <c r="O1674" i="1"/>
  <c r="P1674" i="1" s="1"/>
  <c r="K1748" i="1" s="1"/>
  <c r="L1748" i="1" s="1"/>
  <c r="O1748" i="1" s="1"/>
  <c r="P1748" i="1" s="1"/>
  <c r="O1675" i="1"/>
  <c r="P1675" i="1" s="1"/>
  <c r="K1749" i="1" s="1"/>
  <c r="L1749" i="1" s="1"/>
  <c r="O1749" i="1" s="1"/>
  <c r="P1749" i="1" s="1"/>
  <c r="O1676" i="1"/>
  <c r="P1676" i="1" s="1"/>
  <c r="K1750" i="1" s="1"/>
  <c r="L1750" i="1" s="1"/>
  <c r="O1750" i="1" s="1"/>
  <c r="P1750" i="1" s="1"/>
  <c r="O1677" i="1"/>
  <c r="P1677" i="1" s="1"/>
  <c r="K1751" i="1" s="1"/>
  <c r="L1751" i="1" s="1"/>
  <c r="O1751" i="1" s="1"/>
  <c r="P1751" i="1" s="1"/>
  <c r="O1678" i="1"/>
  <c r="P1678" i="1" s="1"/>
  <c r="K1752" i="1" s="1"/>
  <c r="L1752" i="1" s="1"/>
  <c r="O1752" i="1" s="1"/>
  <c r="P1752" i="1" s="1"/>
  <c r="O1679" i="1"/>
  <c r="P1679" i="1" s="1"/>
  <c r="K1753" i="1" s="1"/>
  <c r="L1753" i="1" s="1"/>
  <c r="O1753" i="1" s="1"/>
  <c r="P1753" i="1" s="1"/>
  <c r="O1680" i="1"/>
  <c r="P1680" i="1" s="1"/>
  <c r="K1754" i="1" s="1"/>
  <c r="L1754" i="1" s="1"/>
  <c r="O1754" i="1" s="1"/>
  <c r="P1754" i="1" s="1"/>
  <c r="O1681" i="1"/>
  <c r="P1681" i="1" s="1"/>
  <c r="K1755" i="1" s="1"/>
  <c r="L1755" i="1" s="1"/>
  <c r="O1755" i="1" s="1"/>
  <c r="P1755" i="1" s="1"/>
  <c r="O1682" i="1"/>
  <c r="P1682" i="1" s="1"/>
  <c r="K1756" i="1" s="1"/>
  <c r="L1756" i="1" s="1"/>
  <c r="O1756" i="1" s="1"/>
  <c r="P1756" i="1" s="1"/>
  <c r="O1683" i="1"/>
  <c r="P1683" i="1" s="1"/>
  <c r="K1757" i="1" s="1"/>
  <c r="L1757" i="1" s="1"/>
  <c r="O1757" i="1" s="1"/>
  <c r="P1757" i="1" s="1"/>
  <c r="O1684" i="1"/>
  <c r="P1684" i="1" s="1"/>
  <c r="K1758" i="1" s="1"/>
  <c r="L1758" i="1" s="1"/>
  <c r="O1758" i="1" s="1"/>
  <c r="P1758" i="1" s="1"/>
  <c r="O1685" i="1"/>
  <c r="P1685" i="1" s="1"/>
  <c r="K1759" i="1" s="1"/>
  <c r="L1759" i="1" s="1"/>
  <c r="O1759" i="1" s="1"/>
  <c r="P1759" i="1" s="1"/>
  <c r="O1686" i="1"/>
  <c r="P1686" i="1" s="1"/>
  <c r="K1760" i="1" s="1"/>
  <c r="L1760" i="1" s="1"/>
  <c r="O1760" i="1" s="1"/>
  <c r="P1760" i="1" s="1"/>
  <c r="O1687" i="1"/>
  <c r="P1687" i="1" s="1"/>
  <c r="K1761" i="1" s="1"/>
  <c r="L1761" i="1" s="1"/>
  <c r="O1761" i="1" s="1"/>
  <c r="P1761" i="1" s="1"/>
  <c r="O1688" i="1"/>
  <c r="P1688" i="1" s="1"/>
  <c r="K1762" i="1" s="1"/>
  <c r="L1762" i="1" s="1"/>
  <c r="O1762" i="1" s="1"/>
  <c r="P1762" i="1" s="1"/>
  <c r="O1689" i="1"/>
  <c r="P1689" i="1" s="1"/>
  <c r="K1763" i="1" s="1"/>
  <c r="L1763" i="1" s="1"/>
  <c r="O1763" i="1" s="1"/>
  <c r="P1763" i="1" s="1"/>
  <c r="O1690" i="1"/>
  <c r="P1690" i="1" s="1"/>
  <c r="K1764" i="1" s="1"/>
  <c r="L1764" i="1" s="1"/>
  <c r="O1764" i="1" s="1"/>
  <c r="P1764" i="1" s="1"/>
  <c r="O1691" i="1"/>
  <c r="P1691" i="1" s="1"/>
  <c r="K1765" i="1" s="1"/>
  <c r="L1765" i="1" s="1"/>
  <c r="O1765" i="1" s="1"/>
  <c r="P1765" i="1" s="1"/>
  <c r="O1692" i="1"/>
  <c r="P1692" i="1" s="1"/>
  <c r="K1766" i="1" s="1"/>
  <c r="L1766" i="1" s="1"/>
  <c r="O1766" i="1" s="1"/>
  <c r="P1766" i="1" s="1"/>
  <c r="O1693" i="1"/>
  <c r="P1693" i="1" s="1"/>
  <c r="K1767" i="1" s="1"/>
  <c r="L1767" i="1" s="1"/>
  <c r="O1767" i="1" s="1"/>
  <c r="P1767" i="1" s="1"/>
  <c r="O1694" i="1"/>
  <c r="P1694" i="1" s="1"/>
  <c r="K1768" i="1" s="1"/>
  <c r="L1768" i="1" s="1"/>
  <c r="O1768" i="1" s="1"/>
  <c r="P1768" i="1" s="1"/>
  <c r="O1695" i="1"/>
  <c r="P1695" i="1" s="1"/>
  <c r="K1769" i="1" s="1"/>
  <c r="L1769" i="1" s="1"/>
  <c r="O1769" i="1" s="1"/>
  <c r="P1769" i="1" s="1"/>
  <c r="O1696" i="1"/>
  <c r="P1696" i="1" s="1"/>
  <c r="K1770" i="1" s="1"/>
  <c r="L1770" i="1" s="1"/>
  <c r="O1770" i="1" s="1"/>
  <c r="P1770" i="1" s="1"/>
  <c r="O1697" i="1"/>
  <c r="P1697" i="1" s="1"/>
  <c r="K1771" i="1" s="1"/>
  <c r="L1771" i="1" s="1"/>
  <c r="O1771" i="1" s="1"/>
  <c r="P1771" i="1" s="1"/>
  <c r="O1698" i="1"/>
  <c r="P1698" i="1" s="1"/>
  <c r="K1772" i="1" s="1"/>
  <c r="L1772" i="1" s="1"/>
  <c r="O1772" i="1" s="1"/>
  <c r="P1772" i="1" s="1"/>
  <c r="O1699" i="1"/>
  <c r="P1699" i="1" s="1"/>
  <c r="K1773" i="1" s="1"/>
  <c r="L1773" i="1" s="1"/>
  <c r="O1773" i="1" s="1"/>
  <c r="P1773" i="1" s="1"/>
  <c r="O1700" i="1"/>
  <c r="P1700" i="1" s="1"/>
  <c r="K1774" i="1" s="1"/>
  <c r="L1774" i="1" s="1"/>
  <c r="O1774" i="1" s="1"/>
  <c r="P1774" i="1" s="1"/>
  <c r="O1701" i="1"/>
  <c r="P1701" i="1" s="1"/>
  <c r="K1775" i="1" s="1"/>
  <c r="L1775" i="1" s="1"/>
  <c r="O1775" i="1" s="1"/>
  <c r="P1775" i="1" s="1"/>
  <c r="O1702" i="1"/>
  <c r="P1702" i="1" s="1"/>
  <c r="K1776" i="1" s="1"/>
  <c r="L1776" i="1" s="1"/>
  <c r="O1776" i="1" s="1"/>
  <c r="P1776" i="1" s="1"/>
  <c r="O1703" i="1"/>
  <c r="P1703" i="1" s="1"/>
  <c r="K1777" i="1" s="1"/>
  <c r="L1777" i="1" s="1"/>
  <c r="O1777" i="1" s="1"/>
  <c r="P1777" i="1" s="1"/>
  <c r="O1704" i="1"/>
  <c r="P1704" i="1" s="1"/>
  <c r="K1778" i="1" s="1"/>
  <c r="L1778" i="1" s="1"/>
  <c r="O1778" i="1" s="1"/>
  <c r="P1778" i="1" s="1"/>
  <c r="O1890" i="1"/>
  <c r="P1890" i="1" s="1"/>
  <c r="K1964" i="1" s="1"/>
  <c r="L1964" i="1" s="1"/>
  <c r="O1964" i="1" s="1"/>
  <c r="P1964" i="1" s="1"/>
  <c r="O1891" i="1"/>
  <c r="P1891" i="1" s="1"/>
  <c r="K1965" i="1" s="1"/>
  <c r="L1965" i="1" s="1"/>
  <c r="O1965" i="1" s="1"/>
  <c r="P1965" i="1" s="1"/>
  <c r="O1892" i="1"/>
  <c r="P1892" i="1" s="1"/>
  <c r="K1966" i="1" s="1"/>
  <c r="L1966" i="1" s="1"/>
  <c r="O1966" i="1" s="1"/>
  <c r="P1966" i="1" s="1"/>
  <c r="O1893" i="1"/>
  <c r="P1893" i="1" s="1"/>
  <c r="K1967" i="1" s="1"/>
  <c r="L1967" i="1" s="1"/>
  <c r="O1967" i="1" s="1"/>
  <c r="P1967" i="1" s="1"/>
  <c r="O1894" i="1"/>
  <c r="P1894" i="1" s="1"/>
  <c r="K1968" i="1" s="1"/>
  <c r="L1968" i="1" s="1"/>
  <c r="O1968" i="1" s="1"/>
  <c r="P1968" i="1" s="1"/>
  <c r="O1895" i="1"/>
  <c r="P1895" i="1" s="1"/>
  <c r="K1969" i="1" s="1"/>
  <c r="L1969" i="1" s="1"/>
  <c r="O1969" i="1" s="1"/>
  <c r="P1969" i="1" s="1"/>
  <c r="O1896" i="1"/>
  <c r="P1896" i="1" s="1"/>
  <c r="K1970" i="1" s="1"/>
  <c r="L1970" i="1" s="1"/>
  <c r="O1970" i="1" s="1"/>
  <c r="P1970" i="1" s="1"/>
  <c r="O1897" i="1"/>
  <c r="P1897" i="1" s="1"/>
  <c r="K1971" i="1" s="1"/>
  <c r="L1971" i="1" s="1"/>
  <c r="O1971" i="1" s="1"/>
  <c r="P1971" i="1" s="1"/>
  <c r="O1898" i="1"/>
  <c r="P1898" i="1" s="1"/>
  <c r="K1972" i="1" s="1"/>
  <c r="L1972" i="1" s="1"/>
  <c r="O1972" i="1" s="1"/>
  <c r="P1972" i="1" s="1"/>
  <c r="O1899" i="1"/>
  <c r="P1899" i="1" s="1"/>
  <c r="K1973" i="1" s="1"/>
  <c r="L1973" i="1" s="1"/>
  <c r="O1973" i="1" s="1"/>
  <c r="P1973" i="1" s="1"/>
  <c r="O1900" i="1"/>
  <c r="P1900" i="1" s="1"/>
  <c r="K1974" i="1" s="1"/>
  <c r="L1974" i="1" s="1"/>
  <c r="O1974" i="1" s="1"/>
  <c r="P1974" i="1" s="1"/>
  <c r="O1901" i="1"/>
  <c r="P1901" i="1" s="1"/>
  <c r="K1975" i="1" s="1"/>
  <c r="L1975" i="1" s="1"/>
  <c r="O1975" i="1" s="1"/>
  <c r="P1975" i="1" s="1"/>
  <c r="O1902" i="1"/>
  <c r="P1902" i="1" s="1"/>
  <c r="K1976" i="1" s="1"/>
  <c r="L1976" i="1" s="1"/>
  <c r="O1976" i="1" s="1"/>
  <c r="P1976" i="1" s="1"/>
  <c r="O1903" i="1"/>
  <c r="P1903" i="1" s="1"/>
  <c r="K1977" i="1" s="1"/>
  <c r="L1977" i="1" s="1"/>
  <c r="O1977" i="1" s="1"/>
  <c r="P1977" i="1" s="1"/>
  <c r="O1904" i="1"/>
  <c r="P1904" i="1" s="1"/>
  <c r="K1978" i="1" s="1"/>
  <c r="L1978" i="1" s="1"/>
  <c r="O1978" i="1" s="1"/>
  <c r="P1978" i="1" s="1"/>
  <c r="O1905" i="1"/>
  <c r="P1905" i="1" s="1"/>
  <c r="K1979" i="1" s="1"/>
  <c r="L1979" i="1" s="1"/>
  <c r="O1979" i="1" s="1"/>
  <c r="P1979" i="1" s="1"/>
  <c r="O2001" i="1"/>
  <c r="P2001" i="1" s="1"/>
  <c r="K2075" i="1" s="1"/>
  <c r="L2075" i="1" s="1"/>
  <c r="O2075" i="1" s="1"/>
  <c r="P2075" i="1" s="1"/>
  <c r="O2002" i="1"/>
  <c r="P2002" i="1" s="1"/>
  <c r="K2076" i="1" s="1"/>
  <c r="L2076" i="1" s="1"/>
  <c r="O2076" i="1" s="1"/>
  <c r="P2076" i="1" s="1"/>
  <c r="O2003" i="1"/>
  <c r="P2003" i="1" s="1"/>
  <c r="K2077" i="1" s="1"/>
  <c r="L2077" i="1" s="1"/>
  <c r="O2077" i="1" s="1"/>
  <c r="P2077" i="1" s="1"/>
  <c r="O2004" i="1"/>
  <c r="P2004" i="1" s="1"/>
  <c r="K2078" i="1" s="1"/>
  <c r="L2078" i="1" s="1"/>
  <c r="O2078" i="1" s="1"/>
  <c r="P2078" i="1" s="1"/>
  <c r="O2005" i="1"/>
  <c r="P2005" i="1" s="1"/>
  <c r="K2079" i="1" s="1"/>
  <c r="L2079" i="1" s="1"/>
  <c r="O2079" i="1" s="1"/>
  <c r="P2079" i="1" s="1"/>
  <c r="O2006" i="1"/>
  <c r="P2006" i="1" s="1"/>
  <c r="K2080" i="1" s="1"/>
  <c r="L2080" i="1" s="1"/>
  <c r="O2080" i="1" s="1"/>
  <c r="P2080" i="1" s="1"/>
  <c r="O2007" i="1"/>
  <c r="P2007" i="1" s="1"/>
  <c r="K2081" i="1" s="1"/>
  <c r="L2081" i="1" s="1"/>
  <c r="O2081" i="1" s="1"/>
  <c r="P2081" i="1" s="1"/>
  <c r="O2008" i="1"/>
  <c r="P2008" i="1" s="1"/>
  <c r="K2082" i="1" s="1"/>
  <c r="L2082" i="1" s="1"/>
  <c r="O2082" i="1" s="1"/>
  <c r="P2082" i="1" s="1"/>
  <c r="O2009" i="1"/>
  <c r="P2009" i="1" s="1"/>
  <c r="K2083" i="1" s="1"/>
  <c r="L2083" i="1" s="1"/>
  <c r="O2083" i="1" s="1"/>
  <c r="P2083" i="1" s="1"/>
  <c r="O2010" i="1"/>
  <c r="P2010" i="1" s="1"/>
  <c r="K2084" i="1" s="1"/>
  <c r="L2084" i="1" s="1"/>
  <c r="O2084" i="1" s="1"/>
  <c r="P2084" i="1" s="1"/>
  <c r="O2011" i="1"/>
  <c r="P2011" i="1" s="1"/>
  <c r="K2085" i="1" s="1"/>
  <c r="L2085" i="1" s="1"/>
  <c r="O2085" i="1" s="1"/>
  <c r="P2085" i="1" s="1"/>
  <c r="O2012" i="1"/>
  <c r="P2012" i="1" s="1"/>
  <c r="K2086" i="1" s="1"/>
  <c r="L2086" i="1" s="1"/>
  <c r="O2086" i="1" s="1"/>
  <c r="P2086" i="1" s="1"/>
  <c r="O2013" i="1"/>
  <c r="P2013" i="1" s="1"/>
  <c r="K2087" i="1" s="1"/>
  <c r="L2087" i="1" s="1"/>
  <c r="O2087" i="1" s="1"/>
  <c r="P2087" i="1" s="1"/>
  <c r="O2014" i="1"/>
  <c r="P2014" i="1" s="1"/>
  <c r="K2088" i="1" s="1"/>
  <c r="L2088" i="1" s="1"/>
  <c r="O2088" i="1" s="1"/>
  <c r="P2088" i="1" s="1"/>
  <c r="O2015" i="1"/>
  <c r="P2015" i="1" s="1"/>
  <c r="K2089" i="1" s="1"/>
  <c r="L2089" i="1" s="1"/>
  <c r="O2089" i="1" s="1"/>
  <c r="P2089" i="1" s="1"/>
  <c r="O2016" i="1"/>
  <c r="P2016" i="1" s="1"/>
  <c r="K2090" i="1" s="1"/>
  <c r="L2090" i="1" s="1"/>
  <c r="O2090" i="1" s="1"/>
  <c r="P2090" i="1" s="1"/>
  <c r="O2017" i="1"/>
  <c r="P2017" i="1" s="1"/>
  <c r="K2091" i="1" s="1"/>
  <c r="L2091" i="1" s="1"/>
  <c r="O2091" i="1" s="1"/>
  <c r="P2091" i="1" s="1"/>
  <c r="O2018" i="1"/>
  <c r="P2018" i="1" s="1"/>
  <c r="K2092" i="1" s="1"/>
  <c r="L2092" i="1" s="1"/>
  <c r="O2092" i="1" s="1"/>
  <c r="P2092" i="1" s="1"/>
  <c r="O2019" i="1"/>
  <c r="P2019" i="1" s="1"/>
  <c r="K2093" i="1" s="1"/>
  <c r="L2093" i="1" s="1"/>
  <c r="O2093" i="1" s="1"/>
  <c r="P2093" i="1" s="1"/>
  <c r="O2020" i="1"/>
  <c r="P2020" i="1" s="1"/>
  <c r="K2094" i="1" s="1"/>
  <c r="L2094" i="1" s="1"/>
  <c r="O2094" i="1" s="1"/>
  <c r="P2094" i="1" s="1"/>
  <c r="O2021" i="1"/>
  <c r="P2021" i="1" s="1"/>
  <c r="K2095" i="1" s="1"/>
  <c r="L2095" i="1" s="1"/>
  <c r="O2095" i="1" s="1"/>
  <c r="P2095" i="1" s="1"/>
  <c r="O2022" i="1"/>
  <c r="P2022" i="1" s="1"/>
  <c r="K2096" i="1" s="1"/>
  <c r="L2096" i="1" s="1"/>
  <c r="O2096" i="1" s="1"/>
  <c r="P2096" i="1" s="1"/>
  <c r="O2023" i="1"/>
  <c r="P2023" i="1" s="1"/>
  <c r="K2097" i="1" s="1"/>
  <c r="L2097" i="1" s="1"/>
  <c r="O2097" i="1" s="1"/>
  <c r="P2097" i="1" s="1"/>
  <c r="O2024" i="1"/>
  <c r="P2024" i="1" s="1"/>
  <c r="K2098" i="1" s="1"/>
  <c r="L2098" i="1" s="1"/>
  <c r="O2098" i="1" s="1"/>
  <c r="P2098" i="1" s="1"/>
  <c r="O2025" i="1"/>
  <c r="P2025" i="1" s="1"/>
  <c r="K2099" i="1" s="1"/>
  <c r="L2099" i="1" s="1"/>
  <c r="O2099" i="1" s="1"/>
  <c r="P2099" i="1" s="1"/>
  <c r="O2026" i="1"/>
  <c r="P2026" i="1" s="1"/>
  <c r="K2100" i="1" s="1"/>
  <c r="L2100" i="1" s="1"/>
  <c r="O2100" i="1" s="1"/>
  <c r="P2100" i="1" s="1"/>
  <c r="O2027" i="1"/>
  <c r="P2027" i="1" s="1"/>
  <c r="K2101" i="1" s="1"/>
  <c r="L2101" i="1" s="1"/>
  <c r="O2101" i="1" s="1"/>
  <c r="P2101" i="1" s="1"/>
  <c r="O2028" i="1"/>
  <c r="P2028" i="1" s="1"/>
  <c r="K2102" i="1" s="1"/>
  <c r="L2102" i="1" s="1"/>
  <c r="O2102" i="1" s="1"/>
  <c r="P2102" i="1" s="1"/>
  <c r="O2029" i="1"/>
  <c r="P2029" i="1" s="1"/>
  <c r="K2103" i="1" s="1"/>
  <c r="L2103" i="1" s="1"/>
  <c r="O2103" i="1" s="1"/>
  <c r="P2103" i="1" s="1"/>
  <c r="O2030" i="1"/>
  <c r="P2030" i="1" s="1"/>
  <c r="K2104" i="1" s="1"/>
  <c r="L2104" i="1" s="1"/>
  <c r="O2104" i="1" s="1"/>
  <c r="P2104" i="1" s="1"/>
  <c r="O2031" i="1"/>
  <c r="P2031" i="1" s="1"/>
  <c r="K2105" i="1" s="1"/>
  <c r="L2105" i="1" s="1"/>
  <c r="O2105" i="1" s="1"/>
  <c r="P2105" i="1" s="1"/>
  <c r="O2032" i="1"/>
  <c r="P2032" i="1" s="1"/>
  <c r="K2106" i="1" s="1"/>
  <c r="L2106" i="1" s="1"/>
  <c r="O2106" i="1" s="1"/>
  <c r="P2106" i="1" s="1"/>
  <c r="O2033" i="1"/>
  <c r="P2033" i="1" s="1"/>
  <c r="K2107" i="1" s="1"/>
  <c r="L2107" i="1" s="1"/>
  <c r="O2107" i="1" s="1"/>
  <c r="P2107" i="1" s="1"/>
  <c r="O2034" i="1"/>
  <c r="P2034" i="1" s="1"/>
  <c r="K2108" i="1" s="1"/>
  <c r="L2108" i="1" s="1"/>
  <c r="O2108" i="1" s="1"/>
  <c r="P2108" i="1" s="1"/>
  <c r="O2035" i="1"/>
  <c r="P2035" i="1" s="1"/>
  <c r="K2109" i="1" s="1"/>
  <c r="L2109" i="1" s="1"/>
  <c r="O2109" i="1" s="1"/>
  <c r="P2109" i="1" s="1"/>
  <c r="O2036" i="1"/>
  <c r="P2036" i="1" s="1"/>
  <c r="K2110" i="1" s="1"/>
  <c r="L2110" i="1" s="1"/>
  <c r="O2110" i="1" s="1"/>
  <c r="P2110" i="1" s="1"/>
  <c r="O2037" i="1"/>
  <c r="P2037" i="1" s="1"/>
  <c r="K2111" i="1" s="1"/>
  <c r="L2111" i="1" s="1"/>
  <c r="O2111" i="1" s="1"/>
  <c r="P2111" i="1" s="1"/>
  <c r="O2112" i="1"/>
  <c r="P2112" i="1" s="1"/>
  <c r="K2186" i="1" s="1"/>
  <c r="L2186" i="1" s="1"/>
  <c r="O2186" i="1" s="1"/>
  <c r="P2186" i="1" s="1"/>
  <c r="O2113" i="1"/>
  <c r="P2113" i="1" s="1"/>
  <c r="K2187" i="1" s="1"/>
  <c r="L2187" i="1" s="1"/>
  <c r="O2187" i="1" s="1"/>
  <c r="P2187" i="1" s="1"/>
  <c r="O2114" i="1"/>
  <c r="P2114" i="1" s="1"/>
  <c r="K2188" i="1" s="1"/>
  <c r="L2188" i="1" s="1"/>
  <c r="O2188" i="1" s="1"/>
  <c r="P2188" i="1" s="1"/>
  <c r="O2115" i="1"/>
  <c r="P2115" i="1" s="1"/>
  <c r="K2189" i="1" s="1"/>
  <c r="L2189" i="1" s="1"/>
  <c r="O2189" i="1" s="1"/>
  <c r="P2189" i="1" s="1"/>
  <c r="O2116" i="1"/>
  <c r="P2116" i="1" s="1"/>
  <c r="K2190" i="1" s="1"/>
  <c r="L2190" i="1" s="1"/>
  <c r="O2190" i="1" s="1"/>
  <c r="P2190" i="1" s="1"/>
  <c r="O2117" i="1"/>
  <c r="P2117" i="1" s="1"/>
  <c r="K2191" i="1" s="1"/>
  <c r="L2191" i="1" s="1"/>
  <c r="O2191" i="1" s="1"/>
  <c r="P2191" i="1" s="1"/>
  <c r="O2118" i="1"/>
  <c r="P2118" i="1" s="1"/>
  <c r="K2192" i="1" s="1"/>
  <c r="L2192" i="1" s="1"/>
  <c r="O2192" i="1" s="1"/>
  <c r="P2192" i="1" s="1"/>
  <c r="O2119" i="1"/>
  <c r="P2119" i="1" s="1"/>
  <c r="K2193" i="1" s="1"/>
  <c r="L2193" i="1" s="1"/>
  <c r="O2193" i="1" s="1"/>
  <c r="P2193" i="1" s="1"/>
  <c r="O2120" i="1"/>
  <c r="P2120" i="1" s="1"/>
  <c r="K2194" i="1" s="1"/>
  <c r="L2194" i="1" s="1"/>
  <c r="O2194" i="1" s="1"/>
  <c r="P2194" i="1" s="1"/>
  <c r="O2121" i="1"/>
  <c r="P2121" i="1" s="1"/>
  <c r="K2195" i="1" s="1"/>
  <c r="L2195" i="1" s="1"/>
  <c r="O2195" i="1" s="1"/>
  <c r="P2195" i="1" s="1"/>
  <c r="O2122" i="1"/>
  <c r="P2122" i="1" s="1"/>
  <c r="K2196" i="1" s="1"/>
  <c r="L2196" i="1" s="1"/>
  <c r="O2196" i="1" s="1"/>
  <c r="P2196" i="1" s="1"/>
  <c r="O2123" i="1"/>
  <c r="P2123" i="1" s="1"/>
  <c r="K2197" i="1" s="1"/>
  <c r="L2197" i="1" s="1"/>
  <c r="O2197" i="1" s="1"/>
  <c r="P2197" i="1" s="1"/>
  <c r="O2124" i="1"/>
  <c r="P2124" i="1" s="1"/>
  <c r="K2198" i="1" s="1"/>
  <c r="L2198" i="1" s="1"/>
  <c r="O2198" i="1" s="1"/>
  <c r="P2198" i="1" s="1"/>
  <c r="O2125" i="1"/>
  <c r="P2125" i="1" s="1"/>
  <c r="K2199" i="1" s="1"/>
  <c r="L2199" i="1" s="1"/>
  <c r="O2199" i="1" s="1"/>
  <c r="P2199" i="1" s="1"/>
  <c r="O2126" i="1"/>
  <c r="P2126" i="1" s="1"/>
  <c r="K2200" i="1" s="1"/>
  <c r="L2200" i="1" s="1"/>
  <c r="O2200" i="1" s="1"/>
  <c r="P2200" i="1" s="1"/>
  <c r="O2127" i="1"/>
  <c r="P2127" i="1" s="1"/>
  <c r="K2201" i="1" s="1"/>
  <c r="L2201" i="1" s="1"/>
  <c r="O2201" i="1" s="1"/>
  <c r="P2201" i="1" s="1"/>
  <c r="O2128" i="1"/>
  <c r="P2128" i="1" s="1"/>
  <c r="K2202" i="1" s="1"/>
  <c r="L2202" i="1" s="1"/>
  <c r="O2202" i="1" s="1"/>
  <c r="P2202" i="1" s="1"/>
  <c r="O2129" i="1"/>
  <c r="P2129" i="1" s="1"/>
  <c r="K2203" i="1" s="1"/>
  <c r="L2203" i="1" s="1"/>
  <c r="O2203" i="1" s="1"/>
  <c r="P2203" i="1" s="1"/>
  <c r="O2130" i="1"/>
  <c r="P2130" i="1" s="1"/>
  <c r="K2204" i="1" s="1"/>
  <c r="L2204" i="1" s="1"/>
  <c r="O2204" i="1" s="1"/>
  <c r="P2204" i="1" s="1"/>
  <c r="O2131" i="1"/>
  <c r="P2131" i="1" s="1"/>
  <c r="K2205" i="1" s="1"/>
  <c r="L2205" i="1" s="1"/>
  <c r="O2205" i="1" s="1"/>
  <c r="P2205" i="1" s="1"/>
  <c r="O2132" i="1"/>
  <c r="P2132" i="1" s="1"/>
  <c r="K2206" i="1" s="1"/>
  <c r="L2206" i="1" s="1"/>
  <c r="O2206" i="1" s="1"/>
  <c r="P2206" i="1" s="1"/>
  <c r="O2133" i="1"/>
  <c r="P2133" i="1" s="1"/>
  <c r="K2207" i="1" s="1"/>
  <c r="L2207" i="1" s="1"/>
  <c r="O2207" i="1" s="1"/>
  <c r="P2207" i="1" s="1"/>
  <c r="O2134" i="1"/>
  <c r="P2134" i="1" s="1"/>
  <c r="K2208" i="1" s="1"/>
  <c r="L2208" i="1" s="1"/>
  <c r="O2208" i="1" s="1"/>
  <c r="P2208" i="1" s="1"/>
  <c r="O2135" i="1"/>
  <c r="P2135" i="1" s="1"/>
  <c r="K2209" i="1" s="1"/>
  <c r="L2209" i="1" s="1"/>
  <c r="O2209" i="1" s="1"/>
  <c r="P2209" i="1" s="1"/>
  <c r="O2136" i="1"/>
  <c r="P2136" i="1" s="1"/>
  <c r="K2210" i="1" s="1"/>
  <c r="L2210" i="1" s="1"/>
  <c r="O2210" i="1" s="1"/>
  <c r="P2210" i="1" s="1"/>
  <c r="O2137" i="1"/>
  <c r="P2137" i="1" s="1"/>
  <c r="K2211" i="1" s="1"/>
  <c r="L2211" i="1" s="1"/>
  <c r="O2211" i="1" s="1"/>
  <c r="P2211" i="1" s="1"/>
  <c r="O2138" i="1"/>
  <c r="P2138" i="1" s="1"/>
  <c r="K2212" i="1" s="1"/>
  <c r="L2212" i="1" s="1"/>
  <c r="O2212" i="1" s="1"/>
  <c r="P2212" i="1" s="1"/>
  <c r="O2139" i="1"/>
  <c r="P2139" i="1" s="1"/>
  <c r="K2213" i="1" s="1"/>
  <c r="L2213" i="1" s="1"/>
  <c r="O2213" i="1" s="1"/>
  <c r="P2213" i="1" s="1"/>
  <c r="O2140" i="1"/>
  <c r="P2140" i="1" s="1"/>
  <c r="K2214" i="1" s="1"/>
  <c r="L2214" i="1" s="1"/>
  <c r="O2214" i="1" s="1"/>
  <c r="P2214" i="1" s="1"/>
  <c r="O2141" i="1"/>
  <c r="P2141" i="1" s="1"/>
  <c r="K2215" i="1" s="1"/>
  <c r="L2215" i="1" s="1"/>
  <c r="O2215" i="1" s="1"/>
  <c r="P2215" i="1" s="1"/>
  <c r="O2142" i="1"/>
  <c r="P2142" i="1" s="1"/>
  <c r="K2216" i="1" s="1"/>
  <c r="L2216" i="1" s="1"/>
  <c r="O2216" i="1" s="1"/>
  <c r="P2216" i="1" s="1"/>
  <c r="O2143" i="1"/>
  <c r="P2143" i="1" s="1"/>
  <c r="K2217" i="1" s="1"/>
  <c r="L2217" i="1" s="1"/>
  <c r="O2217" i="1" s="1"/>
  <c r="P2217" i="1" s="1"/>
  <c r="O2144" i="1"/>
  <c r="P2144" i="1" s="1"/>
  <c r="K2218" i="1" s="1"/>
  <c r="L2218" i="1" s="1"/>
  <c r="O2218" i="1" s="1"/>
  <c r="P2218" i="1" s="1"/>
  <c r="O2145" i="1"/>
  <c r="P2145" i="1" s="1"/>
  <c r="K2219" i="1" s="1"/>
  <c r="L2219" i="1" s="1"/>
  <c r="O2219" i="1" s="1"/>
  <c r="P2219" i="1" s="1"/>
  <c r="O2146" i="1"/>
  <c r="P2146" i="1" s="1"/>
  <c r="K2220" i="1" s="1"/>
  <c r="L2220" i="1" s="1"/>
  <c r="O2220" i="1" s="1"/>
  <c r="P2220" i="1" s="1"/>
  <c r="O2147" i="1"/>
  <c r="P2147" i="1" s="1"/>
  <c r="K2221" i="1" s="1"/>
  <c r="L2221" i="1" s="1"/>
  <c r="O2221" i="1" s="1"/>
  <c r="P2221" i="1" s="1"/>
  <c r="O2148" i="1"/>
  <c r="P2148" i="1" s="1"/>
  <c r="K2222" i="1" s="1"/>
  <c r="L2222" i="1" s="1"/>
  <c r="O2222" i="1" s="1"/>
  <c r="P2222" i="1" s="1"/>
  <c r="G2223" i="15"/>
  <c r="H2223" i="15" s="1"/>
  <c r="I2223" i="15" s="1"/>
  <c r="U2223" i="15" s="1"/>
  <c r="V2223" i="15" s="1"/>
  <c r="A2223" i="15"/>
  <c r="G2222" i="15"/>
  <c r="H2222" i="15" s="1"/>
  <c r="I2222" i="15" s="1"/>
  <c r="U2222" i="15" s="1"/>
  <c r="V2222" i="15" s="1"/>
  <c r="A2222" i="15"/>
  <c r="G2221" i="15"/>
  <c r="H2221" i="15" s="1"/>
  <c r="I2221" i="15" s="1"/>
  <c r="U2221" i="15" s="1"/>
  <c r="V2221" i="15" s="1"/>
  <c r="A2221" i="15"/>
  <c r="G2220" i="15"/>
  <c r="H2220" i="15" s="1"/>
  <c r="I2220" i="15" s="1"/>
  <c r="U2220" i="15" s="1"/>
  <c r="V2220" i="15" s="1"/>
  <c r="A2220" i="15"/>
  <c r="G2219" i="15"/>
  <c r="H2219" i="15" s="1"/>
  <c r="I2219" i="15" s="1"/>
  <c r="U2219" i="15" s="1"/>
  <c r="V2219" i="15" s="1"/>
  <c r="A2219" i="15"/>
  <c r="G2218" i="15"/>
  <c r="H2218" i="15" s="1"/>
  <c r="I2218" i="15" s="1"/>
  <c r="U2218" i="15" s="1"/>
  <c r="V2218" i="15" s="1"/>
  <c r="A2218" i="15"/>
  <c r="G2217" i="15"/>
  <c r="H2217" i="15" s="1"/>
  <c r="I2217" i="15" s="1"/>
  <c r="U2217" i="15" s="1"/>
  <c r="V2217" i="15" s="1"/>
  <c r="A2217" i="15"/>
  <c r="G2216" i="15"/>
  <c r="H2216" i="15" s="1"/>
  <c r="I2216" i="15" s="1"/>
  <c r="U2216" i="15" s="1"/>
  <c r="V2216" i="15" s="1"/>
  <c r="A2216" i="15"/>
  <c r="G2215" i="15"/>
  <c r="H2215" i="15" s="1"/>
  <c r="I2215" i="15" s="1"/>
  <c r="U2215" i="15" s="1"/>
  <c r="V2215" i="15" s="1"/>
  <c r="A2215" i="15"/>
  <c r="G2214" i="15"/>
  <c r="H2214" i="15" s="1"/>
  <c r="I2214" i="15" s="1"/>
  <c r="U2214" i="15" s="1"/>
  <c r="V2214" i="15" s="1"/>
  <c r="A2214" i="15"/>
  <c r="G2213" i="15"/>
  <c r="H2213" i="15" s="1"/>
  <c r="I2213" i="15" s="1"/>
  <c r="U2213" i="15" s="1"/>
  <c r="V2213" i="15" s="1"/>
  <c r="A2213" i="15"/>
  <c r="G2212" i="15"/>
  <c r="H2212" i="15" s="1"/>
  <c r="I2212" i="15" s="1"/>
  <c r="U2212" i="15" s="1"/>
  <c r="V2212" i="15" s="1"/>
  <c r="A2212" i="15"/>
  <c r="G2211" i="15"/>
  <c r="H2211" i="15" s="1"/>
  <c r="I2211" i="15" s="1"/>
  <c r="U2211" i="15" s="1"/>
  <c r="V2211" i="15" s="1"/>
  <c r="A2211" i="15"/>
  <c r="G2210" i="15"/>
  <c r="H2210" i="15" s="1"/>
  <c r="I2210" i="15" s="1"/>
  <c r="U2210" i="15" s="1"/>
  <c r="V2210" i="15" s="1"/>
  <c r="A2210" i="15"/>
  <c r="G2209" i="15"/>
  <c r="H2209" i="15" s="1"/>
  <c r="I2209" i="15" s="1"/>
  <c r="U2209" i="15" s="1"/>
  <c r="V2209" i="15" s="1"/>
  <c r="A2209" i="15"/>
  <c r="G2208" i="15"/>
  <c r="H2208" i="15" s="1"/>
  <c r="I2208" i="15" s="1"/>
  <c r="U2208" i="15" s="1"/>
  <c r="V2208" i="15" s="1"/>
  <c r="A2208" i="15"/>
  <c r="G2207" i="15"/>
  <c r="H2207" i="15" s="1"/>
  <c r="I2207" i="15" s="1"/>
  <c r="U2207" i="15" s="1"/>
  <c r="V2207" i="15" s="1"/>
  <c r="A2207" i="15"/>
  <c r="G2206" i="15"/>
  <c r="H2206" i="15" s="1"/>
  <c r="I2206" i="15" s="1"/>
  <c r="U2206" i="15" s="1"/>
  <c r="V2206" i="15" s="1"/>
  <c r="A2206" i="15"/>
  <c r="G2205" i="15"/>
  <c r="H2205" i="15" s="1"/>
  <c r="I2205" i="15" s="1"/>
  <c r="U2205" i="15" s="1"/>
  <c r="V2205" i="15" s="1"/>
  <c r="A2205" i="15"/>
  <c r="G2204" i="15"/>
  <c r="H2204" i="15" s="1"/>
  <c r="I2204" i="15" s="1"/>
  <c r="U2204" i="15" s="1"/>
  <c r="V2204" i="15" s="1"/>
  <c r="A2204" i="15"/>
  <c r="G2203" i="15"/>
  <c r="H2203" i="15" s="1"/>
  <c r="I2203" i="15" s="1"/>
  <c r="U2203" i="15" s="1"/>
  <c r="V2203" i="15" s="1"/>
  <c r="A2203" i="15"/>
  <c r="G2202" i="15"/>
  <c r="H2202" i="15" s="1"/>
  <c r="I2202" i="15" s="1"/>
  <c r="U2202" i="15" s="1"/>
  <c r="V2202" i="15" s="1"/>
  <c r="A2202" i="15"/>
  <c r="G2201" i="15"/>
  <c r="H2201" i="15" s="1"/>
  <c r="I2201" i="15" s="1"/>
  <c r="U2201" i="15" s="1"/>
  <c r="V2201" i="15" s="1"/>
  <c r="A2201" i="15"/>
  <c r="G2200" i="15"/>
  <c r="H2200" i="15" s="1"/>
  <c r="I2200" i="15" s="1"/>
  <c r="U2200" i="15" s="1"/>
  <c r="V2200" i="15" s="1"/>
  <c r="A2200" i="15"/>
  <c r="G2199" i="15"/>
  <c r="H2199" i="15" s="1"/>
  <c r="I2199" i="15" s="1"/>
  <c r="U2199" i="15" s="1"/>
  <c r="V2199" i="15" s="1"/>
  <c r="A2199" i="15"/>
  <c r="G2198" i="15"/>
  <c r="H2198" i="15" s="1"/>
  <c r="I2198" i="15" s="1"/>
  <c r="U2198" i="15" s="1"/>
  <c r="V2198" i="15" s="1"/>
  <c r="A2198" i="15"/>
  <c r="G2197" i="15"/>
  <c r="H2197" i="15" s="1"/>
  <c r="I2197" i="15" s="1"/>
  <c r="U2197" i="15" s="1"/>
  <c r="V2197" i="15" s="1"/>
  <c r="A2197" i="15"/>
  <c r="G2196" i="15"/>
  <c r="H2196" i="15" s="1"/>
  <c r="I2196" i="15" s="1"/>
  <c r="U2196" i="15" s="1"/>
  <c r="V2196" i="15" s="1"/>
  <c r="A2196" i="15"/>
  <c r="G2195" i="15"/>
  <c r="H2195" i="15" s="1"/>
  <c r="I2195" i="15" s="1"/>
  <c r="U2195" i="15" s="1"/>
  <c r="V2195" i="15" s="1"/>
  <c r="A2195" i="15"/>
  <c r="G2194" i="15"/>
  <c r="H2194" i="15" s="1"/>
  <c r="I2194" i="15" s="1"/>
  <c r="U2194" i="15" s="1"/>
  <c r="V2194" i="15" s="1"/>
  <c r="A2194" i="15"/>
  <c r="G2193" i="15"/>
  <c r="H2193" i="15" s="1"/>
  <c r="I2193" i="15" s="1"/>
  <c r="U2193" i="15" s="1"/>
  <c r="V2193" i="15" s="1"/>
  <c r="A2193" i="15"/>
  <c r="G2192" i="15"/>
  <c r="H2192" i="15" s="1"/>
  <c r="I2192" i="15" s="1"/>
  <c r="U2192" i="15" s="1"/>
  <c r="V2192" i="15" s="1"/>
  <c r="A2192" i="15"/>
  <c r="G2191" i="15"/>
  <c r="H2191" i="15" s="1"/>
  <c r="I2191" i="15" s="1"/>
  <c r="U2191" i="15" s="1"/>
  <c r="V2191" i="15" s="1"/>
  <c r="A2191" i="15"/>
  <c r="G2190" i="15"/>
  <c r="H2190" i="15" s="1"/>
  <c r="I2190" i="15" s="1"/>
  <c r="U2190" i="15" s="1"/>
  <c r="V2190" i="15" s="1"/>
  <c r="A2190" i="15"/>
  <c r="G2189" i="15"/>
  <c r="H2189" i="15" s="1"/>
  <c r="I2189" i="15" s="1"/>
  <c r="U2189" i="15" s="1"/>
  <c r="V2189" i="15" s="1"/>
  <c r="A2189" i="15"/>
  <c r="G2188" i="15"/>
  <c r="H2188" i="15" s="1"/>
  <c r="I2188" i="15" s="1"/>
  <c r="U2188" i="15" s="1"/>
  <c r="V2188" i="15" s="1"/>
  <c r="A2188" i="15"/>
  <c r="G2187" i="15"/>
  <c r="H2187" i="15" s="1"/>
  <c r="I2187" i="15" s="1"/>
  <c r="U2187" i="15" s="1"/>
  <c r="V2187" i="15" s="1"/>
  <c r="A2187" i="15"/>
  <c r="K2186" i="15"/>
  <c r="L2186" i="15" s="1"/>
  <c r="O2186" i="15" s="1"/>
  <c r="P2186" i="15" s="1"/>
  <c r="G2186" i="15"/>
  <c r="H2186" i="15" s="1"/>
  <c r="I2186" i="15" s="1"/>
  <c r="U2186" i="15" s="1"/>
  <c r="V2186" i="15" s="1"/>
  <c r="A2186" i="15"/>
  <c r="K2185" i="15"/>
  <c r="L2185" i="15" s="1"/>
  <c r="O2185" i="15" s="1"/>
  <c r="P2185" i="15" s="1"/>
  <c r="G2185" i="15"/>
  <c r="H2185" i="15" s="1"/>
  <c r="I2185" i="15" s="1"/>
  <c r="U2185" i="15" s="1"/>
  <c r="V2185" i="15" s="1"/>
  <c r="A2185" i="15"/>
  <c r="K2184" i="15"/>
  <c r="L2184" i="15" s="1"/>
  <c r="O2184" i="15" s="1"/>
  <c r="P2184" i="15" s="1"/>
  <c r="G2184" i="15"/>
  <c r="H2184" i="15" s="1"/>
  <c r="I2184" i="15" s="1"/>
  <c r="U2184" i="15" s="1"/>
  <c r="V2184" i="15" s="1"/>
  <c r="A2184" i="15"/>
  <c r="K2183" i="15"/>
  <c r="L2183" i="15" s="1"/>
  <c r="O2183" i="15" s="1"/>
  <c r="P2183" i="15" s="1"/>
  <c r="G2183" i="15"/>
  <c r="H2183" i="15" s="1"/>
  <c r="I2183" i="15" s="1"/>
  <c r="U2183" i="15" s="1"/>
  <c r="V2183" i="15" s="1"/>
  <c r="A2183" i="15"/>
  <c r="K2182" i="15"/>
  <c r="L2182" i="15" s="1"/>
  <c r="O2182" i="15" s="1"/>
  <c r="P2182" i="15" s="1"/>
  <c r="G2182" i="15"/>
  <c r="H2182" i="15" s="1"/>
  <c r="I2182" i="15" s="1"/>
  <c r="U2182" i="15" s="1"/>
  <c r="V2182" i="15" s="1"/>
  <c r="A2182" i="15"/>
  <c r="K2181" i="15"/>
  <c r="L2181" i="15" s="1"/>
  <c r="O2181" i="15" s="1"/>
  <c r="P2181" i="15" s="1"/>
  <c r="G2181" i="15"/>
  <c r="H2181" i="15" s="1"/>
  <c r="I2181" i="15" s="1"/>
  <c r="U2181" i="15" s="1"/>
  <c r="V2181" i="15" s="1"/>
  <c r="A2181" i="15"/>
  <c r="K2180" i="15"/>
  <c r="L2180" i="15" s="1"/>
  <c r="O2180" i="15" s="1"/>
  <c r="P2180" i="15" s="1"/>
  <c r="G2180" i="15"/>
  <c r="H2180" i="15" s="1"/>
  <c r="I2180" i="15" s="1"/>
  <c r="U2180" i="15" s="1"/>
  <c r="V2180" i="15" s="1"/>
  <c r="A2180" i="15"/>
  <c r="K2179" i="15"/>
  <c r="L2179" i="15" s="1"/>
  <c r="O2179" i="15" s="1"/>
  <c r="P2179" i="15" s="1"/>
  <c r="G2179" i="15"/>
  <c r="H2179" i="15" s="1"/>
  <c r="I2179" i="15" s="1"/>
  <c r="U2179" i="15" s="1"/>
  <c r="V2179" i="15" s="1"/>
  <c r="A2179" i="15"/>
  <c r="K2178" i="15"/>
  <c r="L2178" i="15" s="1"/>
  <c r="O2178" i="15" s="1"/>
  <c r="P2178" i="15" s="1"/>
  <c r="G2178" i="15"/>
  <c r="H2178" i="15" s="1"/>
  <c r="I2178" i="15" s="1"/>
  <c r="U2178" i="15" s="1"/>
  <c r="V2178" i="15" s="1"/>
  <c r="A2178" i="15"/>
  <c r="K2177" i="15"/>
  <c r="L2177" i="15" s="1"/>
  <c r="O2177" i="15" s="1"/>
  <c r="P2177" i="15" s="1"/>
  <c r="G2177" i="15"/>
  <c r="H2177" i="15" s="1"/>
  <c r="I2177" i="15" s="1"/>
  <c r="U2177" i="15" s="1"/>
  <c r="V2177" i="15" s="1"/>
  <c r="A2177" i="15"/>
  <c r="K2176" i="15"/>
  <c r="L2176" i="15" s="1"/>
  <c r="O2176" i="15" s="1"/>
  <c r="P2176" i="15" s="1"/>
  <c r="G2176" i="15"/>
  <c r="H2176" i="15" s="1"/>
  <c r="I2176" i="15" s="1"/>
  <c r="U2176" i="15" s="1"/>
  <c r="V2176" i="15" s="1"/>
  <c r="A2176" i="15"/>
  <c r="K2175" i="15"/>
  <c r="L2175" i="15" s="1"/>
  <c r="O2175" i="15" s="1"/>
  <c r="P2175" i="15" s="1"/>
  <c r="G2175" i="15"/>
  <c r="H2175" i="15" s="1"/>
  <c r="I2175" i="15" s="1"/>
  <c r="U2175" i="15" s="1"/>
  <c r="V2175" i="15" s="1"/>
  <c r="A2175" i="15"/>
  <c r="K2174" i="15"/>
  <c r="L2174" i="15" s="1"/>
  <c r="O2174" i="15" s="1"/>
  <c r="P2174" i="15" s="1"/>
  <c r="G2174" i="15"/>
  <c r="H2174" i="15" s="1"/>
  <c r="I2174" i="15" s="1"/>
  <c r="U2174" i="15" s="1"/>
  <c r="V2174" i="15" s="1"/>
  <c r="A2174" i="15"/>
  <c r="K2173" i="15"/>
  <c r="L2173" i="15" s="1"/>
  <c r="O2173" i="15" s="1"/>
  <c r="P2173" i="15" s="1"/>
  <c r="G2173" i="15"/>
  <c r="H2173" i="15" s="1"/>
  <c r="I2173" i="15" s="1"/>
  <c r="U2173" i="15" s="1"/>
  <c r="V2173" i="15" s="1"/>
  <c r="A2173" i="15"/>
  <c r="K2172" i="15"/>
  <c r="L2172" i="15" s="1"/>
  <c r="O2172" i="15" s="1"/>
  <c r="P2172" i="15" s="1"/>
  <c r="G2172" i="15"/>
  <c r="H2172" i="15" s="1"/>
  <c r="I2172" i="15" s="1"/>
  <c r="U2172" i="15" s="1"/>
  <c r="V2172" i="15" s="1"/>
  <c r="A2172" i="15"/>
  <c r="K2171" i="15"/>
  <c r="L2171" i="15" s="1"/>
  <c r="O2171" i="15" s="1"/>
  <c r="P2171" i="15" s="1"/>
  <c r="G2171" i="15"/>
  <c r="H2171" i="15" s="1"/>
  <c r="I2171" i="15" s="1"/>
  <c r="U2171" i="15" s="1"/>
  <c r="V2171" i="15" s="1"/>
  <c r="A2171" i="15"/>
  <c r="K2170" i="15"/>
  <c r="L2170" i="15" s="1"/>
  <c r="O2170" i="15" s="1"/>
  <c r="P2170" i="15" s="1"/>
  <c r="G2170" i="15"/>
  <c r="H2170" i="15" s="1"/>
  <c r="I2170" i="15" s="1"/>
  <c r="U2170" i="15" s="1"/>
  <c r="V2170" i="15" s="1"/>
  <c r="A2170" i="15"/>
  <c r="K2169" i="15"/>
  <c r="L2169" i="15" s="1"/>
  <c r="O2169" i="15" s="1"/>
  <c r="P2169" i="15" s="1"/>
  <c r="G2169" i="15"/>
  <c r="H2169" i="15" s="1"/>
  <c r="I2169" i="15" s="1"/>
  <c r="U2169" i="15" s="1"/>
  <c r="V2169" i="15" s="1"/>
  <c r="A2169" i="15"/>
  <c r="K2168" i="15"/>
  <c r="L2168" i="15" s="1"/>
  <c r="O2168" i="15" s="1"/>
  <c r="P2168" i="15" s="1"/>
  <c r="G2168" i="15"/>
  <c r="H2168" i="15" s="1"/>
  <c r="I2168" i="15" s="1"/>
  <c r="U2168" i="15" s="1"/>
  <c r="V2168" i="15" s="1"/>
  <c r="A2168" i="15"/>
  <c r="K2167" i="15"/>
  <c r="L2167" i="15" s="1"/>
  <c r="O2167" i="15" s="1"/>
  <c r="P2167" i="15" s="1"/>
  <c r="G2167" i="15"/>
  <c r="H2167" i="15" s="1"/>
  <c r="I2167" i="15" s="1"/>
  <c r="U2167" i="15" s="1"/>
  <c r="V2167" i="15" s="1"/>
  <c r="A2167" i="15"/>
  <c r="K2166" i="15"/>
  <c r="L2166" i="15" s="1"/>
  <c r="O2166" i="15" s="1"/>
  <c r="P2166" i="15" s="1"/>
  <c r="G2166" i="15"/>
  <c r="H2166" i="15" s="1"/>
  <c r="I2166" i="15" s="1"/>
  <c r="U2166" i="15" s="1"/>
  <c r="V2166" i="15" s="1"/>
  <c r="A2166" i="15"/>
  <c r="K2165" i="15"/>
  <c r="L2165" i="15" s="1"/>
  <c r="O2165" i="15" s="1"/>
  <c r="P2165" i="15" s="1"/>
  <c r="G2165" i="15"/>
  <c r="H2165" i="15" s="1"/>
  <c r="I2165" i="15" s="1"/>
  <c r="U2165" i="15" s="1"/>
  <c r="V2165" i="15" s="1"/>
  <c r="A2165" i="15"/>
  <c r="K2164" i="15"/>
  <c r="L2164" i="15" s="1"/>
  <c r="O2164" i="15" s="1"/>
  <c r="P2164" i="15" s="1"/>
  <c r="G2164" i="15"/>
  <c r="H2164" i="15" s="1"/>
  <c r="I2164" i="15" s="1"/>
  <c r="U2164" i="15" s="1"/>
  <c r="V2164" i="15" s="1"/>
  <c r="A2164" i="15"/>
  <c r="K2163" i="15"/>
  <c r="L2163" i="15" s="1"/>
  <c r="O2163" i="15" s="1"/>
  <c r="P2163" i="15" s="1"/>
  <c r="G2163" i="15"/>
  <c r="H2163" i="15" s="1"/>
  <c r="I2163" i="15" s="1"/>
  <c r="U2163" i="15" s="1"/>
  <c r="V2163" i="15" s="1"/>
  <c r="A2163" i="15"/>
  <c r="K2162" i="15"/>
  <c r="L2162" i="15" s="1"/>
  <c r="O2162" i="15" s="1"/>
  <c r="P2162" i="15" s="1"/>
  <c r="G2162" i="15"/>
  <c r="H2162" i="15" s="1"/>
  <c r="I2162" i="15" s="1"/>
  <c r="U2162" i="15" s="1"/>
  <c r="V2162" i="15" s="1"/>
  <c r="A2162" i="15"/>
  <c r="K2161" i="15"/>
  <c r="L2161" i="15" s="1"/>
  <c r="O2161" i="15" s="1"/>
  <c r="P2161" i="15" s="1"/>
  <c r="G2161" i="15"/>
  <c r="H2161" i="15" s="1"/>
  <c r="I2161" i="15" s="1"/>
  <c r="U2161" i="15" s="1"/>
  <c r="V2161" i="15" s="1"/>
  <c r="A2161" i="15"/>
  <c r="K2160" i="15"/>
  <c r="L2160" i="15" s="1"/>
  <c r="O2160" i="15" s="1"/>
  <c r="P2160" i="15" s="1"/>
  <c r="G2160" i="15"/>
  <c r="H2160" i="15" s="1"/>
  <c r="I2160" i="15" s="1"/>
  <c r="U2160" i="15" s="1"/>
  <c r="V2160" i="15" s="1"/>
  <c r="A2160" i="15"/>
  <c r="K2159" i="15"/>
  <c r="L2159" i="15" s="1"/>
  <c r="O2159" i="15" s="1"/>
  <c r="P2159" i="15" s="1"/>
  <c r="G2159" i="15"/>
  <c r="H2159" i="15" s="1"/>
  <c r="I2159" i="15" s="1"/>
  <c r="U2159" i="15" s="1"/>
  <c r="V2159" i="15" s="1"/>
  <c r="A2159" i="15"/>
  <c r="K2158" i="15"/>
  <c r="L2158" i="15" s="1"/>
  <c r="O2158" i="15" s="1"/>
  <c r="P2158" i="15" s="1"/>
  <c r="G2158" i="15"/>
  <c r="H2158" i="15" s="1"/>
  <c r="I2158" i="15" s="1"/>
  <c r="U2158" i="15" s="1"/>
  <c r="V2158" i="15" s="1"/>
  <c r="A2158" i="15"/>
  <c r="K2157" i="15"/>
  <c r="L2157" i="15" s="1"/>
  <c r="O2157" i="15" s="1"/>
  <c r="P2157" i="15" s="1"/>
  <c r="G2157" i="15"/>
  <c r="H2157" i="15" s="1"/>
  <c r="I2157" i="15" s="1"/>
  <c r="U2157" i="15" s="1"/>
  <c r="V2157" i="15" s="1"/>
  <c r="A2157" i="15"/>
  <c r="K2156" i="15"/>
  <c r="L2156" i="15" s="1"/>
  <c r="O2156" i="15" s="1"/>
  <c r="P2156" i="15" s="1"/>
  <c r="G2156" i="15"/>
  <c r="H2156" i="15" s="1"/>
  <c r="I2156" i="15" s="1"/>
  <c r="U2156" i="15" s="1"/>
  <c r="V2156" i="15" s="1"/>
  <c r="A2156" i="15"/>
  <c r="K2155" i="15"/>
  <c r="L2155" i="15" s="1"/>
  <c r="O2155" i="15" s="1"/>
  <c r="P2155" i="15" s="1"/>
  <c r="G2155" i="15"/>
  <c r="H2155" i="15" s="1"/>
  <c r="I2155" i="15" s="1"/>
  <c r="U2155" i="15" s="1"/>
  <c r="V2155" i="15" s="1"/>
  <c r="A2155" i="15"/>
  <c r="K2154" i="15"/>
  <c r="L2154" i="15" s="1"/>
  <c r="O2154" i="15" s="1"/>
  <c r="P2154" i="15" s="1"/>
  <c r="G2154" i="15"/>
  <c r="H2154" i="15" s="1"/>
  <c r="I2154" i="15" s="1"/>
  <c r="U2154" i="15" s="1"/>
  <c r="V2154" i="15" s="1"/>
  <c r="A2154" i="15"/>
  <c r="K2153" i="15"/>
  <c r="L2153" i="15" s="1"/>
  <c r="O2153" i="15" s="1"/>
  <c r="P2153" i="15" s="1"/>
  <c r="G2153" i="15"/>
  <c r="H2153" i="15" s="1"/>
  <c r="I2153" i="15" s="1"/>
  <c r="U2153" i="15" s="1"/>
  <c r="V2153" i="15" s="1"/>
  <c r="A2153" i="15"/>
  <c r="K2152" i="15"/>
  <c r="L2152" i="15" s="1"/>
  <c r="O2152" i="15" s="1"/>
  <c r="P2152" i="15" s="1"/>
  <c r="G2152" i="15"/>
  <c r="H2152" i="15" s="1"/>
  <c r="I2152" i="15" s="1"/>
  <c r="U2152" i="15" s="1"/>
  <c r="V2152" i="15" s="1"/>
  <c r="A2152" i="15"/>
  <c r="K2151" i="15"/>
  <c r="L2151" i="15" s="1"/>
  <c r="O2151" i="15" s="1"/>
  <c r="P2151" i="15" s="1"/>
  <c r="G2151" i="15"/>
  <c r="H2151" i="15" s="1"/>
  <c r="I2151" i="15" s="1"/>
  <c r="U2151" i="15" s="1"/>
  <c r="V2151" i="15" s="1"/>
  <c r="A2151" i="15"/>
  <c r="K2150" i="15"/>
  <c r="L2150" i="15" s="1"/>
  <c r="O2150" i="15" s="1"/>
  <c r="P2150" i="15" s="1"/>
  <c r="G2150" i="15"/>
  <c r="H2150" i="15" s="1"/>
  <c r="I2150" i="15" s="1"/>
  <c r="U2150" i="15" s="1"/>
  <c r="V2150" i="15" s="1"/>
  <c r="A2150" i="15"/>
  <c r="K2149" i="15"/>
  <c r="L2149" i="15" s="1"/>
  <c r="G2149" i="15"/>
  <c r="H2149" i="15" s="1"/>
  <c r="I2149" i="15" s="1"/>
  <c r="U2149" i="15" s="1"/>
  <c r="V2149" i="15" s="1"/>
  <c r="A2149" i="15"/>
  <c r="K2148" i="15"/>
  <c r="L2148" i="15" s="1"/>
  <c r="G2148" i="15"/>
  <c r="H2148" i="15" s="1"/>
  <c r="I2148" i="15" s="1"/>
  <c r="U2148" i="15" s="1"/>
  <c r="V2148" i="15" s="1"/>
  <c r="A2148" i="15"/>
  <c r="K2147" i="15"/>
  <c r="L2147" i="15" s="1"/>
  <c r="G2147" i="15"/>
  <c r="H2147" i="15" s="1"/>
  <c r="I2147" i="15" s="1"/>
  <c r="U2147" i="15" s="1"/>
  <c r="V2147" i="15" s="1"/>
  <c r="A2147" i="15"/>
  <c r="K2146" i="15"/>
  <c r="L2146" i="15" s="1"/>
  <c r="G2146" i="15"/>
  <c r="H2146" i="15" s="1"/>
  <c r="I2146" i="15" s="1"/>
  <c r="U2146" i="15" s="1"/>
  <c r="V2146" i="15" s="1"/>
  <c r="A2146" i="15"/>
  <c r="K2145" i="15"/>
  <c r="L2145" i="15" s="1"/>
  <c r="G2145" i="15"/>
  <c r="H2145" i="15" s="1"/>
  <c r="I2145" i="15" s="1"/>
  <c r="U2145" i="15" s="1"/>
  <c r="V2145" i="15" s="1"/>
  <c r="A2145" i="15"/>
  <c r="K2144" i="15"/>
  <c r="L2144" i="15" s="1"/>
  <c r="G2144" i="15"/>
  <c r="H2144" i="15" s="1"/>
  <c r="I2144" i="15" s="1"/>
  <c r="U2144" i="15" s="1"/>
  <c r="V2144" i="15" s="1"/>
  <c r="A2144" i="15"/>
  <c r="K2143" i="15"/>
  <c r="L2143" i="15" s="1"/>
  <c r="G2143" i="15"/>
  <c r="H2143" i="15" s="1"/>
  <c r="I2143" i="15" s="1"/>
  <c r="U2143" i="15" s="1"/>
  <c r="V2143" i="15" s="1"/>
  <c r="A2143" i="15"/>
  <c r="K2142" i="15"/>
  <c r="L2142" i="15" s="1"/>
  <c r="G2142" i="15"/>
  <c r="H2142" i="15" s="1"/>
  <c r="I2142" i="15" s="1"/>
  <c r="U2142" i="15" s="1"/>
  <c r="V2142" i="15" s="1"/>
  <c r="A2142" i="15"/>
  <c r="K2141" i="15"/>
  <c r="L2141" i="15" s="1"/>
  <c r="G2141" i="15"/>
  <c r="H2141" i="15" s="1"/>
  <c r="I2141" i="15" s="1"/>
  <c r="U2141" i="15" s="1"/>
  <c r="V2141" i="15" s="1"/>
  <c r="A2141" i="15"/>
  <c r="K2140" i="15"/>
  <c r="L2140" i="15" s="1"/>
  <c r="G2140" i="15"/>
  <c r="H2140" i="15" s="1"/>
  <c r="I2140" i="15" s="1"/>
  <c r="U2140" i="15" s="1"/>
  <c r="V2140" i="15" s="1"/>
  <c r="A2140" i="15"/>
  <c r="K2139" i="15"/>
  <c r="L2139" i="15" s="1"/>
  <c r="G2139" i="15"/>
  <c r="H2139" i="15" s="1"/>
  <c r="I2139" i="15" s="1"/>
  <c r="U2139" i="15" s="1"/>
  <c r="V2139" i="15" s="1"/>
  <c r="A2139" i="15"/>
  <c r="K2138" i="15"/>
  <c r="L2138" i="15" s="1"/>
  <c r="G2138" i="15"/>
  <c r="H2138" i="15" s="1"/>
  <c r="I2138" i="15" s="1"/>
  <c r="U2138" i="15" s="1"/>
  <c r="V2138" i="15" s="1"/>
  <c r="A2138" i="15"/>
  <c r="K2137" i="15"/>
  <c r="L2137" i="15" s="1"/>
  <c r="G2137" i="15"/>
  <c r="H2137" i="15" s="1"/>
  <c r="I2137" i="15" s="1"/>
  <c r="U2137" i="15" s="1"/>
  <c r="V2137" i="15" s="1"/>
  <c r="A2137" i="15"/>
  <c r="K2136" i="15"/>
  <c r="L2136" i="15" s="1"/>
  <c r="G2136" i="15"/>
  <c r="H2136" i="15" s="1"/>
  <c r="I2136" i="15" s="1"/>
  <c r="U2136" i="15" s="1"/>
  <c r="V2136" i="15" s="1"/>
  <c r="A2136" i="15"/>
  <c r="K2135" i="15"/>
  <c r="L2135" i="15" s="1"/>
  <c r="G2135" i="15"/>
  <c r="H2135" i="15" s="1"/>
  <c r="I2135" i="15" s="1"/>
  <c r="U2135" i="15" s="1"/>
  <c r="V2135" i="15" s="1"/>
  <c r="A2135" i="15"/>
  <c r="K2134" i="15"/>
  <c r="L2134" i="15" s="1"/>
  <c r="G2134" i="15"/>
  <c r="H2134" i="15" s="1"/>
  <c r="I2134" i="15" s="1"/>
  <c r="U2134" i="15" s="1"/>
  <c r="V2134" i="15" s="1"/>
  <c r="A2134" i="15"/>
  <c r="K2133" i="15"/>
  <c r="L2133" i="15" s="1"/>
  <c r="G2133" i="15"/>
  <c r="H2133" i="15" s="1"/>
  <c r="I2133" i="15" s="1"/>
  <c r="U2133" i="15" s="1"/>
  <c r="V2133" i="15" s="1"/>
  <c r="A2133" i="15"/>
  <c r="K2132" i="15"/>
  <c r="L2132" i="15" s="1"/>
  <c r="G2132" i="15"/>
  <c r="H2132" i="15" s="1"/>
  <c r="I2132" i="15" s="1"/>
  <c r="U2132" i="15" s="1"/>
  <c r="V2132" i="15" s="1"/>
  <c r="A2132" i="15"/>
  <c r="K2131" i="15"/>
  <c r="L2131" i="15" s="1"/>
  <c r="G2131" i="15"/>
  <c r="H2131" i="15" s="1"/>
  <c r="I2131" i="15" s="1"/>
  <c r="U2131" i="15" s="1"/>
  <c r="V2131" i="15" s="1"/>
  <c r="A2131" i="15"/>
  <c r="K2130" i="15"/>
  <c r="L2130" i="15" s="1"/>
  <c r="G2130" i="15"/>
  <c r="H2130" i="15" s="1"/>
  <c r="I2130" i="15" s="1"/>
  <c r="U2130" i="15" s="1"/>
  <c r="V2130" i="15" s="1"/>
  <c r="A2130" i="15"/>
  <c r="K2129" i="15"/>
  <c r="L2129" i="15" s="1"/>
  <c r="G2129" i="15"/>
  <c r="H2129" i="15" s="1"/>
  <c r="I2129" i="15" s="1"/>
  <c r="U2129" i="15" s="1"/>
  <c r="V2129" i="15" s="1"/>
  <c r="A2129" i="15"/>
  <c r="K2128" i="15"/>
  <c r="L2128" i="15" s="1"/>
  <c r="G2128" i="15"/>
  <c r="H2128" i="15" s="1"/>
  <c r="I2128" i="15" s="1"/>
  <c r="U2128" i="15" s="1"/>
  <c r="V2128" i="15" s="1"/>
  <c r="A2128" i="15"/>
  <c r="K2127" i="15"/>
  <c r="L2127" i="15" s="1"/>
  <c r="G2127" i="15"/>
  <c r="H2127" i="15" s="1"/>
  <c r="I2127" i="15" s="1"/>
  <c r="U2127" i="15" s="1"/>
  <c r="V2127" i="15" s="1"/>
  <c r="A2127" i="15"/>
  <c r="K2126" i="15"/>
  <c r="L2126" i="15" s="1"/>
  <c r="G2126" i="15"/>
  <c r="H2126" i="15" s="1"/>
  <c r="I2126" i="15" s="1"/>
  <c r="U2126" i="15" s="1"/>
  <c r="V2126" i="15" s="1"/>
  <c r="A2126" i="15"/>
  <c r="K2125" i="15"/>
  <c r="L2125" i="15" s="1"/>
  <c r="G2125" i="15"/>
  <c r="H2125" i="15" s="1"/>
  <c r="I2125" i="15" s="1"/>
  <c r="U2125" i="15" s="1"/>
  <c r="V2125" i="15" s="1"/>
  <c r="A2125" i="15"/>
  <c r="K2124" i="15"/>
  <c r="L2124" i="15" s="1"/>
  <c r="G2124" i="15"/>
  <c r="H2124" i="15" s="1"/>
  <c r="I2124" i="15" s="1"/>
  <c r="U2124" i="15" s="1"/>
  <c r="V2124" i="15" s="1"/>
  <c r="A2124" i="15"/>
  <c r="K2123" i="15"/>
  <c r="L2123" i="15" s="1"/>
  <c r="G2123" i="15"/>
  <c r="H2123" i="15" s="1"/>
  <c r="I2123" i="15" s="1"/>
  <c r="U2123" i="15" s="1"/>
  <c r="V2123" i="15" s="1"/>
  <c r="A2123" i="15"/>
  <c r="K2122" i="15"/>
  <c r="L2122" i="15" s="1"/>
  <c r="G2122" i="15"/>
  <c r="H2122" i="15" s="1"/>
  <c r="I2122" i="15" s="1"/>
  <c r="U2122" i="15" s="1"/>
  <c r="V2122" i="15" s="1"/>
  <c r="A2122" i="15"/>
  <c r="K2121" i="15"/>
  <c r="L2121" i="15" s="1"/>
  <c r="G2121" i="15"/>
  <c r="H2121" i="15" s="1"/>
  <c r="I2121" i="15" s="1"/>
  <c r="U2121" i="15" s="1"/>
  <c r="V2121" i="15" s="1"/>
  <c r="A2121" i="15"/>
  <c r="K2120" i="15"/>
  <c r="L2120" i="15" s="1"/>
  <c r="G2120" i="15"/>
  <c r="H2120" i="15" s="1"/>
  <c r="I2120" i="15" s="1"/>
  <c r="U2120" i="15" s="1"/>
  <c r="V2120" i="15" s="1"/>
  <c r="A2120" i="15"/>
  <c r="K2119" i="15"/>
  <c r="L2119" i="15" s="1"/>
  <c r="G2119" i="15"/>
  <c r="H2119" i="15" s="1"/>
  <c r="I2119" i="15" s="1"/>
  <c r="U2119" i="15" s="1"/>
  <c r="V2119" i="15" s="1"/>
  <c r="A2119" i="15"/>
  <c r="K2118" i="15"/>
  <c r="L2118" i="15" s="1"/>
  <c r="G2118" i="15"/>
  <c r="H2118" i="15" s="1"/>
  <c r="I2118" i="15" s="1"/>
  <c r="U2118" i="15" s="1"/>
  <c r="V2118" i="15" s="1"/>
  <c r="A2118" i="15"/>
  <c r="K2117" i="15"/>
  <c r="L2117" i="15" s="1"/>
  <c r="G2117" i="15"/>
  <c r="H2117" i="15" s="1"/>
  <c r="I2117" i="15" s="1"/>
  <c r="U2117" i="15" s="1"/>
  <c r="V2117" i="15" s="1"/>
  <c r="A2117" i="15"/>
  <c r="K2116" i="15"/>
  <c r="L2116" i="15" s="1"/>
  <c r="G2116" i="15"/>
  <c r="H2116" i="15" s="1"/>
  <c r="I2116" i="15" s="1"/>
  <c r="U2116" i="15" s="1"/>
  <c r="V2116" i="15" s="1"/>
  <c r="A2116" i="15"/>
  <c r="K2115" i="15"/>
  <c r="L2115" i="15" s="1"/>
  <c r="G2115" i="15"/>
  <c r="H2115" i="15" s="1"/>
  <c r="I2115" i="15" s="1"/>
  <c r="U2115" i="15" s="1"/>
  <c r="V2115" i="15" s="1"/>
  <c r="A2115" i="15"/>
  <c r="K2114" i="15"/>
  <c r="L2114" i="15" s="1"/>
  <c r="G2114" i="15"/>
  <c r="H2114" i="15" s="1"/>
  <c r="I2114" i="15" s="1"/>
  <c r="U2114" i="15" s="1"/>
  <c r="V2114" i="15" s="1"/>
  <c r="A2114" i="15"/>
  <c r="K2113" i="15"/>
  <c r="L2113" i="15" s="1"/>
  <c r="G2113" i="15"/>
  <c r="H2113" i="15" s="1"/>
  <c r="I2113" i="15" s="1"/>
  <c r="U2113" i="15" s="1"/>
  <c r="V2113" i="15" s="1"/>
  <c r="A2113" i="15"/>
  <c r="G2112" i="15"/>
  <c r="H2112" i="15" s="1"/>
  <c r="I2112" i="15" s="1"/>
  <c r="U2112" i="15" s="1"/>
  <c r="V2112" i="15" s="1"/>
  <c r="A2112" i="15"/>
  <c r="G2111" i="15"/>
  <c r="H2111" i="15" s="1"/>
  <c r="I2111" i="15" s="1"/>
  <c r="U2111" i="15" s="1"/>
  <c r="V2111" i="15" s="1"/>
  <c r="A2111" i="15"/>
  <c r="G2110" i="15"/>
  <c r="H2110" i="15" s="1"/>
  <c r="I2110" i="15" s="1"/>
  <c r="U2110" i="15" s="1"/>
  <c r="V2110" i="15" s="1"/>
  <c r="A2110" i="15"/>
  <c r="G2109" i="15"/>
  <c r="H2109" i="15" s="1"/>
  <c r="I2109" i="15" s="1"/>
  <c r="U2109" i="15" s="1"/>
  <c r="V2109" i="15" s="1"/>
  <c r="A2109" i="15"/>
  <c r="G2108" i="15"/>
  <c r="H2108" i="15" s="1"/>
  <c r="I2108" i="15" s="1"/>
  <c r="U2108" i="15" s="1"/>
  <c r="V2108" i="15" s="1"/>
  <c r="A2108" i="15"/>
  <c r="G2107" i="15"/>
  <c r="H2107" i="15" s="1"/>
  <c r="I2107" i="15" s="1"/>
  <c r="U2107" i="15" s="1"/>
  <c r="V2107" i="15" s="1"/>
  <c r="A2107" i="15"/>
  <c r="G2106" i="15"/>
  <c r="H2106" i="15" s="1"/>
  <c r="I2106" i="15" s="1"/>
  <c r="U2106" i="15" s="1"/>
  <c r="V2106" i="15" s="1"/>
  <c r="A2106" i="15"/>
  <c r="G2105" i="15"/>
  <c r="H2105" i="15" s="1"/>
  <c r="I2105" i="15" s="1"/>
  <c r="U2105" i="15" s="1"/>
  <c r="V2105" i="15" s="1"/>
  <c r="A2105" i="15"/>
  <c r="G2104" i="15"/>
  <c r="H2104" i="15" s="1"/>
  <c r="I2104" i="15" s="1"/>
  <c r="U2104" i="15" s="1"/>
  <c r="V2104" i="15" s="1"/>
  <c r="A2104" i="15"/>
  <c r="G2103" i="15"/>
  <c r="H2103" i="15" s="1"/>
  <c r="I2103" i="15" s="1"/>
  <c r="U2103" i="15" s="1"/>
  <c r="V2103" i="15" s="1"/>
  <c r="A2103" i="15"/>
  <c r="G2102" i="15"/>
  <c r="H2102" i="15" s="1"/>
  <c r="I2102" i="15" s="1"/>
  <c r="U2102" i="15" s="1"/>
  <c r="V2102" i="15" s="1"/>
  <c r="A2102" i="15"/>
  <c r="G2101" i="15"/>
  <c r="H2101" i="15" s="1"/>
  <c r="I2101" i="15" s="1"/>
  <c r="U2101" i="15" s="1"/>
  <c r="V2101" i="15" s="1"/>
  <c r="A2101" i="15"/>
  <c r="G2100" i="15"/>
  <c r="H2100" i="15" s="1"/>
  <c r="I2100" i="15" s="1"/>
  <c r="U2100" i="15" s="1"/>
  <c r="V2100" i="15" s="1"/>
  <c r="A2100" i="15"/>
  <c r="G2099" i="15"/>
  <c r="H2099" i="15" s="1"/>
  <c r="I2099" i="15" s="1"/>
  <c r="U2099" i="15" s="1"/>
  <c r="V2099" i="15" s="1"/>
  <c r="A2099" i="15"/>
  <c r="G2098" i="15"/>
  <c r="H2098" i="15" s="1"/>
  <c r="I2098" i="15" s="1"/>
  <c r="U2098" i="15" s="1"/>
  <c r="V2098" i="15" s="1"/>
  <c r="A2098" i="15"/>
  <c r="G2097" i="15"/>
  <c r="H2097" i="15" s="1"/>
  <c r="I2097" i="15" s="1"/>
  <c r="U2097" i="15" s="1"/>
  <c r="V2097" i="15" s="1"/>
  <c r="A2097" i="15"/>
  <c r="G2096" i="15"/>
  <c r="H2096" i="15" s="1"/>
  <c r="I2096" i="15" s="1"/>
  <c r="U2096" i="15" s="1"/>
  <c r="V2096" i="15" s="1"/>
  <c r="A2096" i="15"/>
  <c r="G2095" i="15"/>
  <c r="H2095" i="15" s="1"/>
  <c r="I2095" i="15" s="1"/>
  <c r="U2095" i="15" s="1"/>
  <c r="V2095" i="15" s="1"/>
  <c r="A2095" i="15"/>
  <c r="G2094" i="15"/>
  <c r="H2094" i="15" s="1"/>
  <c r="I2094" i="15" s="1"/>
  <c r="U2094" i="15" s="1"/>
  <c r="V2094" i="15" s="1"/>
  <c r="A2094" i="15"/>
  <c r="G2093" i="15"/>
  <c r="H2093" i="15" s="1"/>
  <c r="I2093" i="15" s="1"/>
  <c r="U2093" i="15" s="1"/>
  <c r="V2093" i="15" s="1"/>
  <c r="A2093" i="15"/>
  <c r="G2092" i="15"/>
  <c r="H2092" i="15" s="1"/>
  <c r="I2092" i="15" s="1"/>
  <c r="U2092" i="15" s="1"/>
  <c r="V2092" i="15" s="1"/>
  <c r="A2092" i="15"/>
  <c r="G2091" i="15"/>
  <c r="H2091" i="15" s="1"/>
  <c r="I2091" i="15" s="1"/>
  <c r="U2091" i="15" s="1"/>
  <c r="V2091" i="15" s="1"/>
  <c r="A2091" i="15"/>
  <c r="G2090" i="15"/>
  <c r="H2090" i="15" s="1"/>
  <c r="I2090" i="15" s="1"/>
  <c r="U2090" i="15" s="1"/>
  <c r="V2090" i="15" s="1"/>
  <c r="A2090" i="15"/>
  <c r="G2089" i="15"/>
  <c r="H2089" i="15" s="1"/>
  <c r="I2089" i="15" s="1"/>
  <c r="U2089" i="15" s="1"/>
  <c r="V2089" i="15" s="1"/>
  <c r="A2089" i="15"/>
  <c r="G2088" i="15"/>
  <c r="H2088" i="15" s="1"/>
  <c r="I2088" i="15" s="1"/>
  <c r="U2088" i="15" s="1"/>
  <c r="V2088" i="15" s="1"/>
  <c r="A2088" i="15"/>
  <c r="G2087" i="15"/>
  <c r="H2087" i="15" s="1"/>
  <c r="I2087" i="15" s="1"/>
  <c r="U2087" i="15" s="1"/>
  <c r="V2087" i="15" s="1"/>
  <c r="A2087" i="15"/>
  <c r="G2086" i="15"/>
  <c r="H2086" i="15" s="1"/>
  <c r="I2086" i="15" s="1"/>
  <c r="U2086" i="15" s="1"/>
  <c r="V2086" i="15" s="1"/>
  <c r="A2086" i="15"/>
  <c r="G2085" i="15"/>
  <c r="H2085" i="15" s="1"/>
  <c r="I2085" i="15" s="1"/>
  <c r="U2085" i="15" s="1"/>
  <c r="V2085" i="15" s="1"/>
  <c r="A2085" i="15"/>
  <c r="G2084" i="15"/>
  <c r="H2084" i="15" s="1"/>
  <c r="I2084" i="15" s="1"/>
  <c r="U2084" i="15" s="1"/>
  <c r="V2084" i="15" s="1"/>
  <c r="A2084" i="15"/>
  <c r="G2083" i="15"/>
  <c r="H2083" i="15" s="1"/>
  <c r="I2083" i="15" s="1"/>
  <c r="U2083" i="15" s="1"/>
  <c r="V2083" i="15" s="1"/>
  <c r="A2083" i="15"/>
  <c r="G2082" i="15"/>
  <c r="H2082" i="15" s="1"/>
  <c r="I2082" i="15" s="1"/>
  <c r="U2082" i="15" s="1"/>
  <c r="V2082" i="15" s="1"/>
  <c r="A2082" i="15"/>
  <c r="G2081" i="15"/>
  <c r="H2081" i="15" s="1"/>
  <c r="I2081" i="15" s="1"/>
  <c r="U2081" i="15" s="1"/>
  <c r="V2081" i="15" s="1"/>
  <c r="A2081" i="15"/>
  <c r="G2080" i="15"/>
  <c r="H2080" i="15" s="1"/>
  <c r="I2080" i="15" s="1"/>
  <c r="U2080" i="15" s="1"/>
  <c r="V2080" i="15" s="1"/>
  <c r="A2080" i="15"/>
  <c r="G2079" i="15"/>
  <c r="H2079" i="15" s="1"/>
  <c r="I2079" i="15" s="1"/>
  <c r="U2079" i="15" s="1"/>
  <c r="V2079" i="15" s="1"/>
  <c r="A2079" i="15"/>
  <c r="G2078" i="15"/>
  <c r="H2078" i="15" s="1"/>
  <c r="I2078" i="15" s="1"/>
  <c r="U2078" i="15" s="1"/>
  <c r="V2078" i="15" s="1"/>
  <c r="A2078" i="15"/>
  <c r="G2077" i="15"/>
  <c r="H2077" i="15" s="1"/>
  <c r="I2077" i="15" s="1"/>
  <c r="U2077" i="15" s="1"/>
  <c r="V2077" i="15" s="1"/>
  <c r="A2077" i="15"/>
  <c r="G2076" i="15"/>
  <c r="H2076" i="15" s="1"/>
  <c r="I2076" i="15" s="1"/>
  <c r="U2076" i="15" s="1"/>
  <c r="V2076" i="15" s="1"/>
  <c r="A2076" i="15"/>
  <c r="K2075" i="15"/>
  <c r="L2075" i="15" s="1"/>
  <c r="O2075" i="15" s="1"/>
  <c r="P2075" i="15" s="1"/>
  <c r="G2075" i="15"/>
  <c r="H2075" i="15" s="1"/>
  <c r="I2075" i="15" s="1"/>
  <c r="U2075" i="15" s="1"/>
  <c r="V2075" i="15" s="1"/>
  <c r="A2075" i="15"/>
  <c r="K2074" i="15"/>
  <c r="L2074" i="15" s="1"/>
  <c r="O2074" i="15" s="1"/>
  <c r="P2074" i="15" s="1"/>
  <c r="G2074" i="15"/>
  <c r="H2074" i="15" s="1"/>
  <c r="I2074" i="15" s="1"/>
  <c r="U2074" i="15" s="1"/>
  <c r="V2074" i="15" s="1"/>
  <c r="A2074" i="15"/>
  <c r="K2073" i="15"/>
  <c r="L2073" i="15" s="1"/>
  <c r="O2073" i="15" s="1"/>
  <c r="P2073" i="15" s="1"/>
  <c r="G2073" i="15"/>
  <c r="H2073" i="15" s="1"/>
  <c r="I2073" i="15" s="1"/>
  <c r="U2073" i="15" s="1"/>
  <c r="V2073" i="15" s="1"/>
  <c r="A2073" i="15"/>
  <c r="K2072" i="15"/>
  <c r="L2072" i="15" s="1"/>
  <c r="O2072" i="15" s="1"/>
  <c r="P2072" i="15" s="1"/>
  <c r="G2072" i="15"/>
  <c r="H2072" i="15" s="1"/>
  <c r="I2072" i="15" s="1"/>
  <c r="U2072" i="15" s="1"/>
  <c r="V2072" i="15" s="1"/>
  <c r="A2072" i="15"/>
  <c r="K2071" i="15"/>
  <c r="L2071" i="15" s="1"/>
  <c r="O2071" i="15" s="1"/>
  <c r="P2071" i="15" s="1"/>
  <c r="G2071" i="15"/>
  <c r="H2071" i="15" s="1"/>
  <c r="I2071" i="15" s="1"/>
  <c r="U2071" i="15" s="1"/>
  <c r="V2071" i="15" s="1"/>
  <c r="A2071" i="15"/>
  <c r="K2070" i="15"/>
  <c r="L2070" i="15" s="1"/>
  <c r="O2070" i="15" s="1"/>
  <c r="P2070" i="15" s="1"/>
  <c r="G2070" i="15"/>
  <c r="H2070" i="15" s="1"/>
  <c r="I2070" i="15" s="1"/>
  <c r="U2070" i="15" s="1"/>
  <c r="V2070" i="15" s="1"/>
  <c r="A2070" i="15"/>
  <c r="K2069" i="15"/>
  <c r="L2069" i="15" s="1"/>
  <c r="O2069" i="15" s="1"/>
  <c r="P2069" i="15" s="1"/>
  <c r="G2069" i="15"/>
  <c r="H2069" i="15" s="1"/>
  <c r="I2069" i="15" s="1"/>
  <c r="U2069" i="15" s="1"/>
  <c r="V2069" i="15" s="1"/>
  <c r="A2069" i="15"/>
  <c r="K2068" i="15"/>
  <c r="L2068" i="15" s="1"/>
  <c r="O2068" i="15" s="1"/>
  <c r="P2068" i="15" s="1"/>
  <c r="G2068" i="15"/>
  <c r="H2068" i="15" s="1"/>
  <c r="I2068" i="15" s="1"/>
  <c r="U2068" i="15" s="1"/>
  <c r="V2068" i="15" s="1"/>
  <c r="A2068" i="15"/>
  <c r="K2067" i="15"/>
  <c r="L2067" i="15" s="1"/>
  <c r="O2067" i="15" s="1"/>
  <c r="P2067" i="15" s="1"/>
  <c r="G2067" i="15"/>
  <c r="H2067" i="15" s="1"/>
  <c r="I2067" i="15" s="1"/>
  <c r="U2067" i="15" s="1"/>
  <c r="V2067" i="15" s="1"/>
  <c r="A2067" i="15"/>
  <c r="K2066" i="15"/>
  <c r="L2066" i="15" s="1"/>
  <c r="O2066" i="15" s="1"/>
  <c r="P2066" i="15" s="1"/>
  <c r="G2066" i="15"/>
  <c r="H2066" i="15" s="1"/>
  <c r="I2066" i="15" s="1"/>
  <c r="U2066" i="15" s="1"/>
  <c r="V2066" i="15" s="1"/>
  <c r="A2066" i="15"/>
  <c r="K2065" i="15"/>
  <c r="L2065" i="15" s="1"/>
  <c r="O2065" i="15" s="1"/>
  <c r="P2065" i="15" s="1"/>
  <c r="G2065" i="15"/>
  <c r="H2065" i="15" s="1"/>
  <c r="I2065" i="15" s="1"/>
  <c r="U2065" i="15" s="1"/>
  <c r="V2065" i="15" s="1"/>
  <c r="A2065" i="15"/>
  <c r="K2064" i="15"/>
  <c r="L2064" i="15" s="1"/>
  <c r="O2064" i="15" s="1"/>
  <c r="P2064" i="15" s="1"/>
  <c r="G2064" i="15"/>
  <c r="H2064" i="15" s="1"/>
  <c r="I2064" i="15" s="1"/>
  <c r="U2064" i="15" s="1"/>
  <c r="V2064" i="15" s="1"/>
  <c r="A2064" i="15"/>
  <c r="K2063" i="15"/>
  <c r="L2063" i="15" s="1"/>
  <c r="O2063" i="15" s="1"/>
  <c r="P2063" i="15" s="1"/>
  <c r="G2063" i="15"/>
  <c r="H2063" i="15" s="1"/>
  <c r="I2063" i="15" s="1"/>
  <c r="U2063" i="15" s="1"/>
  <c r="V2063" i="15" s="1"/>
  <c r="A2063" i="15"/>
  <c r="K2062" i="15"/>
  <c r="L2062" i="15" s="1"/>
  <c r="O2062" i="15" s="1"/>
  <c r="P2062" i="15" s="1"/>
  <c r="G2062" i="15"/>
  <c r="H2062" i="15" s="1"/>
  <c r="I2062" i="15" s="1"/>
  <c r="U2062" i="15" s="1"/>
  <c r="V2062" i="15" s="1"/>
  <c r="A2062" i="15"/>
  <c r="K2061" i="15"/>
  <c r="L2061" i="15" s="1"/>
  <c r="O2061" i="15" s="1"/>
  <c r="P2061" i="15" s="1"/>
  <c r="G2061" i="15"/>
  <c r="H2061" i="15" s="1"/>
  <c r="I2061" i="15" s="1"/>
  <c r="U2061" i="15" s="1"/>
  <c r="V2061" i="15" s="1"/>
  <c r="A2061" i="15"/>
  <c r="K2060" i="15"/>
  <c r="L2060" i="15" s="1"/>
  <c r="O2060" i="15" s="1"/>
  <c r="P2060" i="15" s="1"/>
  <c r="G2060" i="15"/>
  <c r="H2060" i="15" s="1"/>
  <c r="I2060" i="15" s="1"/>
  <c r="U2060" i="15" s="1"/>
  <c r="V2060" i="15" s="1"/>
  <c r="A2060" i="15"/>
  <c r="K2059" i="15"/>
  <c r="L2059" i="15" s="1"/>
  <c r="O2059" i="15" s="1"/>
  <c r="P2059" i="15" s="1"/>
  <c r="G2059" i="15"/>
  <c r="H2059" i="15" s="1"/>
  <c r="I2059" i="15" s="1"/>
  <c r="U2059" i="15" s="1"/>
  <c r="V2059" i="15" s="1"/>
  <c r="A2059" i="15"/>
  <c r="K2058" i="15"/>
  <c r="L2058" i="15" s="1"/>
  <c r="O2058" i="15" s="1"/>
  <c r="P2058" i="15" s="1"/>
  <c r="G2058" i="15"/>
  <c r="H2058" i="15" s="1"/>
  <c r="I2058" i="15" s="1"/>
  <c r="U2058" i="15" s="1"/>
  <c r="V2058" i="15" s="1"/>
  <c r="A2058" i="15"/>
  <c r="K2057" i="15"/>
  <c r="L2057" i="15" s="1"/>
  <c r="O2057" i="15" s="1"/>
  <c r="P2057" i="15" s="1"/>
  <c r="G2057" i="15"/>
  <c r="H2057" i="15" s="1"/>
  <c r="I2057" i="15" s="1"/>
  <c r="U2057" i="15" s="1"/>
  <c r="V2057" i="15" s="1"/>
  <c r="A2057" i="15"/>
  <c r="K2056" i="15"/>
  <c r="L2056" i="15" s="1"/>
  <c r="O2056" i="15" s="1"/>
  <c r="P2056" i="15" s="1"/>
  <c r="G2056" i="15"/>
  <c r="H2056" i="15" s="1"/>
  <c r="I2056" i="15" s="1"/>
  <c r="U2056" i="15" s="1"/>
  <c r="V2056" i="15" s="1"/>
  <c r="A2056" i="15"/>
  <c r="K2055" i="15"/>
  <c r="L2055" i="15" s="1"/>
  <c r="O2055" i="15" s="1"/>
  <c r="P2055" i="15" s="1"/>
  <c r="G2055" i="15"/>
  <c r="H2055" i="15" s="1"/>
  <c r="I2055" i="15" s="1"/>
  <c r="U2055" i="15" s="1"/>
  <c r="V2055" i="15" s="1"/>
  <c r="A2055" i="15"/>
  <c r="K2054" i="15"/>
  <c r="L2054" i="15" s="1"/>
  <c r="O2054" i="15" s="1"/>
  <c r="P2054" i="15" s="1"/>
  <c r="G2054" i="15"/>
  <c r="H2054" i="15" s="1"/>
  <c r="I2054" i="15" s="1"/>
  <c r="U2054" i="15" s="1"/>
  <c r="V2054" i="15" s="1"/>
  <c r="A2054" i="15"/>
  <c r="K2053" i="15"/>
  <c r="L2053" i="15" s="1"/>
  <c r="O2053" i="15" s="1"/>
  <c r="P2053" i="15" s="1"/>
  <c r="G2053" i="15"/>
  <c r="H2053" i="15" s="1"/>
  <c r="I2053" i="15" s="1"/>
  <c r="U2053" i="15" s="1"/>
  <c r="V2053" i="15" s="1"/>
  <c r="A2053" i="15"/>
  <c r="K2052" i="15"/>
  <c r="L2052" i="15" s="1"/>
  <c r="O2052" i="15" s="1"/>
  <c r="P2052" i="15" s="1"/>
  <c r="G2052" i="15"/>
  <c r="H2052" i="15" s="1"/>
  <c r="I2052" i="15" s="1"/>
  <c r="U2052" i="15" s="1"/>
  <c r="V2052" i="15" s="1"/>
  <c r="A2052" i="15"/>
  <c r="K2051" i="15"/>
  <c r="L2051" i="15" s="1"/>
  <c r="O2051" i="15" s="1"/>
  <c r="P2051" i="15" s="1"/>
  <c r="G2051" i="15"/>
  <c r="H2051" i="15" s="1"/>
  <c r="I2051" i="15" s="1"/>
  <c r="U2051" i="15" s="1"/>
  <c r="V2051" i="15" s="1"/>
  <c r="A2051" i="15"/>
  <c r="K2050" i="15"/>
  <c r="L2050" i="15" s="1"/>
  <c r="O2050" i="15" s="1"/>
  <c r="P2050" i="15" s="1"/>
  <c r="G2050" i="15"/>
  <c r="H2050" i="15" s="1"/>
  <c r="I2050" i="15" s="1"/>
  <c r="U2050" i="15" s="1"/>
  <c r="V2050" i="15" s="1"/>
  <c r="A2050" i="15"/>
  <c r="K2049" i="15"/>
  <c r="L2049" i="15" s="1"/>
  <c r="O2049" i="15" s="1"/>
  <c r="P2049" i="15" s="1"/>
  <c r="G2049" i="15"/>
  <c r="H2049" i="15" s="1"/>
  <c r="I2049" i="15" s="1"/>
  <c r="U2049" i="15" s="1"/>
  <c r="V2049" i="15" s="1"/>
  <c r="A2049" i="15"/>
  <c r="K2048" i="15"/>
  <c r="L2048" i="15" s="1"/>
  <c r="O2048" i="15" s="1"/>
  <c r="P2048" i="15" s="1"/>
  <c r="G2048" i="15"/>
  <c r="H2048" i="15" s="1"/>
  <c r="I2048" i="15" s="1"/>
  <c r="U2048" i="15" s="1"/>
  <c r="V2048" i="15" s="1"/>
  <c r="A2048" i="15"/>
  <c r="K2047" i="15"/>
  <c r="L2047" i="15" s="1"/>
  <c r="O2047" i="15" s="1"/>
  <c r="P2047" i="15" s="1"/>
  <c r="G2047" i="15"/>
  <c r="H2047" i="15" s="1"/>
  <c r="I2047" i="15" s="1"/>
  <c r="U2047" i="15" s="1"/>
  <c r="V2047" i="15" s="1"/>
  <c r="A2047" i="15"/>
  <c r="K2046" i="15"/>
  <c r="L2046" i="15" s="1"/>
  <c r="O2046" i="15" s="1"/>
  <c r="P2046" i="15" s="1"/>
  <c r="G2046" i="15"/>
  <c r="H2046" i="15" s="1"/>
  <c r="I2046" i="15" s="1"/>
  <c r="U2046" i="15" s="1"/>
  <c r="V2046" i="15" s="1"/>
  <c r="A2046" i="15"/>
  <c r="K2045" i="15"/>
  <c r="L2045" i="15" s="1"/>
  <c r="O2045" i="15" s="1"/>
  <c r="P2045" i="15" s="1"/>
  <c r="G2045" i="15"/>
  <c r="H2045" i="15" s="1"/>
  <c r="I2045" i="15" s="1"/>
  <c r="U2045" i="15" s="1"/>
  <c r="V2045" i="15" s="1"/>
  <c r="A2045" i="15"/>
  <c r="K2044" i="15"/>
  <c r="L2044" i="15" s="1"/>
  <c r="O2044" i="15" s="1"/>
  <c r="P2044" i="15" s="1"/>
  <c r="G2044" i="15"/>
  <c r="H2044" i="15" s="1"/>
  <c r="I2044" i="15" s="1"/>
  <c r="U2044" i="15" s="1"/>
  <c r="V2044" i="15" s="1"/>
  <c r="A2044" i="15"/>
  <c r="K2043" i="15"/>
  <c r="L2043" i="15" s="1"/>
  <c r="O2043" i="15" s="1"/>
  <c r="P2043" i="15" s="1"/>
  <c r="G2043" i="15"/>
  <c r="H2043" i="15" s="1"/>
  <c r="I2043" i="15" s="1"/>
  <c r="U2043" i="15" s="1"/>
  <c r="V2043" i="15" s="1"/>
  <c r="A2043" i="15"/>
  <c r="K2042" i="15"/>
  <c r="L2042" i="15" s="1"/>
  <c r="O2042" i="15" s="1"/>
  <c r="P2042" i="15" s="1"/>
  <c r="G2042" i="15"/>
  <c r="H2042" i="15" s="1"/>
  <c r="I2042" i="15" s="1"/>
  <c r="U2042" i="15" s="1"/>
  <c r="V2042" i="15" s="1"/>
  <c r="A2042" i="15"/>
  <c r="K2041" i="15"/>
  <c r="L2041" i="15" s="1"/>
  <c r="O2041" i="15" s="1"/>
  <c r="P2041" i="15" s="1"/>
  <c r="G2041" i="15"/>
  <c r="H2041" i="15" s="1"/>
  <c r="I2041" i="15" s="1"/>
  <c r="U2041" i="15" s="1"/>
  <c r="V2041" i="15" s="1"/>
  <c r="A2041" i="15"/>
  <c r="K2040" i="15"/>
  <c r="L2040" i="15" s="1"/>
  <c r="O2040" i="15" s="1"/>
  <c r="P2040" i="15" s="1"/>
  <c r="G2040" i="15"/>
  <c r="H2040" i="15" s="1"/>
  <c r="I2040" i="15" s="1"/>
  <c r="U2040" i="15" s="1"/>
  <c r="V2040" i="15" s="1"/>
  <c r="A2040" i="15"/>
  <c r="K2039" i="15"/>
  <c r="L2039" i="15" s="1"/>
  <c r="O2039" i="15" s="1"/>
  <c r="P2039" i="15" s="1"/>
  <c r="G2039" i="15"/>
  <c r="H2039" i="15" s="1"/>
  <c r="I2039" i="15" s="1"/>
  <c r="U2039" i="15" s="1"/>
  <c r="V2039" i="15" s="1"/>
  <c r="A2039" i="15"/>
  <c r="K2038" i="15"/>
  <c r="L2038" i="15" s="1"/>
  <c r="G2038" i="15"/>
  <c r="H2038" i="15" s="1"/>
  <c r="I2038" i="15" s="1"/>
  <c r="U2038" i="15" s="1"/>
  <c r="V2038" i="15" s="1"/>
  <c r="A2038" i="15"/>
  <c r="K2037" i="15"/>
  <c r="L2037" i="15" s="1"/>
  <c r="G2037" i="15"/>
  <c r="H2037" i="15" s="1"/>
  <c r="I2037" i="15" s="1"/>
  <c r="U2037" i="15" s="1"/>
  <c r="V2037" i="15" s="1"/>
  <c r="A2037" i="15"/>
  <c r="K2036" i="15"/>
  <c r="L2036" i="15" s="1"/>
  <c r="G2036" i="15"/>
  <c r="H2036" i="15" s="1"/>
  <c r="I2036" i="15" s="1"/>
  <c r="U2036" i="15" s="1"/>
  <c r="V2036" i="15" s="1"/>
  <c r="A2036" i="15"/>
  <c r="K2035" i="15"/>
  <c r="L2035" i="15" s="1"/>
  <c r="G2035" i="15"/>
  <c r="H2035" i="15" s="1"/>
  <c r="I2035" i="15" s="1"/>
  <c r="U2035" i="15" s="1"/>
  <c r="V2035" i="15" s="1"/>
  <c r="A2035" i="15"/>
  <c r="K2034" i="15"/>
  <c r="L2034" i="15" s="1"/>
  <c r="G2034" i="15"/>
  <c r="H2034" i="15" s="1"/>
  <c r="I2034" i="15" s="1"/>
  <c r="U2034" i="15" s="1"/>
  <c r="V2034" i="15" s="1"/>
  <c r="A2034" i="15"/>
  <c r="K2033" i="15"/>
  <c r="L2033" i="15" s="1"/>
  <c r="G2033" i="15"/>
  <c r="H2033" i="15" s="1"/>
  <c r="I2033" i="15" s="1"/>
  <c r="U2033" i="15" s="1"/>
  <c r="V2033" i="15" s="1"/>
  <c r="A2033" i="15"/>
  <c r="K2032" i="15"/>
  <c r="L2032" i="15" s="1"/>
  <c r="G2032" i="15"/>
  <c r="H2032" i="15" s="1"/>
  <c r="I2032" i="15" s="1"/>
  <c r="U2032" i="15" s="1"/>
  <c r="V2032" i="15" s="1"/>
  <c r="A2032" i="15"/>
  <c r="K2031" i="15"/>
  <c r="L2031" i="15" s="1"/>
  <c r="G2031" i="15"/>
  <c r="H2031" i="15" s="1"/>
  <c r="I2031" i="15" s="1"/>
  <c r="U2031" i="15" s="1"/>
  <c r="V2031" i="15" s="1"/>
  <c r="A2031" i="15"/>
  <c r="K2030" i="15"/>
  <c r="L2030" i="15" s="1"/>
  <c r="G2030" i="15"/>
  <c r="H2030" i="15" s="1"/>
  <c r="I2030" i="15" s="1"/>
  <c r="U2030" i="15" s="1"/>
  <c r="V2030" i="15" s="1"/>
  <c r="A2030" i="15"/>
  <c r="K2029" i="15"/>
  <c r="L2029" i="15" s="1"/>
  <c r="G2029" i="15"/>
  <c r="H2029" i="15" s="1"/>
  <c r="I2029" i="15" s="1"/>
  <c r="U2029" i="15" s="1"/>
  <c r="V2029" i="15" s="1"/>
  <c r="A2029" i="15"/>
  <c r="K2028" i="15"/>
  <c r="L2028" i="15" s="1"/>
  <c r="G2028" i="15"/>
  <c r="H2028" i="15" s="1"/>
  <c r="I2028" i="15" s="1"/>
  <c r="U2028" i="15" s="1"/>
  <c r="V2028" i="15" s="1"/>
  <c r="A2028" i="15"/>
  <c r="K2027" i="15"/>
  <c r="L2027" i="15" s="1"/>
  <c r="G2027" i="15"/>
  <c r="H2027" i="15" s="1"/>
  <c r="I2027" i="15" s="1"/>
  <c r="U2027" i="15" s="1"/>
  <c r="V2027" i="15" s="1"/>
  <c r="A2027" i="15"/>
  <c r="K2026" i="15"/>
  <c r="L2026" i="15" s="1"/>
  <c r="G2026" i="15"/>
  <c r="H2026" i="15" s="1"/>
  <c r="I2026" i="15" s="1"/>
  <c r="U2026" i="15" s="1"/>
  <c r="V2026" i="15" s="1"/>
  <c r="A2026" i="15"/>
  <c r="K2025" i="15"/>
  <c r="L2025" i="15" s="1"/>
  <c r="G2025" i="15"/>
  <c r="H2025" i="15" s="1"/>
  <c r="I2025" i="15" s="1"/>
  <c r="U2025" i="15" s="1"/>
  <c r="V2025" i="15" s="1"/>
  <c r="A2025" i="15"/>
  <c r="K2024" i="15"/>
  <c r="L2024" i="15" s="1"/>
  <c r="G2024" i="15"/>
  <c r="H2024" i="15" s="1"/>
  <c r="I2024" i="15" s="1"/>
  <c r="U2024" i="15" s="1"/>
  <c r="V2024" i="15" s="1"/>
  <c r="A2024" i="15"/>
  <c r="K2023" i="15"/>
  <c r="L2023" i="15" s="1"/>
  <c r="G2023" i="15"/>
  <c r="H2023" i="15" s="1"/>
  <c r="I2023" i="15" s="1"/>
  <c r="U2023" i="15" s="1"/>
  <c r="V2023" i="15" s="1"/>
  <c r="A2023" i="15"/>
  <c r="K2022" i="15"/>
  <c r="L2022" i="15" s="1"/>
  <c r="G2022" i="15"/>
  <c r="H2022" i="15" s="1"/>
  <c r="I2022" i="15" s="1"/>
  <c r="U2022" i="15" s="1"/>
  <c r="V2022" i="15" s="1"/>
  <c r="A2022" i="15"/>
  <c r="K2021" i="15"/>
  <c r="L2021" i="15" s="1"/>
  <c r="G2021" i="15"/>
  <c r="H2021" i="15" s="1"/>
  <c r="I2021" i="15" s="1"/>
  <c r="U2021" i="15" s="1"/>
  <c r="V2021" i="15" s="1"/>
  <c r="A2021" i="15"/>
  <c r="K2020" i="15"/>
  <c r="L2020" i="15" s="1"/>
  <c r="G2020" i="15"/>
  <c r="H2020" i="15" s="1"/>
  <c r="I2020" i="15" s="1"/>
  <c r="U2020" i="15" s="1"/>
  <c r="V2020" i="15" s="1"/>
  <c r="A2020" i="15"/>
  <c r="K2019" i="15"/>
  <c r="L2019" i="15" s="1"/>
  <c r="G2019" i="15"/>
  <c r="H2019" i="15" s="1"/>
  <c r="I2019" i="15" s="1"/>
  <c r="U2019" i="15" s="1"/>
  <c r="V2019" i="15" s="1"/>
  <c r="A2019" i="15"/>
  <c r="K2018" i="15"/>
  <c r="L2018" i="15" s="1"/>
  <c r="G2018" i="15"/>
  <c r="H2018" i="15" s="1"/>
  <c r="I2018" i="15" s="1"/>
  <c r="U2018" i="15" s="1"/>
  <c r="V2018" i="15" s="1"/>
  <c r="A2018" i="15"/>
  <c r="K2017" i="15"/>
  <c r="L2017" i="15" s="1"/>
  <c r="G2017" i="15"/>
  <c r="H2017" i="15" s="1"/>
  <c r="I2017" i="15" s="1"/>
  <c r="U2017" i="15" s="1"/>
  <c r="V2017" i="15" s="1"/>
  <c r="A2017" i="15"/>
  <c r="K2016" i="15"/>
  <c r="L2016" i="15" s="1"/>
  <c r="G2016" i="15"/>
  <c r="H2016" i="15" s="1"/>
  <c r="I2016" i="15" s="1"/>
  <c r="U2016" i="15" s="1"/>
  <c r="V2016" i="15" s="1"/>
  <c r="A2016" i="15"/>
  <c r="K2015" i="15"/>
  <c r="L2015" i="15" s="1"/>
  <c r="G2015" i="15"/>
  <c r="H2015" i="15" s="1"/>
  <c r="I2015" i="15" s="1"/>
  <c r="U2015" i="15" s="1"/>
  <c r="V2015" i="15" s="1"/>
  <c r="A2015" i="15"/>
  <c r="K2014" i="15"/>
  <c r="L2014" i="15" s="1"/>
  <c r="G2014" i="15"/>
  <c r="H2014" i="15" s="1"/>
  <c r="I2014" i="15" s="1"/>
  <c r="U2014" i="15" s="1"/>
  <c r="V2014" i="15" s="1"/>
  <c r="A2014" i="15"/>
  <c r="K2013" i="15"/>
  <c r="L2013" i="15" s="1"/>
  <c r="G2013" i="15"/>
  <c r="H2013" i="15" s="1"/>
  <c r="I2013" i="15" s="1"/>
  <c r="U2013" i="15" s="1"/>
  <c r="V2013" i="15" s="1"/>
  <c r="A2013" i="15"/>
  <c r="K2012" i="15"/>
  <c r="L2012" i="15" s="1"/>
  <c r="G2012" i="15"/>
  <c r="H2012" i="15" s="1"/>
  <c r="I2012" i="15" s="1"/>
  <c r="U2012" i="15" s="1"/>
  <c r="V2012" i="15" s="1"/>
  <c r="A2012" i="15"/>
  <c r="K2011" i="15"/>
  <c r="L2011" i="15" s="1"/>
  <c r="K2085" i="15" s="1"/>
  <c r="L2085" i="15" s="1"/>
  <c r="O2085" i="15" s="1"/>
  <c r="P2085" i="15" s="1"/>
  <c r="G2011" i="15"/>
  <c r="H2011" i="15" s="1"/>
  <c r="I2011" i="15" s="1"/>
  <c r="U2011" i="15" s="1"/>
  <c r="V2011" i="15" s="1"/>
  <c r="A2011" i="15"/>
  <c r="K2010" i="15"/>
  <c r="L2010" i="15" s="1"/>
  <c r="G2010" i="15"/>
  <c r="H2010" i="15" s="1"/>
  <c r="I2010" i="15" s="1"/>
  <c r="U2010" i="15" s="1"/>
  <c r="V2010" i="15" s="1"/>
  <c r="A2010" i="15"/>
  <c r="K2009" i="15"/>
  <c r="L2009" i="15" s="1"/>
  <c r="G2009" i="15"/>
  <c r="H2009" i="15" s="1"/>
  <c r="I2009" i="15" s="1"/>
  <c r="U2009" i="15" s="1"/>
  <c r="V2009" i="15" s="1"/>
  <c r="A2009" i="15"/>
  <c r="K2008" i="15"/>
  <c r="L2008" i="15" s="1"/>
  <c r="G2008" i="15"/>
  <c r="H2008" i="15" s="1"/>
  <c r="I2008" i="15" s="1"/>
  <c r="U2008" i="15" s="1"/>
  <c r="V2008" i="15" s="1"/>
  <c r="A2008" i="15"/>
  <c r="K2007" i="15"/>
  <c r="L2007" i="15" s="1"/>
  <c r="K2081" i="15" s="1"/>
  <c r="L2081" i="15" s="1"/>
  <c r="O2081" i="15" s="1"/>
  <c r="P2081" i="15" s="1"/>
  <c r="G2007" i="15"/>
  <c r="H2007" i="15" s="1"/>
  <c r="I2007" i="15" s="1"/>
  <c r="U2007" i="15" s="1"/>
  <c r="V2007" i="15" s="1"/>
  <c r="A2007" i="15"/>
  <c r="K2006" i="15"/>
  <c r="L2006" i="15" s="1"/>
  <c r="G2006" i="15"/>
  <c r="H2006" i="15" s="1"/>
  <c r="I2006" i="15" s="1"/>
  <c r="U2006" i="15" s="1"/>
  <c r="V2006" i="15" s="1"/>
  <c r="A2006" i="15"/>
  <c r="K2005" i="15"/>
  <c r="L2005" i="15" s="1"/>
  <c r="G2005" i="15"/>
  <c r="H2005" i="15" s="1"/>
  <c r="I2005" i="15" s="1"/>
  <c r="U2005" i="15" s="1"/>
  <c r="V2005" i="15" s="1"/>
  <c r="A2005" i="15"/>
  <c r="K2004" i="15"/>
  <c r="L2004" i="15" s="1"/>
  <c r="G2004" i="15"/>
  <c r="H2004" i="15" s="1"/>
  <c r="I2004" i="15" s="1"/>
  <c r="U2004" i="15" s="1"/>
  <c r="V2004" i="15" s="1"/>
  <c r="A2004" i="15"/>
  <c r="K2003" i="15"/>
  <c r="L2003" i="15" s="1"/>
  <c r="K2077" i="15" s="1"/>
  <c r="L2077" i="15" s="1"/>
  <c r="O2077" i="15" s="1"/>
  <c r="P2077" i="15" s="1"/>
  <c r="G2003" i="15"/>
  <c r="H2003" i="15" s="1"/>
  <c r="I2003" i="15" s="1"/>
  <c r="U2003" i="15" s="1"/>
  <c r="V2003" i="15" s="1"/>
  <c r="A2003" i="15"/>
  <c r="K2002" i="15"/>
  <c r="L2002" i="15" s="1"/>
  <c r="G2002" i="15"/>
  <c r="H2002" i="15" s="1"/>
  <c r="I2002" i="15" s="1"/>
  <c r="U2002" i="15" s="1"/>
  <c r="V2002" i="15" s="1"/>
  <c r="A2002" i="15"/>
  <c r="G2001" i="15"/>
  <c r="H2001" i="15" s="1"/>
  <c r="I2001" i="15" s="1"/>
  <c r="U2001" i="15" s="1"/>
  <c r="V2001" i="15" s="1"/>
  <c r="A2001" i="15"/>
  <c r="G2000" i="15"/>
  <c r="H2000" i="15" s="1"/>
  <c r="I2000" i="15" s="1"/>
  <c r="U2000" i="15" s="1"/>
  <c r="V2000" i="15" s="1"/>
  <c r="A2000" i="15"/>
  <c r="G1999" i="15"/>
  <c r="H1999" i="15" s="1"/>
  <c r="I1999" i="15" s="1"/>
  <c r="U1999" i="15" s="1"/>
  <c r="V1999" i="15" s="1"/>
  <c r="A1999" i="15"/>
  <c r="G1998" i="15"/>
  <c r="H1998" i="15" s="1"/>
  <c r="I1998" i="15" s="1"/>
  <c r="U1998" i="15" s="1"/>
  <c r="V1998" i="15" s="1"/>
  <c r="A1998" i="15"/>
  <c r="G1997" i="15"/>
  <c r="H1997" i="15" s="1"/>
  <c r="I1997" i="15" s="1"/>
  <c r="U1997" i="15" s="1"/>
  <c r="V1997" i="15" s="1"/>
  <c r="A1997" i="15"/>
  <c r="G1996" i="15"/>
  <c r="H1996" i="15" s="1"/>
  <c r="I1996" i="15" s="1"/>
  <c r="U1996" i="15" s="1"/>
  <c r="V1996" i="15" s="1"/>
  <c r="A1996" i="15"/>
  <c r="G1995" i="15"/>
  <c r="H1995" i="15" s="1"/>
  <c r="I1995" i="15" s="1"/>
  <c r="U1995" i="15" s="1"/>
  <c r="V1995" i="15" s="1"/>
  <c r="A1995" i="15"/>
  <c r="G1994" i="15"/>
  <c r="H1994" i="15" s="1"/>
  <c r="I1994" i="15" s="1"/>
  <c r="U1994" i="15" s="1"/>
  <c r="V1994" i="15" s="1"/>
  <c r="A1994" i="15"/>
  <c r="G1993" i="15"/>
  <c r="H1993" i="15" s="1"/>
  <c r="I1993" i="15" s="1"/>
  <c r="U1993" i="15" s="1"/>
  <c r="V1993" i="15" s="1"/>
  <c r="A1993" i="15"/>
  <c r="G1992" i="15"/>
  <c r="H1992" i="15" s="1"/>
  <c r="I1992" i="15" s="1"/>
  <c r="U1992" i="15" s="1"/>
  <c r="V1992" i="15" s="1"/>
  <c r="A1992" i="15"/>
  <c r="G1991" i="15"/>
  <c r="H1991" i="15" s="1"/>
  <c r="I1991" i="15" s="1"/>
  <c r="U1991" i="15" s="1"/>
  <c r="V1991" i="15" s="1"/>
  <c r="A1991" i="15"/>
  <c r="G1990" i="15"/>
  <c r="H1990" i="15" s="1"/>
  <c r="I1990" i="15" s="1"/>
  <c r="U1990" i="15" s="1"/>
  <c r="V1990" i="15" s="1"/>
  <c r="A1990" i="15"/>
  <c r="G1989" i="15"/>
  <c r="H1989" i="15" s="1"/>
  <c r="I1989" i="15" s="1"/>
  <c r="U1989" i="15" s="1"/>
  <c r="V1989" i="15" s="1"/>
  <c r="A1989" i="15"/>
  <c r="G1988" i="15"/>
  <c r="H1988" i="15" s="1"/>
  <c r="I1988" i="15" s="1"/>
  <c r="U1988" i="15" s="1"/>
  <c r="V1988" i="15" s="1"/>
  <c r="A1988" i="15"/>
  <c r="G1987" i="15"/>
  <c r="H1987" i="15" s="1"/>
  <c r="I1987" i="15" s="1"/>
  <c r="U1987" i="15" s="1"/>
  <c r="V1987" i="15" s="1"/>
  <c r="A1987" i="15"/>
  <c r="G1986" i="15"/>
  <c r="H1986" i="15" s="1"/>
  <c r="I1986" i="15" s="1"/>
  <c r="U1986" i="15" s="1"/>
  <c r="V1986" i="15" s="1"/>
  <c r="A1986" i="15"/>
  <c r="G1985" i="15"/>
  <c r="H1985" i="15" s="1"/>
  <c r="I1985" i="15" s="1"/>
  <c r="U1985" i="15" s="1"/>
  <c r="V1985" i="15" s="1"/>
  <c r="A1985" i="15"/>
  <c r="G1984" i="15"/>
  <c r="H1984" i="15" s="1"/>
  <c r="I1984" i="15" s="1"/>
  <c r="U1984" i="15" s="1"/>
  <c r="V1984" i="15" s="1"/>
  <c r="A1984" i="15"/>
  <c r="G1983" i="15"/>
  <c r="H1983" i="15" s="1"/>
  <c r="I1983" i="15" s="1"/>
  <c r="U1983" i="15" s="1"/>
  <c r="V1983" i="15" s="1"/>
  <c r="A1983" i="15"/>
  <c r="G1982" i="15"/>
  <c r="H1982" i="15" s="1"/>
  <c r="I1982" i="15" s="1"/>
  <c r="U1982" i="15" s="1"/>
  <c r="V1982" i="15" s="1"/>
  <c r="A1982" i="15"/>
  <c r="G1981" i="15"/>
  <c r="H1981" i="15" s="1"/>
  <c r="I1981" i="15" s="1"/>
  <c r="U1981" i="15" s="1"/>
  <c r="V1981" i="15" s="1"/>
  <c r="A1981" i="15"/>
  <c r="G1980" i="15"/>
  <c r="H1980" i="15" s="1"/>
  <c r="I1980" i="15" s="1"/>
  <c r="U1980" i="15" s="1"/>
  <c r="V1980" i="15" s="1"/>
  <c r="A1980" i="15"/>
  <c r="G1979" i="15"/>
  <c r="H1979" i="15" s="1"/>
  <c r="I1979" i="15" s="1"/>
  <c r="U1979" i="15" s="1"/>
  <c r="V1979" i="15" s="1"/>
  <c r="A1979" i="15"/>
  <c r="G1978" i="15"/>
  <c r="H1978" i="15" s="1"/>
  <c r="I1978" i="15" s="1"/>
  <c r="U1978" i="15" s="1"/>
  <c r="V1978" i="15" s="1"/>
  <c r="A1978" i="15"/>
  <c r="G1977" i="15"/>
  <c r="H1977" i="15" s="1"/>
  <c r="I1977" i="15" s="1"/>
  <c r="U1977" i="15" s="1"/>
  <c r="V1977" i="15" s="1"/>
  <c r="A1977" i="15"/>
  <c r="G1976" i="15"/>
  <c r="H1976" i="15" s="1"/>
  <c r="I1976" i="15" s="1"/>
  <c r="U1976" i="15" s="1"/>
  <c r="V1976" i="15" s="1"/>
  <c r="A1976" i="15"/>
  <c r="G1975" i="15"/>
  <c r="H1975" i="15" s="1"/>
  <c r="I1975" i="15" s="1"/>
  <c r="U1975" i="15" s="1"/>
  <c r="V1975" i="15" s="1"/>
  <c r="A1975" i="15"/>
  <c r="G1974" i="15"/>
  <c r="H1974" i="15" s="1"/>
  <c r="I1974" i="15" s="1"/>
  <c r="U1974" i="15" s="1"/>
  <c r="V1974" i="15" s="1"/>
  <c r="A1974" i="15"/>
  <c r="G1973" i="15"/>
  <c r="H1973" i="15" s="1"/>
  <c r="I1973" i="15" s="1"/>
  <c r="U1973" i="15" s="1"/>
  <c r="V1973" i="15" s="1"/>
  <c r="A1973" i="15"/>
  <c r="G1972" i="15"/>
  <c r="H1972" i="15" s="1"/>
  <c r="I1972" i="15" s="1"/>
  <c r="U1972" i="15" s="1"/>
  <c r="V1972" i="15" s="1"/>
  <c r="A1972" i="15"/>
  <c r="G1971" i="15"/>
  <c r="H1971" i="15" s="1"/>
  <c r="I1971" i="15" s="1"/>
  <c r="U1971" i="15" s="1"/>
  <c r="V1971" i="15" s="1"/>
  <c r="A1971" i="15"/>
  <c r="G1970" i="15"/>
  <c r="H1970" i="15" s="1"/>
  <c r="I1970" i="15" s="1"/>
  <c r="U1970" i="15" s="1"/>
  <c r="V1970" i="15" s="1"/>
  <c r="A1970" i="15"/>
  <c r="G1969" i="15"/>
  <c r="H1969" i="15" s="1"/>
  <c r="I1969" i="15" s="1"/>
  <c r="U1969" i="15" s="1"/>
  <c r="V1969" i="15" s="1"/>
  <c r="A1969" i="15"/>
  <c r="G1968" i="15"/>
  <c r="H1968" i="15" s="1"/>
  <c r="I1968" i="15" s="1"/>
  <c r="U1968" i="15" s="1"/>
  <c r="V1968" i="15" s="1"/>
  <c r="A1968" i="15"/>
  <c r="G1967" i="15"/>
  <c r="H1967" i="15" s="1"/>
  <c r="I1967" i="15" s="1"/>
  <c r="U1967" i="15" s="1"/>
  <c r="V1967" i="15" s="1"/>
  <c r="A1967" i="15"/>
  <c r="G1966" i="15"/>
  <c r="H1966" i="15" s="1"/>
  <c r="I1966" i="15" s="1"/>
  <c r="U1966" i="15" s="1"/>
  <c r="V1966" i="15" s="1"/>
  <c r="A1966" i="15"/>
  <c r="G1965" i="15"/>
  <c r="H1965" i="15" s="1"/>
  <c r="I1965" i="15" s="1"/>
  <c r="U1965" i="15" s="1"/>
  <c r="V1965" i="15" s="1"/>
  <c r="A1965" i="15"/>
  <c r="K1964" i="15"/>
  <c r="L1964" i="15" s="1"/>
  <c r="O1964" i="15" s="1"/>
  <c r="P1964" i="15" s="1"/>
  <c r="G1964" i="15"/>
  <c r="H1964" i="15" s="1"/>
  <c r="I1964" i="15" s="1"/>
  <c r="U1964" i="15" s="1"/>
  <c r="V1964" i="15" s="1"/>
  <c r="A1964" i="15"/>
  <c r="K1963" i="15"/>
  <c r="L1963" i="15" s="1"/>
  <c r="O1963" i="15" s="1"/>
  <c r="P1963" i="15" s="1"/>
  <c r="G1963" i="15"/>
  <c r="H1963" i="15" s="1"/>
  <c r="I1963" i="15" s="1"/>
  <c r="U1963" i="15" s="1"/>
  <c r="V1963" i="15" s="1"/>
  <c r="A1963" i="15"/>
  <c r="K1962" i="15"/>
  <c r="L1962" i="15" s="1"/>
  <c r="O1962" i="15" s="1"/>
  <c r="P1962" i="15" s="1"/>
  <c r="G1962" i="15"/>
  <c r="H1962" i="15" s="1"/>
  <c r="I1962" i="15" s="1"/>
  <c r="U1962" i="15" s="1"/>
  <c r="V1962" i="15" s="1"/>
  <c r="A1962" i="15"/>
  <c r="K1961" i="15"/>
  <c r="L1961" i="15" s="1"/>
  <c r="O1961" i="15" s="1"/>
  <c r="P1961" i="15" s="1"/>
  <c r="G1961" i="15"/>
  <c r="H1961" i="15" s="1"/>
  <c r="I1961" i="15" s="1"/>
  <c r="U1961" i="15" s="1"/>
  <c r="V1961" i="15" s="1"/>
  <c r="A1961" i="15"/>
  <c r="K1960" i="15"/>
  <c r="L1960" i="15" s="1"/>
  <c r="O1960" i="15" s="1"/>
  <c r="P1960" i="15" s="1"/>
  <c r="G1960" i="15"/>
  <c r="H1960" i="15" s="1"/>
  <c r="I1960" i="15" s="1"/>
  <c r="U1960" i="15" s="1"/>
  <c r="V1960" i="15" s="1"/>
  <c r="A1960" i="15"/>
  <c r="K1959" i="15"/>
  <c r="L1959" i="15" s="1"/>
  <c r="O1959" i="15" s="1"/>
  <c r="P1959" i="15" s="1"/>
  <c r="G1959" i="15"/>
  <c r="H1959" i="15" s="1"/>
  <c r="I1959" i="15" s="1"/>
  <c r="U1959" i="15" s="1"/>
  <c r="V1959" i="15" s="1"/>
  <c r="A1959" i="15"/>
  <c r="K1958" i="15"/>
  <c r="L1958" i="15" s="1"/>
  <c r="O1958" i="15" s="1"/>
  <c r="P1958" i="15" s="1"/>
  <c r="G1958" i="15"/>
  <c r="H1958" i="15" s="1"/>
  <c r="I1958" i="15" s="1"/>
  <c r="U1958" i="15" s="1"/>
  <c r="V1958" i="15" s="1"/>
  <c r="A1958" i="15"/>
  <c r="K1957" i="15"/>
  <c r="L1957" i="15" s="1"/>
  <c r="O1957" i="15" s="1"/>
  <c r="P1957" i="15" s="1"/>
  <c r="G1957" i="15"/>
  <c r="H1957" i="15" s="1"/>
  <c r="I1957" i="15" s="1"/>
  <c r="U1957" i="15" s="1"/>
  <c r="V1957" i="15" s="1"/>
  <c r="A1957" i="15"/>
  <c r="K1956" i="15"/>
  <c r="L1956" i="15" s="1"/>
  <c r="O1956" i="15" s="1"/>
  <c r="P1956" i="15" s="1"/>
  <c r="G1956" i="15"/>
  <c r="H1956" i="15" s="1"/>
  <c r="I1956" i="15" s="1"/>
  <c r="U1956" i="15" s="1"/>
  <c r="V1956" i="15" s="1"/>
  <c r="A1956" i="15"/>
  <c r="K1955" i="15"/>
  <c r="L1955" i="15" s="1"/>
  <c r="O1955" i="15" s="1"/>
  <c r="P1955" i="15" s="1"/>
  <c r="G1955" i="15"/>
  <c r="H1955" i="15" s="1"/>
  <c r="I1955" i="15" s="1"/>
  <c r="U1955" i="15" s="1"/>
  <c r="V1955" i="15" s="1"/>
  <c r="A1955" i="15"/>
  <c r="K1954" i="15"/>
  <c r="L1954" i="15" s="1"/>
  <c r="O1954" i="15" s="1"/>
  <c r="P1954" i="15" s="1"/>
  <c r="G1954" i="15"/>
  <c r="H1954" i="15" s="1"/>
  <c r="I1954" i="15" s="1"/>
  <c r="U1954" i="15" s="1"/>
  <c r="V1954" i="15" s="1"/>
  <c r="A1954" i="15"/>
  <c r="K1953" i="15"/>
  <c r="L1953" i="15" s="1"/>
  <c r="O1953" i="15" s="1"/>
  <c r="P1953" i="15" s="1"/>
  <c r="G1953" i="15"/>
  <c r="H1953" i="15" s="1"/>
  <c r="I1953" i="15" s="1"/>
  <c r="U1953" i="15" s="1"/>
  <c r="V1953" i="15" s="1"/>
  <c r="A1953" i="15"/>
  <c r="K1952" i="15"/>
  <c r="L1952" i="15" s="1"/>
  <c r="O1952" i="15" s="1"/>
  <c r="P1952" i="15" s="1"/>
  <c r="G1952" i="15"/>
  <c r="H1952" i="15" s="1"/>
  <c r="I1952" i="15" s="1"/>
  <c r="U1952" i="15" s="1"/>
  <c r="V1952" i="15" s="1"/>
  <c r="A1952" i="15"/>
  <c r="K1951" i="15"/>
  <c r="L1951" i="15" s="1"/>
  <c r="O1951" i="15" s="1"/>
  <c r="P1951" i="15" s="1"/>
  <c r="G1951" i="15"/>
  <c r="H1951" i="15" s="1"/>
  <c r="I1951" i="15" s="1"/>
  <c r="U1951" i="15" s="1"/>
  <c r="V1951" i="15" s="1"/>
  <c r="A1951" i="15"/>
  <c r="K1950" i="15"/>
  <c r="L1950" i="15" s="1"/>
  <c r="O1950" i="15" s="1"/>
  <c r="P1950" i="15" s="1"/>
  <c r="G1950" i="15"/>
  <c r="H1950" i="15" s="1"/>
  <c r="I1950" i="15" s="1"/>
  <c r="U1950" i="15" s="1"/>
  <c r="V1950" i="15" s="1"/>
  <c r="A1950" i="15"/>
  <c r="K1949" i="15"/>
  <c r="L1949" i="15" s="1"/>
  <c r="O1949" i="15" s="1"/>
  <c r="P1949" i="15" s="1"/>
  <c r="G1949" i="15"/>
  <c r="H1949" i="15" s="1"/>
  <c r="I1949" i="15" s="1"/>
  <c r="U1949" i="15" s="1"/>
  <c r="V1949" i="15" s="1"/>
  <c r="A1949" i="15"/>
  <c r="K1948" i="15"/>
  <c r="L1948" i="15" s="1"/>
  <c r="O1948" i="15" s="1"/>
  <c r="P1948" i="15" s="1"/>
  <c r="G1948" i="15"/>
  <c r="H1948" i="15" s="1"/>
  <c r="I1948" i="15" s="1"/>
  <c r="U1948" i="15" s="1"/>
  <c r="V1948" i="15" s="1"/>
  <c r="A1948" i="15"/>
  <c r="K1947" i="15"/>
  <c r="L1947" i="15" s="1"/>
  <c r="O1947" i="15" s="1"/>
  <c r="P1947" i="15" s="1"/>
  <c r="G1947" i="15"/>
  <c r="H1947" i="15" s="1"/>
  <c r="I1947" i="15" s="1"/>
  <c r="U1947" i="15" s="1"/>
  <c r="V1947" i="15" s="1"/>
  <c r="A1947" i="15"/>
  <c r="K1946" i="15"/>
  <c r="L1946" i="15" s="1"/>
  <c r="O1946" i="15" s="1"/>
  <c r="P1946" i="15" s="1"/>
  <c r="G1946" i="15"/>
  <c r="H1946" i="15" s="1"/>
  <c r="I1946" i="15" s="1"/>
  <c r="U1946" i="15" s="1"/>
  <c r="V1946" i="15" s="1"/>
  <c r="A1946" i="15"/>
  <c r="K1945" i="15"/>
  <c r="L1945" i="15" s="1"/>
  <c r="O1945" i="15" s="1"/>
  <c r="P1945" i="15" s="1"/>
  <c r="G1945" i="15"/>
  <c r="H1945" i="15" s="1"/>
  <c r="I1945" i="15" s="1"/>
  <c r="U1945" i="15" s="1"/>
  <c r="V1945" i="15" s="1"/>
  <c r="A1945" i="15"/>
  <c r="K1944" i="15"/>
  <c r="L1944" i="15" s="1"/>
  <c r="O1944" i="15" s="1"/>
  <c r="P1944" i="15" s="1"/>
  <c r="G1944" i="15"/>
  <c r="H1944" i="15" s="1"/>
  <c r="I1944" i="15" s="1"/>
  <c r="U1944" i="15" s="1"/>
  <c r="V1944" i="15" s="1"/>
  <c r="A1944" i="15"/>
  <c r="K1943" i="15"/>
  <c r="L1943" i="15" s="1"/>
  <c r="O1943" i="15" s="1"/>
  <c r="P1943" i="15" s="1"/>
  <c r="G1943" i="15"/>
  <c r="H1943" i="15" s="1"/>
  <c r="I1943" i="15" s="1"/>
  <c r="U1943" i="15" s="1"/>
  <c r="V1943" i="15" s="1"/>
  <c r="A1943" i="15"/>
  <c r="K1942" i="15"/>
  <c r="L1942" i="15" s="1"/>
  <c r="O1942" i="15" s="1"/>
  <c r="P1942" i="15" s="1"/>
  <c r="G1942" i="15"/>
  <c r="H1942" i="15" s="1"/>
  <c r="I1942" i="15" s="1"/>
  <c r="U1942" i="15" s="1"/>
  <c r="V1942" i="15" s="1"/>
  <c r="A1942" i="15"/>
  <c r="K1941" i="15"/>
  <c r="L1941" i="15" s="1"/>
  <c r="O1941" i="15" s="1"/>
  <c r="P1941" i="15" s="1"/>
  <c r="G1941" i="15"/>
  <c r="H1941" i="15" s="1"/>
  <c r="I1941" i="15" s="1"/>
  <c r="U1941" i="15" s="1"/>
  <c r="V1941" i="15" s="1"/>
  <c r="A1941" i="15"/>
  <c r="K1940" i="15"/>
  <c r="L1940" i="15" s="1"/>
  <c r="O1940" i="15" s="1"/>
  <c r="P1940" i="15" s="1"/>
  <c r="G1940" i="15"/>
  <c r="H1940" i="15" s="1"/>
  <c r="I1940" i="15" s="1"/>
  <c r="U1940" i="15" s="1"/>
  <c r="V1940" i="15" s="1"/>
  <c r="A1940" i="15"/>
  <c r="K1939" i="15"/>
  <c r="L1939" i="15" s="1"/>
  <c r="O1939" i="15" s="1"/>
  <c r="P1939" i="15" s="1"/>
  <c r="G1939" i="15"/>
  <c r="H1939" i="15" s="1"/>
  <c r="I1939" i="15" s="1"/>
  <c r="U1939" i="15" s="1"/>
  <c r="V1939" i="15" s="1"/>
  <c r="A1939" i="15"/>
  <c r="K1938" i="15"/>
  <c r="L1938" i="15" s="1"/>
  <c r="O1938" i="15" s="1"/>
  <c r="P1938" i="15" s="1"/>
  <c r="G1938" i="15"/>
  <c r="H1938" i="15" s="1"/>
  <c r="I1938" i="15" s="1"/>
  <c r="U1938" i="15" s="1"/>
  <c r="V1938" i="15" s="1"/>
  <c r="A1938" i="15"/>
  <c r="K1937" i="15"/>
  <c r="L1937" i="15" s="1"/>
  <c r="O1937" i="15" s="1"/>
  <c r="P1937" i="15" s="1"/>
  <c r="G1937" i="15"/>
  <c r="H1937" i="15" s="1"/>
  <c r="I1937" i="15" s="1"/>
  <c r="U1937" i="15" s="1"/>
  <c r="V1937" i="15" s="1"/>
  <c r="A1937" i="15"/>
  <c r="K1936" i="15"/>
  <c r="L1936" i="15" s="1"/>
  <c r="O1936" i="15" s="1"/>
  <c r="P1936" i="15" s="1"/>
  <c r="G1936" i="15"/>
  <c r="H1936" i="15" s="1"/>
  <c r="I1936" i="15" s="1"/>
  <c r="U1936" i="15" s="1"/>
  <c r="V1936" i="15" s="1"/>
  <c r="A1936" i="15"/>
  <c r="K1935" i="15"/>
  <c r="L1935" i="15" s="1"/>
  <c r="O1935" i="15" s="1"/>
  <c r="P1935" i="15" s="1"/>
  <c r="G1935" i="15"/>
  <c r="H1935" i="15" s="1"/>
  <c r="I1935" i="15" s="1"/>
  <c r="U1935" i="15" s="1"/>
  <c r="V1935" i="15" s="1"/>
  <c r="A1935" i="15"/>
  <c r="K1934" i="15"/>
  <c r="L1934" i="15" s="1"/>
  <c r="O1934" i="15" s="1"/>
  <c r="P1934" i="15" s="1"/>
  <c r="G1934" i="15"/>
  <c r="H1934" i="15" s="1"/>
  <c r="I1934" i="15" s="1"/>
  <c r="U1934" i="15" s="1"/>
  <c r="V1934" i="15" s="1"/>
  <c r="A1934" i="15"/>
  <c r="K1933" i="15"/>
  <c r="L1933" i="15" s="1"/>
  <c r="O1933" i="15" s="1"/>
  <c r="P1933" i="15" s="1"/>
  <c r="G1933" i="15"/>
  <c r="H1933" i="15" s="1"/>
  <c r="I1933" i="15" s="1"/>
  <c r="U1933" i="15" s="1"/>
  <c r="V1933" i="15" s="1"/>
  <c r="A1933" i="15"/>
  <c r="K1932" i="15"/>
  <c r="L1932" i="15" s="1"/>
  <c r="O1932" i="15" s="1"/>
  <c r="P1932" i="15" s="1"/>
  <c r="G1932" i="15"/>
  <c r="H1932" i="15" s="1"/>
  <c r="I1932" i="15" s="1"/>
  <c r="U1932" i="15" s="1"/>
  <c r="V1932" i="15" s="1"/>
  <c r="A1932" i="15"/>
  <c r="K1931" i="15"/>
  <c r="L1931" i="15" s="1"/>
  <c r="O1931" i="15" s="1"/>
  <c r="P1931" i="15" s="1"/>
  <c r="G1931" i="15"/>
  <c r="H1931" i="15" s="1"/>
  <c r="I1931" i="15" s="1"/>
  <c r="U1931" i="15" s="1"/>
  <c r="V1931" i="15" s="1"/>
  <c r="A1931" i="15"/>
  <c r="K1930" i="15"/>
  <c r="L1930" i="15" s="1"/>
  <c r="O1930" i="15" s="1"/>
  <c r="P1930" i="15" s="1"/>
  <c r="G1930" i="15"/>
  <c r="H1930" i="15" s="1"/>
  <c r="I1930" i="15" s="1"/>
  <c r="U1930" i="15" s="1"/>
  <c r="V1930" i="15" s="1"/>
  <c r="A1930" i="15"/>
  <c r="K1929" i="15"/>
  <c r="L1929" i="15" s="1"/>
  <c r="O1929" i="15" s="1"/>
  <c r="P1929" i="15" s="1"/>
  <c r="G1929" i="15"/>
  <c r="H1929" i="15" s="1"/>
  <c r="I1929" i="15" s="1"/>
  <c r="U1929" i="15" s="1"/>
  <c r="V1929" i="15" s="1"/>
  <c r="A1929" i="15"/>
  <c r="K1928" i="15"/>
  <c r="L1928" i="15" s="1"/>
  <c r="O1928" i="15" s="1"/>
  <c r="P1928" i="15" s="1"/>
  <c r="G1928" i="15"/>
  <c r="H1928" i="15" s="1"/>
  <c r="I1928" i="15" s="1"/>
  <c r="U1928" i="15" s="1"/>
  <c r="V1928" i="15" s="1"/>
  <c r="A1928" i="15"/>
  <c r="K1927" i="15"/>
  <c r="L1927" i="15" s="1"/>
  <c r="G1927" i="15"/>
  <c r="H1927" i="15" s="1"/>
  <c r="I1927" i="15" s="1"/>
  <c r="U1927" i="15" s="1"/>
  <c r="V1927" i="15" s="1"/>
  <c r="A1927" i="15"/>
  <c r="K1926" i="15"/>
  <c r="L1926" i="15" s="1"/>
  <c r="G1926" i="15"/>
  <c r="H1926" i="15" s="1"/>
  <c r="I1926" i="15" s="1"/>
  <c r="U1926" i="15" s="1"/>
  <c r="V1926" i="15" s="1"/>
  <c r="A1926" i="15"/>
  <c r="K1925" i="15"/>
  <c r="L1925" i="15" s="1"/>
  <c r="G1925" i="15"/>
  <c r="H1925" i="15" s="1"/>
  <c r="I1925" i="15" s="1"/>
  <c r="U1925" i="15" s="1"/>
  <c r="V1925" i="15" s="1"/>
  <c r="A1925" i="15"/>
  <c r="K1924" i="15"/>
  <c r="L1924" i="15" s="1"/>
  <c r="K1998" i="15" s="1"/>
  <c r="L1998" i="15" s="1"/>
  <c r="O1998" i="15" s="1"/>
  <c r="P1998" i="15" s="1"/>
  <c r="G1924" i="15"/>
  <c r="H1924" i="15" s="1"/>
  <c r="I1924" i="15" s="1"/>
  <c r="U1924" i="15" s="1"/>
  <c r="V1924" i="15" s="1"/>
  <c r="A1924" i="15"/>
  <c r="K1923" i="15"/>
  <c r="L1923" i="15" s="1"/>
  <c r="G1923" i="15"/>
  <c r="H1923" i="15" s="1"/>
  <c r="I1923" i="15" s="1"/>
  <c r="U1923" i="15" s="1"/>
  <c r="V1923" i="15" s="1"/>
  <c r="A1923" i="15"/>
  <c r="K1922" i="15"/>
  <c r="L1922" i="15" s="1"/>
  <c r="G1922" i="15"/>
  <c r="H1922" i="15" s="1"/>
  <c r="I1922" i="15" s="1"/>
  <c r="U1922" i="15" s="1"/>
  <c r="V1922" i="15" s="1"/>
  <c r="A1922" i="15"/>
  <c r="K1921" i="15"/>
  <c r="L1921" i="15" s="1"/>
  <c r="G1921" i="15"/>
  <c r="H1921" i="15" s="1"/>
  <c r="I1921" i="15" s="1"/>
  <c r="U1921" i="15" s="1"/>
  <c r="V1921" i="15" s="1"/>
  <c r="A1921" i="15"/>
  <c r="K1920" i="15"/>
  <c r="L1920" i="15" s="1"/>
  <c r="K1994" i="15" s="1"/>
  <c r="L1994" i="15" s="1"/>
  <c r="O1994" i="15" s="1"/>
  <c r="P1994" i="15" s="1"/>
  <c r="G1920" i="15"/>
  <c r="H1920" i="15" s="1"/>
  <c r="I1920" i="15" s="1"/>
  <c r="U1920" i="15" s="1"/>
  <c r="V1920" i="15" s="1"/>
  <c r="A1920" i="15"/>
  <c r="K1919" i="15"/>
  <c r="L1919" i="15" s="1"/>
  <c r="G1919" i="15"/>
  <c r="H1919" i="15" s="1"/>
  <c r="I1919" i="15" s="1"/>
  <c r="U1919" i="15" s="1"/>
  <c r="V1919" i="15" s="1"/>
  <c r="A1919" i="15"/>
  <c r="K1918" i="15"/>
  <c r="L1918" i="15" s="1"/>
  <c r="G1918" i="15"/>
  <c r="H1918" i="15" s="1"/>
  <c r="I1918" i="15" s="1"/>
  <c r="U1918" i="15" s="1"/>
  <c r="V1918" i="15" s="1"/>
  <c r="A1918" i="15"/>
  <c r="K1917" i="15"/>
  <c r="L1917" i="15" s="1"/>
  <c r="G1917" i="15"/>
  <c r="H1917" i="15" s="1"/>
  <c r="I1917" i="15" s="1"/>
  <c r="U1917" i="15" s="1"/>
  <c r="V1917" i="15" s="1"/>
  <c r="A1917" i="15"/>
  <c r="K1916" i="15"/>
  <c r="L1916" i="15" s="1"/>
  <c r="K1990" i="15" s="1"/>
  <c r="L1990" i="15" s="1"/>
  <c r="O1990" i="15" s="1"/>
  <c r="P1990" i="15" s="1"/>
  <c r="G1916" i="15"/>
  <c r="H1916" i="15" s="1"/>
  <c r="I1916" i="15" s="1"/>
  <c r="U1916" i="15" s="1"/>
  <c r="V1916" i="15" s="1"/>
  <c r="A1916" i="15"/>
  <c r="K1915" i="15"/>
  <c r="L1915" i="15" s="1"/>
  <c r="G1915" i="15"/>
  <c r="H1915" i="15" s="1"/>
  <c r="I1915" i="15" s="1"/>
  <c r="U1915" i="15" s="1"/>
  <c r="V1915" i="15" s="1"/>
  <c r="A1915" i="15"/>
  <c r="K1914" i="15"/>
  <c r="L1914" i="15" s="1"/>
  <c r="G1914" i="15"/>
  <c r="H1914" i="15" s="1"/>
  <c r="I1914" i="15" s="1"/>
  <c r="U1914" i="15" s="1"/>
  <c r="V1914" i="15" s="1"/>
  <c r="A1914" i="15"/>
  <c r="K1913" i="15"/>
  <c r="L1913" i="15" s="1"/>
  <c r="G1913" i="15"/>
  <c r="H1913" i="15" s="1"/>
  <c r="I1913" i="15" s="1"/>
  <c r="U1913" i="15" s="1"/>
  <c r="V1913" i="15" s="1"/>
  <c r="A1913" i="15"/>
  <c r="K1912" i="15"/>
  <c r="L1912" i="15" s="1"/>
  <c r="K1986" i="15" s="1"/>
  <c r="L1986" i="15" s="1"/>
  <c r="O1986" i="15" s="1"/>
  <c r="P1986" i="15" s="1"/>
  <c r="G1912" i="15"/>
  <c r="H1912" i="15" s="1"/>
  <c r="I1912" i="15" s="1"/>
  <c r="U1912" i="15" s="1"/>
  <c r="V1912" i="15" s="1"/>
  <c r="A1912" i="15"/>
  <c r="K1911" i="15"/>
  <c r="L1911" i="15" s="1"/>
  <c r="G1911" i="15"/>
  <c r="H1911" i="15" s="1"/>
  <c r="I1911" i="15" s="1"/>
  <c r="U1911" i="15" s="1"/>
  <c r="V1911" i="15" s="1"/>
  <c r="A1911" i="15"/>
  <c r="K1910" i="15"/>
  <c r="L1910" i="15" s="1"/>
  <c r="G1910" i="15"/>
  <c r="H1910" i="15" s="1"/>
  <c r="I1910" i="15" s="1"/>
  <c r="U1910" i="15" s="1"/>
  <c r="V1910" i="15" s="1"/>
  <c r="A1910" i="15"/>
  <c r="K1909" i="15"/>
  <c r="L1909" i="15" s="1"/>
  <c r="G1909" i="15"/>
  <c r="H1909" i="15" s="1"/>
  <c r="I1909" i="15" s="1"/>
  <c r="U1909" i="15" s="1"/>
  <c r="V1909" i="15" s="1"/>
  <c r="A1909" i="15"/>
  <c r="K1908" i="15"/>
  <c r="L1908" i="15" s="1"/>
  <c r="K1982" i="15" s="1"/>
  <c r="L1982" i="15" s="1"/>
  <c r="O1982" i="15" s="1"/>
  <c r="P1982" i="15" s="1"/>
  <c r="G1908" i="15"/>
  <c r="H1908" i="15" s="1"/>
  <c r="I1908" i="15" s="1"/>
  <c r="U1908" i="15" s="1"/>
  <c r="V1908" i="15" s="1"/>
  <c r="A1908" i="15"/>
  <c r="K1907" i="15"/>
  <c r="L1907" i="15" s="1"/>
  <c r="G1907" i="15"/>
  <c r="H1907" i="15" s="1"/>
  <c r="I1907" i="15" s="1"/>
  <c r="U1907" i="15" s="1"/>
  <c r="V1907" i="15" s="1"/>
  <c r="A1907" i="15"/>
  <c r="K1906" i="15"/>
  <c r="L1906" i="15" s="1"/>
  <c r="G1906" i="15"/>
  <c r="H1906" i="15" s="1"/>
  <c r="I1906" i="15" s="1"/>
  <c r="U1906" i="15" s="1"/>
  <c r="V1906" i="15" s="1"/>
  <c r="A1906" i="15"/>
  <c r="K1905" i="15"/>
  <c r="L1905" i="15" s="1"/>
  <c r="G1905" i="15"/>
  <c r="H1905" i="15" s="1"/>
  <c r="I1905" i="15" s="1"/>
  <c r="U1905" i="15" s="1"/>
  <c r="V1905" i="15" s="1"/>
  <c r="A1905" i="15"/>
  <c r="K1904" i="15"/>
  <c r="L1904" i="15" s="1"/>
  <c r="K1978" i="15" s="1"/>
  <c r="L1978" i="15" s="1"/>
  <c r="O1978" i="15" s="1"/>
  <c r="P1978" i="15" s="1"/>
  <c r="G1904" i="15"/>
  <c r="H1904" i="15" s="1"/>
  <c r="I1904" i="15" s="1"/>
  <c r="U1904" i="15" s="1"/>
  <c r="V1904" i="15" s="1"/>
  <c r="A1904" i="15"/>
  <c r="K1903" i="15"/>
  <c r="L1903" i="15" s="1"/>
  <c r="G1903" i="15"/>
  <c r="H1903" i="15" s="1"/>
  <c r="I1903" i="15" s="1"/>
  <c r="U1903" i="15" s="1"/>
  <c r="V1903" i="15" s="1"/>
  <c r="A1903" i="15"/>
  <c r="K1902" i="15"/>
  <c r="L1902" i="15" s="1"/>
  <c r="G1902" i="15"/>
  <c r="H1902" i="15" s="1"/>
  <c r="I1902" i="15" s="1"/>
  <c r="U1902" i="15" s="1"/>
  <c r="V1902" i="15" s="1"/>
  <c r="A1902" i="15"/>
  <c r="K1901" i="15"/>
  <c r="L1901" i="15" s="1"/>
  <c r="G1901" i="15"/>
  <c r="H1901" i="15" s="1"/>
  <c r="I1901" i="15" s="1"/>
  <c r="U1901" i="15" s="1"/>
  <c r="V1901" i="15" s="1"/>
  <c r="A1901" i="15"/>
  <c r="K1900" i="15"/>
  <c r="L1900" i="15" s="1"/>
  <c r="O1900" i="15" s="1"/>
  <c r="P1900" i="15" s="1"/>
  <c r="G1900" i="15"/>
  <c r="H1900" i="15" s="1"/>
  <c r="I1900" i="15" s="1"/>
  <c r="U1900" i="15" s="1"/>
  <c r="V1900" i="15" s="1"/>
  <c r="A1900" i="15"/>
  <c r="K1899" i="15"/>
  <c r="L1899" i="15" s="1"/>
  <c r="G1899" i="15"/>
  <c r="H1899" i="15" s="1"/>
  <c r="I1899" i="15" s="1"/>
  <c r="U1899" i="15" s="1"/>
  <c r="V1899" i="15" s="1"/>
  <c r="A1899" i="15"/>
  <c r="K1898" i="15"/>
  <c r="L1898" i="15" s="1"/>
  <c r="G1898" i="15"/>
  <c r="H1898" i="15" s="1"/>
  <c r="I1898" i="15" s="1"/>
  <c r="U1898" i="15" s="1"/>
  <c r="V1898" i="15" s="1"/>
  <c r="A1898" i="15"/>
  <c r="K1897" i="15"/>
  <c r="L1897" i="15" s="1"/>
  <c r="G1897" i="15"/>
  <c r="H1897" i="15" s="1"/>
  <c r="I1897" i="15" s="1"/>
  <c r="U1897" i="15" s="1"/>
  <c r="V1897" i="15" s="1"/>
  <c r="A1897" i="15"/>
  <c r="K1896" i="15"/>
  <c r="L1896" i="15" s="1"/>
  <c r="K1970" i="15" s="1"/>
  <c r="L1970" i="15" s="1"/>
  <c r="O1970" i="15" s="1"/>
  <c r="P1970" i="15" s="1"/>
  <c r="G1896" i="15"/>
  <c r="H1896" i="15" s="1"/>
  <c r="I1896" i="15" s="1"/>
  <c r="U1896" i="15" s="1"/>
  <c r="V1896" i="15" s="1"/>
  <c r="A1896" i="15"/>
  <c r="K1895" i="15"/>
  <c r="L1895" i="15" s="1"/>
  <c r="G1895" i="15"/>
  <c r="H1895" i="15" s="1"/>
  <c r="I1895" i="15" s="1"/>
  <c r="U1895" i="15" s="1"/>
  <c r="V1895" i="15" s="1"/>
  <c r="A1895" i="15"/>
  <c r="K1894" i="15"/>
  <c r="L1894" i="15" s="1"/>
  <c r="G1894" i="15"/>
  <c r="H1894" i="15" s="1"/>
  <c r="I1894" i="15" s="1"/>
  <c r="U1894" i="15" s="1"/>
  <c r="V1894" i="15" s="1"/>
  <c r="A1894" i="15"/>
  <c r="K1893" i="15"/>
  <c r="L1893" i="15" s="1"/>
  <c r="G1893" i="15"/>
  <c r="H1893" i="15" s="1"/>
  <c r="I1893" i="15" s="1"/>
  <c r="U1893" i="15" s="1"/>
  <c r="V1893" i="15" s="1"/>
  <c r="A1893" i="15"/>
  <c r="K1892" i="15"/>
  <c r="L1892" i="15" s="1"/>
  <c r="K1966" i="15" s="1"/>
  <c r="L1966" i="15" s="1"/>
  <c r="O1966" i="15" s="1"/>
  <c r="P1966" i="15" s="1"/>
  <c r="G1892" i="15"/>
  <c r="H1892" i="15" s="1"/>
  <c r="I1892" i="15" s="1"/>
  <c r="U1892" i="15" s="1"/>
  <c r="V1892" i="15" s="1"/>
  <c r="A1892" i="15"/>
  <c r="K1891" i="15"/>
  <c r="L1891" i="15" s="1"/>
  <c r="G1891" i="15"/>
  <c r="H1891" i="15" s="1"/>
  <c r="I1891" i="15" s="1"/>
  <c r="U1891" i="15" s="1"/>
  <c r="V1891" i="15" s="1"/>
  <c r="A1891" i="15"/>
  <c r="G1890" i="15"/>
  <c r="H1890" i="15" s="1"/>
  <c r="I1890" i="15" s="1"/>
  <c r="U1890" i="15" s="1"/>
  <c r="V1890" i="15" s="1"/>
  <c r="A1890" i="15"/>
  <c r="G1889" i="15"/>
  <c r="H1889" i="15" s="1"/>
  <c r="I1889" i="15" s="1"/>
  <c r="U1889" i="15" s="1"/>
  <c r="V1889" i="15" s="1"/>
  <c r="A1889" i="15"/>
  <c r="G1888" i="15"/>
  <c r="H1888" i="15" s="1"/>
  <c r="I1888" i="15" s="1"/>
  <c r="U1888" i="15" s="1"/>
  <c r="V1888" i="15" s="1"/>
  <c r="A1888" i="15"/>
  <c r="G1887" i="15"/>
  <c r="H1887" i="15" s="1"/>
  <c r="I1887" i="15" s="1"/>
  <c r="U1887" i="15" s="1"/>
  <c r="V1887" i="15" s="1"/>
  <c r="A1887" i="15"/>
  <c r="G1886" i="15"/>
  <c r="H1886" i="15" s="1"/>
  <c r="I1886" i="15" s="1"/>
  <c r="U1886" i="15" s="1"/>
  <c r="V1886" i="15" s="1"/>
  <c r="A1886" i="15"/>
  <c r="G1885" i="15"/>
  <c r="H1885" i="15" s="1"/>
  <c r="I1885" i="15" s="1"/>
  <c r="U1885" i="15" s="1"/>
  <c r="V1885" i="15" s="1"/>
  <c r="A1885" i="15"/>
  <c r="G1884" i="15"/>
  <c r="H1884" i="15" s="1"/>
  <c r="I1884" i="15" s="1"/>
  <c r="U1884" i="15" s="1"/>
  <c r="V1884" i="15" s="1"/>
  <c r="A1884" i="15"/>
  <c r="G1883" i="15"/>
  <c r="H1883" i="15" s="1"/>
  <c r="I1883" i="15" s="1"/>
  <c r="U1883" i="15" s="1"/>
  <c r="V1883" i="15" s="1"/>
  <c r="A1883" i="15"/>
  <c r="G1882" i="15"/>
  <c r="H1882" i="15" s="1"/>
  <c r="I1882" i="15" s="1"/>
  <c r="U1882" i="15" s="1"/>
  <c r="V1882" i="15" s="1"/>
  <c r="A1882" i="15"/>
  <c r="G1881" i="15"/>
  <c r="H1881" i="15" s="1"/>
  <c r="I1881" i="15" s="1"/>
  <c r="U1881" i="15" s="1"/>
  <c r="V1881" i="15" s="1"/>
  <c r="A1881" i="15"/>
  <c r="G1880" i="15"/>
  <c r="H1880" i="15" s="1"/>
  <c r="I1880" i="15" s="1"/>
  <c r="U1880" i="15" s="1"/>
  <c r="V1880" i="15" s="1"/>
  <c r="A1880" i="15"/>
  <c r="G1879" i="15"/>
  <c r="H1879" i="15" s="1"/>
  <c r="I1879" i="15" s="1"/>
  <c r="U1879" i="15" s="1"/>
  <c r="V1879" i="15" s="1"/>
  <c r="A1879" i="15"/>
  <c r="G1878" i="15"/>
  <c r="H1878" i="15" s="1"/>
  <c r="I1878" i="15" s="1"/>
  <c r="U1878" i="15" s="1"/>
  <c r="V1878" i="15" s="1"/>
  <c r="A1878" i="15"/>
  <c r="G1877" i="15"/>
  <c r="H1877" i="15" s="1"/>
  <c r="I1877" i="15" s="1"/>
  <c r="U1877" i="15" s="1"/>
  <c r="V1877" i="15" s="1"/>
  <c r="A1877" i="15"/>
  <c r="G1876" i="15"/>
  <c r="H1876" i="15" s="1"/>
  <c r="I1876" i="15" s="1"/>
  <c r="U1876" i="15" s="1"/>
  <c r="V1876" i="15" s="1"/>
  <c r="A1876" i="15"/>
  <c r="G1875" i="15"/>
  <c r="H1875" i="15" s="1"/>
  <c r="I1875" i="15" s="1"/>
  <c r="U1875" i="15" s="1"/>
  <c r="V1875" i="15" s="1"/>
  <c r="A1875" i="15"/>
  <c r="G1874" i="15"/>
  <c r="H1874" i="15" s="1"/>
  <c r="I1874" i="15" s="1"/>
  <c r="U1874" i="15" s="1"/>
  <c r="V1874" i="15" s="1"/>
  <c r="A1874" i="15"/>
  <c r="G1873" i="15"/>
  <c r="H1873" i="15" s="1"/>
  <c r="I1873" i="15" s="1"/>
  <c r="U1873" i="15" s="1"/>
  <c r="V1873" i="15" s="1"/>
  <c r="A1873" i="15"/>
  <c r="G1872" i="15"/>
  <c r="H1872" i="15" s="1"/>
  <c r="I1872" i="15" s="1"/>
  <c r="U1872" i="15" s="1"/>
  <c r="V1872" i="15" s="1"/>
  <c r="A1872" i="15"/>
  <c r="G1871" i="15"/>
  <c r="H1871" i="15" s="1"/>
  <c r="I1871" i="15" s="1"/>
  <c r="U1871" i="15" s="1"/>
  <c r="V1871" i="15" s="1"/>
  <c r="A1871" i="15"/>
  <c r="G1870" i="15"/>
  <c r="H1870" i="15" s="1"/>
  <c r="I1870" i="15" s="1"/>
  <c r="U1870" i="15" s="1"/>
  <c r="V1870" i="15" s="1"/>
  <c r="A1870" i="15"/>
  <c r="G1869" i="15"/>
  <c r="H1869" i="15" s="1"/>
  <c r="I1869" i="15" s="1"/>
  <c r="U1869" i="15" s="1"/>
  <c r="V1869" i="15" s="1"/>
  <c r="A1869" i="15"/>
  <c r="G1868" i="15"/>
  <c r="H1868" i="15" s="1"/>
  <c r="I1868" i="15" s="1"/>
  <c r="U1868" i="15" s="1"/>
  <c r="V1868" i="15" s="1"/>
  <c r="A1868" i="15"/>
  <c r="G1867" i="15"/>
  <c r="H1867" i="15" s="1"/>
  <c r="I1867" i="15" s="1"/>
  <c r="U1867" i="15" s="1"/>
  <c r="V1867" i="15" s="1"/>
  <c r="A1867" i="15"/>
  <c r="G1866" i="15"/>
  <c r="H1866" i="15" s="1"/>
  <c r="I1866" i="15" s="1"/>
  <c r="U1866" i="15" s="1"/>
  <c r="V1866" i="15" s="1"/>
  <c r="A1866" i="15"/>
  <c r="G1865" i="15"/>
  <c r="H1865" i="15" s="1"/>
  <c r="I1865" i="15" s="1"/>
  <c r="U1865" i="15" s="1"/>
  <c r="V1865" i="15" s="1"/>
  <c r="A1865" i="15"/>
  <c r="G1864" i="15"/>
  <c r="H1864" i="15" s="1"/>
  <c r="I1864" i="15" s="1"/>
  <c r="U1864" i="15" s="1"/>
  <c r="V1864" i="15" s="1"/>
  <c r="A1864" i="15"/>
  <c r="G1863" i="15"/>
  <c r="H1863" i="15" s="1"/>
  <c r="I1863" i="15" s="1"/>
  <c r="U1863" i="15" s="1"/>
  <c r="V1863" i="15" s="1"/>
  <c r="A1863" i="15"/>
  <c r="G1862" i="15"/>
  <c r="H1862" i="15" s="1"/>
  <c r="I1862" i="15" s="1"/>
  <c r="U1862" i="15" s="1"/>
  <c r="V1862" i="15" s="1"/>
  <c r="A1862" i="15"/>
  <c r="G1861" i="15"/>
  <c r="H1861" i="15" s="1"/>
  <c r="I1861" i="15" s="1"/>
  <c r="U1861" i="15" s="1"/>
  <c r="V1861" i="15" s="1"/>
  <c r="A1861" i="15"/>
  <c r="G1860" i="15"/>
  <c r="H1860" i="15" s="1"/>
  <c r="I1860" i="15" s="1"/>
  <c r="U1860" i="15" s="1"/>
  <c r="V1860" i="15" s="1"/>
  <c r="A1860" i="15"/>
  <c r="G1859" i="15"/>
  <c r="H1859" i="15" s="1"/>
  <c r="I1859" i="15" s="1"/>
  <c r="U1859" i="15" s="1"/>
  <c r="V1859" i="15" s="1"/>
  <c r="A1859" i="15"/>
  <c r="G1858" i="15"/>
  <c r="H1858" i="15" s="1"/>
  <c r="I1858" i="15" s="1"/>
  <c r="U1858" i="15" s="1"/>
  <c r="V1858" i="15" s="1"/>
  <c r="A1858" i="15"/>
  <c r="G1857" i="15"/>
  <c r="H1857" i="15" s="1"/>
  <c r="I1857" i="15" s="1"/>
  <c r="U1857" i="15" s="1"/>
  <c r="V1857" i="15" s="1"/>
  <c r="A1857" i="15"/>
  <c r="G1856" i="15"/>
  <c r="H1856" i="15" s="1"/>
  <c r="I1856" i="15" s="1"/>
  <c r="U1856" i="15" s="1"/>
  <c r="V1856" i="15" s="1"/>
  <c r="A1856" i="15"/>
  <c r="G1855" i="15"/>
  <c r="H1855" i="15" s="1"/>
  <c r="I1855" i="15" s="1"/>
  <c r="U1855" i="15" s="1"/>
  <c r="V1855" i="15" s="1"/>
  <c r="A1855" i="15"/>
  <c r="G1854" i="15"/>
  <c r="H1854" i="15" s="1"/>
  <c r="I1854" i="15" s="1"/>
  <c r="U1854" i="15" s="1"/>
  <c r="V1854" i="15" s="1"/>
  <c r="A1854" i="15"/>
  <c r="K1853" i="15"/>
  <c r="L1853" i="15" s="1"/>
  <c r="O1853" i="15" s="1"/>
  <c r="P1853" i="15" s="1"/>
  <c r="G1853" i="15"/>
  <c r="H1853" i="15" s="1"/>
  <c r="I1853" i="15" s="1"/>
  <c r="U1853" i="15" s="1"/>
  <c r="V1853" i="15" s="1"/>
  <c r="A1853" i="15"/>
  <c r="K1852" i="15"/>
  <c r="L1852" i="15" s="1"/>
  <c r="O1852" i="15" s="1"/>
  <c r="P1852" i="15" s="1"/>
  <c r="G1852" i="15"/>
  <c r="H1852" i="15" s="1"/>
  <c r="I1852" i="15" s="1"/>
  <c r="U1852" i="15" s="1"/>
  <c r="V1852" i="15" s="1"/>
  <c r="A1852" i="15"/>
  <c r="K1851" i="15"/>
  <c r="L1851" i="15" s="1"/>
  <c r="O1851" i="15" s="1"/>
  <c r="P1851" i="15" s="1"/>
  <c r="G1851" i="15"/>
  <c r="H1851" i="15" s="1"/>
  <c r="I1851" i="15" s="1"/>
  <c r="U1851" i="15" s="1"/>
  <c r="V1851" i="15" s="1"/>
  <c r="A1851" i="15"/>
  <c r="K1850" i="15"/>
  <c r="L1850" i="15" s="1"/>
  <c r="O1850" i="15" s="1"/>
  <c r="P1850" i="15" s="1"/>
  <c r="G1850" i="15"/>
  <c r="H1850" i="15" s="1"/>
  <c r="I1850" i="15" s="1"/>
  <c r="U1850" i="15" s="1"/>
  <c r="V1850" i="15" s="1"/>
  <c r="A1850" i="15"/>
  <c r="K1849" i="15"/>
  <c r="L1849" i="15" s="1"/>
  <c r="O1849" i="15" s="1"/>
  <c r="P1849" i="15" s="1"/>
  <c r="G1849" i="15"/>
  <c r="H1849" i="15" s="1"/>
  <c r="I1849" i="15" s="1"/>
  <c r="U1849" i="15" s="1"/>
  <c r="V1849" i="15" s="1"/>
  <c r="A1849" i="15"/>
  <c r="K1848" i="15"/>
  <c r="L1848" i="15" s="1"/>
  <c r="O1848" i="15" s="1"/>
  <c r="P1848" i="15" s="1"/>
  <c r="H1848" i="15"/>
  <c r="I1848" i="15" s="1"/>
  <c r="U1848" i="15" s="1"/>
  <c r="V1848" i="15" s="1"/>
  <c r="G1848" i="15"/>
  <c r="A1848" i="15"/>
  <c r="K1847" i="15"/>
  <c r="L1847" i="15" s="1"/>
  <c r="O1847" i="15" s="1"/>
  <c r="P1847" i="15" s="1"/>
  <c r="G1847" i="15"/>
  <c r="H1847" i="15" s="1"/>
  <c r="I1847" i="15" s="1"/>
  <c r="U1847" i="15" s="1"/>
  <c r="V1847" i="15" s="1"/>
  <c r="A1847" i="15"/>
  <c r="K1846" i="15"/>
  <c r="L1846" i="15" s="1"/>
  <c r="O1846" i="15" s="1"/>
  <c r="P1846" i="15" s="1"/>
  <c r="G1846" i="15"/>
  <c r="H1846" i="15" s="1"/>
  <c r="I1846" i="15" s="1"/>
  <c r="U1846" i="15" s="1"/>
  <c r="V1846" i="15" s="1"/>
  <c r="A1846" i="15"/>
  <c r="K1845" i="15"/>
  <c r="L1845" i="15" s="1"/>
  <c r="O1845" i="15" s="1"/>
  <c r="P1845" i="15" s="1"/>
  <c r="G1845" i="15"/>
  <c r="H1845" i="15" s="1"/>
  <c r="I1845" i="15" s="1"/>
  <c r="U1845" i="15" s="1"/>
  <c r="V1845" i="15" s="1"/>
  <c r="A1845" i="15"/>
  <c r="K1844" i="15"/>
  <c r="L1844" i="15" s="1"/>
  <c r="O1844" i="15" s="1"/>
  <c r="P1844" i="15" s="1"/>
  <c r="G1844" i="15"/>
  <c r="H1844" i="15" s="1"/>
  <c r="I1844" i="15" s="1"/>
  <c r="U1844" i="15" s="1"/>
  <c r="V1844" i="15" s="1"/>
  <c r="A1844" i="15"/>
  <c r="K1843" i="15"/>
  <c r="L1843" i="15" s="1"/>
  <c r="O1843" i="15" s="1"/>
  <c r="P1843" i="15" s="1"/>
  <c r="G1843" i="15"/>
  <c r="H1843" i="15" s="1"/>
  <c r="I1843" i="15" s="1"/>
  <c r="U1843" i="15" s="1"/>
  <c r="V1843" i="15" s="1"/>
  <c r="A1843" i="15"/>
  <c r="K1842" i="15"/>
  <c r="L1842" i="15" s="1"/>
  <c r="O1842" i="15" s="1"/>
  <c r="P1842" i="15" s="1"/>
  <c r="G1842" i="15"/>
  <c r="H1842" i="15" s="1"/>
  <c r="I1842" i="15" s="1"/>
  <c r="U1842" i="15" s="1"/>
  <c r="V1842" i="15" s="1"/>
  <c r="A1842" i="15"/>
  <c r="K1841" i="15"/>
  <c r="L1841" i="15" s="1"/>
  <c r="O1841" i="15" s="1"/>
  <c r="P1841" i="15" s="1"/>
  <c r="G1841" i="15"/>
  <c r="H1841" i="15" s="1"/>
  <c r="I1841" i="15" s="1"/>
  <c r="U1841" i="15" s="1"/>
  <c r="V1841" i="15" s="1"/>
  <c r="A1841" i="15"/>
  <c r="K1840" i="15"/>
  <c r="L1840" i="15" s="1"/>
  <c r="O1840" i="15" s="1"/>
  <c r="P1840" i="15" s="1"/>
  <c r="G1840" i="15"/>
  <c r="H1840" i="15" s="1"/>
  <c r="I1840" i="15" s="1"/>
  <c r="U1840" i="15" s="1"/>
  <c r="V1840" i="15" s="1"/>
  <c r="A1840" i="15"/>
  <c r="K1839" i="15"/>
  <c r="L1839" i="15" s="1"/>
  <c r="O1839" i="15" s="1"/>
  <c r="P1839" i="15" s="1"/>
  <c r="G1839" i="15"/>
  <c r="H1839" i="15" s="1"/>
  <c r="I1839" i="15" s="1"/>
  <c r="U1839" i="15" s="1"/>
  <c r="V1839" i="15" s="1"/>
  <c r="A1839" i="15"/>
  <c r="K1838" i="15"/>
  <c r="L1838" i="15" s="1"/>
  <c r="O1838" i="15" s="1"/>
  <c r="P1838" i="15" s="1"/>
  <c r="G1838" i="15"/>
  <c r="H1838" i="15" s="1"/>
  <c r="I1838" i="15" s="1"/>
  <c r="U1838" i="15" s="1"/>
  <c r="V1838" i="15" s="1"/>
  <c r="A1838" i="15"/>
  <c r="K1837" i="15"/>
  <c r="L1837" i="15" s="1"/>
  <c r="O1837" i="15" s="1"/>
  <c r="P1837" i="15" s="1"/>
  <c r="G1837" i="15"/>
  <c r="H1837" i="15" s="1"/>
  <c r="I1837" i="15" s="1"/>
  <c r="U1837" i="15" s="1"/>
  <c r="V1837" i="15" s="1"/>
  <c r="A1837" i="15"/>
  <c r="K1836" i="15"/>
  <c r="L1836" i="15" s="1"/>
  <c r="O1836" i="15" s="1"/>
  <c r="P1836" i="15" s="1"/>
  <c r="G1836" i="15"/>
  <c r="H1836" i="15" s="1"/>
  <c r="I1836" i="15" s="1"/>
  <c r="U1836" i="15" s="1"/>
  <c r="V1836" i="15" s="1"/>
  <c r="A1836" i="15"/>
  <c r="K1835" i="15"/>
  <c r="L1835" i="15" s="1"/>
  <c r="O1835" i="15" s="1"/>
  <c r="P1835" i="15" s="1"/>
  <c r="G1835" i="15"/>
  <c r="H1835" i="15" s="1"/>
  <c r="I1835" i="15" s="1"/>
  <c r="U1835" i="15" s="1"/>
  <c r="V1835" i="15" s="1"/>
  <c r="A1835" i="15"/>
  <c r="K1834" i="15"/>
  <c r="L1834" i="15" s="1"/>
  <c r="O1834" i="15" s="1"/>
  <c r="P1834" i="15" s="1"/>
  <c r="G1834" i="15"/>
  <c r="H1834" i="15" s="1"/>
  <c r="I1834" i="15" s="1"/>
  <c r="U1834" i="15" s="1"/>
  <c r="V1834" i="15" s="1"/>
  <c r="A1834" i="15"/>
  <c r="K1833" i="15"/>
  <c r="L1833" i="15" s="1"/>
  <c r="O1833" i="15" s="1"/>
  <c r="P1833" i="15" s="1"/>
  <c r="G1833" i="15"/>
  <c r="H1833" i="15" s="1"/>
  <c r="I1833" i="15" s="1"/>
  <c r="U1833" i="15" s="1"/>
  <c r="V1833" i="15" s="1"/>
  <c r="A1833" i="15"/>
  <c r="K1832" i="15"/>
  <c r="L1832" i="15" s="1"/>
  <c r="O1832" i="15" s="1"/>
  <c r="P1832" i="15" s="1"/>
  <c r="G1832" i="15"/>
  <c r="H1832" i="15" s="1"/>
  <c r="I1832" i="15" s="1"/>
  <c r="U1832" i="15" s="1"/>
  <c r="V1832" i="15" s="1"/>
  <c r="A1832" i="15"/>
  <c r="K1831" i="15"/>
  <c r="L1831" i="15" s="1"/>
  <c r="O1831" i="15" s="1"/>
  <c r="P1831" i="15" s="1"/>
  <c r="G1831" i="15"/>
  <c r="H1831" i="15" s="1"/>
  <c r="I1831" i="15" s="1"/>
  <c r="U1831" i="15" s="1"/>
  <c r="V1831" i="15" s="1"/>
  <c r="A1831" i="15"/>
  <c r="K1830" i="15"/>
  <c r="L1830" i="15" s="1"/>
  <c r="O1830" i="15" s="1"/>
  <c r="P1830" i="15" s="1"/>
  <c r="G1830" i="15"/>
  <c r="H1830" i="15" s="1"/>
  <c r="I1830" i="15" s="1"/>
  <c r="U1830" i="15" s="1"/>
  <c r="V1830" i="15" s="1"/>
  <c r="A1830" i="15"/>
  <c r="K1829" i="15"/>
  <c r="L1829" i="15" s="1"/>
  <c r="O1829" i="15" s="1"/>
  <c r="P1829" i="15" s="1"/>
  <c r="G1829" i="15"/>
  <c r="H1829" i="15" s="1"/>
  <c r="I1829" i="15" s="1"/>
  <c r="U1829" i="15" s="1"/>
  <c r="V1829" i="15" s="1"/>
  <c r="A1829" i="15"/>
  <c r="K1828" i="15"/>
  <c r="L1828" i="15" s="1"/>
  <c r="O1828" i="15" s="1"/>
  <c r="P1828" i="15" s="1"/>
  <c r="G1828" i="15"/>
  <c r="H1828" i="15" s="1"/>
  <c r="I1828" i="15" s="1"/>
  <c r="U1828" i="15" s="1"/>
  <c r="V1828" i="15" s="1"/>
  <c r="A1828" i="15"/>
  <c r="K1827" i="15"/>
  <c r="L1827" i="15" s="1"/>
  <c r="O1827" i="15" s="1"/>
  <c r="P1827" i="15" s="1"/>
  <c r="G1827" i="15"/>
  <c r="H1827" i="15" s="1"/>
  <c r="I1827" i="15" s="1"/>
  <c r="U1827" i="15" s="1"/>
  <c r="V1827" i="15" s="1"/>
  <c r="A1827" i="15"/>
  <c r="K1826" i="15"/>
  <c r="L1826" i="15" s="1"/>
  <c r="O1826" i="15" s="1"/>
  <c r="P1826" i="15" s="1"/>
  <c r="G1826" i="15"/>
  <c r="H1826" i="15" s="1"/>
  <c r="I1826" i="15" s="1"/>
  <c r="U1826" i="15" s="1"/>
  <c r="V1826" i="15" s="1"/>
  <c r="A1826" i="15"/>
  <c r="K1825" i="15"/>
  <c r="L1825" i="15" s="1"/>
  <c r="O1825" i="15" s="1"/>
  <c r="P1825" i="15" s="1"/>
  <c r="G1825" i="15"/>
  <c r="H1825" i="15" s="1"/>
  <c r="I1825" i="15" s="1"/>
  <c r="U1825" i="15" s="1"/>
  <c r="V1825" i="15" s="1"/>
  <c r="A1825" i="15"/>
  <c r="K1824" i="15"/>
  <c r="L1824" i="15" s="1"/>
  <c r="O1824" i="15" s="1"/>
  <c r="P1824" i="15" s="1"/>
  <c r="G1824" i="15"/>
  <c r="H1824" i="15" s="1"/>
  <c r="I1824" i="15" s="1"/>
  <c r="U1824" i="15" s="1"/>
  <c r="V1824" i="15" s="1"/>
  <c r="A1824" i="15"/>
  <c r="K1823" i="15"/>
  <c r="L1823" i="15" s="1"/>
  <c r="O1823" i="15" s="1"/>
  <c r="P1823" i="15" s="1"/>
  <c r="G1823" i="15"/>
  <c r="H1823" i="15" s="1"/>
  <c r="I1823" i="15" s="1"/>
  <c r="U1823" i="15" s="1"/>
  <c r="V1823" i="15" s="1"/>
  <c r="A1823" i="15"/>
  <c r="K1822" i="15"/>
  <c r="L1822" i="15" s="1"/>
  <c r="O1822" i="15" s="1"/>
  <c r="P1822" i="15" s="1"/>
  <c r="G1822" i="15"/>
  <c r="H1822" i="15" s="1"/>
  <c r="I1822" i="15" s="1"/>
  <c r="U1822" i="15" s="1"/>
  <c r="V1822" i="15" s="1"/>
  <c r="A1822" i="15"/>
  <c r="K1821" i="15"/>
  <c r="L1821" i="15" s="1"/>
  <c r="O1821" i="15" s="1"/>
  <c r="P1821" i="15" s="1"/>
  <c r="G1821" i="15"/>
  <c r="H1821" i="15" s="1"/>
  <c r="I1821" i="15" s="1"/>
  <c r="U1821" i="15" s="1"/>
  <c r="V1821" i="15" s="1"/>
  <c r="A1821" i="15"/>
  <c r="K1820" i="15"/>
  <c r="L1820" i="15" s="1"/>
  <c r="O1820" i="15" s="1"/>
  <c r="P1820" i="15" s="1"/>
  <c r="G1820" i="15"/>
  <c r="H1820" i="15" s="1"/>
  <c r="I1820" i="15" s="1"/>
  <c r="U1820" i="15" s="1"/>
  <c r="V1820" i="15" s="1"/>
  <c r="A1820" i="15"/>
  <c r="K1819" i="15"/>
  <c r="L1819" i="15" s="1"/>
  <c r="O1819" i="15" s="1"/>
  <c r="P1819" i="15" s="1"/>
  <c r="G1819" i="15"/>
  <c r="H1819" i="15" s="1"/>
  <c r="I1819" i="15" s="1"/>
  <c r="U1819" i="15" s="1"/>
  <c r="V1819" i="15" s="1"/>
  <c r="A1819" i="15"/>
  <c r="K1818" i="15"/>
  <c r="L1818" i="15" s="1"/>
  <c r="O1818" i="15" s="1"/>
  <c r="P1818" i="15" s="1"/>
  <c r="G1818" i="15"/>
  <c r="H1818" i="15" s="1"/>
  <c r="I1818" i="15" s="1"/>
  <c r="U1818" i="15" s="1"/>
  <c r="V1818" i="15" s="1"/>
  <c r="A1818" i="15"/>
  <c r="K1817" i="15"/>
  <c r="L1817" i="15" s="1"/>
  <c r="O1817" i="15" s="1"/>
  <c r="P1817" i="15" s="1"/>
  <c r="G1817" i="15"/>
  <c r="H1817" i="15" s="1"/>
  <c r="I1817" i="15" s="1"/>
  <c r="U1817" i="15" s="1"/>
  <c r="V1817" i="15" s="1"/>
  <c r="A1817" i="15"/>
  <c r="K1816" i="15"/>
  <c r="L1816" i="15" s="1"/>
  <c r="G1816" i="15"/>
  <c r="H1816" i="15" s="1"/>
  <c r="I1816" i="15" s="1"/>
  <c r="U1816" i="15" s="1"/>
  <c r="V1816" i="15" s="1"/>
  <c r="A1816" i="15"/>
  <c r="K1815" i="15"/>
  <c r="L1815" i="15" s="1"/>
  <c r="K1889" i="15" s="1"/>
  <c r="L1889" i="15" s="1"/>
  <c r="O1889" i="15" s="1"/>
  <c r="P1889" i="15" s="1"/>
  <c r="G1815" i="15"/>
  <c r="H1815" i="15" s="1"/>
  <c r="I1815" i="15" s="1"/>
  <c r="U1815" i="15" s="1"/>
  <c r="V1815" i="15" s="1"/>
  <c r="A1815" i="15"/>
  <c r="K1814" i="15"/>
  <c r="L1814" i="15" s="1"/>
  <c r="K1888" i="15" s="1"/>
  <c r="L1888" i="15" s="1"/>
  <c r="O1888" i="15" s="1"/>
  <c r="P1888" i="15" s="1"/>
  <c r="G1814" i="15"/>
  <c r="H1814" i="15" s="1"/>
  <c r="I1814" i="15" s="1"/>
  <c r="U1814" i="15" s="1"/>
  <c r="V1814" i="15" s="1"/>
  <c r="A1814" i="15"/>
  <c r="K1813" i="15"/>
  <c r="L1813" i="15" s="1"/>
  <c r="G1813" i="15"/>
  <c r="H1813" i="15" s="1"/>
  <c r="I1813" i="15" s="1"/>
  <c r="U1813" i="15" s="1"/>
  <c r="V1813" i="15" s="1"/>
  <c r="A1813" i="15"/>
  <c r="K1812" i="15"/>
  <c r="L1812" i="15" s="1"/>
  <c r="G1812" i="15"/>
  <c r="H1812" i="15" s="1"/>
  <c r="I1812" i="15" s="1"/>
  <c r="U1812" i="15" s="1"/>
  <c r="V1812" i="15" s="1"/>
  <c r="A1812" i="15"/>
  <c r="K1811" i="15"/>
  <c r="L1811" i="15" s="1"/>
  <c r="K1885" i="15" s="1"/>
  <c r="L1885" i="15" s="1"/>
  <c r="O1885" i="15" s="1"/>
  <c r="P1885" i="15" s="1"/>
  <c r="G1811" i="15"/>
  <c r="H1811" i="15" s="1"/>
  <c r="I1811" i="15" s="1"/>
  <c r="U1811" i="15" s="1"/>
  <c r="V1811" i="15" s="1"/>
  <c r="A1811" i="15"/>
  <c r="K1810" i="15"/>
  <c r="L1810" i="15" s="1"/>
  <c r="G1810" i="15"/>
  <c r="H1810" i="15" s="1"/>
  <c r="I1810" i="15" s="1"/>
  <c r="U1810" i="15" s="1"/>
  <c r="V1810" i="15" s="1"/>
  <c r="A1810" i="15"/>
  <c r="K1809" i="15"/>
  <c r="L1809" i="15" s="1"/>
  <c r="G1809" i="15"/>
  <c r="H1809" i="15" s="1"/>
  <c r="I1809" i="15" s="1"/>
  <c r="U1809" i="15" s="1"/>
  <c r="V1809" i="15" s="1"/>
  <c r="A1809" i="15"/>
  <c r="K1808" i="15"/>
  <c r="L1808" i="15" s="1"/>
  <c r="G1808" i="15"/>
  <c r="H1808" i="15" s="1"/>
  <c r="I1808" i="15" s="1"/>
  <c r="U1808" i="15" s="1"/>
  <c r="V1808" i="15" s="1"/>
  <c r="A1808" i="15"/>
  <c r="K1807" i="15"/>
  <c r="L1807" i="15" s="1"/>
  <c r="G1807" i="15"/>
  <c r="H1807" i="15" s="1"/>
  <c r="I1807" i="15" s="1"/>
  <c r="U1807" i="15" s="1"/>
  <c r="V1807" i="15" s="1"/>
  <c r="A1807" i="15"/>
  <c r="K1806" i="15"/>
  <c r="L1806" i="15" s="1"/>
  <c r="G1806" i="15"/>
  <c r="H1806" i="15" s="1"/>
  <c r="I1806" i="15" s="1"/>
  <c r="U1806" i="15" s="1"/>
  <c r="V1806" i="15" s="1"/>
  <c r="A1806" i="15"/>
  <c r="K1805" i="15"/>
  <c r="L1805" i="15" s="1"/>
  <c r="G1805" i="15"/>
  <c r="H1805" i="15" s="1"/>
  <c r="I1805" i="15" s="1"/>
  <c r="U1805" i="15" s="1"/>
  <c r="V1805" i="15" s="1"/>
  <c r="A1805" i="15"/>
  <c r="K1804" i="15"/>
  <c r="L1804" i="15" s="1"/>
  <c r="G1804" i="15"/>
  <c r="H1804" i="15" s="1"/>
  <c r="I1804" i="15" s="1"/>
  <c r="U1804" i="15" s="1"/>
  <c r="V1804" i="15" s="1"/>
  <c r="A1804" i="15"/>
  <c r="K1803" i="15"/>
  <c r="L1803" i="15" s="1"/>
  <c r="G1803" i="15"/>
  <c r="H1803" i="15" s="1"/>
  <c r="I1803" i="15" s="1"/>
  <c r="U1803" i="15" s="1"/>
  <c r="V1803" i="15" s="1"/>
  <c r="A1803" i="15"/>
  <c r="K1802" i="15"/>
  <c r="L1802" i="15" s="1"/>
  <c r="G1802" i="15"/>
  <c r="H1802" i="15" s="1"/>
  <c r="I1802" i="15" s="1"/>
  <c r="U1802" i="15" s="1"/>
  <c r="V1802" i="15" s="1"/>
  <c r="A1802" i="15"/>
  <c r="K1801" i="15"/>
  <c r="L1801" i="15" s="1"/>
  <c r="G1801" i="15"/>
  <c r="H1801" i="15" s="1"/>
  <c r="I1801" i="15" s="1"/>
  <c r="U1801" i="15" s="1"/>
  <c r="V1801" i="15" s="1"/>
  <c r="A1801" i="15"/>
  <c r="K1800" i="15"/>
  <c r="L1800" i="15" s="1"/>
  <c r="G1800" i="15"/>
  <c r="H1800" i="15" s="1"/>
  <c r="I1800" i="15" s="1"/>
  <c r="U1800" i="15" s="1"/>
  <c r="V1800" i="15" s="1"/>
  <c r="A1800" i="15"/>
  <c r="K1799" i="15"/>
  <c r="L1799" i="15" s="1"/>
  <c r="G1799" i="15"/>
  <c r="H1799" i="15" s="1"/>
  <c r="I1799" i="15" s="1"/>
  <c r="U1799" i="15" s="1"/>
  <c r="V1799" i="15" s="1"/>
  <c r="A1799" i="15"/>
  <c r="K1798" i="15"/>
  <c r="L1798" i="15" s="1"/>
  <c r="G1798" i="15"/>
  <c r="H1798" i="15" s="1"/>
  <c r="I1798" i="15" s="1"/>
  <c r="U1798" i="15" s="1"/>
  <c r="V1798" i="15" s="1"/>
  <c r="A1798" i="15"/>
  <c r="K1797" i="15"/>
  <c r="L1797" i="15" s="1"/>
  <c r="G1797" i="15"/>
  <c r="H1797" i="15" s="1"/>
  <c r="I1797" i="15" s="1"/>
  <c r="U1797" i="15" s="1"/>
  <c r="V1797" i="15" s="1"/>
  <c r="A1797" i="15"/>
  <c r="K1796" i="15"/>
  <c r="L1796" i="15" s="1"/>
  <c r="G1796" i="15"/>
  <c r="H1796" i="15" s="1"/>
  <c r="I1796" i="15" s="1"/>
  <c r="U1796" i="15" s="1"/>
  <c r="V1796" i="15" s="1"/>
  <c r="A1796" i="15"/>
  <c r="K1795" i="15"/>
  <c r="L1795" i="15" s="1"/>
  <c r="G1795" i="15"/>
  <c r="H1795" i="15" s="1"/>
  <c r="I1795" i="15" s="1"/>
  <c r="U1795" i="15" s="1"/>
  <c r="V1795" i="15" s="1"/>
  <c r="A1795" i="15"/>
  <c r="K1794" i="15"/>
  <c r="L1794" i="15" s="1"/>
  <c r="G1794" i="15"/>
  <c r="H1794" i="15" s="1"/>
  <c r="I1794" i="15" s="1"/>
  <c r="U1794" i="15" s="1"/>
  <c r="V1794" i="15" s="1"/>
  <c r="A1794" i="15"/>
  <c r="K1793" i="15"/>
  <c r="L1793" i="15" s="1"/>
  <c r="G1793" i="15"/>
  <c r="H1793" i="15" s="1"/>
  <c r="I1793" i="15" s="1"/>
  <c r="U1793" i="15" s="1"/>
  <c r="V1793" i="15" s="1"/>
  <c r="A1793" i="15"/>
  <c r="K1792" i="15"/>
  <c r="L1792" i="15" s="1"/>
  <c r="G1792" i="15"/>
  <c r="H1792" i="15" s="1"/>
  <c r="I1792" i="15" s="1"/>
  <c r="U1792" i="15" s="1"/>
  <c r="V1792" i="15" s="1"/>
  <c r="A1792" i="15"/>
  <c r="K1791" i="15"/>
  <c r="L1791" i="15" s="1"/>
  <c r="G1791" i="15"/>
  <c r="H1791" i="15" s="1"/>
  <c r="I1791" i="15" s="1"/>
  <c r="U1791" i="15" s="1"/>
  <c r="V1791" i="15" s="1"/>
  <c r="A1791" i="15"/>
  <c r="K1790" i="15"/>
  <c r="L1790" i="15" s="1"/>
  <c r="G1790" i="15"/>
  <c r="H1790" i="15" s="1"/>
  <c r="I1790" i="15" s="1"/>
  <c r="U1790" i="15" s="1"/>
  <c r="V1790" i="15" s="1"/>
  <c r="A1790" i="15"/>
  <c r="K1789" i="15"/>
  <c r="L1789" i="15" s="1"/>
  <c r="G1789" i="15"/>
  <c r="H1789" i="15" s="1"/>
  <c r="I1789" i="15" s="1"/>
  <c r="U1789" i="15" s="1"/>
  <c r="V1789" i="15" s="1"/>
  <c r="A1789" i="15"/>
  <c r="K1788" i="15"/>
  <c r="L1788" i="15" s="1"/>
  <c r="G1788" i="15"/>
  <c r="H1788" i="15" s="1"/>
  <c r="I1788" i="15" s="1"/>
  <c r="U1788" i="15" s="1"/>
  <c r="V1788" i="15" s="1"/>
  <c r="A1788" i="15"/>
  <c r="K1787" i="15"/>
  <c r="L1787" i="15" s="1"/>
  <c r="G1787" i="15"/>
  <c r="H1787" i="15" s="1"/>
  <c r="I1787" i="15" s="1"/>
  <c r="U1787" i="15" s="1"/>
  <c r="V1787" i="15" s="1"/>
  <c r="A1787" i="15"/>
  <c r="K1786" i="15"/>
  <c r="L1786" i="15" s="1"/>
  <c r="G1786" i="15"/>
  <c r="H1786" i="15" s="1"/>
  <c r="I1786" i="15" s="1"/>
  <c r="U1786" i="15" s="1"/>
  <c r="V1786" i="15" s="1"/>
  <c r="A1786" i="15"/>
  <c r="K1785" i="15"/>
  <c r="L1785" i="15" s="1"/>
  <c r="G1785" i="15"/>
  <c r="H1785" i="15" s="1"/>
  <c r="I1785" i="15" s="1"/>
  <c r="U1785" i="15" s="1"/>
  <c r="V1785" i="15" s="1"/>
  <c r="A1785" i="15"/>
  <c r="K1784" i="15"/>
  <c r="L1784" i="15" s="1"/>
  <c r="G1784" i="15"/>
  <c r="H1784" i="15" s="1"/>
  <c r="I1784" i="15" s="1"/>
  <c r="U1784" i="15" s="1"/>
  <c r="V1784" i="15" s="1"/>
  <c r="A1784" i="15"/>
  <c r="K1783" i="15"/>
  <c r="L1783" i="15" s="1"/>
  <c r="G1783" i="15"/>
  <c r="H1783" i="15" s="1"/>
  <c r="I1783" i="15" s="1"/>
  <c r="U1783" i="15" s="1"/>
  <c r="V1783" i="15" s="1"/>
  <c r="A1783" i="15"/>
  <c r="K1782" i="15"/>
  <c r="L1782" i="15" s="1"/>
  <c r="G1782" i="15"/>
  <c r="H1782" i="15" s="1"/>
  <c r="I1782" i="15" s="1"/>
  <c r="U1782" i="15" s="1"/>
  <c r="V1782" i="15" s="1"/>
  <c r="A1782" i="15"/>
  <c r="K1781" i="15"/>
  <c r="L1781" i="15" s="1"/>
  <c r="G1781" i="15"/>
  <c r="H1781" i="15" s="1"/>
  <c r="I1781" i="15" s="1"/>
  <c r="U1781" i="15" s="1"/>
  <c r="V1781" i="15" s="1"/>
  <c r="A1781" i="15"/>
  <c r="K1780" i="15"/>
  <c r="L1780" i="15" s="1"/>
  <c r="G1780" i="15"/>
  <c r="H1780" i="15" s="1"/>
  <c r="I1780" i="15" s="1"/>
  <c r="U1780" i="15" s="1"/>
  <c r="V1780" i="15" s="1"/>
  <c r="A1780" i="15"/>
  <c r="G1779" i="15"/>
  <c r="H1779" i="15" s="1"/>
  <c r="I1779" i="15" s="1"/>
  <c r="U1779" i="15" s="1"/>
  <c r="V1779" i="15" s="1"/>
  <c r="A1779" i="15"/>
  <c r="G1778" i="15"/>
  <c r="H1778" i="15" s="1"/>
  <c r="I1778" i="15" s="1"/>
  <c r="U1778" i="15" s="1"/>
  <c r="V1778" i="15" s="1"/>
  <c r="A1778" i="15"/>
  <c r="G1777" i="15"/>
  <c r="H1777" i="15" s="1"/>
  <c r="I1777" i="15" s="1"/>
  <c r="U1777" i="15" s="1"/>
  <c r="V1777" i="15" s="1"/>
  <c r="A1777" i="15"/>
  <c r="G1776" i="15"/>
  <c r="H1776" i="15" s="1"/>
  <c r="I1776" i="15" s="1"/>
  <c r="U1776" i="15" s="1"/>
  <c r="V1776" i="15" s="1"/>
  <c r="A1776" i="15"/>
  <c r="G1775" i="15"/>
  <c r="H1775" i="15" s="1"/>
  <c r="I1775" i="15" s="1"/>
  <c r="U1775" i="15" s="1"/>
  <c r="V1775" i="15" s="1"/>
  <c r="A1775" i="15"/>
  <c r="G1774" i="15"/>
  <c r="H1774" i="15" s="1"/>
  <c r="I1774" i="15" s="1"/>
  <c r="U1774" i="15" s="1"/>
  <c r="V1774" i="15" s="1"/>
  <c r="A1774" i="15"/>
  <c r="G1773" i="15"/>
  <c r="H1773" i="15" s="1"/>
  <c r="I1773" i="15" s="1"/>
  <c r="U1773" i="15" s="1"/>
  <c r="V1773" i="15" s="1"/>
  <c r="A1773" i="15"/>
  <c r="G1772" i="15"/>
  <c r="H1772" i="15" s="1"/>
  <c r="I1772" i="15" s="1"/>
  <c r="U1772" i="15" s="1"/>
  <c r="V1772" i="15" s="1"/>
  <c r="A1772" i="15"/>
  <c r="G1771" i="15"/>
  <c r="H1771" i="15" s="1"/>
  <c r="I1771" i="15" s="1"/>
  <c r="U1771" i="15" s="1"/>
  <c r="V1771" i="15" s="1"/>
  <c r="A1771" i="15"/>
  <c r="G1770" i="15"/>
  <c r="H1770" i="15" s="1"/>
  <c r="I1770" i="15" s="1"/>
  <c r="U1770" i="15" s="1"/>
  <c r="V1770" i="15" s="1"/>
  <c r="A1770" i="15"/>
  <c r="G1769" i="15"/>
  <c r="H1769" i="15" s="1"/>
  <c r="I1769" i="15" s="1"/>
  <c r="U1769" i="15" s="1"/>
  <c r="V1769" i="15" s="1"/>
  <c r="A1769" i="15"/>
  <c r="G1768" i="15"/>
  <c r="H1768" i="15" s="1"/>
  <c r="I1768" i="15" s="1"/>
  <c r="U1768" i="15" s="1"/>
  <c r="V1768" i="15" s="1"/>
  <c r="A1768" i="15"/>
  <c r="G1767" i="15"/>
  <c r="H1767" i="15" s="1"/>
  <c r="I1767" i="15" s="1"/>
  <c r="U1767" i="15" s="1"/>
  <c r="V1767" i="15" s="1"/>
  <c r="A1767" i="15"/>
  <c r="G1766" i="15"/>
  <c r="H1766" i="15" s="1"/>
  <c r="I1766" i="15" s="1"/>
  <c r="U1766" i="15" s="1"/>
  <c r="V1766" i="15" s="1"/>
  <c r="A1766" i="15"/>
  <c r="G1765" i="15"/>
  <c r="H1765" i="15" s="1"/>
  <c r="I1765" i="15" s="1"/>
  <c r="U1765" i="15" s="1"/>
  <c r="V1765" i="15" s="1"/>
  <c r="A1765" i="15"/>
  <c r="G1764" i="15"/>
  <c r="H1764" i="15" s="1"/>
  <c r="I1764" i="15" s="1"/>
  <c r="U1764" i="15" s="1"/>
  <c r="V1764" i="15" s="1"/>
  <c r="A1764" i="15"/>
  <c r="G1763" i="15"/>
  <c r="H1763" i="15" s="1"/>
  <c r="I1763" i="15" s="1"/>
  <c r="U1763" i="15" s="1"/>
  <c r="V1763" i="15" s="1"/>
  <c r="A1763" i="15"/>
  <c r="G1762" i="15"/>
  <c r="H1762" i="15" s="1"/>
  <c r="I1762" i="15" s="1"/>
  <c r="U1762" i="15" s="1"/>
  <c r="V1762" i="15" s="1"/>
  <c r="A1762" i="15"/>
  <c r="G1761" i="15"/>
  <c r="H1761" i="15" s="1"/>
  <c r="I1761" i="15" s="1"/>
  <c r="U1761" i="15" s="1"/>
  <c r="V1761" i="15" s="1"/>
  <c r="A1761" i="15"/>
  <c r="G1760" i="15"/>
  <c r="H1760" i="15" s="1"/>
  <c r="I1760" i="15" s="1"/>
  <c r="U1760" i="15" s="1"/>
  <c r="V1760" i="15" s="1"/>
  <c r="A1760" i="15"/>
  <c r="G1759" i="15"/>
  <c r="H1759" i="15" s="1"/>
  <c r="I1759" i="15" s="1"/>
  <c r="U1759" i="15" s="1"/>
  <c r="V1759" i="15" s="1"/>
  <c r="A1759" i="15"/>
  <c r="G1758" i="15"/>
  <c r="H1758" i="15" s="1"/>
  <c r="I1758" i="15" s="1"/>
  <c r="U1758" i="15" s="1"/>
  <c r="V1758" i="15" s="1"/>
  <c r="A1758" i="15"/>
  <c r="G1757" i="15"/>
  <c r="H1757" i="15" s="1"/>
  <c r="I1757" i="15" s="1"/>
  <c r="U1757" i="15" s="1"/>
  <c r="V1757" i="15" s="1"/>
  <c r="A1757" i="15"/>
  <c r="G1756" i="15"/>
  <c r="H1756" i="15" s="1"/>
  <c r="I1756" i="15" s="1"/>
  <c r="U1756" i="15" s="1"/>
  <c r="V1756" i="15" s="1"/>
  <c r="A1756" i="15"/>
  <c r="G1755" i="15"/>
  <c r="H1755" i="15" s="1"/>
  <c r="I1755" i="15" s="1"/>
  <c r="U1755" i="15" s="1"/>
  <c r="V1755" i="15" s="1"/>
  <c r="A1755" i="15"/>
  <c r="G1754" i="15"/>
  <c r="H1754" i="15" s="1"/>
  <c r="I1754" i="15" s="1"/>
  <c r="U1754" i="15" s="1"/>
  <c r="V1754" i="15" s="1"/>
  <c r="A1754" i="15"/>
  <c r="G1753" i="15"/>
  <c r="H1753" i="15" s="1"/>
  <c r="I1753" i="15" s="1"/>
  <c r="U1753" i="15" s="1"/>
  <c r="V1753" i="15" s="1"/>
  <c r="A1753" i="15"/>
  <c r="G1752" i="15"/>
  <c r="H1752" i="15" s="1"/>
  <c r="I1752" i="15" s="1"/>
  <c r="U1752" i="15" s="1"/>
  <c r="V1752" i="15" s="1"/>
  <c r="A1752" i="15"/>
  <c r="G1751" i="15"/>
  <c r="H1751" i="15" s="1"/>
  <c r="I1751" i="15" s="1"/>
  <c r="U1751" i="15" s="1"/>
  <c r="V1751" i="15" s="1"/>
  <c r="A1751" i="15"/>
  <c r="G1750" i="15"/>
  <c r="H1750" i="15" s="1"/>
  <c r="I1750" i="15" s="1"/>
  <c r="U1750" i="15" s="1"/>
  <c r="V1750" i="15" s="1"/>
  <c r="A1750" i="15"/>
  <c r="G1749" i="15"/>
  <c r="H1749" i="15" s="1"/>
  <c r="I1749" i="15" s="1"/>
  <c r="U1749" i="15" s="1"/>
  <c r="V1749" i="15" s="1"/>
  <c r="A1749" i="15"/>
  <c r="G1748" i="15"/>
  <c r="H1748" i="15" s="1"/>
  <c r="I1748" i="15" s="1"/>
  <c r="U1748" i="15" s="1"/>
  <c r="V1748" i="15" s="1"/>
  <c r="A1748" i="15"/>
  <c r="G1747" i="15"/>
  <c r="H1747" i="15" s="1"/>
  <c r="I1747" i="15" s="1"/>
  <c r="U1747" i="15" s="1"/>
  <c r="V1747" i="15" s="1"/>
  <c r="A1747" i="15"/>
  <c r="G1746" i="15"/>
  <c r="H1746" i="15" s="1"/>
  <c r="I1746" i="15" s="1"/>
  <c r="U1746" i="15" s="1"/>
  <c r="V1746" i="15" s="1"/>
  <c r="A1746" i="15"/>
  <c r="G1745" i="15"/>
  <c r="H1745" i="15" s="1"/>
  <c r="I1745" i="15" s="1"/>
  <c r="U1745" i="15" s="1"/>
  <c r="V1745" i="15" s="1"/>
  <c r="A1745" i="15"/>
  <c r="G1744" i="15"/>
  <c r="H1744" i="15" s="1"/>
  <c r="I1744" i="15" s="1"/>
  <c r="U1744" i="15" s="1"/>
  <c r="V1744" i="15" s="1"/>
  <c r="A1744" i="15"/>
  <c r="G1743" i="15"/>
  <c r="H1743" i="15" s="1"/>
  <c r="I1743" i="15" s="1"/>
  <c r="U1743" i="15" s="1"/>
  <c r="V1743" i="15" s="1"/>
  <c r="A1743" i="15"/>
  <c r="K1742" i="15"/>
  <c r="L1742" i="15" s="1"/>
  <c r="O1742" i="15" s="1"/>
  <c r="P1742" i="15" s="1"/>
  <c r="G1742" i="15"/>
  <c r="H1742" i="15" s="1"/>
  <c r="I1742" i="15" s="1"/>
  <c r="U1742" i="15" s="1"/>
  <c r="V1742" i="15" s="1"/>
  <c r="A1742" i="15"/>
  <c r="K1741" i="15"/>
  <c r="L1741" i="15" s="1"/>
  <c r="O1741" i="15" s="1"/>
  <c r="P1741" i="15" s="1"/>
  <c r="G1741" i="15"/>
  <c r="H1741" i="15" s="1"/>
  <c r="I1741" i="15" s="1"/>
  <c r="U1741" i="15" s="1"/>
  <c r="V1741" i="15" s="1"/>
  <c r="A1741" i="15"/>
  <c r="K1740" i="15"/>
  <c r="L1740" i="15" s="1"/>
  <c r="O1740" i="15" s="1"/>
  <c r="P1740" i="15" s="1"/>
  <c r="G1740" i="15"/>
  <c r="H1740" i="15" s="1"/>
  <c r="I1740" i="15" s="1"/>
  <c r="U1740" i="15" s="1"/>
  <c r="V1740" i="15" s="1"/>
  <c r="A1740" i="15"/>
  <c r="K1739" i="15"/>
  <c r="L1739" i="15" s="1"/>
  <c r="O1739" i="15" s="1"/>
  <c r="P1739" i="15" s="1"/>
  <c r="G1739" i="15"/>
  <c r="H1739" i="15" s="1"/>
  <c r="I1739" i="15" s="1"/>
  <c r="U1739" i="15" s="1"/>
  <c r="V1739" i="15" s="1"/>
  <c r="A1739" i="15"/>
  <c r="K1738" i="15"/>
  <c r="L1738" i="15" s="1"/>
  <c r="O1738" i="15" s="1"/>
  <c r="P1738" i="15" s="1"/>
  <c r="G1738" i="15"/>
  <c r="H1738" i="15" s="1"/>
  <c r="I1738" i="15" s="1"/>
  <c r="U1738" i="15" s="1"/>
  <c r="V1738" i="15" s="1"/>
  <c r="A1738" i="15"/>
  <c r="K1737" i="15"/>
  <c r="L1737" i="15" s="1"/>
  <c r="O1737" i="15" s="1"/>
  <c r="P1737" i="15" s="1"/>
  <c r="G1737" i="15"/>
  <c r="H1737" i="15" s="1"/>
  <c r="I1737" i="15" s="1"/>
  <c r="U1737" i="15" s="1"/>
  <c r="V1737" i="15" s="1"/>
  <c r="A1737" i="15"/>
  <c r="K1736" i="15"/>
  <c r="L1736" i="15" s="1"/>
  <c r="O1736" i="15" s="1"/>
  <c r="P1736" i="15" s="1"/>
  <c r="G1736" i="15"/>
  <c r="H1736" i="15" s="1"/>
  <c r="I1736" i="15" s="1"/>
  <c r="U1736" i="15" s="1"/>
  <c r="V1736" i="15" s="1"/>
  <c r="A1736" i="15"/>
  <c r="K1735" i="15"/>
  <c r="L1735" i="15" s="1"/>
  <c r="O1735" i="15" s="1"/>
  <c r="P1735" i="15" s="1"/>
  <c r="G1735" i="15"/>
  <c r="H1735" i="15" s="1"/>
  <c r="I1735" i="15" s="1"/>
  <c r="U1735" i="15" s="1"/>
  <c r="V1735" i="15" s="1"/>
  <c r="A1735" i="15"/>
  <c r="K1734" i="15"/>
  <c r="L1734" i="15" s="1"/>
  <c r="O1734" i="15" s="1"/>
  <c r="P1734" i="15" s="1"/>
  <c r="G1734" i="15"/>
  <c r="H1734" i="15" s="1"/>
  <c r="I1734" i="15" s="1"/>
  <c r="U1734" i="15" s="1"/>
  <c r="V1734" i="15" s="1"/>
  <c r="A1734" i="15"/>
  <c r="K1733" i="15"/>
  <c r="L1733" i="15" s="1"/>
  <c r="O1733" i="15" s="1"/>
  <c r="P1733" i="15" s="1"/>
  <c r="G1733" i="15"/>
  <c r="H1733" i="15" s="1"/>
  <c r="I1733" i="15" s="1"/>
  <c r="U1733" i="15" s="1"/>
  <c r="V1733" i="15" s="1"/>
  <c r="A1733" i="15"/>
  <c r="K1732" i="15"/>
  <c r="L1732" i="15" s="1"/>
  <c r="O1732" i="15" s="1"/>
  <c r="P1732" i="15" s="1"/>
  <c r="G1732" i="15"/>
  <c r="H1732" i="15" s="1"/>
  <c r="I1732" i="15" s="1"/>
  <c r="U1732" i="15" s="1"/>
  <c r="V1732" i="15" s="1"/>
  <c r="A1732" i="15"/>
  <c r="K1731" i="15"/>
  <c r="L1731" i="15" s="1"/>
  <c r="O1731" i="15" s="1"/>
  <c r="P1731" i="15" s="1"/>
  <c r="G1731" i="15"/>
  <c r="H1731" i="15" s="1"/>
  <c r="I1731" i="15" s="1"/>
  <c r="U1731" i="15" s="1"/>
  <c r="V1731" i="15" s="1"/>
  <c r="A1731" i="15"/>
  <c r="K1730" i="15"/>
  <c r="L1730" i="15" s="1"/>
  <c r="O1730" i="15" s="1"/>
  <c r="P1730" i="15" s="1"/>
  <c r="G1730" i="15"/>
  <c r="H1730" i="15" s="1"/>
  <c r="I1730" i="15" s="1"/>
  <c r="U1730" i="15" s="1"/>
  <c r="V1730" i="15" s="1"/>
  <c r="A1730" i="15"/>
  <c r="K1729" i="15"/>
  <c r="L1729" i="15" s="1"/>
  <c r="O1729" i="15" s="1"/>
  <c r="P1729" i="15" s="1"/>
  <c r="G1729" i="15"/>
  <c r="H1729" i="15" s="1"/>
  <c r="I1729" i="15" s="1"/>
  <c r="U1729" i="15" s="1"/>
  <c r="V1729" i="15" s="1"/>
  <c r="A1729" i="15"/>
  <c r="K1728" i="15"/>
  <c r="L1728" i="15" s="1"/>
  <c r="O1728" i="15" s="1"/>
  <c r="P1728" i="15" s="1"/>
  <c r="G1728" i="15"/>
  <c r="H1728" i="15" s="1"/>
  <c r="I1728" i="15" s="1"/>
  <c r="U1728" i="15" s="1"/>
  <c r="V1728" i="15" s="1"/>
  <c r="A1728" i="15"/>
  <c r="K1727" i="15"/>
  <c r="L1727" i="15" s="1"/>
  <c r="O1727" i="15" s="1"/>
  <c r="P1727" i="15" s="1"/>
  <c r="G1727" i="15"/>
  <c r="H1727" i="15" s="1"/>
  <c r="I1727" i="15" s="1"/>
  <c r="U1727" i="15" s="1"/>
  <c r="V1727" i="15" s="1"/>
  <c r="A1727" i="15"/>
  <c r="K1726" i="15"/>
  <c r="L1726" i="15" s="1"/>
  <c r="O1726" i="15" s="1"/>
  <c r="P1726" i="15" s="1"/>
  <c r="G1726" i="15"/>
  <c r="H1726" i="15" s="1"/>
  <c r="I1726" i="15" s="1"/>
  <c r="U1726" i="15" s="1"/>
  <c r="V1726" i="15" s="1"/>
  <c r="A1726" i="15"/>
  <c r="K1725" i="15"/>
  <c r="L1725" i="15" s="1"/>
  <c r="O1725" i="15" s="1"/>
  <c r="P1725" i="15" s="1"/>
  <c r="G1725" i="15"/>
  <c r="H1725" i="15" s="1"/>
  <c r="I1725" i="15" s="1"/>
  <c r="U1725" i="15" s="1"/>
  <c r="V1725" i="15" s="1"/>
  <c r="A1725" i="15"/>
  <c r="K1724" i="15"/>
  <c r="L1724" i="15" s="1"/>
  <c r="O1724" i="15" s="1"/>
  <c r="P1724" i="15" s="1"/>
  <c r="G1724" i="15"/>
  <c r="H1724" i="15" s="1"/>
  <c r="I1724" i="15" s="1"/>
  <c r="U1724" i="15" s="1"/>
  <c r="V1724" i="15" s="1"/>
  <c r="A1724" i="15"/>
  <c r="K1723" i="15"/>
  <c r="L1723" i="15" s="1"/>
  <c r="O1723" i="15" s="1"/>
  <c r="P1723" i="15" s="1"/>
  <c r="G1723" i="15"/>
  <c r="H1723" i="15" s="1"/>
  <c r="I1723" i="15" s="1"/>
  <c r="U1723" i="15" s="1"/>
  <c r="V1723" i="15" s="1"/>
  <c r="A1723" i="15"/>
  <c r="K1722" i="15"/>
  <c r="L1722" i="15" s="1"/>
  <c r="O1722" i="15" s="1"/>
  <c r="P1722" i="15" s="1"/>
  <c r="G1722" i="15"/>
  <c r="H1722" i="15" s="1"/>
  <c r="I1722" i="15" s="1"/>
  <c r="U1722" i="15" s="1"/>
  <c r="V1722" i="15" s="1"/>
  <c r="A1722" i="15"/>
  <c r="K1721" i="15"/>
  <c r="L1721" i="15" s="1"/>
  <c r="O1721" i="15" s="1"/>
  <c r="P1721" i="15" s="1"/>
  <c r="G1721" i="15"/>
  <c r="H1721" i="15" s="1"/>
  <c r="I1721" i="15" s="1"/>
  <c r="U1721" i="15" s="1"/>
  <c r="V1721" i="15" s="1"/>
  <c r="A1721" i="15"/>
  <c r="K1720" i="15"/>
  <c r="L1720" i="15" s="1"/>
  <c r="O1720" i="15" s="1"/>
  <c r="P1720" i="15" s="1"/>
  <c r="G1720" i="15"/>
  <c r="H1720" i="15" s="1"/>
  <c r="I1720" i="15" s="1"/>
  <c r="U1720" i="15" s="1"/>
  <c r="V1720" i="15" s="1"/>
  <c r="A1720" i="15"/>
  <c r="K1719" i="15"/>
  <c r="L1719" i="15" s="1"/>
  <c r="O1719" i="15" s="1"/>
  <c r="P1719" i="15" s="1"/>
  <c r="G1719" i="15"/>
  <c r="H1719" i="15" s="1"/>
  <c r="I1719" i="15" s="1"/>
  <c r="U1719" i="15" s="1"/>
  <c r="V1719" i="15" s="1"/>
  <c r="A1719" i="15"/>
  <c r="K1718" i="15"/>
  <c r="L1718" i="15" s="1"/>
  <c r="O1718" i="15" s="1"/>
  <c r="P1718" i="15" s="1"/>
  <c r="G1718" i="15"/>
  <c r="H1718" i="15" s="1"/>
  <c r="I1718" i="15" s="1"/>
  <c r="U1718" i="15" s="1"/>
  <c r="V1718" i="15" s="1"/>
  <c r="A1718" i="15"/>
  <c r="K1717" i="15"/>
  <c r="L1717" i="15" s="1"/>
  <c r="O1717" i="15" s="1"/>
  <c r="P1717" i="15" s="1"/>
  <c r="G1717" i="15"/>
  <c r="H1717" i="15" s="1"/>
  <c r="I1717" i="15" s="1"/>
  <c r="U1717" i="15" s="1"/>
  <c r="V1717" i="15" s="1"/>
  <c r="A1717" i="15"/>
  <c r="K1716" i="15"/>
  <c r="L1716" i="15" s="1"/>
  <c r="O1716" i="15" s="1"/>
  <c r="P1716" i="15" s="1"/>
  <c r="G1716" i="15"/>
  <c r="H1716" i="15" s="1"/>
  <c r="I1716" i="15" s="1"/>
  <c r="U1716" i="15" s="1"/>
  <c r="V1716" i="15" s="1"/>
  <c r="A1716" i="15"/>
  <c r="K1715" i="15"/>
  <c r="L1715" i="15" s="1"/>
  <c r="O1715" i="15" s="1"/>
  <c r="P1715" i="15" s="1"/>
  <c r="G1715" i="15"/>
  <c r="H1715" i="15" s="1"/>
  <c r="I1715" i="15" s="1"/>
  <c r="U1715" i="15" s="1"/>
  <c r="V1715" i="15" s="1"/>
  <c r="A1715" i="15"/>
  <c r="K1714" i="15"/>
  <c r="L1714" i="15" s="1"/>
  <c r="O1714" i="15" s="1"/>
  <c r="P1714" i="15" s="1"/>
  <c r="G1714" i="15"/>
  <c r="H1714" i="15" s="1"/>
  <c r="I1714" i="15" s="1"/>
  <c r="U1714" i="15" s="1"/>
  <c r="V1714" i="15" s="1"/>
  <c r="A1714" i="15"/>
  <c r="K1713" i="15"/>
  <c r="L1713" i="15" s="1"/>
  <c r="O1713" i="15" s="1"/>
  <c r="P1713" i="15" s="1"/>
  <c r="G1713" i="15"/>
  <c r="H1713" i="15" s="1"/>
  <c r="I1713" i="15" s="1"/>
  <c r="U1713" i="15" s="1"/>
  <c r="V1713" i="15" s="1"/>
  <c r="A1713" i="15"/>
  <c r="K1712" i="15"/>
  <c r="L1712" i="15" s="1"/>
  <c r="O1712" i="15" s="1"/>
  <c r="P1712" i="15" s="1"/>
  <c r="G1712" i="15"/>
  <c r="H1712" i="15" s="1"/>
  <c r="I1712" i="15" s="1"/>
  <c r="U1712" i="15" s="1"/>
  <c r="V1712" i="15" s="1"/>
  <c r="A1712" i="15"/>
  <c r="K1711" i="15"/>
  <c r="L1711" i="15" s="1"/>
  <c r="O1711" i="15" s="1"/>
  <c r="P1711" i="15" s="1"/>
  <c r="G1711" i="15"/>
  <c r="H1711" i="15" s="1"/>
  <c r="I1711" i="15" s="1"/>
  <c r="U1711" i="15" s="1"/>
  <c r="V1711" i="15" s="1"/>
  <c r="A1711" i="15"/>
  <c r="K1710" i="15"/>
  <c r="L1710" i="15" s="1"/>
  <c r="O1710" i="15" s="1"/>
  <c r="P1710" i="15" s="1"/>
  <c r="G1710" i="15"/>
  <c r="H1710" i="15" s="1"/>
  <c r="I1710" i="15" s="1"/>
  <c r="U1710" i="15" s="1"/>
  <c r="V1710" i="15" s="1"/>
  <c r="A1710" i="15"/>
  <c r="K1709" i="15"/>
  <c r="L1709" i="15" s="1"/>
  <c r="O1709" i="15" s="1"/>
  <c r="P1709" i="15" s="1"/>
  <c r="G1709" i="15"/>
  <c r="H1709" i="15" s="1"/>
  <c r="I1709" i="15" s="1"/>
  <c r="U1709" i="15" s="1"/>
  <c r="V1709" i="15" s="1"/>
  <c r="A1709" i="15"/>
  <c r="K1708" i="15"/>
  <c r="L1708" i="15" s="1"/>
  <c r="O1708" i="15" s="1"/>
  <c r="P1708" i="15" s="1"/>
  <c r="G1708" i="15"/>
  <c r="H1708" i="15" s="1"/>
  <c r="I1708" i="15" s="1"/>
  <c r="U1708" i="15" s="1"/>
  <c r="V1708" i="15" s="1"/>
  <c r="A1708" i="15"/>
  <c r="K1707" i="15"/>
  <c r="L1707" i="15" s="1"/>
  <c r="O1707" i="15" s="1"/>
  <c r="P1707" i="15" s="1"/>
  <c r="G1707" i="15"/>
  <c r="H1707" i="15" s="1"/>
  <c r="I1707" i="15" s="1"/>
  <c r="U1707" i="15" s="1"/>
  <c r="V1707" i="15" s="1"/>
  <c r="A1707" i="15"/>
  <c r="K1706" i="15"/>
  <c r="L1706" i="15" s="1"/>
  <c r="O1706" i="15" s="1"/>
  <c r="P1706" i="15" s="1"/>
  <c r="G1706" i="15"/>
  <c r="H1706" i="15" s="1"/>
  <c r="I1706" i="15" s="1"/>
  <c r="U1706" i="15" s="1"/>
  <c r="V1706" i="15" s="1"/>
  <c r="A1706" i="15"/>
  <c r="K1705" i="15"/>
  <c r="L1705" i="15" s="1"/>
  <c r="G1705" i="15"/>
  <c r="H1705" i="15" s="1"/>
  <c r="I1705" i="15" s="1"/>
  <c r="U1705" i="15" s="1"/>
  <c r="V1705" i="15" s="1"/>
  <c r="A1705" i="15"/>
  <c r="K1704" i="15"/>
  <c r="L1704" i="15" s="1"/>
  <c r="G1704" i="15"/>
  <c r="H1704" i="15" s="1"/>
  <c r="I1704" i="15" s="1"/>
  <c r="U1704" i="15" s="1"/>
  <c r="V1704" i="15" s="1"/>
  <c r="A1704" i="15"/>
  <c r="K1703" i="15"/>
  <c r="L1703" i="15" s="1"/>
  <c r="G1703" i="15"/>
  <c r="H1703" i="15" s="1"/>
  <c r="I1703" i="15" s="1"/>
  <c r="U1703" i="15" s="1"/>
  <c r="V1703" i="15" s="1"/>
  <c r="A1703" i="15"/>
  <c r="K1702" i="15"/>
  <c r="L1702" i="15" s="1"/>
  <c r="G1702" i="15"/>
  <c r="H1702" i="15" s="1"/>
  <c r="I1702" i="15" s="1"/>
  <c r="U1702" i="15" s="1"/>
  <c r="V1702" i="15" s="1"/>
  <c r="A1702" i="15"/>
  <c r="K1701" i="15"/>
  <c r="L1701" i="15" s="1"/>
  <c r="G1701" i="15"/>
  <c r="H1701" i="15" s="1"/>
  <c r="I1701" i="15" s="1"/>
  <c r="U1701" i="15" s="1"/>
  <c r="V1701" i="15" s="1"/>
  <c r="A1701" i="15"/>
  <c r="K1700" i="15"/>
  <c r="L1700" i="15" s="1"/>
  <c r="G1700" i="15"/>
  <c r="H1700" i="15" s="1"/>
  <c r="I1700" i="15" s="1"/>
  <c r="U1700" i="15" s="1"/>
  <c r="V1700" i="15" s="1"/>
  <c r="A1700" i="15"/>
  <c r="K1699" i="15"/>
  <c r="L1699" i="15" s="1"/>
  <c r="G1699" i="15"/>
  <c r="H1699" i="15" s="1"/>
  <c r="I1699" i="15" s="1"/>
  <c r="U1699" i="15" s="1"/>
  <c r="V1699" i="15" s="1"/>
  <c r="A1699" i="15"/>
  <c r="K1698" i="15"/>
  <c r="L1698" i="15" s="1"/>
  <c r="G1698" i="15"/>
  <c r="H1698" i="15" s="1"/>
  <c r="I1698" i="15" s="1"/>
  <c r="U1698" i="15" s="1"/>
  <c r="V1698" i="15" s="1"/>
  <c r="A1698" i="15"/>
  <c r="K1697" i="15"/>
  <c r="L1697" i="15" s="1"/>
  <c r="G1697" i="15"/>
  <c r="H1697" i="15" s="1"/>
  <c r="I1697" i="15" s="1"/>
  <c r="U1697" i="15" s="1"/>
  <c r="V1697" i="15" s="1"/>
  <c r="A1697" i="15"/>
  <c r="K1696" i="15"/>
  <c r="L1696" i="15" s="1"/>
  <c r="G1696" i="15"/>
  <c r="H1696" i="15" s="1"/>
  <c r="I1696" i="15" s="1"/>
  <c r="U1696" i="15" s="1"/>
  <c r="V1696" i="15" s="1"/>
  <c r="A1696" i="15"/>
  <c r="K1695" i="15"/>
  <c r="L1695" i="15" s="1"/>
  <c r="G1695" i="15"/>
  <c r="H1695" i="15" s="1"/>
  <c r="I1695" i="15" s="1"/>
  <c r="U1695" i="15" s="1"/>
  <c r="V1695" i="15" s="1"/>
  <c r="A1695" i="15"/>
  <c r="K1694" i="15"/>
  <c r="L1694" i="15" s="1"/>
  <c r="G1694" i="15"/>
  <c r="H1694" i="15" s="1"/>
  <c r="I1694" i="15" s="1"/>
  <c r="U1694" i="15" s="1"/>
  <c r="V1694" i="15" s="1"/>
  <c r="A1694" i="15"/>
  <c r="K1693" i="15"/>
  <c r="L1693" i="15" s="1"/>
  <c r="G1693" i="15"/>
  <c r="H1693" i="15" s="1"/>
  <c r="I1693" i="15" s="1"/>
  <c r="U1693" i="15" s="1"/>
  <c r="V1693" i="15" s="1"/>
  <c r="A1693" i="15"/>
  <c r="K1692" i="15"/>
  <c r="L1692" i="15" s="1"/>
  <c r="G1692" i="15"/>
  <c r="H1692" i="15" s="1"/>
  <c r="I1692" i="15" s="1"/>
  <c r="U1692" i="15" s="1"/>
  <c r="V1692" i="15" s="1"/>
  <c r="A1692" i="15"/>
  <c r="K1691" i="15"/>
  <c r="L1691" i="15" s="1"/>
  <c r="G1691" i="15"/>
  <c r="H1691" i="15" s="1"/>
  <c r="I1691" i="15" s="1"/>
  <c r="U1691" i="15" s="1"/>
  <c r="V1691" i="15" s="1"/>
  <c r="A1691" i="15"/>
  <c r="K1690" i="15"/>
  <c r="L1690" i="15" s="1"/>
  <c r="G1690" i="15"/>
  <c r="H1690" i="15" s="1"/>
  <c r="I1690" i="15" s="1"/>
  <c r="U1690" i="15" s="1"/>
  <c r="V1690" i="15" s="1"/>
  <c r="A1690" i="15"/>
  <c r="K1689" i="15"/>
  <c r="L1689" i="15" s="1"/>
  <c r="G1689" i="15"/>
  <c r="H1689" i="15" s="1"/>
  <c r="I1689" i="15" s="1"/>
  <c r="U1689" i="15" s="1"/>
  <c r="V1689" i="15" s="1"/>
  <c r="A1689" i="15"/>
  <c r="K1688" i="15"/>
  <c r="L1688" i="15" s="1"/>
  <c r="G1688" i="15"/>
  <c r="H1688" i="15" s="1"/>
  <c r="I1688" i="15" s="1"/>
  <c r="U1688" i="15" s="1"/>
  <c r="V1688" i="15" s="1"/>
  <c r="A1688" i="15"/>
  <c r="K1687" i="15"/>
  <c r="L1687" i="15" s="1"/>
  <c r="G1687" i="15"/>
  <c r="H1687" i="15" s="1"/>
  <c r="I1687" i="15" s="1"/>
  <c r="U1687" i="15" s="1"/>
  <c r="V1687" i="15" s="1"/>
  <c r="A1687" i="15"/>
  <c r="K1686" i="15"/>
  <c r="L1686" i="15" s="1"/>
  <c r="G1686" i="15"/>
  <c r="H1686" i="15" s="1"/>
  <c r="I1686" i="15" s="1"/>
  <c r="U1686" i="15" s="1"/>
  <c r="V1686" i="15" s="1"/>
  <c r="A1686" i="15"/>
  <c r="K1685" i="15"/>
  <c r="L1685" i="15" s="1"/>
  <c r="G1685" i="15"/>
  <c r="H1685" i="15" s="1"/>
  <c r="I1685" i="15" s="1"/>
  <c r="U1685" i="15" s="1"/>
  <c r="V1685" i="15" s="1"/>
  <c r="A1685" i="15"/>
  <c r="K1684" i="15"/>
  <c r="L1684" i="15" s="1"/>
  <c r="G1684" i="15"/>
  <c r="H1684" i="15" s="1"/>
  <c r="I1684" i="15" s="1"/>
  <c r="U1684" i="15" s="1"/>
  <c r="V1684" i="15" s="1"/>
  <c r="A1684" i="15"/>
  <c r="K1683" i="15"/>
  <c r="L1683" i="15" s="1"/>
  <c r="G1683" i="15"/>
  <c r="H1683" i="15" s="1"/>
  <c r="I1683" i="15" s="1"/>
  <c r="U1683" i="15" s="1"/>
  <c r="V1683" i="15" s="1"/>
  <c r="A1683" i="15"/>
  <c r="K1682" i="15"/>
  <c r="L1682" i="15" s="1"/>
  <c r="G1682" i="15"/>
  <c r="H1682" i="15" s="1"/>
  <c r="I1682" i="15" s="1"/>
  <c r="U1682" i="15" s="1"/>
  <c r="V1682" i="15" s="1"/>
  <c r="A1682" i="15"/>
  <c r="K1681" i="15"/>
  <c r="L1681" i="15" s="1"/>
  <c r="G1681" i="15"/>
  <c r="H1681" i="15" s="1"/>
  <c r="I1681" i="15" s="1"/>
  <c r="U1681" i="15" s="1"/>
  <c r="V1681" i="15" s="1"/>
  <c r="A1681" i="15"/>
  <c r="K1680" i="15"/>
  <c r="L1680" i="15" s="1"/>
  <c r="G1680" i="15"/>
  <c r="H1680" i="15" s="1"/>
  <c r="I1680" i="15" s="1"/>
  <c r="U1680" i="15" s="1"/>
  <c r="V1680" i="15" s="1"/>
  <c r="A1680" i="15"/>
  <c r="K1679" i="15"/>
  <c r="L1679" i="15" s="1"/>
  <c r="G1679" i="15"/>
  <c r="H1679" i="15" s="1"/>
  <c r="I1679" i="15" s="1"/>
  <c r="U1679" i="15" s="1"/>
  <c r="V1679" i="15" s="1"/>
  <c r="A1679" i="15"/>
  <c r="K1678" i="15"/>
  <c r="L1678" i="15" s="1"/>
  <c r="G1678" i="15"/>
  <c r="H1678" i="15" s="1"/>
  <c r="I1678" i="15" s="1"/>
  <c r="U1678" i="15" s="1"/>
  <c r="V1678" i="15" s="1"/>
  <c r="A1678" i="15"/>
  <c r="K1677" i="15"/>
  <c r="L1677" i="15" s="1"/>
  <c r="G1677" i="15"/>
  <c r="H1677" i="15" s="1"/>
  <c r="I1677" i="15" s="1"/>
  <c r="U1677" i="15" s="1"/>
  <c r="V1677" i="15" s="1"/>
  <c r="A1677" i="15"/>
  <c r="K1676" i="15"/>
  <c r="L1676" i="15" s="1"/>
  <c r="G1676" i="15"/>
  <c r="H1676" i="15" s="1"/>
  <c r="I1676" i="15" s="1"/>
  <c r="U1676" i="15" s="1"/>
  <c r="V1676" i="15" s="1"/>
  <c r="A1676" i="15"/>
  <c r="K1675" i="15"/>
  <c r="L1675" i="15" s="1"/>
  <c r="G1675" i="15"/>
  <c r="H1675" i="15" s="1"/>
  <c r="I1675" i="15" s="1"/>
  <c r="U1675" i="15" s="1"/>
  <c r="V1675" i="15" s="1"/>
  <c r="A1675" i="15"/>
  <c r="K1674" i="15"/>
  <c r="L1674" i="15" s="1"/>
  <c r="G1674" i="15"/>
  <c r="H1674" i="15" s="1"/>
  <c r="I1674" i="15" s="1"/>
  <c r="U1674" i="15" s="1"/>
  <c r="V1674" i="15" s="1"/>
  <c r="A1674" i="15"/>
  <c r="K1673" i="15"/>
  <c r="L1673" i="15" s="1"/>
  <c r="G1673" i="15"/>
  <c r="H1673" i="15" s="1"/>
  <c r="I1673" i="15" s="1"/>
  <c r="U1673" i="15" s="1"/>
  <c r="V1673" i="15" s="1"/>
  <c r="A1673" i="15"/>
  <c r="K1672" i="15"/>
  <c r="L1672" i="15" s="1"/>
  <c r="G1672" i="15"/>
  <c r="H1672" i="15" s="1"/>
  <c r="I1672" i="15" s="1"/>
  <c r="U1672" i="15" s="1"/>
  <c r="V1672" i="15" s="1"/>
  <c r="A1672" i="15"/>
  <c r="K1671" i="15"/>
  <c r="L1671" i="15" s="1"/>
  <c r="G1671" i="15"/>
  <c r="H1671" i="15" s="1"/>
  <c r="I1671" i="15" s="1"/>
  <c r="U1671" i="15" s="1"/>
  <c r="V1671" i="15" s="1"/>
  <c r="A1671" i="15"/>
  <c r="K1670" i="15"/>
  <c r="L1670" i="15" s="1"/>
  <c r="G1670" i="15"/>
  <c r="H1670" i="15" s="1"/>
  <c r="I1670" i="15" s="1"/>
  <c r="U1670" i="15" s="1"/>
  <c r="V1670" i="15" s="1"/>
  <c r="A1670" i="15"/>
  <c r="K1669" i="15"/>
  <c r="L1669" i="15" s="1"/>
  <c r="G1669" i="15"/>
  <c r="H1669" i="15" s="1"/>
  <c r="I1669" i="15" s="1"/>
  <c r="U1669" i="15" s="1"/>
  <c r="V1669" i="15" s="1"/>
  <c r="A1669" i="15"/>
  <c r="G1668" i="15"/>
  <c r="H1668" i="15" s="1"/>
  <c r="I1668" i="15" s="1"/>
  <c r="U1668" i="15" s="1"/>
  <c r="V1668" i="15" s="1"/>
  <c r="A1668" i="15"/>
  <c r="G1667" i="15"/>
  <c r="H1667" i="15" s="1"/>
  <c r="I1667" i="15" s="1"/>
  <c r="U1667" i="15" s="1"/>
  <c r="V1667" i="15" s="1"/>
  <c r="A1667" i="15"/>
  <c r="G1666" i="15"/>
  <c r="H1666" i="15" s="1"/>
  <c r="I1666" i="15" s="1"/>
  <c r="U1666" i="15" s="1"/>
  <c r="V1666" i="15" s="1"/>
  <c r="A1666" i="15"/>
  <c r="G1665" i="15"/>
  <c r="H1665" i="15" s="1"/>
  <c r="I1665" i="15" s="1"/>
  <c r="U1665" i="15" s="1"/>
  <c r="V1665" i="15" s="1"/>
  <c r="A1665" i="15"/>
  <c r="G1664" i="15"/>
  <c r="H1664" i="15" s="1"/>
  <c r="I1664" i="15" s="1"/>
  <c r="U1664" i="15" s="1"/>
  <c r="V1664" i="15" s="1"/>
  <c r="A1664" i="15"/>
  <c r="G1663" i="15"/>
  <c r="H1663" i="15" s="1"/>
  <c r="I1663" i="15" s="1"/>
  <c r="U1663" i="15" s="1"/>
  <c r="V1663" i="15" s="1"/>
  <c r="A1663" i="15"/>
  <c r="G1662" i="15"/>
  <c r="H1662" i="15" s="1"/>
  <c r="I1662" i="15" s="1"/>
  <c r="U1662" i="15" s="1"/>
  <c r="V1662" i="15" s="1"/>
  <c r="A1662" i="15"/>
  <c r="G1661" i="15"/>
  <c r="H1661" i="15" s="1"/>
  <c r="I1661" i="15" s="1"/>
  <c r="U1661" i="15" s="1"/>
  <c r="V1661" i="15" s="1"/>
  <c r="A1661" i="15"/>
  <c r="G1660" i="15"/>
  <c r="H1660" i="15" s="1"/>
  <c r="I1660" i="15" s="1"/>
  <c r="U1660" i="15" s="1"/>
  <c r="V1660" i="15" s="1"/>
  <c r="A1660" i="15"/>
  <c r="G1659" i="15"/>
  <c r="H1659" i="15" s="1"/>
  <c r="I1659" i="15" s="1"/>
  <c r="U1659" i="15" s="1"/>
  <c r="V1659" i="15" s="1"/>
  <c r="A1659" i="15"/>
  <c r="G1658" i="15"/>
  <c r="H1658" i="15" s="1"/>
  <c r="I1658" i="15" s="1"/>
  <c r="U1658" i="15" s="1"/>
  <c r="V1658" i="15" s="1"/>
  <c r="A1658" i="15"/>
  <c r="G1657" i="15"/>
  <c r="H1657" i="15" s="1"/>
  <c r="I1657" i="15" s="1"/>
  <c r="U1657" i="15" s="1"/>
  <c r="V1657" i="15" s="1"/>
  <c r="A1657" i="15"/>
  <c r="G1656" i="15"/>
  <c r="H1656" i="15" s="1"/>
  <c r="I1656" i="15" s="1"/>
  <c r="U1656" i="15" s="1"/>
  <c r="V1656" i="15" s="1"/>
  <c r="A1656" i="15"/>
  <c r="G1655" i="15"/>
  <c r="H1655" i="15" s="1"/>
  <c r="I1655" i="15" s="1"/>
  <c r="U1655" i="15" s="1"/>
  <c r="V1655" i="15" s="1"/>
  <c r="A1655" i="15"/>
  <c r="G1654" i="15"/>
  <c r="H1654" i="15" s="1"/>
  <c r="I1654" i="15" s="1"/>
  <c r="U1654" i="15" s="1"/>
  <c r="V1654" i="15" s="1"/>
  <c r="A1654" i="15"/>
  <c r="G1653" i="15"/>
  <c r="H1653" i="15" s="1"/>
  <c r="I1653" i="15" s="1"/>
  <c r="U1653" i="15" s="1"/>
  <c r="V1653" i="15" s="1"/>
  <c r="A1653" i="15"/>
  <c r="G1652" i="15"/>
  <c r="H1652" i="15" s="1"/>
  <c r="I1652" i="15" s="1"/>
  <c r="U1652" i="15" s="1"/>
  <c r="V1652" i="15" s="1"/>
  <c r="A1652" i="15"/>
  <c r="G1651" i="15"/>
  <c r="H1651" i="15" s="1"/>
  <c r="I1651" i="15" s="1"/>
  <c r="U1651" i="15" s="1"/>
  <c r="V1651" i="15" s="1"/>
  <c r="A1651" i="15"/>
  <c r="G1650" i="15"/>
  <c r="H1650" i="15" s="1"/>
  <c r="I1650" i="15" s="1"/>
  <c r="U1650" i="15" s="1"/>
  <c r="V1650" i="15" s="1"/>
  <c r="A1650" i="15"/>
  <c r="G1649" i="15"/>
  <c r="H1649" i="15" s="1"/>
  <c r="I1649" i="15" s="1"/>
  <c r="U1649" i="15" s="1"/>
  <c r="V1649" i="15" s="1"/>
  <c r="A1649" i="15"/>
  <c r="G1648" i="15"/>
  <c r="H1648" i="15" s="1"/>
  <c r="I1648" i="15" s="1"/>
  <c r="U1648" i="15" s="1"/>
  <c r="V1648" i="15" s="1"/>
  <c r="A1648" i="15"/>
  <c r="G1647" i="15"/>
  <c r="H1647" i="15" s="1"/>
  <c r="I1647" i="15" s="1"/>
  <c r="U1647" i="15" s="1"/>
  <c r="V1647" i="15" s="1"/>
  <c r="A1647" i="15"/>
  <c r="G1646" i="15"/>
  <c r="H1646" i="15" s="1"/>
  <c r="I1646" i="15" s="1"/>
  <c r="U1646" i="15" s="1"/>
  <c r="V1646" i="15" s="1"/>
  <c r="A1646" i="15"/>
  <c r="G1645" i="15"/>
  <c r="H1645" i="15" s="1"/>
  <c r="I1645" i="15" s="1"/>
  <c r="U1645" i="15" s="1"/>
  <c r="V1645" i="15" s="1"/>
  <c r="A1645" i="15"/>
  <c r="G1644" i="15"/>
  <c r="H1644" i="15" s="1"/>
  <c r="I1644" i="15" s="1"/>
  <c r="U1644" i="15" s="1"/>
  <c r="V1644" i="15" s="1"/>
  <c r="A1644" i="15"/>
  <c r="G1643" i="15"/>
  <c r="H1643" i="15" s="1"/>
  <c r="I1643" i="15" s="1"/>
  <c r="U1643" i="15" s="1"/>
  <c r="V1643" i="15" s="1"/>
  <c r="A1643" i="15"/>
  <c r="G1642" i="15"/>
  <c r="H1642" i="15" s="1"/>
  <c r="I1642" i="15" s="1"/>
  <c r="U1642" i="15" s="1"/>
  <c r="V1642" i="15" s="1"/>
  <c r="A1642" i="15"/>
  <c r="G1641" i="15"/>
  <c r="H1641" i="15" s="1"/>
  <c r="I1641" i="15" s="1"/>
  <c r="U1641" i="15" s="1"/>
  <c r="V1641" i="15" s="1"/>
  <c r="A1641" i="15"/>
  <c r="G1640" i="15"/>
  <c r="H1640" i="15" s="1"/>
  <c r="I1640" i="15" s="1"/>
  <c r="U1640" i="15" s="1"/>
  <c r="V1640" i="15" s="1"/>
  <c r="A1640" i="15"/>
  <c r="G1639" i="15"/>
  <c r="H1639" i="15" s="1"/>
  <c r="I1639" i="15" s="1"/>
  <c r="U1639" i="15" s="1"/>
  <c r="V1639" i="15" s="1"/>
  <c r="A1639" i="15"/>
  <c r="G1638" i="15"/>
  <c r="H1638" i="15" s="1"/>
  <c r="I1638" i="15" s="1"/>
  <c r="U1638" i="15" s="1"/>
  <c r="V1638" i="15" s="1"/>
  <c r="A1638" i="15"/>
  <c r="G1637" i="15"/>
  <c r="H1637" i="15" s="1"/>
  <c r="I1637" i="15" s="1"/>
  <c r="U1637" i="15" s="1"/>
  <c r="V1637" i="15" s="1"/>
  <c r="A1637" i="15"/>
  <c r="G1636" i="15"/>
  <c r="H1636" i="15" s="1"/>
  <c r="I1636" i="15" s="1"/>
  <c r="U1636" i="15" s="1"/>
  <c r="V1636" i="15" s="1"/>
  <c r="A1636" i="15"/>
  <c r="G1635" i="15"/>
  <c r="H1635" i="15" s="1"/>
  <c r="I1635" i="15" s="1"/>
  <c r="U1635" i="15" s="1"/>
  <c r="V1635" i="15" s="1"/>
  <c r="A1635" i="15"/>
  <c r="G1634" i="15"/>
  <c r="H1634" i="15" s="1"/>
  <c r="I1634" i="15" s="1"/>
  <c r="U1634" i="15" s="1"/>
  <c r="V1634" i="15" s="1"/>
  <c r="A1634" i="15"/>
  <c r="G1633" i="15"/>
  <c r="H1633" i="15" s="1"/>
  <c r="I1633" i="15" s="1"/>
  <c r="U1633" i="15" s="1"/>
  <c r="V1633" i="15" s="1"/>
  <c r="A1633" i="15"/>
  <c r="G1632" i="15"/>
  <c r="H1632" i="15" s="1"/>
  <c r="I1632" i="15" s="1"/>
  <c r="U1632" i="15" s="1"/>
  <c r="V1632" i="15" s="1"/>
  <c r="A1632" i="15"/>
  <c r="K1631" i="15"/>
  <c r="L1631" i="15" s="1"/>
  <c r="O1631" i="15" s="1"/>
  <c r="P1631" i="15" s="1"/>
  <c r="G1631" i="15"/>
  <c r="H1631" i="15" s="1"/>
  <c r="I1631" i="15" s="1"/>
  <c r="U1631" i="15" s="1"/>
  <c r="V1631" i="15" s="1"/>
  <c r="A1631" i="15"/>
  <c r="K1630" i="15"/>
  <c r="L1630" i="15" s="1"/>
  <c r="O1630" i="15" s="1"/>
  <c r="P1630" i="15" s="1"/>
  <c r="G1630" i="15"/>
  <c r="H1630" i="15" s="1"/>
  <c r="I1630" i="15" s="1"/>
  <c r="U1630" i="15" s="1"/>
  <c r="V1630" i="15" s="1"/>
  <c r="A1630" i="15"/>
  <c r="K1629" i="15"/>
  <c r="L1629" i="15" s="1"/>
  <c r="O1629" i="15" s="1"/>
  <c r="P1629" i="15" s="1"/>
  <c r="G1629" i="15"/>
  <c r="H1629" i="15" s="1"/>
  <c r="I1629" i="15" s="1"/>
  <c r="U1629" i="15" s="1"/>
  <c r="V1629" i="15" s="1"/>
  <c r="A1629" i="15"/>
  <c r="K1628" i="15"/>
  <c r="L1628" i="15" s="1"/>
  <c r="O1628" i="15" s="1"/>
  <c r="P1628" i="15" s="1"/>
  <c r="G1628" i="15"/>
  <c r="H1628" i="15" s="1"/>
  <c r="I1628" i="15" s="1"/>
  <c r="U1628" i="15" s="1"/>
  <c r="V1628" i="15" s="1"/>
  <c r="A1628" i="15"/>
  <c r="K1627" i="15"/>
  <c r="L1627" i="15" s="1"/>
  <c r="O1627" i="15" s="1"/>
  <c r="P1627" i="15" s="1"/>
  <c r="G1627" i="15"/>
  <c r="H1627" i="15" s="1"/>
  <c r="I1627" i="15" s="1"/>
  <c r="U1627" i="15" s="1"/>
  <c r="V1627" i="15" s="1"/>
  <c r="A1627" i="15"/>
  <c r="K1626" i="15"/>
  <c r="L1626" i="15" s="1"/>
  <c r="O1626" i="15" s="1"/>
  <c r="P1626" i="15" s="1"/>
  <c r="G1626" i="15"/>
  <c r="H1626" i="15" s="1"/>
  <c r="I1626" i="15" s="1"/>
  <c r="U1626" i="15" s="1"/>
  <c r="V1626" i="15" s="1"/>
  <c r="A1626" i="15"/>
  <c r="K1625" i="15"/>
  <c r="L1625" i="15" s="1"/>
  <c r="O1625" i="15" s="1"/>
  <c r="P1625" i="15" s="1"/>
  <c r="G1625" i="15"/>
  <c r="H1625" i="15" s="1"/>
  <c r="I1625" i="15" s="1"/>
  <c r="U1625" i="15" s="1"/>
  <c r="V1625" i="15" s="1"/>
  <c r="A1625" i="15"/>
  <c r="K1624" i="15"/>
  <c r="L1624" i="15" s="1"/>
  <c r="O1624" i="15" s="1"/>
  <c r="P1624" i="15" s="1"/>
  <c r="G1624" i="15"/>
  <c r="H1624" i="15" s="1"/>
  <c r="I1624" i="15" s="1"/>
  <c r="U1624" i="15" s="1"/>
  <c r="V1624" i="15" s="1"/>
  <c r="A1624" i="15"/>
  <c r="K1623" i="15"/>
  <c r="L1623" i="15" s="1"/>
  <c r="O1623" i="15" s="1"/>
  <c r="P1623" i="15" s="1"/>
  <c r="G1623" i="15"/>
  <c r="H1623" i="15" s="1"/>
  <c r="I1623" i="15" s="1"/>
  <c r="U1623" i="15" s="1"/>
  <c r="V1623" i="15" s="1"/>
  <c r="A1623" i="15"/>
  <c r="K1622" i="15"/>
  <c r="L1622" i="15" s="1"/>
  <c r="O1622" i="15" s="1"/>
  <c r="P1622" i="15" s="1"/>
  <c r="G1622" i="15"/>
  <c r="H1622" i="15" s="1"/>
  <c r="I1622" i="15" s="1"/>
  <c r="U1622" i="15" s="1"/>
  <c r="V1622" i="15" s="1"/>
  <c r="A1622" i="15"/>
  <c r="K1621" i="15"/>
  <c r="L1621" i="15" s="1"/>
  <c r="O1621" i="15" s="1"/>
  <c r="P1621" i="15" s="1"/>
  <c r="G1621" i="15"/>
  <c r="H1621" i="15" s="1"/>
  <c r="I1621" i="15" s="1"/>
  <c r="U1621" i="15" s="1"/>
  <c r="V1621" i="15" s="1"/>
  <c r="A1621" i="15"/>
  <c r="K1620" i="15"/>
  <c r="L1620" i="15" s="1"/>
  <c r="O1620" i="15" s="1"/>
  <c r="P1620" i="15" s="1"/>
  <c r="G1620" i="15"/>
  <c r="H1620" i="15" s="1"/>
  <c r="I1620" i="15" s="1"/>
  <c r="U1620" i="15" s="1"/>
  <c r="V1620" i="15" s="1"/>
  <c r="A1620" i="15"/>
  <c r="K1619" i="15"/>
  <c r="L1619" i="15" s="1"/>
  <c r="O1619" i="15" s="1"/>
  <c r="P1619" i="15" s="1"/>
  <c r="G1619" i="15"/>
  <c r="H1619" i="15" s="1"/>
  <c r="I1619" i="15" s="1"/>
  <c r="U1619" i="15" s="1"/>
  <c r="V1619" i="15" s="1"/>
  <c r="A1619" i="15"/>
  <c r="K1618" i="15"/>
  <c r="L1618" i="15" s="1"/>
  <c r="O1618" i="15" s="1"/>
  <c r="P1618" i="15" s="1"/>
  <c r="G1618" i="15"/>
  <c r="H1618" i="15" s="1"/>
  <c r="I1618" i="15" s="1"/>
  <c r="U1618" i="15" s="1"/>
  <c r="V1618" i="15" s="1"/>
  <c r="A1618" i="15"/>
  <c r="K1617" i="15"/>
  <c r="L1617" i="15" s="1"/>
  <c r="O1617" i="15" s="1"/>
  <c r="P1617" i="15" s="1"/>
  <c r="G1617" i="15"/>
  <c r="H1617" i="15" s="1"/>
  <c r="I1617" i="15" s="1"/>
  <c r="U1617" i="15" s="1"/>
  <c r="V1617" i="15" s="1"/>
  <c r="A1617" i="15"/>
  <c r="K1616" i="15"/>
  <c r="L1616" i="15" s="1"/>
  <c r="O1616" i="15" s="1"/>
  <c r="P1616" i="15" s="1"/>
  <c r="G1616" i="15"/>
  <c r="H1616" i="15" s="1"/>
  <c r="I1616" i="15" s="1"/>
  <c r="U1616" i="15" s="1"/>
  <c r="V1616" i="15" s="1"/>
  <c r="A1616" i="15"/>
  <c r="K1615" i="15"/>
  <c r="L1615" i="15" s="1"/>
  <c r="O1615" i="15" s="1"/>
  <c r="P1615" i="15" s="1"/>
  <c r="G1615" i="15"/>
  <c r="H1615" i="15" s="1"/>
  <c r="I1615" i="15" s="1"/>
  <c r="U1615" i="15" s="1"/>
  <c r="V1615" i="15" s="1"/>
  <c r="A1615" i="15"/>
  <c r="K1614" i="15"/>
  <c r="L1614" i="15" s="1"/>
  <c r="O1614" i="15" s="1"/>
  <c r="P1614" i="15" s="1"/>
  <c r="G1614" i="15"/>
  <c r="H1614" i="15" s="1"/>
  <c r="I1614" i="15" s="1"/>
  <c r="U1614" i="15" s="1"/>
  <c r="V1614" i="15" s="1"/>
  <c r="A1614" i="15"/>
  <c r="K1613" i="15"/>
  <c r="L1613" i="15" s="1"/>
  <c r="O1613" i="15" s="1"/>
  <c r="P1613" i="15" s="1"/>
  <c r="G1613" i="15"/>
  <c r="H1613" i="15" s="1"/>
  <c r="I1613" i="15" s="1"/>
  <c r="U1613" i="15" s="1"/>
  <c r="V1613" i="15" s="1"/>
  <c r="A1613" i="15"/>
  <c r="K1612" i="15"/>
  <c r="L1612" i="15" s="1"/>
  <c r="O1612" i="15" s="1"/>
  <c r="P1612" i="15" s="1"/>
  <c r="G1612" i="15"/>
  <c r="H1612" i="15" s="1"/>
  <c r="I1612" i="15" s="1"/>
  <c r="U1612" i="15" s="1"/>
  <c r="V1612" i="15" s="1"/>
  <c r="A1612" i="15"/>
  <c r="K1611" i="15"/>
  <c r="L1611" i="15" s="1"/>
  <c r="O1611" i="15" s="1"/>
  <c r="P1611" i="15" s="1"/>
  <c r="G1611" i="15"/>
  <c r="H1611" i="15" s="1"/>
  <c r="I1611" i="15" s="1"/>
  <c r="U1611" i="15" s="1"/>
  <c r="V1611" i="15" s="1"/>
  <c r="A1611" i="15"/>
  <c r="K1610" i="15"/>
  <c r="L1610" i="15" s="1"/>
  <c r="O1610" i="15" s="1"/>
  <c r="P1610" i="15" s="1"/>
  <c r="G1610" i="15"/>
  <c r="H1610" i="15" s="1"/>
  <c r="I1610" i="15" s="1"/>
  <c r="U1610" i="15" s="1"/>
  <c r="V1610" i="15" s="1"/>
  <c r="A1610" i="15"/>
  <c r="K1609" i="15"/>
  <c r="L1609" i="15" s="1"/>
  <c r="O1609" i="15" s="1"/>
  <c r="P1609" i="15" s="1"/>
  <c r="G1609" i="15"/>
  <c r="H1609" i="15" s="1"/>
  <c r="I1609" i="15" s="1"/>
  <c r="U1609" i="15" s="1"/>
  <c r="V1609" i="15" s="1"/>
  <c r="A1609" i="15"/>
  <c r="K1608" i="15"/>
  <c r="L1608" i="15" s="1"/>
  <c r="O1608" i="15" s="1"/>
  <c r="P1608" i="15" s="1"/>
  <c r="G1608" i="15"/>
  <c r="H1608" i="15" s="1"/>
  <c r="I1608" i="15" s="1"/>
  <c r="U1608" i="15" s="1"/>
  <c r="V1608" i="15" s="1"/>
  <c r="A1608" i="15"/>
  <c r="K1607" i="15"/>
  <c r="L1607" i="15" s="1"/>
  <c r="O1607" i="15" s="1"/>
  <c r="P1607" i="15" s="1"/>
  <c r="G1607" i="15"/>
  <c r="H1607" i="15" s="1"/>
  <c r="I1607" i="15" s="1"/>
  <c r="U1607" i="15" s="1"/>
  <c r="V1607" i="15" s="1"/>
  <c r="A1607" i="15"/>
  <c r="K1606" i="15"/>
  <c r="L1606" i="15" s="1"/>
  <c r="O1606" i="15" s="1"/>
  <c r="P1606" i="15" s="1"/>
  <c r="G1606" i="15"/>
  <c r="H1606" i="15" s="1"/>
  <c r="I1606" i="15" s="1"/>
  <c r="U1606" i="15" s="1"/>
  <c r="V1606" i="15" s="1"/>
  <c r="A1606" i="15"/>
  <c r="K1605" i="15"/>
  <c r="L1605" i="15" s="1"/>
  <c r="O1605" i="15" s="1"/>
  <c r="P1605" i="15" s="1"/>
  <c r="G1605" i="15"/>
  <c r="H1605" i="15" s="1"/>
  <c r="I1605" i="15" s="1"/>
  <c r="U1605" i="15" s="1"/>
  <c r="V1605" i="15" s="1"/>
  <c r="A1605" i="15"/>
  <c r="K1604" i="15"/>
  <c r="L1604" i="15" s="1"/>
  <c r="O1604" i="15" s="1"/>
  <c r="P1604" i="15" s="1"/>
  <c r="G1604" i="15"/>
  <c r="H1604" i="15" s="1"/>
  <c r="I1604" i="15" s="1"/>
  <c r="U1604" i="15" s="1"/>
  <c r="V1604" i="15" s="1"/>
  <c r="A1604" i="15"/>
  <c r="K1603" i="15"/>
  <c r="L1603" i="15" s="1"/>
  <c r="O1603" i="15" s="1"/>
  <c r="P1603" i="15" s="1"/>
  <c r="G1603" i="15"/>
  <c r="H1603" i="15" s="1"/>
  <c r="I1603" i="15" s="1"/>
  <c r="U1603" i="15" s="1"/>
  <c r="V1603" i="15" s="1"/>
  <c r="A1603" i="15"/>
  <c r="K1602" i="15"/>
  <c r="L1602" i="15" s="1"/>
  <c r="O1602" i="15" s="1"/>
  <c r="P1602" i="15" s="1"/>
  <c r="G1602" i="15"/>
  <c r="H1602" i="15" s="1"/>
  <c r="I1602" i="15" s="1"/>
  <c r="U1602" i="15" s="1"/>
  <c r="V1602" i="15" s="1"/>
  <c r="A1602" i="15"/>
  <c r="K1601" i="15"/>
  <c r="L1601" i="15" s="1"/>
  <c r="O1601" i="15" s="1"/>
  <c r="P1601" i="15" s="1"/>
  <c r="G1601" i="15"/>
  <c r="H1601" i="15" s="1"/>
  <c r="I1601" i="15" s="1"/>
  <c r="U1601" i="15" s="1"/>
  <c r="V1601" i="15" s="1"/>
  <c r="A1601" i="15"/>
  <c r="K1600" i="15"/>
  <c r="L1600" i="15" s="1"/>
  <c r="O1600" i="15" s="1"/>
  <c r="P1600" i="15" s="1"/>
  <c r="G1600" i="15"/>
  <c r="H1600" i="15" s="1"/>
  <c r="I1600" i="15" s="1"/>
  <c r="U1600" i="15" s="1"/>
  <c r="V1600" i="15" s="1"/>
  <c r="A1600" i="15"/>
  <c r="K1599" i="15"/>
  <c r="L1599" i="15" s="1"/>
  <c r="O1599" i="15" s="1"/>
  <c r="P1599" i="15" s="1"/>
  <c r="G1599" i="15"/>
  <c r="H1599" i="15" s="1"/>
  <c r="I1599" i="15" s="1"/>
  <c r="U1599" i="15" s="1"/>
  <c r="V1599" i="15" s="1"/>
  <c r="A1599" i="15"/>
  <c r="K1598" i="15"/>
  <c r="L1598" i="15" s="1"/>
  <c r="O1598" i="15" s="1"/>
  <c r="P1598" i="15" s="1"/>
  <c r="G1598" i="15"/>
  <c r="H1598" i="15" s="1"/>
  <c r="I1598" i="15" s="1"/>
  <c r="U1598" i="15" s="1"/>
  <c r="V1598" i="15" s="1"/>
  <c r="A1598" i="15"/>
  <c r="K1597" i="15"/>
  <c r="L1597" i="15" s="1"/>
  <c r="O1597" i="15" s="1"/>
  <c r="P1597" i="15" s="1"/>
  <c r="G1597" i="15"/>
  <c r="H1597" i="15" s="1"/>
  <c r="I1597" i="15" s="1"/>
  <c r="U1597" i="15" s="1"/>
  <c r="V1597" i="15" s="1"/>
  <c r="A1597" i="15"/>
  <c r="K1596" i="15"/>
  <c r="L1596" i="15" s="1"/>
  <c r="O1596" i="15" s="1"/>
  <c r="P1596" i="15" s="1"/>
  <c r="G1596" i="15"/>
  <c r="H1596" i="15" s="1"/>
  <c r="I1596" i="15" s="1"/>
  <c r="U1596" i="15" s="1"/>
  <c r="V1596" i="15" s="1"/>
  <c r="A1596" i="15"/>
  <c r="K1595" i="15"/>
  <c r="L1595" i="15" s="1"/>
  <c r="O1595" i="15" s="1"/>
  <c r="P1595" i="15" s="1"/>
  <c r="G1595" i="15"/>
  <c r="H1595" i="15" s="1"/>
  <c r="I1595" i="15" s="1"/>
  <c r="U1595" i="15" s="1"/>
  <c r="V1595" i="15" s="1"/>
  <c r="A1595" i="15"/>
  <c r="K1594" i="15"/>
  <c r="L1594" i="15" s="1"/>
  <c r="G1594" i="15"/>
  <c r="H1594" i="15" s="1"/>
  <c r="I1594" i="15" s="1"/>
  <c r="U1594" i="15" s="1"/>
  <c r="V1594" i="15" s="1"/>
  <c r="A1594" i="15"/>
  <c r="K1593" i="15"/>
  <c r="L1593" i="15" s="1"/>
  <c r="G1593" i="15"/>
  <c r="H1593" i="15" s="1"/>
  <c r="I1593" i="15" s="1"/>
  <c r="U1593" i="15" s="1"/>
  <c r="V1593" i="15" s="1"/>
  <c r="A1593" i="15"/>
  <c r="K1592" i="15"/>
  <c r="L1592" i="15" s="1"/>
  <c r="G1592" i="15"/>
  <c r="H1592" i="15" s="1"/>
  <c r="I1592" i="15" s="1"/>
  <c r="U1592" i="15" s="1"/>
  <c r="V1592" i="15" s="1"/>
  <c r="A1592" i="15"/>
  <c r="K1591" i="15"/>
  <c r="L1591" i="15" s="1"/>
  <c r="G1591" i="15"/>
  <c r="H1591" i="15" s="1"/>
  <c r="I1591" i="15" s="1"/>
  <c r="U1591" i="15" s="1"/>
  <c r="V1591" i="15" s="1"/>
  <c r="A1591" i="15"/>
  <c r="K1590" i="15"/>
  <c r="L1590" i="15" s="1"/>
  <c r="G1590" i="15"/>
  <c r="H1590" i="15" s="1"/>
  <c r="I1590" i="15" s="1"/>
  <c r="U1590" i="15" s="1"/>
  <c r="V1590" i="15" s="1"/>
  <c r="A1590" i="15"/>
  <c r="K1589" i="15"/>
  <c r="L1589" i="15" s="1"/>
  <c r="G1589" i="15"/>
  <c r="H1589" i="15" s="1"/>
  <c r="I1589" i="15" s="1"/>
  <c r="U1589" i="15" s="1"/>
  <c r="V1589" i="15" s="1"/>
  <c r="A1589" i="15"/>
  <c r="K1588" i="15"/>
  <c r="L1588" i="15" s="1"/>
  <c r="G1588" i="15"/>
  <c r="H1588" i="15" s="1"/>
  <c r="I1588" i="15" s="1"/>
  <c r="U1588" i="15" s="1"/>
  <c r="V1588" i="15" s="1"/>
  <c r="A1588" i="15"/>
  <c r="K1587" i="15"/>
  <c r="L1587" i="15" s="1"/>
  <c r="G1587" i="15"/>
  <c r="H1587" i="15" s="1"/>
  <c r="I1587" i="15" s="1"/>
  <c r="U1587" i="15" s="1"/>
  <c r="V1587" i="15" s="1"/>
  <c r="A1587" i="15"/>
  <c r="K1586" i="15"/>
  <c r="L1586" i="15" s="1"/>
  <c r="G1586" i="15"/>
  <c r="H1586" i="15" s="1"/>
  <c r="I1586" i="15" s="1"/>
  <c r="U1586" i="15" s="1"/>
  <c r="V1586" i="15" s="1"/>
  <c r="A1586" i="15"/>
  <c r="K1585" i="15"/>
  <c r="L1585" i="15" s="1"/>
  <c r="G1585" i="15"/>
  <c r="H1585" i="15" s="1"/>
  <c r="I1585" i="15" s="1"/>
  <c r="U1585" i="15" s="1"/>
  <c r="V1585" i="15" s="1"/>
  <c r="A1585" i="15"/>
  <c r="K1584" i="15"/>
  <c r="L1584" i="15" s="1"/>
  <c r="G1584" i="15"/>
  <c r="H1584" i="15" s="1"/>
  <c r="I1584" i="15" s="1"/>
  <c r="U1584" i="15" s="1"/>
  <c r="V1584" i="15" s="1"/>
  <c r="A1584" i="15"/>
  <c r="K1583" i="15"/>
  <c r="L1583" i="15" s="1"/>
  <c r="G1583" i="15"/>
  <c r="H1583" i="15" s="1"/>
  <c r="I1583" i="15" s="1"/>
  <c r="U1583" i="15" s="1"/>
  <c r="V1583" i="15" s="1"/>
  <c r="A1583" i="15"/>
  <c r="K1582" i="15"/>
  <c r="L1582" i="15" s="1"/>
  <c r="G1582" i="15"/>
  <c r="H1582" i="15" s="1"/>
  <c r="I1582" i="15" s="1"/>
  <c r="U1582" i="15" s="1"/>
  <c r="V1582" i="15" s="1"/>
  <c r="A1582" i="15"/>
  <c r="K1581" i="15"/>
  <c r="L1581" i="15" s="1"/>
  <c r="G1581" i="15"/>
  <c r="H1581" i="15" s="1"/>
  <c r="I1581" i="15" s="1"/>
  <c r="U1581" i="15" s="1"/>
  <c r="V1581" i="15" s="1"/>
  <c r="A1581" i="15"/>
  <c r="K1580" i="15"/>
  <c r="L1580" i="15" s="1"/>
  <c r="G1580" i="15"/>
  <c r="H1580" i="15" s="1"/>
  <c r="I1580" i="15" s="1"/>
  <c r="U1580" i="15" s="1"/>
  <c r="V1580" i="15" s="1"/>
  <c r="A1580" i="15"/>
  <c r="K1579" i="15"/>
  <c r="L1579" i="15" s="1"/>
  <c r="G1579" i="15"/>
  <c r="H1579" i="15" s="1"/>
  <c r="I1579" i="15" s="1"/>
  <c r="U1579" i="15" s="1"/>
  <c r="V1579" i="15" s="1"/>
  <c r="A1579" i="15"/>
  <c r="K1578" i="15"/>
  <c r="L1578" i="15" s="1"/>
  <c r="G1578" i="15"/>
  <c r="H1578" i="15" s="1"/>
  <c r="I1578" i="15" s="1"/>
  <c r="U1578" i="15" s="1"/>
  <c r="V1578" i="15" s="1"/>
  <c r="A1578" i="15"/>
  <c r="K1577" i="15"/>
  <c r="L1577" i="15" s="1"/>
  <c r="G1577" i="15"/>
  <c r="H1577" i="15" s="1"/>
  <c r="I1577" i="15" s="1"/>
  <c r="U1577" i="15" s="1"/>
  <c r="V1577" i="15" s="1"/>
  <c r="A1577" i="15"/>
  <c r="K1576" i="15"/>
  <c r="L1576" i="15" s="1"/>
  <c r="G1576" i="15"/>
  <c r="H1576" i="15" s="1"/>
  <c r="I1576" i="15" s="1"/>
  <c r="U1576" i="15" s="1"/>
  <c r="V1576" i="15" s="1"/>
  <c r="A1576" i="15"/>
  <c r="K1575" i="15"/>
  <c r="L1575" i="15" s="1"/>
  <c r="G1575" i="15"/>
  <c r="H1575" i="15" s="1"/>
  <c r="I1575" i="15" s="1"/>
  <c r="U1575" i="15" s="1"/>
  <c r="V1575" i="15" s="1"/>
  <c r="A1575" i="15"/>
  <c r="K1574" i="15"/>
  <c r="L1574" i="15" s="1"/>
  <c r="G1574" i="15"/>
  <c r="H1574" i="15" s="1"/>
  <c r="I1574" i="15" s="1"/>
  <c r="U1574" i="15" s="1"/>
  <c r="V1574" i="15" s="1"/>
  <c r="A1574" i="15"/>
  <c r="K1573" i="15"/>
  <c r="L1573" i="15" s="1"/>
  <c r="G1573" i="15"/>
  <c r="H1573" i="15" s="1"/>
  <c r="I1573" i="15" s="1"/>
  <c r="U1573" i="15" s="1"/>
  <c r="V1573" i="15" s="1"/>
  <c r="A1573" i="15"/>
  <c r="K1572" i="15"/>
  <c r="L1572" i="15" s="1"/>
  <c r="G1572" i="15"/>
  <c r="H1572" i="15" s="1"/>
  <c r="I1572" i="15" s="1"/>
  <c r="U1572" i="15" s="1"/>
  <c r="V1572" i="15" s="1"/>
  <c r="A1572" i="15"/>
  <c r="K1571" i="15"/>
  <c r="L1571" i="15" s="1"/>
  <c r="G1571" i="15"/>
  <c r="H1571" i="15" s="1"/>
  <c r="I1571" i="15" s="1"/>
  <c r="U1571" i="15" s="1"/>
  <c r="V1571" i="15" s="1"/>
  <c r="A1571" i="15"/>
  <c r="K1570" i="15"/>
  <c r="L1570" i="15" s="1"/>
  <c r="G1570" i="15"/>
  <c r="H1570" i="15" s="1"/>
  <c r="I1570" i="15" s="1"/>
  <c r="U1570" i="15" s="1"/>
  <c r="V1570" i="15" s="1"/>
  <c r="A1570" i="15"/>
  <c r="K1569" i="15"/>
  <c r="L1569" i="15" s="1"/>
  <c r="G1569" i="15"/>
  <c r="H1569" i="15" s="1"/>
  <c r="I1569" i="15" s="1"/>
  <c r="U1569" i="15" s="1"/>
  <c r="V1569" i="15" s="1"/>
  <c r="A1569" i="15"/>
  <c r="K1568" i="15"/>
  <c r="L1568" i="15" s="1"/>
  <c r="G1568" i="15"/>
  <c r="H1568" i="15" s="1"/>
  <c r="I1568" i="15" s="1"/>
  <c r="U1568" i="15" s="1"/>
  <c r="V1568" i="15" s="1"/>
  <c r="A1568" i="15"/>
  <c r="K1567" i="15"/>
  <c r="L1567" i="15" s="1"/>
  <c r="G1567" i="15"/>
  <c r="H1567" i="15" s="1"/>
  <c r="I1567" i="15" s="1"/>
  <c r="U1567" i="15" s="1"/>
  <c r="V1567" i="15" s="1"/>
  <c r="A1567" i="15"/>
  <c r="K1566" i="15"/>
  <c r="L1566" i="15" s="1"/>
  <c r="G1566" i="15"/>
  <c r="H1566" i="15" s="1"/>
  <c r="I1566" i="15" s="1"/>
  <c r="U1566" i="15" s="1"/>
  <c r="V1566" i="15" s="1"/>
  <c r="A1566" i="15"/>
  <c r="K1565" i="15"/>
  <c r="L1565" i="15" s="1"/>
  <c r="G1565" i="15"/>
  <c r="H1565" i="15" s="1"/>
  <c r="I1565" i="15" s="1"/>
  <c r="U1565" i="15" s="1"/>
  <c r="V1565" i="15" s="1"/>
  <c r="A1565" i="15"/>
  <c r="K1564" i="15"/>
  <c r="L1564" i="15" s="1"/>
  <c r="G1564" i="15"/>
  <c r="H1564" i="15" s="1"/>
  <c r="I1564" i="15" s="1"/>
  <c r="U1564" i="15" s="1"/>
  <c r="V1564" i="15" s="1"/>
  <c r="A1564" i="15"/>
  <c r="K1563" i="15"/>
  <c r="L1563" i="15" s="1"/>
  <c r="G1563" i="15"/>
  <c r="H1563" i="15" s="1"/>
  <c r="I1563" i="15" s="1"/>
  <c r="U1563" i="15" s="1"/>
  <c r="V1563" i="15" s="1"/>
  <c r="A1563" i="15"/>
  <c r="K1562" i="15"/>
  <c r="L1562" i="15" s="1"/>
  <c r="G1562" i="15"/>
  <c r="H1562" i="15" s="1"/>
  <c r="I1562" i="15" s="1"/>
  <c r="U1562" i="15" s="1"/>
  <c r="V1562" i="15" s="1"/>
  <c r="A1562" i="15"/>
  <c r="K1561" i="15"/>
  <c r="L1561" i="15" s="1"/>
  <c r="G1561" i="15"/>
  <c r="H1561" i="15" s="1"/>
  <c r="I1561" i="15" s="1"/>
  <c r="U1561" i="15" s="1"/>
  <c r="V1561" i="15" s="1"/>
  <c r="A1561" i="15"/>
  <c r="K1560" i="15"/>
  <c r="L1560" i="15" s="1"/>
  <c r="G1560" i="15"/>
  <c r="H1560" i="15" s="1"/>
  <c r="I1560" i="15" s="1"/>
  <c r="U1560" i="15" s="1"/>
  <c r="V1560" i="15" s="1"/>
  <c r="A1560" i="15"/>
  <c r="K1559" i="15"/>
  <c r="L1559" i="15" s="1"/>
  <c r="G1559" i="15"/>
  <c r="H1559" i="15" s="1"/>
  <c r="I1559" i="15" s="1"/>
  <c r="U1559" i="15" s="1"/>
  <c r="V1559" i="15" s="1"/>
  <c r="A1559" i="15"/>
  <c r="K1558" i="15"/>
  <c r="L1558" i="15" s="1"/>
  <c r="G1558" i="15"/>
  <c r="H1558" i="15" s="1"/>
  <c r="I1558" i="15" s="1"/>
  <c r="U1558" i="15" s="1"/>
  <c r="V1558" i="15" s="1"/>
  <c r="A1558" i="15"/>
  <c r="G1557" i="15"/>
  <c r="H1557" i="15" s="1"/>
  <c r="I1557" i="15" s="1"/>
  <c r="U1557" i="15" s="1"/>
  <c r="V1557" i="15" s="1"/>
  <c r="A1557" i="15"/>
  <c r="G1556" i="15"/>
  <c r="H1556" i="15" s="1"/>
  <c r="I1556" i="15" s="1"/>
  <c r="U1556" i="15" s="1"/>
  <c r="V1556" i="15" s="1"/>
  <c r="A1556" i="15"/>
  <c r="G1555" i="15"/>
  <c r="H1555" i="15" s="1"/>
  <c r="I1555" i="15" s="1"/>
  <c r="U1555" i="15" s="1"/>
  <c r="V1555" i="15" s="1"/>
  <c r="A1555" i="15"/>
  <c r="G1554" i="15"/>
  <c r="H1554" i="15" s="1"/>
  <c r="I1554" i="15" s="1"/>
  <c r="U1554" i="15" s="1"/>
  <c r="V1554" i="15" s="1"/>
  <c r="A1554" i="15"/>
  <c r="G1553" i="15"/>
  <c r="H1553" i="15" s="1"/>
  <c r="I1553" i="15" s="1"/>
  <c r="U1553" i="15" s="1"/>
  <c r="V1553" i="15" s="1"/>
  <c r="A1553" i="15"/>
  <c r="G1552" i="15"/>
  <c r="H1552" i="15" s="1"/>
  <c r="I1552" i="15" s="1"/>
  <c r="U1552" i="15" s="1"/>
  <c r="V1552" i="15" s="1"/>
  <c r="A1552" i="15"/>
  <c r="G1551" i="15"/>
  <c r="H1551" i="15" s="1"/>
  <c r="I1551" i="15" s="1"/>
  <c r="U1551" i="15" s="1"/>
  <c r="V1551" i="15" s="1"/>
  <c r="A1551" i="15"/>
  <c r="G1550" i="15"/>
  <c r="H1550" i="15" s="1"/>
  <c r="I1550" i="15" s="1"/>
  <c r="U1550" i="15" s="1"/>
  <c r="V1550" i="15" s="1"/>
  <c r="A1550" i="15"/>
  <c r="G1549" i="15"/>
  <c r="H1549" i="15" s="1"/>
  <c r="I1549" i="15" s="1"/>
  <c r="U1549" i="15" s="1"/>
  <c r="V1549" i="15" s="1"/>
  <c r="A1549" i="15"/>
  <c r="G1548" i="15"/>
  <c r="H1548" i="15" s="1"/>
  <c r="I1548" i="15" s="1"/>
  <c r="U1548" i="15" s="1"/>
  <c r="V1548" i="15" s="1"/>
  <c r="A1548" i="15"/>
  <c r="G1547" i="15"/>
  <c r="H1547" i="15" s="1"/>
  <c r="I1547" i="15" s="1"/>
  <c r="U1547" i="15" s="1"/>
  <c r="V1547" i="15" s="1"/>
  <c r="A1547" i="15"/>
  <c r="G1546" i="15"/>
  <c r="H1546" i="15" s="1"/>
  <c r="I1546" i="15" s="1"/>
  <c r="U1546" i="15" s="1"/>
  <c r="V1546" i="15" s="1"/>
  <c r="A1546" i="15"/>
  <c r="G1545" i="15"/>
  <c r="H1545" i="15" s="1"/>
  <c r="I1545" i="15" s="1"/>
  <c r="U1545" i="15" s="1"/>
  <c r="V1545" i="15" s="1"/>
  <c r="A1545" i="15"/>
  <c r="G1544" i="15"/>
  <c r="H1544" i="15" s="1"/>
  <c r="I1544" i="15" s="1"/>
  <c r="U1544" i="15" s="1"/>
  <c r="V1544" i="15" s="1"/>
  <c r="A1544" i="15"/>
  <c r="G1543" i="15"/>
  <c r="H1543" i="15" s="1"/>
  <c r="I1543" i="15" s="1"/>
  <c r="U1543" i="15" s="1"/>
  <c r="V1543" i="15" s="1"/>
  <c r="A1543" i="15"/>
  <c r="G1542" i="15"/>
  <c r="H1542" i="15" s="1"/>
  <c r="I1542" i="15" s="1"/>
  <c r="U1542" i="15" s="1"/>
  <c r="V1542" i="15" s="1"/>
  <c r="A1542" i="15"/>
  <c r="G1541" i="15"/>
  <c r="H1541" i="15" s="1"/>
  <c r="I1541" i="15" s="1"/>
  <c r="U1541" i="15" s="1"/>
  <c r="V1541" i="15" s="1"/>
  <c r="A1541" i="15"/>
  <c r="G1540" i="15"/>
  <c r="H1540" i="15" s="1"/>
  <c r="I1540" i="15" s="1"/>
  <c r="U1540" i="15" s="1"/>
  <c r="V1540" i="15" s="1"/>
  <c r="A1540" i="15"/>
  <c r="G1539" i="15"/>
  <c r="H1539" i="15" s="1"/>
  <c r="I1539" i="15" s="1"/>
  <c r="U1539" i="15" s="1"/>
  <c r="V1539" i="15" s="1"/>
  <c r="A1539" i="15"/>
  <c r="G1538" i="15"/>
  <c r="H1538" i="15" s="1"/>
  <c r="I1538" i="15" s="1"/>
  <c r="U1538" i="15" s="1"/>
  <c r="V1538" i="15" s="1"/>
  <c r="A1538" i="15"/>
  <c r="G1537" i="15"/>
  <c r="H1537" i="15" s="1"/>
  <c r="I1537" i="15" s="1"/>
  <c r="U1537" i="15" s="1"/>
  <c r="V1537" i="15" s="1"/>
  <c r="A1537" i="15"/>
  <c r="G1536" i="15"/>
  <c r="H1536" i="15" s="1"/>
  <c r="I1536" i="15" s="1"/>
  <c r="U1536" i="15" s="1"/>
  <c r="V1536" i="15" s="1"/>
  <c r="A1536" i="15"/>
  <c r="G1535" i="15"/>
  <c r="H1535" i="15" s="1"/>
  <c r="I1535" i="15" s="1"/>
  <c r="U1535" i="15" s="1"/>
  <c r="V1535" i="15" s="1"/>
  <c r="A1535" i="15"/>
  <c r="G1534" i="15"/>
  <c r="H1534" i="15" s="1"/>
  <c r="I1534" i="15" s="1"/>
  <c r="U1534" i="15" s="1"/>
  <c r="V1534" i="15" s="1"/>
  <c r="A1534" i="15"/>
  <c r="G1533" i="15"/>
  <c r="H1533" i="15" s="1"/>
  <c r="I1533" i="15" s="1"/>
  <c r="U1533" i="15" s="1"/>
  <c r="V1533" i="15" s="1"/>
  <c r="A1533" i="15"/>
  <c r="G1532" i="15"/>
  <c r="H1532" i="15" s="1"/>
  <c r="I1532" i="15" s="1"/>
  <c r="U1532" i="15" s="1"/>
  <c r="V1532" i="15" s="1"/>
  <c r="A1532" i="15"/>
  <c r="G1531" i="15"/>
  <c r="H1531" i="15" s="1"/>
  <c r="I1531" i="15" s="1"/>
  <c r="U1531" i="15" s="1"/>
  <c r="V1531" i="15" s="1"/>
  <c r="A1531" i="15"/>
  <c r="G1530" i="15"/>
  <c r="H1530" i="15" s="1"/>
  <c r="I1530" i="15" s="1"/>
  <c r="U1530" i="15" s="1"/>
  <c r="V1530" i="15" s="1"/>
  <c r="A1530" i="15"/>
  <c r="G1529" i="15"/>
  <c r="H1529" i="15" s="1"/>
  <c r="I1529" i="15" s="1"/>
  <c r="U1529" i="15" s="1"/>
  <c r="V1529" i="15" s="1"/>
  <c r="A1529" i="15"/>
  <c r="G1528" i="15"/>
  <c r="H1528" i="15" s="1"/>
  <c r="I1528" i="15" s="1"/>
  <c r="U1528" i="15" s="1"/>
  <c r="V1528" i="15" s="1"/>
  <c r="A1528" i="15"/>
  <c r="G1527" i="15"/>
  <c r="H1527" i="15" s="1"/>
  <c r="I1527" i="15" s="1"/>
  <c r="U1527" i="15" s="1"/>
  <c r="V1527" i="15" s="1"/>
  <c r="A1527" i="15"/>
  <c r="G1526" i="15"/>
  <c r="H1526" i="15" s="1"/>
  <c r="I1526" i="15" s="1"/>
  <c r="U1526" i="15" s="1"/>
  <c r="V1526" i="15" s="1"/>
  <c r="A1526" i="15"/>
  <c r="G1525" i="15"/>
  <c r="H1525" i="15" s="1"/>
  <c r="I1525" i="15" s="1"/>
  <c r="U1525" i="15" s="1"/>
  <c r="V1525" i="15" s="1"/>
  <c r="A1525" i="15"/>
  <c r="G1524" i="15"/>
  <c r="H1524" i="15" s="1"/>
  <c r="I1524" i="15" s="1"/>
  <c r="U1524" i="15" s="1"/>
  <c r="V1524" i="15" s="1"/>
  <c r="A1524" i="15"/>
  <c r="G1523" i="15"/>
  <c r="H1523" i="15" s="1"/>
  <c r="I1523" i="15" s="1"/>
  <c r="U1523" i="15" s="1"/>
  <c r="V1523" i="15" s="1"/>
  <c r="A1523" i="15"/>
  <c r="G1522" i="15"/>
  <c r="H1522" i="15" s="1"/>
  <c r="I1522" i="15" s="1"/>
  <c r="U1522" i="15" s="1"/>
  <c r="V1522" i="15" s="1"/>
  <c r="A1522" i="15"/>
  <c r="G1521" i="15"/>
  <c r="H1521" i="15" s="1"/>
  <c r="I1521" i="15" s="1"/>
  <c r="U1521" i="15" s="1"/>
  <c r="V1521" i="15" s="1"/>
  <c r="A1521" i="15"/>
  <c r="K1520" i="15"/>
  <c r="L1520" i="15" s="1"/>
  <c r="O1520" i="15" s="1"/>
  <c r="P1520" i="15" s="1"/>
  <c r="G1520" i="15"/>
  <c r="H1520" i="15" s="1"/>
  <c r="I1520" i="15" s="1"/>
  <c r="U1520" i="15" s="1"/>
  <c r="V1520" i="15" s="1"/>
  <c r="A1520" i="15"/>
  <c r="K1519" i="15"/>
  <c r="L1519" i="15" s="1"/>
  <c r="O1519" i="15" s="1"/>
  <c r="P1519" i="15" s="1"/>
  <c r="G1519" i="15"/>
  <c r="H1519" i="15" s="1"/>
  <c r="I1519" i="15" s="1"/>
  <c r="U1519" i="15" s="1"/>
  <c r="V1519" i="15" s="1"/>
  <c r="A1519" i="15"/>
  <c r="K1518" i="15"/>
  <c r="L1518" i="15" s="1"/>
  <c r="O1518" i="15" s="1"/>
  <c r="P1518" i="15" s="1"/>
  <c r="G1518" i="15"/>
  <c r="H1518" i="15" s="1"/>
  <c r="I1518" i="15" s="1"/>
  <c r="U1518" i="15" s="1"/>
  <c r="V1518" i="15" s="1"/>
  <c r="A1518" i="15"/>
  <c r="K1517" i="15"/>
  <c r="L1517" i="15" s="1"/>
  <c r="O1517" i="15" s="1"/>
  <c r="P1517" i="15" s="1"/>
  <c r="G1517" i="15"/>
  <c r="H1517" i="15" s="1"/>
  <c r="I1517" i="15" s="1"/>
  <c r="U1517" i="15" s="1"/>
  <c r="V1517" i="15" s="1"/>
  <c r="A1517" i="15"/>
  <c r="K1516" i="15"/>
  <c r="L1516" i="15" s="1"/>
  <c r="O1516" i="15" s="1"/>
  <c r="P1516" i="15" s="1"/>
  <c r="G1516" i="15"/>
  <c r="H1516" i="15" s="1"/>
  <c r="I1516" i="15" s="1"/>
  <c r="U1516" i="15" s="1"/>
  <c r="V1516" i="15" s="1"/>
  <c r="A1516" i="15"/>
  <c r="K1515" i="15"/>
  <c r="L1515" i="15" s="1"/>
  <c r="O1515" i="15" s="1"/>
  <c r="P1515" i="15" s="1"/>
  <c r="G1515" i="15"/>
  <c r="H1515" i="15" s="1"/>
  <c r="I1515" i="15" s="1"/>
  <c r="U1515" i="15" s="1"/>
  <c r="V1515" i="15" s="1"/>
  <c r="A1515" i="15"/>
  <c r="K1514" i="15"/>
  <c r="L1514" i="15" s="1"/>
  <c r="O1514" i="15" s="1"/>
  <c r="P1514" i="15" s="1"/>
  <c r="G1514" i="15"/>
  <c r="H1514" i="15" s="1"/>
  <c r="I1514" i="15" s="1"/>
  <c r="U1514" i="15" s="1"/>
  <c r="V1514" i="15" s="1"/>
  <c r="A1514" i="15"/>
  <c r="K1513" i="15"/>
  <c r="L1513" i="15" s="1"/>
  <c r="O1513" i="15" s="1"/>
  <c r="P1513" i="15" s="1"/>
  <c r="G1513" i="15"/>
  <c r="H1513" i="15" s="1"/>
  <c r="I1513" i="15" s="1"/>
  <c r="U1513" i="15" s="1"/>
  <c r="V1513" i="15" s="1"/>
  <c r="A1513" i="15"/>
  <c r="K1512" i="15"/>
  <c r="L1512" i="15" s="1"/>
  <c r="O1512" i="15" s="1"/>
  <c r="P1512" i="15" s="1"/>
  <c r="G1512" i="15"/>
  <c r="H1512" i="15" s="1"/>
  <c r="I1512" i="15" s="1"/>
  <c r="U1512" i="15" s="1"/>
  <c r="V1512" i="15" s="1"/>
  <c r="A1512" i="15"/>
  <c r="K1511" i="15"/>
  <c r="L1511" i="15" s="1"/>
  <c r="O1511" i="15" s="1"/>
  <c r="P1511" i="15" s="1"/>
  <c r="G1511" i="15"/>
  <c r="H1511" i="15" s="1"/>
  <c r="I1511" i="15" s="1"/>
  <c r="U1511" i="15" s="1"/>
  <c r="V1511" i="15" s="1"/>
  <c r="A1511" i="15"/>
  <c r="K1510" i="15"/>
  <c r="L1510" i="15" s="1"/>
  <c r="O1510" i="15" s="1"/>
  <c r="P1510" i="15" s="1"/>
  <c r="G1510" i="15"/>
  <c r="H1510" i="15" s="1"/>
  <c r="I1510" i="15" s="1"/>
  <c r="U1510" i="15" s="1"/>
  <c r="V1510" i="15" s="1"/>
  <c r="A1510" i="15"/>
  <c r="K1509" i="15"/>
  <c r="L1509" i="15" s="1"/>
  <c r="O1509" i="15" s="1"/>
  <c r="P1509" i="15" s="1"/>
  <c r="G1509" i="15"/>
  <c r="H1509" i="15" s="1"/>
  <c r="I1509" i="15" s="1"/>
  <c r="U1509" i="15" s="1"/>
  <c r="V1509" i="15" s="1"/>
  <c r="A1509" i="15"/>
  <c r="K1508" i="15"/>
  <c r="L1508" i="15" s="1"/>
  <c r="O1508" i="15" s="1"/>
  <c r="P1508" i="15" s="1"/>
  <c r="G1508" i="15"/>
  <c r="H1508" i="15" s="1"/>
  <c r="I1508" i="15" s="1"/>
  <c r="U1508" i="15" s="1"/>
  <c r="V1508" i="15" s="1"/>
  <c r="A1508" i="15"/>
  <c r="K1507" i="15"/>
  <c r="L1507" i="15" s="1"/>
  <c r="O1507" i="15" s="1"/>
  <c r="P1507" i="15" s="1"/>
  <c r="G1507" i="15"/>
  <c r="H1507" i="15" s="1"/>
  <c r="I1507" i="15" s="1"/>
  <c r="U1507" i="15" s="1"/>
  <c r="V1507" i="15" s="1"/>
  <c r="A1507" i="15"/>
  <c r="K1506" i="15"/>
  <c r="L1506" i="15" s="1"/>
  <c r="O1506" i="15" s="1"/>
  <c r="P1506" i="15" s="1"/>
  <c r="G1506" i="15"/>
  <c r="H1506" i="15" s="1"/>
  <c r="I1506" i="15" s="1"/>
  <c r="U1506" i="15" s="1"/>
  <c r="V1506" i="15" s="1"/>
  <c r="A1506" i="15"/>
  <c r="K1505" i="15"/>
  <c r="L1505" i="15" s="1"/>
  <c r="O1505" i="15" s="1"/>
  <c r="P1505" i="15" s="1"/>
  <c r="G1505" i="15"/>
  <c r="H1505" i="15" s="1"/>
  <c r="I1505" i="15" s="1"/>
  <c r="U1505" i="15" s="1"/>
  <c r="V1505" i="15" s="1"/>
  <c r="A1505" i="15"/>
  <c r="K1504" i="15"/>
  <c r="L1504" i="15" s="1"/>
  <c r="O1504" i="15" s="1"/>
  <c r="P1504" i="15" s="1"/>
  <c r="G1504" i="15"/>
  <c r="H1504" i="15" s="1"/>
  <c r="I1504" i="15" s="1"/>
  <c r="U1504" i="15" s="1"/>
  <c r="V1504" i="15" s="1"/>
  <c r="A1504" i="15"/>
  <c r="K1503" i="15"/>
  <c r="L1503" i="15" s="1"/>
  <c r="O1503" i="15" s="1"/>
  <c r="P1503" i="15" s="1"/>
  <c r="G1503" i="15"/>
  <c r="H1503" i="15" s="1"/>
  <c r="I1503" i="15" s="1"/>
  <c r="U1503" i="15" s="1"/>
  <c r="V1503" i="15" s="1"/>
  <c r="A1503" i="15"/>
  <c r="K1502" i="15"/>
  <c r="L1502" i="15" s="1"/>
  <c r="O1502" i="15" s="1"/>
  <c r="P1502" i="15" s="1"/>
  <c r="G1502" i="15"/>
  <c r="H1502" i="15" s="1"/>
  <c r="I1502" i="15" s="1"/>
  <c r="U1502" i="15" s="1"/>
  <c r="V1502" i="15" s="1"/>
  <c r="A1502" i="15"/>
  <c r="K1501" i="15"/>
  <c r="L1501" i="15" s="1"/>
  <c r="O1501" i="15" s="1"/>
  <c r="P1501" i="15" s="1"/>
  <c r="G1501" i="15"/>
  <c r="H1501" i="15" s="1"/>
  <c r="I1501" i="15" s="1"/>
  <c r="U1501" i="15" s="1"/>
  <c r="V1501" i="15" s="1"/>
  <c r="A1501" i="15"/>
  <c r="K1500" i="15"/>
  <c r="L1500" i="15" s="1"/>
  <c r="O1500" i="15" s="1"/>
  <c r="P1500" i="15" s="1"/>
  <c r="G1500" i="15"/>
  <c r="H1500" i="15" s="1"/>
  <c r="I1500" i="15" s="1"/>
  <c r="U1500" i="15" s="1"/>
  <c r="V1500" i="15" s="1"/>
  <c r="A1500" i="15"/>
  <c r="K1499" i="15"/>
  <c r="L1499" i="15" s="1"/>
  <c r="O1499" i="15" s="1"/>
  <c r="P1499" i="15" s="1"/>
  <c r="G1499" i="15"/>
  <c r="H1499" i="15" s="1"/>
  <c r="I1499" i="15" s="1"/>
  <c r="U1499" i="15" s="1"/>
  <c r="V1499" i="15" s="1"/>
  <c r="A1499" i="15"/>
  <c r="K1498" i="15"/>
  <c r="L1498" i="15" s="1"/>
  <c r="O1498" i="15" s="1"/>
  <c r="P1498" i="15" s="1"/>
  <c r="G1498" i="15"/>
  <c r="H1498" i="15" s="1"/>
  <c r="I1498" i="15" s="1"/>
  <c r="U1498" i="15" s="1"/>
  <c r="V1498" i="15" s="1"/>
  <c r="A1498" i="15"/>
  <c r="K1497" i="15"/>
  <c r="L1497" i="15" s="1"/>
  <c r="O1497" i="15" s="1"/>
  <c r="P1497" i="15" s="1"/>
  <c r="G1497" i="15"/>
  <c r="H1497" i="15" s="1"/>
  <c r="I1497" i="15" s="1"/>
  <c r="U1497" i="15" s="1"/>
  <c r="V1497" i="15" s="1"/>
  <c r="A1497" i="15"/>
  <c r="K1496" i="15"/>
  <c r="L1496" i="15" s="1"/>
  <c r="O1496" i="15" s="1"/>
  <c r="P1496" i="15" s="1"/>
  <c r="G1496" i="15"/>
  <c r="H1496" i="15" s="1"/>
  <c r="I1496" i="15" s="1"/>
  <c r="U1496" i="15" s="1"/>
  <c r="V1496" i="15" s="1"/>
  <c r="A1496" i="15"/>
  <c r="K1495" i="15"/>
  <c r="L1495" i="15" s="1"/>
  <c r="O1495" i="15" s="1"/>
  <c r="P1495" i="15" s="1"/>
  <c r="G1495" i="15"/>
  <c r="H1495" i="15" s="1"/>
  <c r="I1495" i="15" s="1"/>
  <c r="U1495" i="15" s="1"/>
  <c r="V1495" i="15" s="1"/>
  <c r="A1495" i="15"/>
  <c r="K1494" i="15"/>
  <c r="L1494" i="15" s="1"/>
  <c r="O1494" i="15" s="1"/>
  <c r="P1494" i="15" s="1"/>
  <c r="G1494" i="15"/>
  <c r="H1494" i="15" s="1"/>
  <c r="I1494" i="15" s="1"/>
  <c r="U1494" i="15" s="1"/>
  <c r="V1494" i="15" s="1"/>
  <c r="A1494" i="15"/>
  <c r="K1493" i="15"/>
  <c r="L1493" i="15" s="1"/>
  <c r="O1493" i="15" s="1"/>
  <c r="P1493" i="15" s="1"/>
  <c r="G1493" i="15"/>
  <c r="H1493" i="15" s="1"/>
  <c r="I1493" i="15" s="1"/>
  <c r="U1493" i="15" s="1"/>
  <c r="V1493" i="15" s="1"/>
  <c r="A1493" i="15"/>
  <c r="K1492" i="15"/>
  <c r="L1492" i="15" s="1"/>
  <c r="O1492" i="15" s="1"/>
  <c r="P1492" i="15" s="1"/>
  <c r="G1492" i="15"/>
  <c r="H1492" i="15" s="1"/>
  <c r="I1492" i="15" s="1"/>
  <c r="U1492" i="15" s="1"/>
  <c r="V1492" i="15" s="1"/>
  <c r="A1492" i="15"/>
  <c r="K1491" i="15"/>
  <c r="L1491" i="15" s="1"/>
  <c r="O1491" i="15" s="1"/>
  <c r="P1491" i="15" s="1"/>
  <c r="G1491" i="15"/>
  <c r="H1491" i="15" s="1"/>
  <c r="I1491" i="15" s="1"/>
  <c r="U1491" i="15" s="1"/>
  <c r="V1491" i="15" s="1"/>
  <c r="A1491" i="15"/>
  <c r="K1490" i="15"/>
  <c r="L1490" i="15" s="1"/>
  <c r="O1490" i="15" s="1"/>
  <c r="P1490" i="15" s="1"/>
  <c r="G1490" i="15"/>
  <c r="H1490" i="15" s="1"/>
  <c r="I1490" i="15" s="1"/>
  <c r="U1490" i="15" s="1"/>
  <c r="V1490" i="15" s="1"/>
  <c r="A1490" i="15"/>
  <c r="K1489" i="15"/>
  <c r="L1489" i="15" s="1"/>
  <c r="O1489" i="15" s="1"/>
  <c r="P1489" i="15" s="1"/>
  <c r="G1489" i="15"/>
  <c r="H1489" i="15" s="1"/>
  <c r="I1489" i="15" s="1"/>
  <c r="U1489" i="15" s="1"/>
  <c r="V1489" i="15" s="1"/>
  <c r="A1489" i="15"/>
  <c r="K1488" i="15"/>
  <c r="L1488" i="15" s="1"/>
  <c r="O1488" i="15" s="1"/>
  <c r="P1488" i="15" s="1"/>
  <c r="G1488" i="15"/>
  <c r="H1488" i="15" s="1"/>
  <c r="I1488" i="15" s="1"/>
  <c r="U1488" i="15" s="1"/>
  <c r="V1488" i="15" s="1"/>
  <c r="A1488" i="15"/>
  <c r="K1487" i="15"/>
  <c r="L1487" i="15" s="1"/>
  <c r="O1487" i="15" s="1"/>
  <c r="P1487" i="15" s="1"/>
  <c r="G1487" i="15"/>
  <c r="H1487" i="15" s="1"/>
  <c r="I1487" i="15" s="1"/>
  <c r="U1487" i="15" s="1"/>
  <c r="V1487" i="15" s="1"/>
  <c r="A1487" i="15"/>
  <c r="K1486" i="15"/>
  <c r="L1486" i="15" s="1"/>
  <c r="O1486" i="15" s="1"/>
  <c r="P1486" i="15" s="1"/>
  <c r="G1486" i="15"/>
  <c r="H1486" i="15" s="1"/>
  <c r="I1486" i="15" s="1"/>
  <c r="U1486" i="15" s="1"/>
  <c r="V1486" i="15" s="1"/>
  <c r="A1486" i="15"/>
  <c r="K1485" i="15"/>
  <c r="L1485" i="15" s="1"/>
  <c r="O1485" i="15" s="1"/>
  <c r="P1485" i="15" s="1"/>
  <c r="G1485" i="15"/>
  <c r="H1485" i="15" s="1"/>
  <c r="I1485" i="15" s="1"/>
  <c r="U1485" i="15" s="1"/>
  <c r="V1485" i="15" s="1"/>
  <c r="A1485" i="15"/>
  <c r="K1484" i="15"/>
  <c r="L1484" i="15" s="1"/>
  <c r="O1484" i="15" s="1"/>
  <c r="P1484" i="15" s="1"/>
  <c r="G1484" i="15"/>
  <c r="H1484" i="15" s="1"/>
  <c r="I1484" i="15" s="1"/>
  <c r="U1484" i="15" s="1"/>
  <c r="V1484" i="15" s="1"/>
  <c r="A1484" i="15"/>
  <c r="K1483" i="15"/>
  <c r="L1483" i="15" s="1"/>
  <c r="G1483" i="15"/>
  <c r="H1483" i="15" s="1"/>
  <c r="I1483" i="15" s="1"/>
  <c r="U1483" i="15" s="1"/>
  <c r="V1483" i="15" s="1"/>
  <c r="A1483" i="15"/>
  <c r="K1482" i="15"/>
  <c r="L1482" i="15" s="1"/>
  <c r="G1482" i="15"/>
  <c r="H1482" i="15" s="1"/>
  <c r="I1482" i="15" s="1"/>
  <c r="U1482" i="15" s="1"/>
  <c r="V1482" i="15" s="1"/>
  <c r="A1482" i="15"/>
  <c r="K1481" i="15"/>
  <c r="L1481" i="15" s="1"/>
  <c r="G1481" i="15"/>
  <c r="H1481" i="15" s="1"/>
  <c r="I1481" i="15" s="1"/>
  <c r="U1481" i="15" s="1"/>
  <c r="V1481" i="15" s="1"/>
  <c r="A1481" i="15"/>
  <c r="K1480" i="15"/>
  <c r="L1480" i="15" s="1"/>
  <c r="G1480" i="15"/>
  <c r="H1480" i="15" s="1"/>
  <c r="I1480" i="15" s="1"/>
  <c r="U1480" i="15" s="1"/>
  <c r="V1480" i="15" s="1"/>
  <c r="A1480" i="15"/>
  <c r="K1479" i="15"/>
  <c r="L1479" i="15" s="1"/>
  <c r="G1479" i="15"/>
  <c r="H1479" i="15" s="1"/>
  <c r="I1479" i="15" s="1"/>
  <c r="U1479" i="15" s="1"/>
  <c r="V1479" i="15" s="1"/>
  <c r="A1479" i="15"/>
  <c r="K1478" i="15"/>
  <c r="L1478" i="15" s="1"/>
  <c r="G1478" i="15"/>
  <c r="H1478" i="15" s="1"/>
  <c r="I1478" i="15" s="1"/>
  <c r="U1478" i="15" s="1"/>
  <c r="V1478" i="15" s="1"/>
  <c r="A1478" i="15"/>
  <c r="K1477" i="15"/>
  <c r="L1477" i="15" s="1"/>
  <c r="G1477" i="15"/>
  <c r="H1477" i="15" s="1"/>
  <c r="I1477" i="15" s="1"/>
  <c r="U1477" i="15" s="1"/>
  <c r="V1477" i="15" s="1"/>
  <c r="A1477" i="15"/>
  <c r="K1476" i="15"/>
  <c r="L1476" i="15" s="1"/>
  <c r="G1476" i="15"/>
  <c r="H1476" i="15" s="1"/>
  <c r="I1476" i="15" s="1"/>
  <c r="U1476" i="15" s="1"/>
  <c r="V1476" i="15" s="1"/>
  <c r="A1476" i="15"/>
  <c r="K1475" i="15"/>
  <c r="L1475" i="15" s="1"/>
  <c r="G1475" i="15"/>
  <c r="H1475" i="15" s="1"/>
  <c r="I1475" i="15" s="1"/>
  <c r="U1475" i="15" s="1"/>
  <c r="V1475" i="15" s="1"/>
  <c r="A1475" i="15"/>
  <c r="K1474" i="15"/>
  <c r="L1474" i="15" s="1"/>
  <c r="G1474" i="15"/>
  <c r="H1474" i="15" s="1"/>
  <c r="I1474" i="15" s="1"/>
  <c r="U1474" i="15" s="1"/>
  <c r="V1474" i="15" s="1"/>
  <c r="A1474" i="15"/>
  <c r="K1473" i="15"/>
  <c r="L1473" i="15" s="1"/>
  <c r="G1473" i="15"/>
  <c r="H1473" i="15" s="1"/>
  <c r="I1473" i="15" s="1"/>
  <c r="U1473" i="15" s="1"/>
  <c r="V1473" i="15" s="1"/>
  <c r="A1473" i="15"/>
  <c r="K1472" i="15"/>
  <c r="L1472" i="15" s="1"/>
  <c r="G1472" i="15"/>
  <c r="H1472" i="15" s="1"/>
  <c r="I1472" i="15" s="1"/>
  <c r="U1472" i="15" s="1"/>
  <c r="V1472" i="15" s="1"/>
  <c r="A1472" i="15"/>
  <c r="K1471" i="15"/>
  <c r="L1471" i="15" s="1"/>
  <c r="G1471" i="15"/>
  <c r="H1471" i="15" s="1"/>
  <c r="I1471" i="15" s="1"/>
  <c r="U1471" i="15" s="1"/>
  <c r="V1471" i="15" s="1"/>
  <c r="A1471" i="15"/>
  <c r="K1470" i="15"/>
  <c r="L1470" i="15" s="1"/>
  <c r="G1470" i="15"/>
  <c r="H1470" i="15" s="1"/>
  <c r="I1470" i="15" s="1"/>
  <c r="U1470" i="15" s="1"/>
  <c r="V1470" i="15" s="1"/>
  <c r="A1470" i="15"/>
  <c r="K1469" i="15"/>
  <c r="L1469" i="15" s="1"/>
  <c r="G1469" i="15"/>
  <c r="H1469" i="15" s="1"/>
  <c r="I1469" i="15" s="1"/>
  <c r="U1469" i="15" s="1"/>
  <c r="V1469" i="15" s="1"/>
  <c r="A1469" i="15"/>
  <c r="K1468" i="15"/>
  <c r="L1468" i="15" s="1"/>
  <c r="G1468" i="15"/>
  <c r="H1468" i="15" s="1"/>
  <c r="I1468" i="15" s="1"/>
  <c r="U1468" i="15" s="1"/>
  <c r="V1468" i="15" s="1"/>
  <c r="A1468" i="15"/>
  <c r="K1467" i="15"/>
  <c r="L1467" i="15" s="1"/>
  <c r="G1467" i="15"/>
  <c r="H1467" i="15" s="1"/>
  <c r="I1467" i="15" s="1"/>
  <c r="U1467" i="15" s="1"/>
  <c r="V1467" i="15" s="1"/>
  <c r="A1467" i="15"/>
  <c r="K1466" i="15"/>
  <c r="L1466" i="15" s="1"/>
  <c r="G1466" i="15"/>
  <c r="H1466" i="15" s="1"/>
  <c r="I1466" i="15" s="1"/>
  <c r="U1466" i="15" s="1"/>
  <c r="V1466" i="15" s="1"/>
  <c r="A1466" i="15"/>
  <c r="K1465" i="15"/>
  <c r="L1465" i="15" s="1"/>
  <c r="G1465" i="15"/>
  <c r="H1465" i="15" s="1"/>
  <c r="I1465" i="15" s="1"/>
  <c r="U1465" i="15" s="1"/>
  <c r="V1465" i="15" s="1"/>
  <c r="A1465" i="15"/>
  <c r="K1464" i="15"/>
  <c r="L1464" i="15" s="1"/>
  <c r="G1464" i="15"/>
  <c r="H1464" i="15" s="1"/>
  <c r="I1464" i="15" s="1"/>
  <c r="U1464" i="15" s="1"/>
  <c r="V1464" i="15" s="1"/>
  <c r="A1464" i="15"/>
  <c r="K1463" i="15"/>
  <c r="L1463" i="15" s="1"/>
  <c r="G1463" i="15"/>
  <c r="H1463" i="15" s="1"/>
  <c r="I1463" i="15" s="1"/>
  <c r="U1463" i="15" s="1"/>
  <c r="V1463" i="15" s="1"/>
  <c r="A1463" i="15"/>
  <c r="K1462" i="15"/>
  <c r="L1462" i="15" s="1"/>
  <c r="G1462" i="15"/>
  <c r="H1462" i="15" s="1"/>
  <c r="I1462" i="15" s="1"/>
  <c r="U1462" i="15" s="1"/>
  <c r="V1462" i="15" s="1"/>
  <c r="A1462" i="15"/>
  <c r="K1461" i="15"/>
  <c r="L1461" i="15" s="1"/>
  <c r="G1461" i="15"/>
  <c r="H1461" i="15" s="1"/>
  <c r="I1461" i="15" s="1"/>
  <c r="U1461" i="15" s="1"/>
  <c r="V1461" i="15" s="1"/>
  <c r="A1461" i="15"/>
  <c r="K1460" i="15"/>
  <c r="L1460" i="15" s="1"/>
  <c r="G1460" i="15"/>
  <c r="H1460" i="15" s="1"/>
  <c r="I1460" i="15" s="1"/>
  <c r="U1460" i="15" s="1"/>
  <c r="V1460" i="15" s="1"/>
  <c r="A1460" i="15"/>
  <c r="K1459" i="15"/>
  <c r="L1459" i="15" s="1"/>
  <c r="G1459" i="15"/>
  <c r="H1459" i="15" s="1"/>
  <c r="I1459" i="15" s="1"/>
  <c r="U1459" i="15" s="1"/>
  <c r="V1459" i="15" s="1"/>
  <c r="A1459" i="15"/>
  <c r="K1458" i="15"/>
  <c r="L1458" i="15" s="1"/>
  <c r="G1458" i="15"/>
  <c r="H1458" i="15" s="1"/>
  <c r="I1458" i="15" s="1"/>
  <c r="U1458" i="15" s="1"/>
  <c r="V1458" i="15" s="1"/>
  <c r="A1458" i="15"/>
  <c r="K1457" i="15"/>
  <c r="L1457" i="15" s="1"/>
  <c r="G1457" i="15"/>
  <c r="H1457" i="15" s="1"/>
  <c r="I1457" i="15" s="1"/>
  <c r="U1457" i="15" s="1"/>
  <c r="V1457" i="15" s="1"/>
  <c r="A1457" i="15"/>
  <c r="K1456" i="15"/>
  <c r="L1456" i="15" s="1"/>
  <c r="G1456" i="15"/>
  <c r="H1456" i="15" s="1"/>
  <c r="I1456" i="15" s="1"/>
  <c r="U1456" i="15" s="1"/>
  <c r="V1456" i="15" s="1"/>
  <c r="A1456" i="15"/>
  <c r="K1455" i="15"/>
  <c r="L1455" i="15" s="1"/>
  <c r="G1455" i="15"/>
  <c r="H1455" i="15" s="1"/>
  <c r="I1455" i="15" s="1"/>
  <c r="U1455" i="15" s="1"/>
  <c r="V1455" i="15" s="1"/>
  <c r="A1455" i="15"/>
  <c r="K1454" i="15"/>
  <c r="L1454" i="15" s="1"/>
  <c r="G1454" i="15"/>
  <c r="H1454" i="15" s="1"/>
  <c r="I1454" i="15" s="1"/>
  <c r="U1454" i="15" s="1"/>
  <c r="V1454" i="15" s="1"/>
  <c r="A1454" i="15"/>
  <c r="K1453" i="15"/>
  <c r="L1453" i="15" s="1"/>
  <c r="G1453" i="15"/>
  <c r="H1453" i="15" s="1"/>
  <c r="I1453" i="15" s="1"/>
  <c r="U1453" i="15" s="1"/>
  <c r="V1453" i="15" s="1"/>
  <c r="A1453" i="15"/>
  <c r="K1452" i="15"/>
  <c r="L1452" i="15" s="1"/>
  <c r="G1452" i="15"/>
  <c r="H1452" i="15" s="1"/>
  <c r="I1452" i="15" s="1"/>
  <c r="U1452" i="15" s="1"/>
  <c r="V1452" i="15" s="1"/>
  <c r="A1452" i="15"/>
  <c r="K1451" i="15"/>
  <c r="L1451" i="15" s="1"/>
  <c r="G1451" i="15"/>
  <c r="H1451" i="15" s="1"/>
  <c r="I1451" i="15" s="1"/>
  <c r="U1451" i="15" s="1"/>
  <c r="V1451" i="15" s="1"/>
  <c r="A1451" i="15"/>
  <c r="K1450" i="15"/>
  <c r="L1450" i="15" s="1"/>
  <c r="G1450" i="15"/>
  <c r="H1450" i="15" s="1"/>
  <c r="I1450" i="15" s="1"/>
  <c r="U1450" i="15" s="1"/>
  <c r="V1450" i="15" s="1"/>
  <c r="A1450" i="15"/>
  <c r="K1449" i="15"/>
  <c r="L1449" i="15" s="1"/>
  <c r="G1449" i="15"/>
  <c r="H1449" i="15" s="1"/>
  <c r="I1449" i="15" s="1"/>
  <c r="U1449" i="15" s="1"/>
  <c r="V1449" i="15" s="1"/>
  <c r="A1449" i="15"/>
  <c r="K1448" i="15"/>
  <c r="L1448" i="15" s="1"/>
  <c r="G1448" i="15"/>
  <c r="H1448" i="15" s="1"/>
  <c r="I1448" i="15" s="1"/>
  <c r="U1448" i="15" s="1"/>
  <c r="V1448" i="15" s="1"/>
  <c r="A1448" i="15"/>
  <c r="K1447" i="15"/>
  <c r="L1447" i="15" s="1"/>
  <c r="G1447" i="15"/>
  <c r="H1447" i="15" s="1"/>
  <c r="I1447" i="15" s="1"/>
  <c r="U1447" i="15" s="1"/>
  <c r="V1447" i="15" s="1"/>
  <c r="A1447" i="15"/>
  <c r="G1446" i="15"/>
  <c r="H1446" i="15" s="1"/>
  <c r="I1446" i="15" s="1"/>
  <c r="U1446" i="15" s="1"/>
  <c r="V1446" i="15" s="1"/>
  <c r="A1446" i="15"/>
  <c r="G1445" i="15"/>
  <c r="H1445" i="15" s="1"/>
  <c r="I1445" i="15" s="1"/>
  <c r="U1445" i="15" s="1"/>
  <c r="V1445" i="15" s="1"/>
  <c r="A1445" i="15"/>
  <c r="G1444" i="15"/>
  <c r="H1444" i="15" s="1"/>
  <c r="I1444" i="15" s="1"/>
  <c r="U1444" i="15" s="1"/>
  <c r="V1444" i="15" s="1"/>
  <c r="A1444" i="15"/>
  <c r="G1443" i="15"/>
  <c r="H1443" i="15" s="1"/>
  <c r="I1443" i="15" s="1"/>
  <c r="U1443" i="15" s="1"/>
  <c r="V1443" i="15" s="1"/>
  <c r="A1443" i="15"/>
  <c r="G1442" i="15"/>
  <c r="H1442" i="15" s="1"/>
  <c r="I1442" i="15" s="1"/>
  <c r="U1442" i="15" s="1"/>
  <c r="V1442" i="15" s="1"/>
  <c r="A1442" i="15"/>
  <c r="G1441" i="15"/>
  <c r="H1441" i="15" s="1"/>
  <c r="I1441" i="15" s="1"/>
  <c r="U1441" i="15" s="1"/>
  <c r="V1441" i="15" s="1"/>
  <c r="A1441" i="15"/>
  <c r="G1440" i="15"/>
  <c r="H1440" i="15" s="1"/>
  <c r="I1440" i="15" s="1"/>
  <c r="U1440" i="15" s="1"/>
  <c r="V1440" i="15" s="1"/>
  <c r="A1440" i="15"/>
  <c r="G1439" i="15"/>
  <c r="H1439" i="15" s="1"/>
  <c r="I1439" i="15" s="1"/>
  <c r="U1439" i="15" s="1"/>
  <c r="V1439" i="15" s="1"/>
  <c r="A1439" i="15"/>
  <c r="G1438" i="15"/>
  <c r="H1438" i="15" s="1"/>
  <c r="I1438" i="15" s="1"/>
  <c r="U1438" i="15" s="1"/>
  <c r="V1438" i="15" s="1"/>
  <c r="A1438" i="15"/>
  <c r="G1437" i="15"/>
  <c r="H1437" i="15" s="1"/>
  <c r="I1437" i="15" s="1"/>
  <c r="U1437" i="15" s="1"/>
  <c r="V1437" i="15" s="1"/>
  <c r="A1437" i="15"/>
  <c r="G1436" i="15"/>
  <c r="H1436" i="15" s="1"/>
  <c r="I1436" i="15" s="1"/>
  <c r="U1436" i="15" s="1"/>
  <c r="V1436" i="15" s="1"/>
  <c r="A1436" i="15"/>
  <c r="G1435" i="15"/>
  <c r="H1435" i="15" s="1"/>
  <c r="I1435" i="15" s="1"/>
  <c r="U1435" i="15" s="1"/>
  <c r="V1435" i="15" s="1"/>
  <c r="A1435" i="15"/>
  <c r="G1434" i="15"/>
  <c r="H1434" i="15" s="1"/>
  <c r="I1434" i="15" s="1"/>
  <c r="U1434" i="15" s="1"/>
  <c r="V1434" i="15" s="1"/>
  <c r="A1434" i="15"/>
  <c r="G1433" i="15"/>
  <c r="H1433" i="15" s="1"/>
  <c r="I1433" i="15" s="1"/>
  <c r="U1433" i="15" s="1"/>
  <c r="V1433" i="15" s="1"/>
  <c r="A1433" i="15"/>
  <c r="G1432" i="15"/>
  <c r="H1432" i="15" s="1"/>
  <c r="I1432" i="15" s="1"/>
  <c r="U1432" i="15" s="1"/>
  <c r="V1432" i="15" s="1"/>
  <c r="A1432" i="15"/>
  <c r="G1431" i="15"/>
  <c r="H1431" i="15" s="1"/>
  <c r="I1431" i="15" s="1"/>
  <c r="U1431" i="15" s="1"/>
  <c r="V1431" i="15" s="1"/>
  <c r="A1431" i="15"/>
  <c r="G1430" i="15"/>
  <c r="H1430" i="15" s="1"/>
  <c r="I1430" i="15" s="1"/>
  <c r="U1430" i="15" s="1"/>
  <c r="V1430" i="15" s="1"/>
  <c r="A1430" i="15"/>
  <c r="G1429" i="15"/>
  <c r="H1429" i="15" s="1"/>
  <c r="I1429" i="15" s="1"/>
  <c r="U1429" i="15" s="1"/>
  <c r="V1429" i="15" s="1"/>
  <c r="A1429" i="15"/>
  <c r="G1428" i="15"/>
  <c r="H1428" i="15" s="1"/>
  <c r="I1428" i="15" s="1"/>
  <c r="U1428" i="15" s="1"/>
  <c r="V1428" i="15" s="1"/>
  <c r="A1428" i="15"/>
  <c r="G1427" i="15"/>
  <c r="H1427" i="15" s="1"/>
  <c r="I1427" i="15" s="1"/>
  <c r="U1427" i="15" s="1"/>
  <c r="V1427" i="15" s="1"/>
  <c r="A1427" i="15"/>
  <c r="G1426" i="15"/>
  <c r="H1426" i="15" s="1"/>
  <c r="I1426" i="15" s="1"/>
  <c r="U1426" i="15" s="1"/>
  <c r="V1426" i="15" s="1"/>
  <c r="A1426" i="15"/>
  <c r="G1425" i="15"/>
  <c r="H1425" i="15" s="1"/>
  <c r="I1425" i="15" s="1"/>
  <c r="U1425" i="15" s="1"/>
  <c r="V1425" i="15" s="1"/>
  <c r="A1425" i="15"/>
  <c r="G1424" i="15"/>
  <c r="H1424" i="15" s="1"/>
  <c r="I1424" i="15" s="1"/>
  <c r="U1424" i="15" s="1"/>
  <c r="V1424" i="15" s="1"/>
  <c r="A1424" i="15"/>
  <c r="G1423" i="15"/>
  <c r="H1423" i="15" s="1"/>
  <c r="I1423" i="15" s="1"/>
  <c r="U1423" i="15" s="1"/>
  <c r="V1423" i="15" s="1"/>
  <c r="A1423" i="15"/>
  <c r="G1422" i="15"/>
  <c r="H1422" i="15" s="1"/>
  <c r="I1422" i="15" s="1"/>
  <c r="U1422" i="15" s="1"/>
  <c r="V1422" i="15" s="1"/>
  <c r="A1422" i="15"/>
  <c r="G1421" i="15"/>
  <c r="H1421" i="15" s="1"/>
  <c r="I1421" i="15" s="1"/>
  <c r="U1421" i="15" s="1"/>
  <c r="V1421" i="15" s="1"/>
  <c r="A1421" i="15"/>
  <c r="G1420" i="15"/>
  <c r="H1420" i="15" s="1"/>
  <c r="I1420" i="15" s="1"/>
  <c r="U1420" i="15" s="1"/>
  <c r="V1420" i="15" s="1"/>
  <c r="A1420" i="15"/>
  <c r="G1419" i="15"/>
  <c r="H1419" i="15" s="1"/>
  <c r="I1419" i="15" s="1"/>
  <c r="U1419" i="15" s="1"/>
  <c r="V1419" i="15" s="1"/>
  <c r="A1419" i="15"/>
  <c r="G1418" i="15"/>
  <c r="H1418" i="15" s="1"/>
  <c r="I1418" i="15" s="1"/>
  <c r="U1418" i="15" s="1"/>
  <c r="V1418" i="15" s="1"/>
  <c r="A1418" i="15"/>
  <c r="G1417" i="15"/>
  <c r="H1417" i="15" s="1"/>
  <c r="I1417" i="15" s="1"/>
  <c r="U1417" i="15" s="1"/>
  <c r="V1417" i="15" s="1"/>
  <c r="A1417" i="15"/>
  <c r="G1416" i="15"/>
  <c r="H1416" i="15" s="1"/>
  <c r="I1416" i="15" s="1"/>
  <c r="U1416" i="15" s="1"/>
  <c r="V1416" i="15" s="1"/>
  <c r="A1416" i="15"/>
  <c r="G1415" i="15"/>
  <c r="H1415" i="15" s="1"/>
  <c r="I1415" i="15" s="1"/>
  <c r="U1415" i="15" s="1"/>
  <c r="V1415" i="15" s="1"/>
  <c r="A1415" i="15"/>
  <c r="G1414" i="15"/>
  <c r="H1414" i="15" s="1"/>
  <c r="I1414" i="15" s="1"/>
  <c r="U1414" i="15" s="1"/>
  <c r="V1414" i="15" s="1"/>
  <c r="A1414" i="15"/>
  <c r="G1413" i="15"/>
  <c r="H1413" i="15" s="1"/>
  <c r="I1413" i="15" s="1"/>
  <c r="U1413" i="15" s="1"/>
  <c r="V1413" i="15" s="1"/>
  <c r="A1413" i="15"/>
  <c r="G1412" i="15"/>
  <c r="H1412" i="15" s="1"/>
  <c r="I1412" i="15" s="1"/>
  <c r="U1412" i="15" s="1"/>
  <c r="V1412" i="15" s="1"/>
  <c r="A1412" i="15"/>
  <c r="G1411" i="15"/>
  <c r="H1411" i="15" s="1"/>
  <c r="I1411" i="15" s="1"/>
  <c r="U1411" i="15" s="1"/>
  <c r="V1411" i="15" s="1"/>
  <c r="A1411" i="15"/>
  <c r="G1410" i="15"/>
  <c r="H1410" i="15" s="1"/>
  <c r="I1410" i="15" s="1"/>
  <c r="U1410" i="15" s="1"/>
  <c r="V1410" i="15" s="1"/>
  <c r="A1410" i="15"/>
  <c r="K1409" i="15"/>
  <c r="L1409" i="15" s="1"/>
  <c r="O1409" i="15" s="1"/>
  <c r="P1409" i="15" s="1"/>
  <c r="G1409" i="15"/>
  <c r="H1409" i="15" s="1"/>
  <c r="I1409" i="15" s="1"/>
  <c r="U1409" i="15" s="1"/>
  <c r="V1409" i="15" s="1"/>
  <c r="A1409" i="15"/>
  <c r="K1408" i="15"/>
  <c r="L1408" i="15" s="1"/>
  <c r="O1408" i="15" s="1"/>
  <c r="P1408" i="15" s="1"/>
  <c r="G1408" i="15"/>
  <c r="H1408" i="15" s="1"/>
  <c r="I1408" i="15" s="1"/>
  <c r="U1408" i="15" s="1"/>
  <c r="V1408" i="15" s="1"/>
  <c r="A1408" i="15"/>
  <c r="K1407" i="15"/>
  <c r="L1407" i="15" s="1"/>
  <c r="O1407" i="15" s="1"/>
  <c r="P1407" i="15" s="1"/>
  <c r="G1407" i="15"/>
  <c r="H1407" i="15" s="1"/>
  <c r="I1407" i="15" s="1"/>
  <c r="U1407" i="15" s="1"/>
  <c r="V1407" i="15" s="1"/>
  <c r="A1407" i="15"/>
  <c r="K1406" i="15"/>
  <c r="L1406" i="15" s="1"/>
  <c r="O1406" i="15" s="1"/>
  <c r="P1406" i="15" s="1"/>
  <c r="G1406" i="15"/>
  <c r="H1406" i="15" s="1"/>
  <c r="I1406" i="15" s="1"/>
  <c r="U1406" i="15" s="1"/>
  <c r="V1406" i="15" s="1"/>
  <c r="A1406" i="15"/>
  <c r="K1405" i="15"/>
  <c r="L1405" i="15" s="1"/>
  <c r="O1405" i="15" s="1"/>
  <c r="P1405" i="15" s="1"/>
  <c r="G1405" i="15"/>
  <c r="H1405" i="15" s="1"/>
  <c r="I1405" i="15" s="1"/>
  <c r="U1405" i="15" s="1"/>
  <c r="V1405" i="15" s="1"/>
  <c r="A1405" i="15"/>
  <c r="K1404" i="15"/>
  <c r="L1404" i="15" s="1"/>
  <c r="O1404" i="15" s="1"/>
  <c r="P1404" i="15" s="1"/>
  <c r="G1404" i="15"/>
  <c r="H1404" i="15" s="1"/>
  <c r="I1404" i="15" s="1"/>
  <c r="U1404" i="15" s="1"/>
  <c r="V1404" i="15" s="1"/>
  <c r="A1404" i="15"/>
  <c r="K1403" i="15"/>
  <c r="L1403" i="15" s="1"/>
  <c r="O1403" i="15" s="1"/>
  <c r="P1403" i="15" s="1"/>
  <c r="G1403" i="15"/>
  <c r="H1403" i="15" s="1"/>
  <c r="I1403" i="15" s="1"/>
  <c r="U1403" i="15" s="1"/>
  <c r="V1403" i="15" s="1"/>
  <c r="A1403" i="15"/>
  <c r="K1402" i="15"/>
  <c r="L1402" i="15" s="1"/>
  <c r="O1402" i="15" s="1"/>
  <c r="P1402" i="15" s="1"/>
  <c r="G1402" i="15"/>
  <c r="H1402" i="15" s="1"/>
  <c r="I1402" i="15" s="1"/>
  <c r="U1402" i="15" s="1"/>
  <c r="V1402" i="15" s="1"/>
  <c r="A1402" i="15"/>
  <c r="K1401" i="15"/>
  <c r="L1401" i="15" s="1"/>
  <c r="O1401" i="15" s="1"/>
  <c r="P1401" i="15" s="1"/>
  <c r="G1401" i="15"/>
  <c r="H1401" i="15" s="1"/>
  <c r="I1401" i="15" s="1"/>
  <c r="U1401" i="15" s="1"/>
  <c r="V1401" i="15" s="1"/>
  <c r="A1401" i="15"/>
  <c r="K1400" i="15"/>
  <c r="L1400" i="15" s="1"/>
  <c r="O1400" i="15" s="1"/>
  <c r="P1400" i="15" s="1"/>
  <c r="G1400" i="15"/>
  <c r="H1400" i="15" s="1"/>
  <c r="I1400" i="15" s="1"/>
  <c r="U1400" i="15" s="1"/>
  <c r="V1400" i="15" s="1"/>
  <c r="A1400" i="15"/>
  <c r="K1399" i="15"/>
  <c r="L1399" i="15" s="1"/>
  <c r="O1399" i="15" s="1"/>
  <c r="P1399" i="15" s="1"/>
  <c r="G1399" i="15"/>
  <c r="H1399" i="15" s="1"/>
  <c r="I1399" i="15" s="1"/>
  <c r="U1399" i="15" s="1"/>
  <c r="V1399" i="15" s="1"/>
  <c r="A1399" i="15"/>
  <c r="K1398" i="15"/>
  <c r="L1398" i="15" s="1"/>
  <c r="O1398" i="15" s="1"/>
  <c r="P1398" i="15" s="1"/>
  <c r="G1398" i="15"/>
  <c r="H1398" i="15" s="1"/>
  <c r="I1398" i="15" s="1"/>
  <c r="U1398" i="15" s="1"/>
  <c r="V1398" i="15" s="1"/>
  <c r="A1398" i="15"/>
  <c r="K1397" i="15"/>
  <c r="L1397" i="15" s="1"/>
  <c r="O1397" i="15" s="1"/>
  <c r="P1397" i="15" s="1"/>
  <c r="G1397" i="15"/>
  <c r="H1397" i="15" s="1"/>
  <c r="I1397" i="15" s="1"/>
  <c r="U1397" i="15" s="1"/>
  <c r="V1397" i="15" s="1"/>
  <c r="A1397" i="15"/>
  <c r="K1396" i="15"/>
  <c r="L1396" i="15" s="1"/>
  <c r="O1396" i="15" s="1"/>
  <c r="P1396" i="15" s="1"/>
  <c r="G1396" i="15"/>
  <c r="H1396" i="15" s="1"/>
  <c r="I1396" i="15" s="1"/>
  <c r="U1396" i="15" s="1"/>
  <c r="V1396" i="15" s="1"/>
  <c r="A1396" i="15"/>
  <c r="K1395" i="15"/>
  <c r="L1395" i="15" s="1"/>
  <c r="O1395" i="15" s="1"/>
  <c r="P1395" i="15" s="1"/>
  <c r="G1395" i="15"/>
  <c r="H1395" i="15" s="1"/>
  <c r="I1395" i="15" s="1"/>
  <c r="U1395" i="15" s="1"/>
  <c r="V1395" i="15" s="1"/>
  <c r="A1395" i="15"/>
  <c r="K1394" i="15"/>
  <c r="L1394" i="15" s="1"/>
  <c r="O1394" i="15" s="1"/>
  <c r="P1394" i="15" s="1"/>
  <c r="G1394" i="15"/>
  <c r="H1394" i="15" s="1"/>
  <c r="I1394" i="15" s="1"/>
  <c r="U1394" i="15" s="1"/>
  <c r="V1394" i="15" s="1"/>
  <c r="A1394" i="15"/>
  <c r="K1393" i="15"/>
  <c r="L1393" i="15" s="1"/>
  <c r="O1393" i="15" s="1"/>
  <c r="P1393" i="15" s="1"/>
  <c r="G1393" i="15"/>
  <c r="H1393" i="15" s="1"/>
  <c r="I1393" i="15" s="1"/>
  <c r="U1393" i="15" s="1"/>
  <c r="V1393" i="15" s="1"/>
  <c r="A1393" i="15"/>
  <c r="K1392" i="15"/>
  <c r="L1392" i="15" s="1"/>
  <c r="O1392" i="15" s="1"/>
  <c r="P1392" i="15" s="1"/>
  <c r="G1392" i="15"/>
  <c r="H1392" i="15" s="1"/>
  <c r="I1392" i="15" s="1"/>
  <c r="U1392" i="15" s="1"/>
  <c r="V1392" i="15" s="1"/>
  <c r="A1392" i="15"/>
  <c r="K1391" i="15"/>
  <c r="L1391" i="15" s="1"/>
  <c r="O1391" i="15" s="1"/>
  <c r="P1391" i="15" s="1"/>
  <c r="G1391" i="15"/>
  <c r="H1391" i="15" s="1"/>
  <c r="I1391" i="15" s="1"/>
  <c r="U1391" i="15" s="1"/>
  <c r="V1391" i="15" s="1"/>
  <c r="A1391" i="15"/>
  <c r="K1390" i="15"/>
  <c r="L1390" i="15" s="1"/>
  <c r="O1390" i="15" s="1"/>
  <c r="P1390" i="15" s="1"/>
  <c r="G1390" i="15"/>
  <c r="H1390" i="15" s="1"/>
  <c r="I1390" i="15" s="1"/>
  <c r="U1390" i="15" s="1"/>
  <c r="V1390" i="15" s="1"/>
  <c r="A1390" i="15"/>
  <c r="K1389" i="15"/>
  <c r="L1389" i="15" s="1"/>
  <c r="O1389" i="15" s="1"/>
  <c r="P1389" i="15" s="1"/>
  <c r="G1389" i="15"/>
  <c r="H1389" i="15" s="1"/>
  <c r="I1389" i="15" s="1"/>
  <c r="U1389" i="15" s="1"/>
  <c r="V1389" i="15" s="1"/>
  <c r="A1389" i="15"/>
  <c r="K1388" i="15"/>
  <c r="L1388" i="15" s="1"/>
  <c r="O1388" i="15" s="1"/>
  <c r="P1388" i="15" s="1"/>
  <c r="G1388" i="15"/>
  <c r="H1388" i="15" s="1"/>
  <c r="I1388" i="15" s="1"/>
  <c r="U1388" i="15" s="1"/>
  <c r="V1388" i="15" s="1"/>
  <c r="A1388" i="15"/>
  <c r="K1387" i="15"/>
  <c r="L1387" i="15" s="1"/>
  <c r="O1387" i="15" s="1"/>
  <c r="P1387" i="15" s="1"/>
  <c r="G1387" i="15"/>
  <c r="H1387" i="15" s="1"/>
  <c r="I1387" i="15" s="1"/>
  <c r="U1387" i="15" s="1"/>
  <c r="V1387" i="15" s="1"/>
  <c r="A1387" i="15"/>
  <c r="K1386" i="15"/>
  <c r="L1386" i="15" s="1"/>
  <c r="O1386" i="15" s="1"/>
  <c r="P1386" i="15" s="1"/>
  <c r="G1386" i="15"/>
  <c r="H1386" i="15" s="1"/>
  <c r="I1386" i="15" s="1"/>
  <c r="U1386" i="15" s="1"/>
  <c r="V1386" i="15" s="1"/>
  <c r="A1386" i="15"/>
  <c r="K1385" i="15"/>
  <c r="L1385" i="15" s="1"/>
  <c r="O1385" i="15" s="1"/>
  <c r="P1385" i="15" s="1"/>
  <c r="G1385" i="15"/>
  <c r="H1385" i="15" s="1"/>
  <c r="I1385" i="15" s="1"/>
  <c r="U1385" i="15" s="1"/>
  <c r="V1385" i="15" s="1"/>
  <c r="A1385" i="15"/>
  <c r="K1384" i="15"/>
  <c r="L1384" i="15" s="1"/>
  <c r="O1384" i="15" s="1"/>
  <c r="P1384" i="15" s="1"/>
  <c r="G1384" i="15"/>
  <c r="H1384" i="15" s="1"/>
  <c r="I1384" i="15" s="1"/>
  <c r="U1384" i="15" s="1"/>
  <c r="V1384" i="15" s="1"/>
  <c r="A1384" i="15"/>
  <c r="K1383" i="15"/>
  <c r="L1383" i="15" s="1"/>
  <c r="O1383" i="15" s="1"/>
  <c r="P1383" i="15" s="1"/>
  <c r="G1383" i="15"/>
  <c r="H1383" i="15" s="1"/>
  <c r="I1383" i="15" s="1"/>
  <c r="U1383" i="15" s="1"/>
  <c r="V1383" i="15" s="1"/>
  <c r="A1383" i="15"/>
  <c r="K1382" i="15"/>
  <c r="L1382" i="15" s="1"/>
  <c r="O1382" i="15" s="1"/>
  <c r="P1382" i="15" s="1"/>
  <c r="G1382" i="15"/>
  <c r="H1382" i="15" s="1"/>
  <c r="I1382" i="15" s="1"/>
  <c r="U1382" i="15" s="1"/>
  <c r="V1382" i="15" s="1"/>
  <c r="A1382" i="15"/>
  <c r="K1381" i="15"/>
  <c r="L1381" i="15" s="1"/>
  <c r="O1381" i="15" s="1"/>
  <c r="P1381" i="15" s="1"/>
  <c r="G1381" i="15"/>
  <c r="H1381" i="15" s="1"/>
  <c r="I1381" i="15" s="1"/>
  <c r="U1381" i="15" s="1"/>
  <c r="V1381" i="15" s="1"/>
  <c r="A1381" i="15"/>
  <c r="K1380" i="15"/>
  <c r="L1380" i="15" s="1"/>
  <c r="O1380" i="15" s="1"/>
  <c r="P1380" i="15" s="1"/>
  <c r="G1380" i="15"/>
  <c r="H1380" i="15" s="1"/>
  <c r="I1380" i="15" s="1"/>
  <c r="U1380" i="15" s="1"/>
  <c r="V1380" i="15" s="1"/>
  <c r="A1380" i="15"/>
  <c r="K1379" i="15"/>
  <c r="L1379" i="15" s="1"/>
  <c r="O1379" i="15" s="1"/>
  <c r="P1379" i="15" s="1"/>
  <c r="G1379" i="15"/>
  <c r="H1379" i="15" s="1"/>
  <c r="I1379" i="15" s="1"/>
  <c r="U1379" i="15" s="1"/>
  <c r="V1379" i="15" s="1"/>
  <c r="A1379" i="15"/>
  <c r="K1378" i="15"/>
  <c r="L1378" i="15" s="1"/>
  <c r="O1378" i="15" s="1"/>
  <c r="P1378" i="15" s="1"/>
  <c r="G1378" i="15"/>
  <c r="H1378" i="15" s="1"/>
  <c r="I1378" i="15" s="1"/>
  <c r="U1378" i="15" s="1"/>
  <c r="V1378" i="15" s="1"/>
  <c r="A1378" i="15"/>
  <c r="K1377" i="15"/>
  <c r="L1377" i="15" s="1"/>
  <c r="O1377" i="15" s="1"/>
  <c r="P1377" i="15" s="1"/>
  <c r="G1377" i="15"/>
  <c r="H1377" i="15" s="1"/>
  <c r="I1377" i="15" s="1"/>
  <c r="U1377" i="15" s="1"/>
  <c r="V1377" i="15" s="1"/>
  <c r="A1377" i="15"/>
  <c r="K1376" i="15"/>
  <c r="L1376" i="15" s="1"/>
  <c r="O1376" i="15" s="1"/>
  <c r="P1376" i="15" s="1"/>
  <c r="G1376" i="15"/>
  <c r="H1376" i="15" s="1"/>
  <c r="I1376" i="15" s="1"/>
  <c r="U1376" i="15" s="1"/>
  <c r="V1376" i="15" s="1"/>
  <c r="A1376" i="15"/>
  <c r="K1375" i="15"/>
  <c r="L1375" i="15" s="1"/>
  <c r="O1375" i="15" s="1"/>
  <c r="P1375" i="15" s="1"/>
  <c r="G1375" i="15"/>
  <c r="H1375" i="15" s="1"/>
  <c r="I1375" i="15" s="1"/>
  <c r="U1375" i="15" s="1"/>
  <c r="V1375" i="15" s="1"/>
  <c r="A1375" i="15"/>
  <c r="K1374" i="15"/>
  <c r="L1374" i="15" s="1"/>
  <c r="O1374" i="15" s="1"/>
  <c r="P1374" i="15" s="1"/>
  <c r="G1374" i="15"/>
  <c r="H1374" i="15" s="1"/>
  <c r="I1374" i="15" s="1"/>
  <c r="U1374" i="15" s="1"/>
  <c r="V1374" i="15" s="1"/>
  <c r="A1374" i="15"/>
  <c r="K1373" i="15"/>
  <c r="L1373" i="15" s="1"/>
  <c r="O1373" i="15" s="1"/>
  <c r="P1373" i="15" s="1"/>
  <c r="G1373" i="15"/>
  <c r="H1373" i="15" s="1"/>
  <c r="I1373" i="15" s="1"/>
  <c r="U1373" i="15" s="1"/>
  <c r="V1373" i="15" s="1"/>
  <c r="A1373" i="15"/>
  <c r="K1372" i="15"/>
  <c r="L1372" i="15" s="1"/>
  <c r="G1372" i="15"/>
  <c r="H1372" i="15" s="1"/>
  <c r="I1372" i="15" s="1"/>
  <c r="U1372" i="15" s="1"/>
  <c r="V1372" i="15" s="1"/>
  <c r="A1372" i="15"/>
  <c r="K1371" i="15"/>
  <c r="L1371" i="15" s="1"/>
  <c r="G1371" i="15"/>
  <c r="H1371" i="15" s="1"/>
  <c r="I1371" i="15" s="1"/>
  <c r="U1371" i="15" s="1"/>
  <c r="V1371" i="15" s="1"/>
  <c r="A1371" i="15"/>
  <c r="K1370" i="15"/>
  <c r="L1370" i="15" s="1"/>
  <c r="G1370" i="15"/>
  <c r="H1370" i="15" s="1"/>
  <c r="I1370" i="15" s="1"/>
  <c r="U1370" i="15" s="1"/>
  <c r="V1370" i="15" s="1"/>
  <c r="A1370" i="15"/>
  <c r="K1369" i="15"/>
  <c r="L1369" i="15" s="1"/>
  <c r="G1369" i="15"/>
  <c r="H1369" i="15" s="1"/>
  <c r="I1369" i="15" s="1"/>
  <c r="U1369" i="15" s="1"/>
  <c r="V1369" i="15" s="1"/>
  <c r="A1369" i="15"/>
  <c r="K1368" i="15"/>
  <c r="L1368" i="15" s="1"/>
  <c r="G1368" i="15"/>
  <c r="H1368" i="15" s="1"/>
  <c r="I1368" i="15" s="1"/>
  <c r="U1368" i="15" s="1"/>
  <c r="V1368" i="15" s="1"/>
  <c r="A1368" i="15"/>
  <c r="K1367" i="15"/>
  <c r="L1367" i="15" s="1"/>
  <c r="G1367" i="15"/>
  <c r="H1367" i="15" s="1"/>
  <c r="I1367" i="15" s="1"/>
  <c r="U1367" i="15" s="1"/>
  <c r="V1367" i="15" s="1"/>
  <c r="A1367" i="15"/>
  <c r="K1366" i="15"/>
  <c r="L1366" i="15" s="1"/>
  <c r="G1366" i="15"/>
  <c r="H1366" i="15" s="1"/>
  <c r="I1366" i="15" s="1"/>
  <c r="U1366" i="15" s="1"/>
  <c r="V1366" i="15" s="1"/>
  <c r="A1366" i="15"/>
  <c r="K1365" i="15"/>
  <c r="L1365" i="15" s="1"/>
  <c r="G1365" i="15"/>
  <c r="H1365" i="15" s="1"/>
  <c r="I1365" i="15" s="1"/>
  <c r="U1365" i="15" s="1"/>
  <c r="V1365" i="15" s="1"/>
  <c r="A1365" i="15"/>
  <c r="K1364" i="15"/>
  <c r="L1364" i="15" s="1"/>
  <c r="G1364" i="15"/>
  <c r="H1364" i="15" s="1"/>
  <c r="I1364" i="15" s="1"/>
  <c r="U1364" i="15" s="1"/>
  <c r="V1364" i="15" s="1"/>
  <c r="A1364" i="15"/>
  <c r="K1363" i="15"/>
  <c r="L1363" i="15" s="1"/>
  <c r="G1363" i="15"/>
  <c r="H1363" i="15" s="1"/>
  <c r="I1363" i="15" s="1"/>
  <c r="U1363" i="15" s="1"/>
  <c r="V1363" i="15" s="1"/>
  <c r="A1363" i="15"/>
  <c r="K1362" i="15"/>
  <c r="L1362" i="15" s="1"/>
  <c r="G1362" i="15"/>
  <c r="H1362" i="15" s="1"/>
  <c r="I1362" i="15" s="1"/>
  <c r="U1362" i="15" s="1"/>
  <c r="V1362" i="15" s="1"/>
  <c r="A1362" i="15"/>
  <c r="K1361" i="15"/>
  <c r="L1361" i="15" s="1"/>
  <c r="G1361" i="15"/>
  <c r="H1361" i="15" s="1"/>
  <c r="I1361" i="15" s="1"/>
  <c r="U1361" i="15" s="1"/>
  <c r="V1361" i="15" s="1"/>
  <c r="A1361" i="15"/>
  <c r="K1360" i="15"/>
  <c r="L1360" i="15" s="1"/>
  <c r="G1360" i="15"/>
  <c r="H1360" i="15" s="1"/>
  <c r="I1360" i="15" s="1"/>
  <c r="U1360" i="15" s="1"/>
  <c r="V1360" i="15" s="1"/>
  <c r="A1360" i="15"/>
  <c r="K1359" i="15"/>
  <c r="L1359" i="15" s="1"/>
  <c r="G1359" i="15"/>
  <c r="H1359" i="15" s="1"/>
  <c r="I1359" i="15" s="1"/>
  <c r="U1359" i="15" s="1"/>
  <c r="V1359" i="15" s="1"/>
  <c r="A1359" i="15"/>
  <c r="K1358" i="15"/>
  <c r="L1358" i="15" s="1"/>
  <c r="G1358" i="15"/>
  <c r="H1358" i="15" s="1"/>
  <c r="I1358" i="15" s="1"/>
  <c r="U1358" i="15" s="1"/>
  <c r="V1358" i="15" s="1"/>
  <c r="A1358" i="15"/>
  <c r="K1357" i="15"/>
  <c r="L1357" i="15" s="1"/>
  <c r="G1357" i="15"/>
  <c r="H1357" i="15" s="1"/>
  <c r="I1357" i="15" s="1"/>
  <c r="U1357" i="15" s="1"/>
  <c r="V1357" i="15" s="1"/>
  <c r="A1357" i="15"/>
  <c r="K1356" i="15"/>
  <c r="L1356" i="15" s="1"/>
  <c r="G1356" i="15"/>
  <c r="H1356" i="15" s="1"/>
  <c r="I1356" i="15" s="1"/>
  <c r="U1356" i="15" s="1"/>
  <c r="V1356" i="15" s="1"/>
  <c r="A1356" i="15"/>
  <c r="K1355" i="15"/>
  <c r="L1355" i="15" s="1"/>
  <c r="G1355" i="15"/>
  <c r="H1355" i="15" s="1"/>
  <c r="I1355" i="15" s="1"/>
  <c r="U1355" i="15" s="1"/>
  <c r="V1355" i="15" s="1"/>
  <c r="A1355" i="15"/>
  <c r="K1354" i="15"/>
  <c r="L1354" i="15" s="1"/>
  <c r="G1354" i="15"/>
  <c r="H1354" i="15" s="1"/>
  <c r="I1354" i="15" s="1"/>
  <c r="U1354" i="15" s="1"/>
  <c r="V1354" i="15" s="1"/>
  <c r="A1354" i="15"/>
  <c r="K1353" i="15"/>
  <c r="L1353" i="15" s="1"/>
  <c r="G1353" i="15"/>
  <c r="H1353" i="15" s="1"/>
  <c r="I1353" i="15" s="1"/>
  <c r="U1353" i="15" s="1"/>
  <c r="V1353" i="15" s="1"/>
  <c r="A1353" i="15"/>
  <c r="K1352" i="15"/>
  <c r="L1352" i="15" s="1"/>
  <c r="G1352" i="15"/>
  <c r="H1352" i="15" s="1"/>
  <c r="I1352" i="15" s="1"/>
  <c r="U1352" i="15" s="1"/>
  <c r="V1352" i="15" s="1"/>
  <c r="A1352" i="15"/>
  <c r="K1351" i="15"/>
  <c r="L1351" i="15" s="1"/>
  <c r="G1351" i="15"/>
  <c r="H1351" i="15" s="1"/>
  <c r="I1351" i="15" s="1"/>
  <c r="U1351" i="15" s="1"/>
  <c r="V1351" i="15" s="1"/>
  <c r="A1351" i="15"/>
  <c r="K1350" i="15"/>
  <c r="L1350" i="15" s="1"/>
  <c r="G1350" i="15"/>
  <c r="H1350" i="15" s="1"/>
  <c r="I1350" i="15" s="1"/>
  <c r="U1350" i="15" s="1"/>
  <c r="V1350" i="15" s="1"/>
  <c r="A1350" i="15"/>
  <c r="K1349" i="15"/>
  <c r="L1349" i="15" s="1"/>
  <c r="G1349" i="15"/>
  <c r="H1349" i="15" s="1"/>
  <c r="I1349" i="15" s="1"/>
  <c r="U1349" i="15" s="1"/>
  <c r="V1349" i="15" s="1"/>
  <c r="A1349" i="15"/>
  <c r="K1348" i="15"/>
  <c r="L1348" i="15" s="1"/>
  <c r="G1348" i="15"/>
  <c r="H1348" i="15" s="1"/>
  <c r="I1348" i="15" s="1"/>
  <c r="U1348" i="15" s="1"/>
  <c r="V1348" i="15" s="1"/>
  <c r="A1348" i="15"/>
  <c r="K1347" i="15"/>
  <c r="L1347" i="15" s="1"/>
  <c r="G1347" i="15"/>
  <c r="H1347" i="15" s="1"/>
  <c r="I1347" i="15" s="1"/>
  <c r="U1347" i="15" s="1"/>
  <c r="V1347" i="15" s="1"/>
  <c r="A1347" i="15"/>
  <c r="K1346" i="15"/>
  <c r="L1346" i="15" s="1"/>
  <c r="G1346" i="15"/>
  <c r="H1346" i="15" s="1"/>
  <c r="I1346" i="15" s="1"/>
  <c r="U1346" i="15" s="1"/>
  <c r="V1346" i="15" s="1"/>
  <c r="A1346" i="15"/>
  <c r="K1345" i="15"/>
  <c r="L1345" i="15" s="1"/>
  <c r="G1345" i="15"/>
  <c r="H1345" i="15" s="1"/>
  <c r="I1345" i="15" s="1"/>
  <c r="U1345" i="15" s="1"/>
  <c r="V1345" i="15" s="1"/>
  <c r="A1345" i="15"/>
  <c r="K1344" i="15"/>
  <c r="L1344" i="15" s="1"/>
  <c r="G1344" i="15"/>
  <c r="H1344" i="15" s="1"/>
  <c r="I1344" i="15" s="1"/>
  <c r="U1344" i="15" s="1"/>
  <c r="V1344" i="15" s="1"/>
  <c r="A1344" i="15"/>
  <c r="K1343" i="15"/>
  <c r="L1343" i="15" s="1"/>
  <c r="G1343" i="15"/>
  <c r="H1343" i="15" s="1"/>
  <c r="I1343" i="15" s="1"/>
  <c r="U1343" i="15" s="1"/>
  <c r="V1343" i="15" s="1"/>
  <c r="A1343" i="15"/>
  <c r="K1342" i="15"/>
  <c r="L1342" i="15" s="1"/>
  <c r="G1342" i="15"/>
  <c r="H1342" i="15" s="1"/>
  <c r="I1342" i="15" s="1"/>
  <c r="U1342" i="15" s="1"/>
  <c r="V1342" i="15" s="1"/>
  <c r="A1342" i="15"/>
  <c r="K1341" i="15"/>
  <c r="L1341" i="15" s="1"/>
  <c r="G1341" i="15"/>
  <c r="H1341" i="15" s="1"/>
  <c r="I1341" i="15" s="1"/>
  <c r="U1341" i="15" s="1"/>
  <c r="V1341" i="15" s="1"/>
  <c r="A1341" i="15"/>
  <c r="K1340" i="15"/>
  <c r="L1340" i="15" s="1"/>
  <c r="G1340" i="15"/>
  <c r="H1340" i="15" s="1"/>
  <c r="I1340" i="15" s="1"/>
  <c r="U1340" i="15" s="1"/>
  <c r="V1340" i="15" s="1"/>
  <c r="A1340" i="15"/>
  <c r="K1339" i="15"/>
  <c r="L1339" i="15" s="1"/>
  <c r="G1339" i="15"/>
  <c r="H1339" i="15" s="1"/>
  <c r="I1339" i="15" s="1"/>
  <c r="U1339" i="15" s="1"/>
  <c r="V1339" i="15" s="1"/>
  <c r="A1339" i="15"/>
  <c r="K1338" i="15"/>
  <c r="L1338" i="15" s="1"/>
  <c r="G1338" i="15"/>
  <c r="H1338" i="15" s="1"/>
  <c r="I1338" i="15" s="1"/>
  <c r="U1338" i="15" s="1"/>
  <c r="V1338" i="15" s="1"/>
  <c r="A1338" i="15"/>
  <c r="K1337" i="15"/>
  <c r="L1337" i="15" s="1"/>
  <c r="G1337" i="15"/>
  <c r="H1337" i="15" s="1"/>
  <c r="I1337" i="15" s="1"/>
  <c r="U1337" i="15" s="1"/>
  <c r="V1337" i="15" s="1"/>
  <c r="A1337" i="15"/>
  <c r="K1336" i="15"/>
  <c r="L1336" i="15" s="1"/>
  <c r="G1336" i="15"/>
  <c r="H1336" i="15" s="1"/>
  <c r="I1336" i="15" s="1"/>
  <c r="U1336" i="15" s="1"/>
  <c r="V1336" i="15" s="1"/>
  <c r="A1336" i="15"/>
  <c r="G1335" i="15"/>
  <c r="H1335" i="15" s="1"/>
  <c r="I1335" i="15" s="1"/>
  <c r="U1335" i="15" s="1"/>
  <c r="V1335" i="15" s="1"/>
  <c r="A1335" i="15"/>
  <c r="G1334" i="15"/>
  <c r="H1334" i="15" s="1"/>
  <c r="I1334" i="15" s="1"/>
  <c r="U1334" i="15" s="1"/>
  <c r="V1334" i="15" s="1"/>
  <c r="A1334" i="15"/>
  <c r="G1333" i="15"/>
  <c r="H1333" i="15" s="1"/>
  <c r="I1333" i="15" s="1"/>
  <c r="U1333" i="15" s="1"/>
  <c r="V1333" i="15" s="1"/>
  <c r="A1333" i="15"/>
  <c r="G1332" i="15"/>
  <c r="H1332" i="15" s="1"/>
  <c r="I1332" i="15" s="1"/>
  <c r="U1332" i="15" s="1"/>
  <c r="V1332" i="15" s="1"/>
  <c r="A1332" i="15"/>
  <c r="G1331" i="15"/>
  <c r="H1331" i="15" s="1"/>
  <c r="I1331" i="15" s="1"/>
  <c r="U1331" i="15" s="1"/>
  <c r="V1331" i="15" s="1"/>
  <c r="A1331" i="15"/>
  <c r="G1330" i="15"/>
  <c r="H1330" i="15" s="1"/>
  <c r="I1330" i="15" s="1"/>
  <c r="U1330" i="15" s="1"/>
  <c r="V1330" i="15" s="1"/>
  <c r="A1330" i="15"/>
  <c r="G1329" i="15"/>
  <c r="H1329" i="15" s="1"/>
  <c r="I1329" i="15" s="1"/>
  <c r="U1329" i="15" s="1"/>
  <c r="V1329" i="15" s="1"/>
  <c r="A1329" i="15"/>
  <c r="G1328" i="15"/>
  <c r="H1328" i="15" s="1"/>
  <c r="I1328" i="15" s="1"/>
  <c r="U1328" i="15" s="1"/>
  <c r="V1328" i="15" s="1"/>
  <c r="A1328" i="15"/>
  <c r="G1327" i="15"/>
  <c r="H1327" i="15" s="1"/>
  <c r="I1327" i="15" s="1"/>
  <c r="U1327" i="15" s="1"/>
  <c r="V1327" i="15" s="1"/>
  <c r="A1327" i="15"/>
  <c r="G1326" i="15"/>
  <c r="H1326" i="15" s="1"/>
  <c r="I1326" i="15" s="1"/>
  <c r="U1326" i="15" s="1"/>
  <c r="V1326" i="15" s="1"/>
  <c r="A1326" i="15"/>
  <c r="G1325" i="15"/>
  <c r="H1325" i="15" s="1"/>
  <c r="I1325" i="15" s="1"/>
  <c r="U1325" i="15" s="1"/>
  <c r="V1325" i="15" s="1"/>
  <c r="A1325" i="15"/>
  <c r="G1324" i="15"/>
  <c r="H1324" i="15" s="1"/>
  <c r="I1324" i="15" s="1"/>
  <c r="U1324" i="15" s="1"/>
  <c r="V1324" i="15" s="1"/>
  <c r="A1324" i="15"/>
  <c r="G1323" i="15"/>
  <c r="H1323" i="15" s="1"/>
  <c r="I1323" i="15" s="1"/>
  <c r="U1323" i="15" s="1"/>
  <c r="V1323" i="15" s="1"/>
  <c r="A1323" i="15"/>
  <c r="G1322" i="15"/>
  <c r="H1322" i="15" s="1"/>
  <c r="I1322" i="15" s="1"/>
  <c r="U1322" i="15" s="1"/>
  <c r="V1322" i="15" s="1"/>
  <c r="A1322" i="15"/>
  <c r="G1321" i="15"/>
  <c r="H1321" i="15" s="1"/>
  <c r="I1321" i="15" s="1"/>
  <c r="U1321" i="15" s="1"/>
  <c r="V1321" i="15" s="1"/>
  <c r="A1321" i="15"/>
  <c r="G1320" i="15"/>
  <c r="H1320" i="15" s="1"/>
  <c r="I1320" i="15" s="1"/>
  <c r="U1320" i="15" s="1"/>
  <c r="V1320" i="15" s="1"/>
  <c r="A1320" i="15"/>
  <c r="G1319" i="15"/>
  <c r="H1319" i="15" s="1"/>
  <c r="I1319" i="15" s="1"/>
  <c r="U1319" i="15" s="1"/>
  <c r="V1319" i="15" s="1"/>
  <c r="A1319" i="15"/>
  <c r="G1318" i="15"/>
  <c r="H1318" i="15" s="1"/>
  <c r="I1318" i="15" s="1"/>
  <c r="U1318" i="15" s="1"/>
  <c r="V1318" i="15" s="1"/>
  <c r="A1318" i="15"/>
  <c r="G1317" i="15"/>
  <c r="H1317" i="15" s="1"/>
  <c r="I1317" i="15" s="1"/>
  <c r="U1317" i="15" s="1"/>
  <c r="V1317" i="15" s="1"/>
  <c r="A1317" i="15"/>
  <c r="G1316" i="15"/>
  <c r="H1316" i="15" s="1"/>
  <c r="I1316" i="15" s="1"/>
  <c r="U1316" i="15" s="1"/>
  <c r="V1316" i="15" s="1"/>
  <c r="A1316" i="15"/>
  <c r="G1315" i="15"/>
  <c r="H1315" i="15" s="1"/>
  <c r="I1315" i="15" s="1"/>
  <c r="U1315" i="15" s="1"/>
  <c r="V1315" i="15" s="1"/>
  <c r="A1315" i="15"/>
  <c r="G1314" i="15"/>
  <c r="H1314" i="15" s="1"/>
  <c r="I1314" i="15" s="1"/>
  <c r="U1314" i="15" s="1"/>
  <c r="V1314" i="15" s="1"/>
  <c r="A1314" i="15"/>
  <c r="G1313" i="15"/>
  <c r="H1313" i="15" s="1"/>
  <c r="I1313" i="15" s="1"/>
  <c r="U1313" i="15" s="1"/>
  <c r="V1313" i="15" s="1"/>
  <c r="A1313" i="15"/>
  <c r="G1312" i="15"/>
  <c r="H1312" i="15" s="1"/>
  <c r="I1312" i="15" s="1"/>
  <c r="U1312" i="15" s="1"/>
  <c r="V1312" i="15" s="1"/>
  <c r="A1312" i="15"/>
  <c r="G1311" i="15"/>
  <c r="H1311" i="15" s="1"/>
  <c r="I1311" i="15" s="1"/>
  <c r="U1311" i="15" s="1"/>
  <c r="V1311" i="15" s="1"/>
  <c r="A1311" i="15"/>
  <c r="G1310" i="15"/>
  <c r="H1310" i="15" s="1"/>
  <c r="I1310" i="15" s="1"/>
  <c r="U1310" i="15" s="1"/>
  <c r="V1310" i="15" s="1"/>
  <c r="A1310" i="15"/>
  <c r="G1309" i="15"/>
  <c r="H1309" i="15" s="1"/>
  <c r="I1309" i="15" s="1"/>
  <c r="U1309" i="15" s="1"/>
  <c r="V1309" i="15" s="1"/>
  <c r="A1309" i="15"/>
  <c r="G1308" i="15"/>
  <c r="H1308" i="15" s="1"/>
  <c r="I1308" i="15" s="1"/>
  <c r="U1308" i="15" s="1"/>
  <c r="V1308" i="15" s="1"/>
  <c r="A1308" i="15"/>
  <c r="G1307" i="15"/>
  <c r="H1307" i="15" s="1"/>
  <c r="I1307" i="15" s="1"/>
  <c r="U1307" i="15" s="1"/>
  <c r="V1307" i="15" s="1"/>
  <c r="A1307" i="15"/>
  <c r="G1306" i="15"/>
  <c r="H1306" i="15" s="1"/>
  <c r="I1306" i="15" s="1"/>
  <c r="U1306" i="15" s="1"/>
  <c r="V1306" i="15" s="1"/>
  <c r="A1306" i="15"/>
  <c r="G1305" i="15"/>
  <c r="H1305" i="15" s="1"/>
  <c r="I1305" i="15" s="1"/>
  <c r="U1305" i="15" s="1"/>
  <c r="V1305" i="15" s="1"/>
  <c r="A1305" i="15"/>
  <c r="G1304" i="15"/>
  <c r="H1304" i="15" s="1"/>
  <c r="I1304" i="15" s="1"/>
  <c r="U1304" i="15" s="1"/>
  <c r="V1304" i="15" s="1"/>
  <c r="A1304" i="15"/>
  <c r="G1303" i="15"/>
  <c r="H1303" i="15" s="1"/>
  <c r="I1303" i="15" s="1"/>
  <c r="U1303" i="15" s="1"/>
  <c r="V1303" i="15" s="1"/>
  <c r="A1303" i="15"/>
  <c r="G1302" i="15"/>
  <c r="H1302" i="15" s="1"/>
  <c r="I1302" i="15" s="1"/>
  <c r="U1302" i="15" s="1"/>
  <c r="V1302" i="15" s="1"/>
  <c r="A1302" i="15"/>
  <c r="G1301" i="15"/>
  <c r="H1301" i="15" s="1"/>
  <c r="I1301" i="15" s="1"/>
  <c r="U1301" i="15" s="1"/>
  <c r="V1301" i="15" s="1"/>
  <c r="A1301" i="15"/>
  <c r="G1300" i="15"/>
  <c r="H1300" i="15" s="1"/>
  <c r="I1300" i="15" s="1"/>
  <c r="U1300" i="15" s="1"/>
  <c r="V1300" i="15" s="1"/>
  <c r="A1300" i="15"/>
  <c r="G1299" i="15"/>
  <c r="H1299" i="15" s="1"/>
  <c r="I1299" i="15" s="1"/>
  <c r="U1299" i="15" s="1"/>
  <c r="V1299" i="15" s="1"/>
  <c r="A1299" i="15"/>
  <c r="K1298" i="15"/>
  <c r="L1298" i="15" s="1"/>
  <c r="O1298" i="15" s="1"/>
  <c r="P1298" i="15" s="1"/>
  <c r="G1298" i="15"/>
  <c r="H1298" i="15" s="1"/>
  <c r="I1298" i="15" s="1"/>
  <c r="U1298" i="15" s="1"/>
  <c r="V1298" i="15" s="1"/>
  <c r="A1298" i="15"/>
  <c r="K1297" i="15"/>
  <c r="L1297" i="15" s="1"/>
  <c r="O1297" i="15" s="1"/>
  <c r="P1297" i="15" s="1"/>
  <c r="G1297" i="15"/>
  <c r="H1297" i="15" s="1"/>
  <c r="I1297" i="15" s="1"/>
  <c r="U1297" i="15" s="1"/>
  <c r="V1297" i="15" s="1"/>
  <c r="A1297" i="15"/>
  <c r="K1296" i="15"/>
  <c r="L1296" i="15" s="1"/>
  <c r="O1296" i="15" s="1"/>
  <c r="P1296" i="15" s="1"/>
  <c r="G1296" i="15"/>
  <c r="H1296" i="15" s="1"/>
  <c r="I1296" i="15" s="1"/>
  <c r="U1296" i="15" s="1"/>
  <c r="V1296" i="15" s="1"/>
  <c r="A1296" i="15"/>
  <c r="K1295" i="15"/>
  <c r="L1295" i="15" s="1"/>
  <c r="O1295" i="15" s="1"/>
  <c r="P1295" i="15" s="1"/>
  <c r="G1295" i="15"/>
  <c r="H1295" i="15" s="1"/>
  <c r="I1295" i="15" s="1"/>
  <c r="U1295" i="15" s="1"/>
  <c r="V1295" i="15" s="1"/>
  <c r="A1295" i="15"/>
  <c r="K1294" i="15"/>
  <c r="L1294" i="15" s="1"/>
  <c r="O1294" i="15" s="1"/>
  <c r="P1294" i="15" s="1"/>
  <c r="G1294" i="15"/>
  <c r="H1294" i="15" s="1"/>
  <c r="I1294" i="15" s="1"/>
  <c r="U1294" i="15" s="1"/>
  <c r="V1294" i="15" s="1"/>
  <c r="A1294" i="15"/>
  <c r="K1293" i="15"/>
  <c r="L1293" i="15" s="1"/>
  <c r="O1293" i="15" s="1"/>
  <c r="P1293" i="15" s="1"/>
  <c r="G1293" i="15"/>
  <c r="H1293" i="15" s="1"/>
  <c r="I1293" i="15" s="1"/>
  <c r="U1293" i="15" s="1"/>
  <c r="V1293" i="15" s="1"/>
  <c r="A1293" i="15"/>
  <c r="K1292" i="15"/>
  <c r="L1292" i="15" s="1"/>
  <c r="O1292" i="15" s="1"/>
  <c r="P1292" i="15" s="1"/>
  <c r="G1292" i="15"/>
  <c r="H1292" i="15" s="1"/>
  <c r="I1292" i="15" s="1"/>
  <c r="U1292" i="15" s="1"/>
  <c r="V1292" i="15" s="1"/>
  <c r="A1292" i="15"/>
  <c r="K1291" i="15"/>
  <c r="L1291" i="15" s="1"/>
  <c r="O1291" i="15" s="1"/>
  <c r="P1291" i="15" s="1"/>
  <c r="G1291" i="15"/>
  <c r="H1291" i="15" s="1"/>
  <c r="I1291" i="15" s="1"/>
  <c r="U1291" i="15" s="1"/>
  <c r="V1291" i="15" s="1"/>
  <c r="A1291" i="15"/>
  <c r="K1290" i="15"/>
  <c r="L1290" i="15" s="1"/>
  <c r="O1290" i="15" s="1"/>
  <c r="P1290" i="15" s="1"/>
  <c r="G1290" i="15"/>
  <c r="H1290" i="15" s="1"/>
  <c r="I1290" i="15" s="1"/>
  <c r="U1290" i="15" s="1"/>
  <c r="V1290" i="15" s="1"/>
  <c r="A1290" i="15"/>
  <c r="K1289" i="15"/>
  <c r="L1289" i="15" s="1"/>
  <c r="O1289" i="15" s="1"/>
  <c r="P1289" i="15" s="1"/>
  <c r="G1289" i="15"/>
  <c r="H1289" i="15" s="1"/>
  <c r="I1289" i="15" s="1"/>
  <c r="U1289" i="15" s="1"/>
  <c r="V1289" i="15" s="1"/>
  <c r="A1289" i="15"/>
  <c r="K1288" i="15"/>
  <c r="L1288" i="15" s="1"/>
  <c r="O1288" i="15" s="1"/>
  <c r="P1288" i="15" s="1"/>
  <c r="G1288" i="15"/>
  <c r="H1288" i="15" s="1"/>
  <c r="I1288" i="15" s="1"/>
  <c r="U1288" i="15" s="1"/>
  <c r="V1288" i="15" s="1"/>
  <c r="A1288" i="15"/>
  <c r="K1287" i="15"/>
  <c r="L1287" i="15" s="1"/>
  <c r="O1287" i="15" s="1"/>
  <c r="P1287" i="15" s="1"/>
  <c r="G1287" i="15"/>
  <c r="H1287" i="15" s="1"/>
  <c r="I1287" i="15" s="1"/>
  <c r="U1287" i="15" s="1"/>
  <c r="V1287" i="15" s="1"/>
  <c r="A1287" i="15"/>
  <c r="K1286" i="15"/>
  <c r="L1286" i="15" s="1"/>
  <c r="O1286" i="15" s="1"/>
  <c r="P1286" i="15" s="1"/>
  <c r="G1286" i="15"/>
  <c r="H1286" i="15" s="1"/>
  <c r="I1286" i="15" s="1"/>
  <c r="U1286" i="15" s="1"/>
  <c r="V1286" i="15" s="1"/>
  <c r="A1286" i="15"/>
  <c r="K1285" i="15"/>
  <c r="L1285" i="15" s="1"/>
  <c r="O1285" i="15" s="1"/>
  <c r="P1285" i="15" s="1"/>
  <c r="G1285" i="15"/>
  <c r="H1285" i="15" s="1"/>
  <c r="I1285" i="15" s="1"/>
  <c r="U1285" i="15" s="1"/>
  <c r="V1285" i="15" s="1"/>
  <c r="A1285" i="15"/>
  <c r="K1284" i="15"/>
  <c r="L1284" i="15" s="1"/>
  <c r="O1284" i="15" s="1"/>
  <c r="P1284" i="15" s="1"/>
  <c r="G1284" i="15"/>
  <c r="H1284" i="15" s="1"/>
  <c r="I1284" i="15" s="1"/>
  <c r="U1284" i="15" s="1"/>
  <c r="V1284" i="15" s="1"/>
  <c r="A1284" i="15"/>
  <c r="K1283" i="15"/>
  <c r="L1283" i="15" s="1"/>
  <c r="O1283" i="15" s="1"/>
  <c r="P1283" i="15" s="1"/>
  <c r="G1283" i="15"/>
  <c r="H1283" i="15" s="1"/>
  <c r="I1283" i="15" s="1"/>
  <c r="U1283" i="15" s="1"/>
  <c r="V1283" i="15" s="1"/>
  <c r="A1283" i="15"/>
  <c r="K1282" i="15"/>
  <c r="L1282" i="15" s="1"/>
  <c r="O1282" i="15" s="1"/>
  <c r="P1282" i="15" s="1"/>
  <c r="G1282" i="15"/>
  <c r="H1282" i="15" s="1"/>
  <c r="I1282" i="15" s="1"/>
  <c r="U1282" i="15" s="1"/>
  <c r="V1282" i="15" s="1"/>
  <c r="A1282" i="15"/>
  <c r="K1281" i="15"/>
  <c r="L1281" i="15" s="1"/>
  <c r="O1281" i="15" s="1"/>
  <c r="P1281" i="15" s="1"/>
  <c r="G1281" i="15"/>
  <c r="H1281" i="15" s="1"/>
  <c r="I1281" i="15" s="1"/>
  <c r="U1281" i="15" s="1"/>
  <c r="V1281" i="15" s="1"/>
  <c r="A1281" i="15"/>
  <c r="K1280" i="15"/>
  <c r="L1280" i="15" s="1"/>
  <c r="O1280" i="15" s="1"/>
  <c r="P1280" i="15" s="1"/>
  <c r="G1280" i="15"/>
  <c r="H1280" i="15" s="1"/>
  <c r="I1280" i="15" s="1"/>
  <c r="U1280" i="15" s="1"/>
  <c r="V1280" i="15" s="1"/>
  <c r="A1280" i="15"/>
  <c r="K1279" i="15"/>
  <c r="L1279" i="15" s="1"/>
  <c r="O1279" i="15" s="1"/>
  <c r="P1279" i="15" s="1"/>
  <c r="G1279" i="15"/>
  <c r="H1279" i="15" s="1"/>
  <c r="I1279" i="15" s="1"/>
  <c r="U1279" i="15" s="1"/>
  <c r="V1279" i="15" s="1"/>
  <c r="A1279" i="15"/>
  <c r="K1278" i="15"/>
  <c r="L1278" i="15" s="1"/>
  <c r="O1278" i="15" s="1"/>
  <c r="P1278" i="15" s="1"/>
  <c r="G1278" i="15"/>
  <c r="H1278" i="15" s="1"/>
  <c r="I1278" i="15" s="1"/>
  <c r="U1278" i="15" s="1"/>
  <c r="V1278" i="15" s="1"/>
  <c r="A1278" i="15"/>
  <c r="K1277" i="15"/>
  <c r="L1277" i="15" s="1"/>
  <c r="O1277" i="15" s="1"/>
  <c r="P1277" i="15" s="1"/>
  <c r="G1277" i="15"/>
  <c r="H1277" i="15" s="1"/>
  <c r="I1277" i="15" s="1"/>
  <c r="U1277" i="15" s="1"/>
  <c r="V1277" i="15" s="1"/>
  <c r="A1277" i="15"/>
  <c r="K1276" i="15"/>
  <c r="L1276" i="15" s="1"/>
  <c r="O1276" i="15" s="1"/>
  <c r="P1276" i="15" s="1"/>
  <c r="G1276" i="15"/>
  <c r="H1276" i="15" s="1"/>
  <c r="I1276" i="15" s="1"/>
  <c r="U1276" i="15" s="1"/>
  <c r="V1276" i="15" s="1"/>
  <c r="A1276" i="15"/>
  <c r="K1275" i="15"/>
  <c r="L1275" i="15" s="1"/>
  <c r="O1275" i="15" s="1"/>
  <c r="P1275" i="15" s="1"/>
  <c r="G1275" i="15"/>
  <c r="H1275" i="15" s="1"/>
  <c r="I1275" i="15" s="1"/>
  <c r="U1275" i="15" s="1"/>
  <c r="V1275" i="15" s="1"/>
  <c r="A1275" i="15"/>
  <c r="K1274" i="15"/>
  <c r="L1274" i="15" s="1"/>
  <c r="O1274" i="15" s="1"/>
  <c r="P1274" i="15" s="1"/>
  <c r="G1274" i="15"/>
  <c r="H1274" i="15" s="1"/>
  <c r="I1274" i="15" s="1"/>
  <c r="U1274" i="15" s="1"/>
  <c r="V1274" i="15" s="1"/>
  <c r="A1274" i="15"/>
  <c r="K1273" i="15"/>
  <c r="L1273" i="15" s="1"/>
  <c r="O1273" i="15" s="1"/>
  <c r="P1273" i="15" s="1"/>
  <c r="G1273" i="15"/>
  <c r="H1273" i="15" s="1"/>
  <c r="I1273" i="15" s="1"/>
  <c r="U1273" i="15" s="1"/>
  <c r="V1273" i="15" s="1"/>
  <c r="A1273" i="15"/>
  <c r="K1272" i="15"/>
  <c r="L1272" i="15" s="1"/>
  <c r="O1272" i="15" s="1"/>
  <c r="P1272" i="15" s="1"/>
  <c r="G1272" i="15"/>
  <c r="H1272" i="15" s="1"/>
  <c r="I1272" i="15" s="1"/>
  <c r="U1272" i="15" s="1"/>
  <c r="V1272" i="15" s="1"/>
  <c r="A1272" i="15"/>
  <c r="K1271" i="15"/>
  <c r="L1271" i="15" s="1"/>
  <c r="O1271" i="15" s="1"/>
  <c r="P1271" i="15" s="1"/>
  <c r="G1271" i="15"/>
  <c r="H1271" i="15" s="1"/>
  <c r="I1271" i="15" s="1"/>
  <c r="U1271" i="15" s="1"/>
  <c r="V1271" i="15" s="1"/>
  <c r="A1271" i="15"/>
  <c r="K1270" i="15"/>
  <c r="L1270" i="15" s="1"/>
  <c r="O1270" i="15" s="1"/>
  <c r="P1270" i="15" s="1"/>
  <c r="G1270" i="15"/>
  <c r="H1270" i="15" s="1"/>
  <c r="I1270" i="15" s="1"/>
  <c r="U1270" i="15" s="1"/>
  <c r="V1270" i="15" s="1"/>
  <c r="A1270" i="15"/>
  <c r="K1269" i="15"/>
  <c r="L1269" i="15" s="1"/>
  <c r="O1269" i="15" s="1"/>
  <c r="P1269" i="15" s="1"/>
  <c r="G1269" i="15"/>
  <c r="H1269" i="15" s="1"/>
  <c r="I1269" i="15" s="1"/>
  <c r="U1269" i="15" s="1"/>
  <c r="V1269" i="15" s="1"/>
  <c r="A1269" i="15"/>
  <c r="K1268" i="15"/>
  <c r="L1268" i="15" s="1"/>
  <c r="O1268" i="15" s="1"/>
  <c r="P1268" i="15" s="1"/>
  <c r="G1268" i="15"/>
  <c r="H1268" i="15" s="1"/>
  <c r="I1268" i="15" s="1"/>
  <c r="U1268" i="15" s="1"/>
  <c r="V1268" i="15" s="1"/>
  <c r="A1268" i="15"/>
  <c r="K1267" i="15"/>
  <c r="L1267" i="15" s="1"/>
  <c r="O1267" i="15" s="1"/>
  <c r="P1267" i="15" s="1"/>
  <c r="G1267" i="15"/>
  <c r="H1267" i="15" s="1"/>
  <c r="I1267" i="15" s="1"/>
  <c r="U1267" i="15" s="1"/>
  <c r="V1267" i="15" s="1"/>
  <c r="A1267" i="15"/>
  <c r="K1266" i="15"/>
  <c r="L1266" i="15" s="1"/>
  <c r="O1266" i="15" s="1"/>
  <c r="P1266" i="15" s="1"/>
  <c r="G1266" i="15"/>
  <c r="H1266" i="15" s="1"/>
  <c r="I1266" i="15" s="1"/>
  <c r="U1266" i="15" s="1"/>
  <c r="V1266" i="15" s="1"/>
  <c r="A1266" i="15"/>
  <c r="K1265" i="15"/>
  <c r="L1265" i="15" s="1"/>
  <c r="O1265" i="15" s="1"/>
  <c r="P1265" i="15" s="1"/>
  <c r="G1265" i="15"/>
  <c r="H1265" i="15" s="1"/>
  <c r="I1265" i="15" s="1"/>
  <c r="U1265" i="15" s="1"/>
  <c r="V1265" i="15" s="1"/>
  <c r="A1265" i="15"/>
  <c r="K1264" i="15"/>
  <c r="L1264" i="15" s="1"/>
  <c r="O1264" i="15" s="1"/>
  <c r="P1264" i="15" s="1"/>
  <c r="G1264" i="15"/>
  <c r="H1264" i="15" s="1"/>
  <c r="I1264" i="15" s="1"/>
  <c r="U1264" i="15" s="1"/>
  <c r="V1264" i="15" s="1"/>
  <c r="A1264" i="15"/>
  <c r="K1263" i="15"/>
  <c r="L1263" i="15" s="1"/>
  <c r="O1263" i="15" s="1"/>
  <c r="P1263" i="15" s="1"/>
  <c r="G1263" i="15"/>
  <c r="H1263" i="15" s="1"/>
  <c r="I1263" i="15" s="1"/>
  <c r="U1263" i="15" s="1"/>
  <c r="V1263" i="15" s="1"/>
  <c r="A1263" i="15"/>
  <c r="K1262" i="15"/>
  <c r="L1262" i="15" s="1"/>
  <c r="O1262" i="15" s="1"/>
  <c r="P1262" i="15" s="1"/>
  <c r="G1262" i="15"/>
  <c r="H1262" i="15" s="1"/>
  <c r="I1262" i="15" s="1"/>
  <c r="U1262" i="15" s="1"/>
  <c r="V1262" i="15" s="1"/>
  <c r="A1262" i="15"/>
  <c r="K1261" i="15"/>
  <c r="L1261" i="15" s="1"/>
  <c r="G1261" i="15"/>
  <c r="H1261" i="15" s="1"/>
  <c r="I1261" i="15" s="1"/>
  <c r="U1261" i="15" s="1"/>
  <c r="V1261" i="15" s="1"/>
  <c r="A1261" i="15"/>
  <c r="K1260" i="15"/>
  <c r="L1260" i="15" s="1"/>
  <c r="G1260" i="15"/>
  <c r="H1260" i="15" s="1"/>
  <c r="I1260" i="15" s="1"/>
  <c r="U1260" i="15" s="1"/>
  <c r="V1260" i="15" s="1"/>
  <c r="A1260" i="15"/>
  <c r="K1259" i="15"/>
  <c r="L1259" i="15" s="1"/>
  <c r="G1259" i="15"/>
  <c r="H1259" i="15" s="1"/>
  <c r="I1259" i="15" s="1"/>
  <c r="U1259" i="15" s="1"/>
  <c r="V1259" i="15" s="1"/>
  <c r="A1259" i="15"/>
  <c r="K1258" i="15"/>
  <c r="L1258" i="15" s="1"/>
  <c r="G1258" i="15"/>
  <c r="H1258" i="15" s="1"/>
  <c r="I1258" i="15" s="1"/>
  <c r="U1258" i="15" s="1"/>
  <c r="V1258" i="15" s="1"/>
  <c r="A1258" i="15"/>
  <c r="K1257" i="15"/>
  <c r="L1257" i="15" s="1"/>
  <c r="G1257" i="15"/>
  <c r="H1257" i="15" s="1"/>
  <c r="I1257" i="15" s="1"/>
  <c r="U1257" i="15" s="1"/>
  <c r="V1257" i="15" s="1"/>
  <c r="A1257" i="15"/>
  <c r="K1256" i="15"/>
  <c r="L1256" i="15" s="1"/>
  <c r="G1256" i="15"/>
  <c r="H1256" i="15" s="1"/>
  <c r="I1256" i="15" s="1"/>
  <c r="U1256" i="15" s="1"/>
  <c r="V1256" i="15" s="1"/>
  <c r="A1256" i="15"/>
  <c r="K1255" i="15"/>
  <c r="L1255" i="15" s="1"/>
  <c r="G1255" i="15"/>
  <c r="H1255" i="15" s="1"/>
  <c r="I1255" i="15" s="1"/>
  <c r="U1255" i="15" s="1"/>
  <c r="V1255" i="15" s="1"/>
  <c r="A1255" i="15"/>
  <c r="K1254" i="15"/>
  <c r="L1254" i="15" s="1"/>
  <c r="G1254" i="15"/>
  <c r="H1254" i="15" s="1"/>
  <c r="I1254" i="15" s="1"/>
  <c r="U1254" i="15" s="1"/>
  <c r="V1254" i="15" s="1"/>
  <c r="A1254" i="15"/>
  <c r="K1253" i="15"/>
  <c r="L1253" i="15" s="1"/>
  <c r="G1253" i="15"/>
  <c r="H1253" i="15" s="1"/>
  <c r="I1253" i="15" s="1"/>
  <c r="U1253" i="15" s="1"/>
  <c r="V1253" i="15" s="1"/>
  <c r="A1253" i="15"/>
  <c r="K1252" i="15"/>
  <c r="L1252" i="15" s="1"/>
  <c r="G1252" i="15"/>
  <c r="H1252" i="15" s="1"/>
  <c r="I1252" i="15" s="1"/>
  <c r="U1252" i="15" s="1"/>
  <c r="V1252" i="15" s="1"/>
  <c r="A1252" i="15"/>
  <c r="K1251" i="15"/>
  <c r="L1251" i="15" s="1"/>
  <c r="G1251" i="15"/>
  <c r="H1251" i="15" s="1"/>
  <c r="I1251" i="15" s="1"/>
  <c r="U1251" i="15" s="1"/>
  <c r="V1251" i="15" s="1"/>
  <c r="A1251" i="15"/>
  <c r="K1250" i="15"/>
  <c r="L1250" i="15" s="1"/>
  <c r="G1250" i="15"/>
  <c r="H1250" i="15" s="1"/>
  <c r="I1250" i="15" s="1"/>
  <c r="U1250" i="15" s="1"/>
  <c r="V1250" i="15" s="1"/>
  <c r="A1250" i="15"/>
  <c r="K1249" i="15"/>
  <c r="L1249" i="15" s="1"/>
  <c r="G1249" i="15"/>
  <c r="H1249" i="15" s="1"/>
  <c r="I1249" i="15" s="1"/>
  <c r="U1249" i="15" s="1"/>
  <c r="V1249" i="15" s="1"/>
  <c r="A1249" i="15"/>
  <c r="K1248" i="15"/>
  <c r="L1248" i="15" s="1"/>
  <c r="G1248" i="15"/>
  <c r="H1248" i="15" s="1"/>
  <c r="I1248" i="15" s="1"/>
  <c r="U1248" i="15" s="1"/>
  <c r="V1248" i="15" s="1"/>
  <c r="A1248" i="15"/>
  <c r="K1247" i="15"/>
  <c r="L1247" i="15" s="1"/>
  <c r="G1247" i="15"/>
  <c r="H1247" i="15" s="1"/>
  <c r="I1247" i="15" s="1"/>
  <c r="U1247" i="15" s="1"/>
  <c r="V1247" i="15" s="1"/>
  <c r="A1247" i="15"/>
  <c r="K1246" i="15"/>
  <c r="L1246" i="15" s="1"/>
  <c r="G1246" i="15"/>
  <c r="H1246" i="15" s="1"/>
  <c r="I1246" i="15" s="1"/>
  <c r="U1246" i="15" s="1"/>
  <c r="V1246" i="15" s="1"/>
  <c r="A1246" i="15"/>
  <c r="K1245" i="15"/>
  <c r="L1245" i="15" s="1"/>
  <c r="G1245" i="15"/>
  <c r="H1245" i="15" s="1"/>
  <c r="I1245" i="15" s="1"/>
  <c r="U1245" i="15" s="1"/>
  <c r="V1245" i="15" s="1"/>
  <c r="A1245" i="15"/>
  <c r="K1244" i="15"/>
  <c r="L1244" i="15" s="1"/>
  <c r="G1244" i="15"/>
  <c r="H1244" i="15" s="1"/>
  <c r="I1244" i="15" s="1"/>
  <c r="U1244" i="15" s="1"/>
  <c r="V1244" i="15" s="1"/>
  <c r="A1244" i="15"/>
  <c r="K1243" i="15"/>
  <c r="L1243" i="15" s="1"/>
  <c r="G1243" i="15"/>
  <c r="H1243" i="15" s="1"/>
  <c r="I1243" i="15" s="1"/>
  <c r="U1243" i="15" s="1"/>
  <c r="V1243" i="15" s="1"/>
  <c r="A1243" i="15"/>
  <c r="K1242" i="15"/>
  <c r="L1242" i="15" s="1"/>
  <c r="G1242" i="15"/>
  <c r="H1242" i="15" s="1"/>
  <c r="I1242" i="15" s="1"/>
  <c r="U1242" i="15" s="1"/>
  <c r="V1242" i="15" s="1"/>
  <c r="A1242" i="15"/>
  <c r="K1241" i="15"/>
  <c r="L1241" i="15" s="1"/>
  <c r="G1241" i="15"/>
  <c r="H1241" i="15" s="1"/>
  <c r="I1241" i="15" s="1"/>
  <c r="U1241" i="15" s="1"/>
  <c r="V1241" i="15" s="1"/>
  <c r="A1241" i="15"/>
  <c r="K1240" i="15"/>
  <c r="L1240" i="15" s="1"/>
  <c r="G1240" i="15"/>
  <c r="H1240" i="15" s="1"/>
  <c r="I1240" i="15" s="1"/>
  <c r="U1240" i="15" s="1"/>
  <c r="V1240" i="15" s="1"/>
  <c r="A1240" i="15"/>
  <c r="K1239" i="15"/>
  <c r="L1239" i="15" s="1"/>
  <c r="G1239" i="15"/>
  <c r="H1239" i="15" s="1"/>
  <c r="I1239" i="15" s="1"/>
  <c r="U1239" i="15" s="1"/>
  <c r="V1239" i="15" s="1"/>
  <c r="A1239" i="15"/>
  <c r="K1238" i="15"/>
  <c r="L1238" i="15" s="1"/>
  <c r="G1238" i="15"/>
  <c r="H1238" i="15" s="1"/>
  <c r="I1238" i="15" s="1"/>
  <c r="U1238" i="15" s="1"/>
  <c r="V1238" i="15" s="1"/>
  <c r="A1238" i="15"/>
  <c r="K1237" i="15"/>
  <c r="L1237" i="15" s="1"/>
  <c r="G1237" i="15"/>
  <c r="H1237" i="15" s="1"/>
  <c r="I1237" i="15" s="1"/>
  <c r="U1237" i="15" s="1"/>
  <c r="V1237" i="15" s="1"/>
  <c r="A1237" i="15"/>
  <c r="K1236" i="15"/>
  <c r="L1236" i="15" s="1"/>
  <c r="G1236" i="15"/>
  <c r="H1236" i="15" s="1"/>
  <c r="I1236" i="15" s="1"/>
  <c r="U1236" i="15" s="1"/>
  <c r="V1236" i="15" s="1"/>
  <c r="A1236" i="15"/>
  <c r="K1235" i="15"/>
  <c r="L1235" i="15" s="1"/>
  <c r="G1235" i="15"/>
  <c r="H1235" i="15" s="1"/>
  <c r="I1235" i="15" s="1"/>
  <c r="U1235" i="15" s="1"/>
  <c r="V1235" i="15" s="1"/>
  <c r="A1235" i="15"/>
  <c r="K1234" i="15"/>
  <c r="L1234" i="15" s="1"/>
  <c r="G1234" i="15"/>
  <c r="H1234" i="15" s="1"/>
  <c r="I1234" i="15" s="1"/>
  <c r="U1234" i="15" s="1"/>
  <c r="V1234" i="15" s="1"/>
  <c r="A1234" i="15"/>
  <c r="K1233" i="15"/>
  <c r="L1233" i="15" s="1"/>
  <c r="G1233" i="15"/>
  <c r="H1233" i="15" s="1"/>
  <c r="I1233" i="15" s="1"/>
  <c r="U1233" i="15" s="1"/>
  <c r="V1233" i="15" s="1"/>
  <c r="A1233" i="15"/>
  <c r="K1232" i="15"/>
  <c r="L1232" i="15" s="1"/>
  <c r="G1232" i="15"/>
  <c r="H1232" i="15" s="1"/>
  <c r="I1232" i="15" s="1"/>
  <c r="U1232" i="15" s="1"/>
  <c r="V1232" i="15" s="1"/>
  <c r="A1232" i="15"/>
  <c r="K1231" i="15"/>
  <c r="L1231" i="15" s="1"/>
  <c r="G1231" i="15"/>
  <c r="H1231" i="15" s="1"/>
  <c r="I1231" i="15" s="1"/>
  <c r="U1231" i="15" s="1"/>
  <c r="V1231" i="15" s="1"/>
  <c r="A1231" i="15"/>
  <c r="K1230" i="15"/>
  <c r="L1230" i="15" s="1"/>
  <c r="G1230" i="15"/>
  <c r="H1230" i="15" s="1"/>
  <c r="I1230" i="15" s="1"/>
  <c r="U1230" i="15" s="1"/>
  <c r="V1230" i="15" s="1"/>
  <c r="A1230" i="15"/>
  <c r="K1229" i="15"/>
  <c r="L1229" i="15" s="1"/>
  <c r="G1229" i="15"/>
  <c r="H1229" i="15" s="1"/>
  <c r="I1229" i="15" s="1"/>
  <c r="U1229" i="15" s="1"/>
  <c r="V1229" i="15" s="1"/>
  <c r="A1229" i="15"/>
  <c r="K1228" i="15"/>
  <c r="L1228" i="15" s="1"/>
  <c r="G1228" i="15"/>
  <c r="H1228" i="15" s="1"/>
  <c r="I1228" i="15" s="1"/>
  <c r="U1228" i="15" s="1"/>
  <c r="V1228" i="15" s="1"/>
  <c r="A1228" i="15"/>
  <c r="K1227" i="15"/>
  <c r="L1227" i="15" s="1"/>
  <c r="G1227" i="15"/>
  <c r="H1227" i="15" s="1"/>
  <c r="I1227" i="15" s="1"/>
  <c r="U1227" i="15" s="1"/>
  <c r="V1227" i="15" s="1"/>
  <c r="A1227" i="15"/>
  <c r="K1226" i="15"/>
  <c r="L1226" i="15" s="1"/>
  <c r="G1226" i="15"/>
  <c r="H1226" i="15" s="1"/>
  <c r="I1226" i="15" s="1"/>
  <c r="U1226" i="15" s="1"/>
  <c r="V1226" i="15" s="1"/>
  <c r="A1226" i="15"/>
  <c r="K1225" i="15"/>
  <c r="L1225" i="15" s="1"/>
  <c r="G1225" i="15"/>
  <c r="H1225" i="15" s="1"/>
  <c r="I1225" i="15" s="1"/>
  <c r="U1225" i="15" s="1"/>
  <c r="V1225" i="15" s="1"/>
  <c r="A1225" i="15"/>
  <c r="G1224" i="15"/>
  <c r="H1224" i="15" s="1"/>
  <c r="I1224" i="15" s="1"/>
  <c r="U1224" i="15" s="1"/>
  <c r="V1224" i="15" s="1"/>
  <c r="A1224" i="15"/>
  <c r="G1223" i="15"/>
  <c r="H1223" i="15" s="1"/>
  <c r="I1223" i="15" s="1"/>
  <c r="U1223" i="15" s="1"/>
  <c r="V1223" i="15" s="1"/>
  <c r="A1223" i="15"/>
  <c r="G1222" i="15"/>
  <c r="H1222" i="15" s="1"/>
  <c r="I1222" i="15" s="1"/>
  <c r="U1222" i="15" s="1"/>
  <c r="V1222" i="15" s="1"/>
  <c r="A1222" i="15"/>
  <c r="G1221" i="15"/>
  <c r="H1221" i="15" s="1"/>
  <c r="I1221" i="15" s="1"/>
  <c r="U1221" i="15" s="1"/>
  <c r="V1221" i="15" s="1"/>
  <c r="A1221" i="15"/>
  <c r="G1220" i="15"/>
  <c r="H1220" i="15" s="1"/>
  <c r="I1220" i="15" s="1"/>
  <c r="U1220" i="15" s="1"/>
  <c r="V1220" i="15" s="1"/>
  <c r="A1220" i="15"/>
  <c r="G1219" i="15"/>
  <c r="H1219" i="15" s="1"/>
  <c r="I1219" i="15" s="1"/>
  <c r="U1219" i="15" s="1"/>
  <c r="V1219" i="15" s="1"/>
  <c r="A1219" i="15"/>
  <c r="G1218" i="15"/>
  <c r="H1218" i="15" s="1"/>
  <c r="I1218" i="15" s="1"/>
  <c r="U1218" i="15" s="1"/>
  <c r="V1218" i="15" s="1"/>
  <c r="A1218" i="15"/>
  <c r="G1217" i="15"/>
  <c r="H1217" i="15" s="1"/>
  <c r="I1217" i="15" s="1"/>
  <c r="U1217" i="15" s="1"/>
  <c r="V1217" i="15" s="1"/>
  <c r="A1217" i="15"/>
  <c r="G1216" i="15"/>
  <c r="H1216" i="15" s="1"/>
  <c r="I1216" i="15" s="1"/>
  <c r="U1216" i="15" s="1"/>
  <c r="V1216" i="15" s="1"/>
  <c r="A1216" i="15"/>
  <c r="G1215" i="15"/>
  <c r="H1215" i="15" s="1"/>
  <c r="I1215" i="15" s="1"/>
  <c r="U1215" i="15" s="1"/>
  <c r="V1215" i="15" s="1"/>
  <c r="A1215" i="15"/>
  <c r="G1214" i="15"/>
  <c r="H1214" i="15" s="1"/>
  <c r="I1214" i="15" s="1"/>
  <c r="U1214" i="15" s="1"/>
  <c r="V1214" i="15" s="1"/>
  <c r="A1214" i="15"/>
  <c r="G1213" i="15"/>
  <c r="H1213" i="15" s="1"/>
  <c r="I1213" i="15" s="1"/>
  <c r="U1213" i="15" s="1"/>
  <c r="V1213" i="15" s="1"/>
  <c r="A1213" i="15"/>
  <c r="G1212" i="15"/>
  <c r="H1212" i="15" s="1"/>
  <c r="I1212" i="15" s="1"/>
  <c r="U1212" i="15" s="1"/>
  <c r="V1212" i="15" s="1"/>
  <c r="A1212" i="15"/>
  <c r="G1211" i="15"/>
  <c r="H1211" i="15" s="1"/>
  <c r="I1211" i="15" s="1"/>
  <c r="U1211" i="15" s="1"/>
  <c r="V1211" i="15" s="1"/>
  <c r="A1211" i="15"/>
  <c r="G1210" i="15"/>
  <c r="H1210" i="15" s="1"/>
  <c r="I1210" i="15" s="1"/>
  <c r="U1210" i="15" s="1"/>
  <c r="V1210" i="15" s="1"/>
  <c r="A1210" i="15"/>
  <c r="G1209" i="15"/>
  <c r="H1209" i="15" s="1"/>
  <c r="I1209" i="15" s="1"/>
  <c r="U1209" i="15" s="1"/>
  <c r="V1209" i="15" s="1"/>
  <c r="A1209" i="15"/>
  <c r="G1208" i="15"/>
  <c r="H1208" i="15" s="1"/>
  <c r="I1208" i="15" s="1"/>
  <c r="U1208" i="15" s="1"/>
  <c r="V1208" i="15" s="1"/>
  <c r="A1208" i="15"/>
  <c r="G1207" i="15"/>
  <c r="H1207" i="15" s="1"/>
  <c r="I1207" i="15" s="1"/>
  <c r="U1207" i="15" s="1"/>
  <c r="V1207" i="15" s="1"/>
  <c r="A1207" i="15"/>
  <c r="G1206" i="15"/>
  <c r="H1206" i="15" s="1"/>
  <c r="I1206" i="15" s="1"/>
  <c r="U1206" i="15" s="1"/>
  <c r="V1206" i="15" s="1"/>
  <c r="A1206" i="15"/>
  <c r="G1205" i="15"/>
  <c r="H1205" i="15" s="1"/>
  <c r="I1205" i="15" s="1"/>
  <c r="U1205" i="15" s="1"/>
  <c r="V1205" i="15" s="1"/>
  <c r="A1205" i="15"/>
  <c r="G1204" i="15"/>
  <c r="H1204" i="15" s="1"/>
  <c r="I1204" i="15" s="1"/>
  <c r="U1204" i="15" s="1"/>
  <c r="V1204" i="15" s="1"/>
  <c r="A1204" i="15"/>
  <c r="G1203" i="15"/>
  <c r="H1203" i="15" s="1"/>
  <c r="I1203" i="15" s="1"/>
  <c r="U1203" i="15" s="1"/>
  <c r="V1203" i="15" s="1"/>
  <c r="A1203" i="15"/>
  <c r="G1202" i="15"/>
  <c r="H1202" i="15" s="1"/>
  <c r="I1202" i="15" s="1"/>
  <c r="U1202" i="15" s="1"/>
  <c r="V1202" i="15" s="1"/>
  <c r="A1202" i="15"/>
  <c r="G1201" i="15"/>
  <c r="H1201" i="15" s="1"/>
  <c r="I1201" i="15" s="1"/>
  <c r="U1201" i="15" s="1"/>
  <c r="V1201" i="15" s="1"/>
  <c r="A1201" i="15"/>
  <c r="G1200" i="15"/>
  <c r="H1200" i="15" s="1"/>
  <c r="I1200" i="15" s="1"/>
  <c r="U1200" i="15" s="1"/>
  <c r="V1200" i="15" s="1"/>
  <c r="A1200" i="15"/>
  <c r="G1199" i="15"/>
  <c r="H1199" i="15" s="1"/>
  <c r="I1199" i="15" s="1"/>
  <c r="U1199" i="15" s="1"/>
  <c r="V1199" i="15" s="1"/>
  <c r="A1199" i="15"/>
  <c r="G1198" i="15"/>
  <c r="H1198" i="15" s="1"/>
  <c r="I1198" i="15" s="1"/>
  <c r="U1198" i="15" s="1"/>
  <c r="V1198" i="15" s="1"/>
  <c r="A1198" i="15"/>
  <c r="G1197" i="15"/>
  <c r="H1197" i="15" s="1"/>
  <c r="I1197" i="15" s="1"/>
  <c r="U1197" i="15" s="1"/>
  <c r="V1197" i="15" s="1"/>
  <c r="A1197" i="15"/>
  <c r="G1196" i="15"/>
  <c r="H1196" i="15" s="1"/>
  <c r="I1196" i="15" s="1"/>
  <c r="U1196" i="15" s="1"/>
  <c r="V1196" i="15" s="1"/>
  <c r="A1196" i="15"/>
  <c r="G1195" i="15"/>
  <c r="H1195" i="15" s="1"/>
  <c r="I1195" i="15" s="1"/>
  <c r="U1195" i="15" s="1"/>
  <c r="V1195" i="15" s="1"/>
  <c r="A1195" i="15"/>
  <c r="G1194" i="15"/>
  <c r="H1194" i="15" s="1"/>
  <c r="I1194" i="15" s="1"/>
  <c r="U1194" i="15" s="1"/>
  <c r="V1194" i="15" s="1"/>
  <c r="A1194" i="15"/>
  <c r="G1193" i="15"/>
  <c r="H1193" i="15" s="1"/>
  <c r="I1193" i="15" s="1"/>
  <c r="U1193" i="15" s="1"/>
  <c r="V1193" i="15" s="1"/>
  <c r="A1193" i="15"/>
  <c r="G1192" i="15"/>
  <c r="H1192" i="15" s="1"/>
  <c r="I1192" i="15" s="1"/>
  <c r="U1192" i="15" s="1"/>
  <c r="V1192" i="15" s="1"/>
  <c r="A1192" i="15"/>
  <c r="G1191" i="15"/>
  <c r="H1191" i="15" s="1"/>
  <c r="I1191" i="15" s="1"/>
  <c r="U1191" i="15" s="1"/>
  <c r="V1191" i="15" s="1"/>
  <c r="A1191" i="15"/>
  <c r="G1190" i="15"/>
  <c r="H1190" i="15" s="1"/>
  <c r="I1190" i="15" s="1"/>
  <c r="U1190" i="15" s="1"/>
  <c r="V1190" i="15" s="1"/>
  <c r="A1190" i="15"/>
  <c r="G1189" i="15"/>
  <c r="H1189" i="15" s="1"/>
  <c r="I1189" i="15" s="1"/>
  <c r="U1189" i="15" s="1"/>
  <c r="V1189" i="15" s="1"/>
  <c r="A1189" i="15"/>
  <c r="G1188" i="15"/>
  <c r="H1188" i="15" s="1"/>
  <c r="I1188" i="15" s="1"/>
  <c r="U1188" i="15" s="1"/>
  <c r="V1188" i="15" s="1"/>
  <c r="A1188" i="15"/>
  <c r="K1187" i="15"/>
  <c r="L1187" i="15" s="1"/>
  <c r="O1187" i="15" s="1"/>
  <c r="P1187" i="15" s="1"/>
  <c r="G1187" i="15"/>
  <c r="H1187" i="15" s="1"/>
  <c r="I1187" i="15" s="1"/>
  <c r="U1187" i="15" s="1"/>
  <c r="V1187" i="15" s="1"/>
  <c r="A1187" i="15"/>
  <c r="K1186" i="15"/>
  <c r="L1186" i="15" s="1"/>
  <c r="O1186" i="15" s="1"/>
  <c r="P1186" i="15" s="1"/>
  <c r="G1186" i="15"/>
  <c r="H1186" i="15" s="1"/>
  <c r="I1186" i="15" s="1"/>
  <c r="U1186" i="15" s="1"/>
  <c r="V1186" i="15" s="1"/>
  <c r="A1186" i="15"/>
  <c r="K1185" i="15"/>
  <c r="L1185" i="15" s="1"/>
  <c r="O1185" i="15" s="1"/>
  <c r="P1185" i="15" s="1"/>
  <c r="G1185" i="15"/>
  <c r="H1185" i="15" s="1"/>
  <c r="I1185" i="15" s="1"/>
  <c r="U1185" i="15" s="1"/>
  <c r="V1185" i="15" s="1"/>
  <c r="A1185" i="15"/>
  <c r="K1184" i="15"/>
  <c r="L1184" i="15" s="1"/>
  <c r="O1184" i="15" s="1"/>
  <c r="P1184" i="15" s="1"/>
  <c r="G1184" i="15"/>
  <c r="H1184" i="15" s="1"/>
  <c r="I1184" i="15" s="1"/>
  <c r="U1184" i="15" s="1"/>
  <c r="V1184" i="15" s="1"/>
  <c r="A1184" i="15"/>
  <c r="K1183" i="15"/>
  <c r="L1183" i="15" s="1"/>
  <c r="O1183" i="15" s="1"/>
  <c r="P1183" i="15" s="1"/>
  <c r="G1183" i="15"/>
  <c r="H1183" i="15" s="1"/>
  <c r="I1183" i="15" s="1"/>
  <c r="U1183" i="15" s="1"/>
  <c r="V1183" i="15" s="1"/>
  <c r="A1183" i="15"/>
  <c r="K1182" i="15"/>
  <c r="L1182" i="15" s="1"/>
  <c r="O1182" i="15" s="1"/>
  <c r="P1182" i="15" s="1"/>
  <c r="G1182" i="15"/>
  <c r="H1182" i="15" s="1"/>
  <c r="I1182" i="15" s="1"/>
  <c r="U1182" i="15" s="1"/>
  <c r="V1182" i="15" s="1"/>
  <c r="A1182" i="15"/>
  <c r="K1181" i="15"/>
  <c r="L1181" i="15" s="1"/>
  <c r="O1181" i="15" s="1"/>
  <c r="P1181" i="15" s="1"/>
  <c r="G1181" i="15"/>
  <c r="H1181" i="15" s="1"/>
  <c r="I1181" i="15" s="1"/>
  <c r="U1181" i="15" s="1"/>
  <c r="V1181" i="15" s="1"/>
  <c r="A1181" i="15"/>
  <c r="K1180" i="15"/>
  <c r="L1180" i="15" s="1"/>
  <c r="O1180" i="15" s="1"/>
  <c r="P1180" i="15" s="1"/>
  <c r="G1180" i="15"/>
  <c r="H1180" i="15" s="1"/>
  <c r="I1180" i="15" s="1"/>
  <c r="U1180" i="15" s="1"/>
  <c r="V1180" i="15" s="1"/>
  <c r="A1180" i="15"/>
  <c r="K1179" i="15"/>
  <c r="L1179" i="15" s="1"/>
  <c r="O1179" i="15" s="1"/>
  <c r="P1179" i="15" s="1"/>
  <c r="G1179" i="15"/>
  <c r="H1179" i="15" s="1"/>
  <c r="I1179" i="15" s="1"/>
  <c r="U1179" i="15" s="1"/>
  <c r="V1179" i="15" s="1"/>
  <c r="A1179" i="15"/>
  <c r="K1178" i="15"/>
  <c r="L1178" i="15" s="1"/>
  <c r="O1178" i="15" s="1"/>
  <c r="P1178" i="15" s="1"/>
  <c r="G1178" i="15"/>
  <c r="H1178" i="15" s="1"/>
  <c r="I1178" i="15" s="1"/>
  <c r="U1178" i="15" s="1"/>
  <c r="V1178" i="15" s="1"/>
  <c r="A1178" i="15"/>
  <c r="K1177" i="15"/>
  <c r="L1177" i="15" s="1"/>
  <c r="O1177" i="15" s="1"/>
  <c r="P1177" i="15" s="1"/>
  <c r="G1177" i="15"/>
  <c r="H1177" i="15" s="1"/>
  <c r="I1177" i="15" s="1"/>
  <c r="U1177" i="15" s="1"/>
  <c r="V1177" i="15" s="1"/>
  <c r="A1177" i="15"/>
  <c r="K1176" i="15"/>
  <c r="L1176" i="15" s="1"/>
  <c r="O1176" i="15" s="1"/>
  <c r="P1176" i="15" s="1"/>
  <c r="G1176" i="15"/>
  <c r="H1176" i="15" s="1"/>
  <c r="I1176" i="15" s="1"/>
  <c r="U1176" i="15" s="1"/>
  <c r="V1176" i="15" s="1"/>
  <c r="A1176" i="15"/>
  <c r="K1175" i="15"/>
  <c r="L1175" i="15" s="1"/>
  <c r="O1175" i="15" s="1"/>
  <c r="P1175" i="15" s="1"/>
  <c r="G1175" i="15"/>
  <c r="H1175" i="15" s="1"/>
  <c r="I1175" i="15" s="1"/>
  <c r="U1175" i="15" s="1"/>
  <c r="V1175" i="15" s="1"/>
  <c r="A1175" i="15"/>
  <c r="K1174" i="15"/>
  <c r="L1174" i="15" s="1"/>
  <c r="O1174" i="15" s="1"/>
  <c r="P1174" i="15" s="1"/>
  <c r="G1174" i="15"/>
  <c r="H1174" i="15" s="1"/>
  <c r="I1174" i="15" s="1"/>
  <c r="U1174" i="15" s="1"/>
  <c r="V1174" i="15" s="1"/>
  <c r="A1174" i="15"/>
  <c r="K1173" i="15"/>
  <c r="L1173" i="15" s="1"/>
  <c r="O1173" i="15" s="1"/>
  <c r="P1173" i="15" s="1"/>
  <c r="G1173" i="15"/>
  <c r="H1173" i="15" s="1"/>
  <c r="I1173" i="15" s="1"/>
  <c r="U1173" i="15" s="1"/>
  <c r="V1173" i="15" s="1"/>
  <c r="A1173" i="15"/>
  <c r="K1172" i="15"/>
  <c r="L1172" i="15" s="1"/>
  <c r="O1172" i="15" s="1"/>
  <c r="P1172" i="15" s="1"/>
  <c r="G1172" i="15"/>
  <c r="H1172" i="15" s="1"/>
  <c r="I1172" i="15" s="1"/>
  <c r="U1172" i="15" s="1"/>
  <c r="V1172" i="15" s="1"/>
  <c r="A1172" i="15"/>
  <c r="K1171" i="15"/>
  <c r="L1171" i="15" s="1"/>
  <c r="O1171" i="15" s="1"/>
  <c r="P1171" i="15" s="1"/>
  <c r="G1171" i="15"/>
  <c r="H1171" i="15" s="1"/>
  <c r="I1171" i="15" s="1"/>
  <c r="U1171" i="15" s="1"/>
  <c r="V1171" i="15" s="1"/>
  <c r="A1171" i="15"/>
  <c r="K1170" i="15"/>
  <c r="L1170" i="15" s="1"/>
  <c r="O1170" i="15" s="1"/>
  <c r="P1170" i="15" s="1"/>
  <c r="G1170" i="15"/>
  <c r="H1170" i="15" s="1"/>
  <c r="I1170" i="15" s="1"/>
  <c r="U1170" i="15" s="1"/>
  <c r="V1170" i="15" s="1"/>
  <c r="A1170" i="15"/>
  <c r="K1169" i="15"/>
  <c r="L1169" i="15" s="1"/>
  <c r="O1169" i="15" s="1"/>
  <c r="P1169" i="15" s="1"/>
  <c r="G1169" i="15"/>
  <c r="H1169" i="15" s="1"/>
  <c r="I1169" i="15" s="1"/>
  <c r="U1169" i="15" s="1"/>
  <c r="V1169" i="15" s="1"/>
  <c r="A1169" i="15"/>
  <c r="K1168" i="15"/>
  <c r="L1168" i="15" s="1"/>
  <c r="O1168" i="15" s="1"/>
  <c r="P1168" i="15" s="1"/>
  <c r="G1168" i="15"/>
  <c r="H1168" i="15" s="1"/>
  <c r="I1168" i="15" s="1"/>
  <c r="U1168" i="15" s="1"/>
  <c r="V1168" i="15" s="1"/>
  <c r="A1168" i="15"/>
  <c r="K1167" i="15"/>
  <c r="L1167" i="15" s="1"/>
  <c r="O1167" i="15" s="1"/>
  <c r="P1167" i="15" s="1"/>
  <c r="G1167" i="15"/>
  <c r="H1167" i="15" s="1"/>
  <c r="I1167" i="15" s="1"/>
  <c r="U1167" i="15" s="1"/>
  <c r="V1167" i="15" s="1"/>
  <c r="A1167" i="15"/>
  <c r="K1166" i="15"/>
  <c r="L1166" i="15" s="1"/>
  <c r="O1166" i="15" s="1"/>
  <c r="P1166" i="15" s="1"/>
  <c r="G1166" i="15"/>
  <c r="H1166" i="15" s="1"/>
  <c r="I1166" i="15" s="1"/>
  <c r="U1166" i="15" s="1"/>
  <c r="V1166" i="15" s="1"/>
  <c r="A1166" i="15"/>
  <c r="K1165" i="15"/>
  <c r="L1165" i="15" s="1"/>
  <c r="O1165" i="15" s="1"/>
  <c r="P1165" i="15" s="1"/>
  <c r="G1165" i="15"/>
  <c r="H1165" i="15" s="1"/>
  <c r="I1165" i="15" s="1"/>
  <c r="U1165" i="15" s="1"/>
  <c r="V1165" i="15" s="1"/>
  <c r="A1165" i="15"/>
  <c r="K1164" i="15"/>
  <c r="L1164" i="15" s="1"/>
  <c r="O1164" i="15" s="1"/>
  <c r="P1164" i="15" s="1"/>
  <c r="G1164" i="15"/>
  <c r="H1164" i="15" s="1"/>
  <c r="I1164" i="15" s="1"/>
  <c r="U1164" i="15" s="1"/>
  <c r="V1164" i="15" s="1"/>
  <c r="A1164" i="15"/>
  <c r="K1163" i="15"/>
  <c r="L1163" i="15" s="1"/>
  <c r="O1163" i="15" s="1"/>
  <c r="P1163" i="15" s="1"/>
  <c r="G1163" i="15"/>
  <c r="H1163" i="15" s="1"/>
  <c r="I1163" i="15" s="1"/>
  <c r="U1163" i="15" s="1"/>
  <c r="V1163" i="15" s="1"/>
  <c r="A1163" i="15"/>
  <c r="K1162" i="15"/>
  <c r="L1162" i="15" s="1"/>
  <c r="O1162" i="15" s="1"/>
  <c r="P1162" i="15" s="1"/>
  <c r="G1162" i="15"/>
  <c r="H1162" i="15" s="1"/>
  <c r="I1162" i="15" s="1"/>
  <c r="U1162" i="15" s="1"/>
  <c r="V1162" i="15" s="1"/>
  <c r="A1162" i="15"/>
  <c r="K1161" i="15"/>
  <c r="L1161" i="15" s="1"/>
  <c r="O1161" i="15" s="1"/>
  <c r="P1161" i="15" s="1"/>
  <c r="G1161" i="15"/>
  <c r="H1161" i="15" s="1"/>
  <c r="I1161" i="15" s="1"/>
  <c r="U1161" i="15" s="1"/>
  <c r="V1161" i="15" s="1"/>
  <c r="A1161" i="15"/>
  <c r="K1160" i="15"/>
  <c r="L1160" i="15" s="1"/>
  <c r="O1160" i="15" s="1"/>
  <c r="P1160" i="15" s="1"/>
  <c r="G1160" i="15"/>
  <c r="H1160" i="15" s="1"/>
  <c r="I1160" i="15" s="1"/>
  <c r="U1160" i="15" s="1"/>
  <c r="V1160" i="15" s="1"/>
  <c r="A1160" i="15"/>
  <c r="K1159" i="15"/>
  <c r="L1159" i="15" s="1"/>
  <c r="O1159" i="15" s="1"/>
  <c r="P1159" i="15" s="1"/>
  <c r="G1159" i="15"/>
  <c r="H1159" i="15" s="1"/>
  <c r="I1159" i="15" s="1"/>
  <c r="U1159" i="15" s="1"/>
  <c r="V1159" i="15" s="1"/>
  <c r="A1159" i="15"/>
  <c r="K1158" i="15"/>
  <c r="L1158" i="15" s="1"/>
  <c r="O1158" i="15" s="1"/>
  <c r="P1158" i="15" s="1"/>
  <c r="G1158" i="15"/>
  <c r="H1158" i="15" s="1"/>
  <c r="I1158" i="15" s="1"/>
  <c r="U1158" i="15" s="1"/>
  <c r="V1158" i="15" s="1"/>
  <c r="A1158" i="15"/>
  <c r="K1157" i="15"/>
  <c r="L1157" i="15" s="1"/>
  <c r="O1157" i="15" s="1"/>
  <c r="P1157" i="15" s="1"/>
  <c r="G1157" i="15"/>
  <c r="H1157" i="15" s="1"/>
  <c r="I1157" i="15" s="1"/>
  <c r="U1157" i="15" s="1"/>
  <c r="V1157" i="15" s="1"/>
  <c r="A1157" i="15"/>
  <c r="K1156" i="15"/>
  <c r="L1156" i="15" s="1"/>
  <c r="O1156" i="15" s="1"/>
  <c r="P1156" i="15" s="1"/>
  <c r="G1156" i="15"/>
  <c r="H1156" i="15" s="1"/>
  <c r="I1156" i="15" s="1"/>
  <c r="U1156" i="15" s="1"/>
  <c r="V1156" i="15" s="1"/>
  <c r="A1156" i="15"/>
  <c r="K1155" i="15"/>
  <c r="L1155" i="15" s="1"/>
  <c r="O1155" i="15" s="1"/>
  <c r="P1155" i="15" s="1"/>
  <c r="G1155" i="15"/>
  <c r="H1155" i="15" s="1"/>
  <c r="I1155" i="15" s="1"/>
  <c r="U1155" i="15" s="1"/>
  <c r="V1155" i="15" s="1"/>
  <c r="A1155" i="15"/>
  <c r="K1154" i="15"/>
  <c r="L1154" i="15" s="1"/>
  <c r="O1154" i="15" s="1"/>
  <c r="P1154" i="15" s="1"/>
  <c r="G1154" i="15"/>
  <c r="H1154" i="15" s="1"/>
  <c r="I1154" i="15" s="1"/>
  <c r="U1154" i="15" s="1"/>
  <c r="V1154" i="15" s="1"/>
  <c r="A1154" i="15"/>
  <c r="K1153" i="15"/>
  <c r="L1153" i="15" s="1"/>
  <c r="O1153" i="15" s="1"/>
  <c r="P1153" i="15" s="1"/>
  <c r="G1153" i="15"/>
  <c r="H1153" i="15" s="1"/>
  <c r="I1153" i="15" s="1"/>
  <c r="U1153" i="15" s="1"/>
  <c r="V1153" i="15" s="1"/>
  <c r="A1153" i="15"/>
  <c r="K1152" i="15"/>
  <c r="L1152" i="15" s="1"/>
  <c r="O1152" i="15" s="1"/>
  <c r="P1152" i="15" s="1"/>
  <c r="G1152" i="15"/>
  <c r="H1152" i="15" s="1"/>
  <c r="I1152" i="15" s="1"/>
  <c r="U1152" i="15" s="1"/>
  <c r="V1152" i="15" s="1"/>
  <c r="A1152" i="15"/>
  <c r="K1151" i="15"/>
  <c r="L1151" i="15" s="1"/>
  <c r="O1151" i="15" s="1"/>
  <c r="P1151" i="15" s="1"/>
  <c r="G1151" i="15"/>
  <c r="H1151" i="15" s="1"/>
  <c r="I1151" i="15" s="1"/>
  <c r="U1151" i="15" s="1"/>
  <c r="V1151" i="15" s="1"/>
  <c r="A1151" i="15"/>
  <c r="K1150" i="15"/>
  <c r="L1150" i="15" s="1"/>
  <c r="G1150" i="15"/>
  <c r="H1150" i="15" s="1"/>
  <c r="I1150" i="15" s="1"/>
  <c r="U1150" i="15" s="1"/>
  <c r="V1150" i="15" s="1"/>
  <c r="A1150" i="15"/>
  <c r="K1149" i="15"/>
  <c r="L1149" i="15" s="1"/>
  <c r="G1149" i="15"/>
  <c r="H1149" i="15" s="1"/>
  <c r="I1149" i="15" s="1"/>
  <c r="U1149" i="15" s="1"/>
  <c r="V1149" i="15" s="1"/>
  <c r="A1149" i="15"/>
  <c r="K1148" i="15"/>
  <c r="L1148" i="15" s="1"/>
  <c r="G1148" i="15"/>
  <c r="H1148" i="15" s="1"/>
  <c r="I1148" i="15" s="1"/>
  <c r="U1148" i="15" s="1"/>
  <c r="V1148" i="15" s="1"/>
  <c r="A1148" i="15"/>
  <c r="K1147" i="15"/>
  <c r="L1147" i="15" s="1"/>
  <c r="G1147" i="15"/>
  <c r="H1147" i="15" s="1"/>
  <c r="I1147" i="15" s="1"/>
  <c r="U1147" i="15" s="1"/>
  <c r="V1147" i="15" s="1"/>
  <c r="A1147" i="15"/>
  <c r="K1146" i="15"/>
  <c r="L1146" i="15" s="1"/>
  <c r="G1146" i="15"/>
  <c r="H1146" i="15" s="1"/>
  <c r="I1146" i="15" s="1"/>
  <c r="U1146" i="15" s="1"/>
  <c r="V1146" i="15" s="1"/>
  <c r="A1146" i="15"/>
  <c r="K1145" i="15"/>
  <c r="L1145" i="15" s="1"/>
  <c r="G1145" i="15"/>
  <c r="H1145" i="15" s="1"/>
  <c r="I1145" i="15" s="1"/>
  <c r="U1145" i="15" s="1"/>
  <c r="V1145" i="15" s="1"/>
  <c r="A1145" i="15"/>
  <c r="K1144" i="15"/>
  <c r="L1144" i="15" s="1"/>
  <c r="G1144" i="15"/>
  <c r="H1144" i="15" s="1"/>
  <c r="I1144" i="15" s="1"/>
  <c r="U1144" i="15" s="1"/>
  <c r="V1144" i="15" s="1"/>
  <c r="A1144" i="15"/>
  <c r="K1143" i="15"/>
  <c r="L1143" i="15" s="1"/>
  <c r="G1143" i="15"/>
  <c r="H1143" i="15" s="1"/>
  <c r="I1143" i="15" s="1"/>
  <c r="U1143" i="15" s="1"/>
  <c r="V1143" i="15" s="1"/>
  <c r="A1143" i="15"/>
  <c r="K1142" i="15"/>
  <c r="L1142" i="15" s="1"/>
  <c r="G1142" i="15"/>
  <c r="H1142" i="15" s="1"/>
  <c r="I1142" i="15" s="1"/>
  <c r="U1142" i="15" s="1"/>
  <c r="V1142" i="15" s="1"/>
  <c r="A1142" i="15"/>
  <c r="K1141" i="15"/>
  <c r="L1141" i="15" s="1"/>
  <c r="G1141" i="15"/>
  <c r="H1141" i="15" s="1"/>
  <c r="I1141" i="15" s="1"/>
  <c r="U1141" i="15" s="1"/>
  <c r="V1141" i="15" s="1"/>
  <c r="A1141" i="15"/>
  <c r="K1140" i="15"/>
  <c r="L1140" i="15" s="1"/>
  <c r="G1140" i="15"/>
  <c r="H1140" i="15" s="1"/>
  <c r="I1140" i="15" s="1"/>
  <c r="U1140" i="15" s="1"/>
  <c r="V1140" i="15" s="1"/>
  <c r="A1140" i="15"/>
  <c r="K1139" i="15"/>
  <c r="L1139" i="15" s="1"/>
  <c r="G1139" i="15"/>
  <c r="H1139" i="15" s="1"/>
  <c r="I1139" i="15" s="1"/>
  <c r="U1139" i="15" s="1"/>
  <c r="V1139" i="15" s="1"/>
  <c r="A1139" i="15"/>
  <c r="K1138" i="15"/>
  <c r="L1138" i="15" s="1"/>
  <c r="G1138" i="15"/>
  <c r="H1138" i="15" s="1"/>
  <c r="I1138" i="15" s="1"/>
  <c r="U1138" i="15" s="1"/>
  <c r="V1138" i="15" s="1"/>
  <c r="A1138" i="15"/>
  <c r="K1137" i="15"/>
  <c r="L1137" i="15" s="1"/>
  <c r="G1137" i="15"/>
  <c r="H1137" i="15" s="1"/>
  <c r="I1137" i="15" s="1"/>
  <c r="U1137" i="15" s="1"/>
  <c r="V1137" i="15" s="1"/>
  <c r="A1137" i="15"/>
  <c r="K1136" i="15"/>
  <c r="L1136" i="15" s="1"/>
  <c r="G1136" i="15"/>
  <c r="H1136" i="15" s="1"/>
  <c r="I1136" i="15" s="1"/>
  <c r="U1136" i="15" s="1"/>
  <c r="V1136" i="15" s="1"/>
  <c r="A1136" i="15"/>
  <c r="K1135" i="15"/>
  <c r="L1135" i="15" s="1"/>
  <c r="G1135" i="15"/>
  <c r="H1135" i="15" s="1"/>
  <c r="I1135" i="15" s="1"/>
  <c r="U1135" i="15" s="1"/>
  <c r="V1135" i="15" s="1"/>
  <c r="A1135" i="15"/>
  <c r="K1134" i="15"/>
  <c r="L1134" i="15" s="1"/>
  <c r="G1134" i="15"/>
  <c r="H1134" i="15" s="1"/>
  <c r="I1134" i="15" s="1"/>
  <c r="U1134" i="15" s="1"/>
  <c r="V1134" i="15" s="1"/>
  <c r="A1134" i="15"/>
  <c r="K1133" i="15"/>
  <c r="L1133" i="15" s="1"/>
  <c r="G1133" i="15"/>
  <c r="H1133" i="15" s="1"/>
  <c r="I1133" i="15" s="1"/>
  <c r="U1133" i="15" s="1"/>
  <c r="V1133" i="15" s="1"/>
  <c r="A1133" i="15"/>
  <c r="K1132" i="15"/>
  <c r="L1132" i="15" s="1"/>
  <c r="G1132" i="15"/>
  <c r="H1132" i="15" s="1"/>
  <c r="I1132" i="15" s="1"/>
  <c r="U1132" i="15" s="1"/>
  <c r="V1132" i="15" s="1"/>
  <c r="A1132" i="15"/>
  <c r="K1131" i="15"/>
  <c r="L1131" i="15" s="1"/>
  <c r="G1131" i="15"/>
  <c r="H1131" i="15" s="1"/>
  <c r="I1131" i="15" s="1"/>
  <c r="U1131" i="15" s="1"/>
  <c r="V1131" i="15" s="1"/>
  <c r="A1131" i="15"/>
  <c r="K1130" i="15"/>
  <c r="L1130" i="15" s="1"/>
  <c r="G1130" i="15"/>
  <c r="H1130" i="15" s="1"/>
  <c r="I1130" i="15" s="1"/>
  <c r="U1130" i="15" s="1"/>
  <c r="V1130" i="15" s="1"/>
  <c r="A1130" i="15"/>
  <c r="K1129" i="15"/>
  <c r="L1129" i="15" s="1"/>
  <c r="G1129" i="15"/>
  <c r="H1129" i="15" s="1"/>
  <c r="I1129" i="15" s="1"/>
  <c r="U1129" i="15" s="1"/>
  <c r="V1129" i="15" s="1"/>
  <c r="A1129" i="15"/>
  <c r="K1128" i="15"/>
  <c r="L1128" i="15" s="1"/>
  <c r="G1128" i="15"/>
  <c r="H1128" i="15" s="1"/>
  <c r="I1128" i="15" s="1"/>
  <c r="U1128" i="15" s="1"/>
  <c r="V1128" i="15" s="1"/>
  <c r="A1128" i="15"/>
  <c r="K1127" i="15"/>
  <c r="L1127" i="15" s="1"/>
  <c r="G1127" i="15"/>
  <c r="H1127" i="15" s="1"/>
  <c r="I1127" i="15" s="1"/>
  <c r="U1127" i="15" s="1"/>
  <c r="V1127" i="15" s="1"/>
  <c r="A1127" i="15"/>
  <c r="K1126" i="15"/>
  <c r="L1126" i="15" s="1"/>
  <c r="G1126" i="15"/>
  <c r="H1126" i="15" s="1"/>
  <c r="I1126" i="15" s="1"/>
  <c r="U1126" i="15" s="1"/>
  <c r="V1126" i="15" s="1"/>
  <c r="A1126" i="15"/>
  <c r="K1125" i="15"/>
  <c r="L1125" i="15" s="1"/>
  <c r="G1125" i="15"/>
  <c r="H1125" i="15" s="1"/>
  <c r="I1125" i="15" s="1"/>
  <c r="U1125" i="15" s="1"/>
  <c r="V1125" i="15" s="1"/>
  <c r="A1125" i="15"/>
  <c r="K1124" i="15"/>
  <c r="L1124" i="15" s="1"/>
  <c r="G1124" i="15"/>
  <c r="H1124" i="15" s="1"/>
  <c r="I1124" i="15" s="1"/>
  <c r="U1124" i="15" s="1"/>
  <c r="V1124" i="15" s="1"/>
  <c r="A1124" i="15"/>
  <c r="K1123" i="15"/>
  <c r="L1123" i="15" s="1"/>
  <c r="G1123" i="15"/>
  <c r="H1123" i="15" s="1"/>
  <c r="I1123" i="15" s="1"/>
  <c r="U1123" i="15" s="1"/>
  <c r="V1123" i="15" s="1"/>
  <c r="A1123" i="15"/>
  <c r="K1122" i="15"/>
  <c r="L1122" i="15" s="1"/>
  <c r="G1122" i="15"/>
  <c r="H1122" i="15" s="1"/>
  <c r="I1122" i="15" s="1"/>
  <c r="U1122" i="15" s="1"/>
  <c r="V1122" i="15" s="1"/>
  <c r="A1122" i="15"/>
  <c r="K1121" i="15"/>
  <c r="L1121" i="15" s="1"/>
  <c r="G1121" i="15"/>
  <c r="H1121" i="15" s="1"/>
  <c r="I1121" i="15" s="1"/>
  <c r="U1121" i="15" s="1"/>
  <c r="V1121" i="15" s="1"/>
  <c r="A1121" i="15"/>
  <c r="K1120" i="15"/>
  <c r="L1120" i="15" s="1"/>
  <c r="G1120" i="15"/>
  <c r="H1120" i="15" s="1"/>
  <c r="I1120" i="15" s="1"/>
  <c r="U1120" i="15" s="1"/>
  <c r="V1120" i="15" s="1"/>
  <c r="A1120" i="15"/>
  <c r="K1119" i="15"/>
  <c r="L1119" i="15" s="1"/>
  <c r="G1119" i="15"/>
  <c r="H1119" i="15" s="1"/>
  <c r="I1119" i="15" s="1"/>
  <c r="U1119" i="15" s="1"/>
  <c r="V1119" i="15" s="1"/>
  <c r="A1119" i="15"/>
  <c r="K1118" i="15"/>
  <c r="L1118" i="15" s="1"/>
  <c r="G1118" i="15"/>
  <c r="H1118" i="15" s="1"/>
  <c r="I1118" i="15" s="1"/>
  <c r="U1118" i="15" s="1"/>
  <c r="V1118" i="15" s="1"/>
  <c r="A1118" i="15"/>
  <c r="K1117" i="15"/>
  <c r="L1117" i="15" s="1"/>
  <c r="G1117" i="15"/>
  <c r="H1117" i="15" s="1"/>
  <c r="I1117" i="15" s="1"/>
  <c r="U1117" i="15" s="1"/>
  <c r="V1117" i="15" s="1"/>
  <c r="A1117" i="15"/>
  <c r="K1116" i="15"/>
  <c r="L1116" i="15" s="1"/>
  <c r="G1116" i="15"/>
  <c r="H1116" i="15" s="1"/>
  <c r="I1116" i="15" s="1"/>
  <c r="U1116" i="15" s="1"/>
  <c r="V1116" i="15" s="1"/>
  <c r="A1116" i="15"/>
  <c r="K1115" i="15"/>
  <c r="L1115" i="15" s="1"/>
  <c r="G1115" i="15"/>
  <c r="H1115" i="15" s="1"/>
  <c r="I1115" i="15" s="1"/>
  <c r="U1115" i="15" s="1"/>
  <c r="V1115" i="15" s="1"/>
  <c r="A1115" i="15"/>
  <c r="K1114" i="15"/>
  <c r="L1114" i="15" s="1"/>
  <c r="G1114" i="15"/>
  <c r="H1114" i="15" s="1"/>
  <c r="I1114" i="15" s="1"/>
  <c r="U1114" i="15" s="1"/>
  <c r="V1114" i="15" s="1"/>
  <c r="A1114" i="15"/>
  <c r="G558" i="15"/>
  <c r="H558" i="15" s="1"/>
  <c r="I558" i="15" s="1"/>
  <c r="U558" i="15" s="1"/>
  <c r="V558" i="15" s="1"/>
  <c r="A558" i="15"/>
  <c r="G557" i="15"/>
  <c r="H557" i="15" s="1"/>
  <c r="I557" i="15" s="1"/>
  <c r="U557" i="15" s="1"/>
  <c r="V557" i="15" s="1"/>
  <c r="A557" i="15"/>
  <c r="G556" i="15"/>
  <c r="H556" i="15" s="1"/>
  <c r="I556" i="15" s="1"/>
  <c r="U556" i="15" s="1"/>
  <c r="V556" i="15" s="1"/>
  <c r="A556" i="15"/>
  <c r="G555" i="15"/>
  <c r="H555" i="15" s="1"/>
  <c r="I555" i="15" s="1"/>
  <c r="U555" i="15" s="1"/>
  <c r="V555" i="15" s="1"/>
  <c r="A555" i="15"/>
  <c r="G554" i="15"/>
  <c r="H554" i="15" s="1"/>
  <c r="I554" i="15" s="1"/>
  <c r="U554" i="15" s="1"/>
  <c r="V554" i="15" s="1"/>
  <c r="A554" i="15"/>
  <c r="G553" i="15"/>
  <c r="H553" i="15" s="1"/>
  <c r="I553" i="15" s="1"/>
  <c r="U553" i="15" s="1"/>
  <c r="V553" i="15" s="1"/>
  <c r="A553" i="15"/>
  <c r="G552" i="15"/>
  <c r="H552" i="15" s="1"/>
  <c r="I552" i="15" s="1"/>
  <c r="U552" i="15" s="1"/>
  <c r="V552" i="15" s="1"/>
  <c r="A552" i="15"/>
  <c r="G551" i="15"/>
  <c r="H551" i="15" s="1"/>
  <c r="I551" i="15" s="1"/>
  <c r="U551" i="15" s="1"/>
  <c r="V551" i="15" s="1"/>
  <c r="A551" i="15"/>
  <c r="G550" i="15"/>
  <c r="H550" i="15" s="1"/>
  <c r="I550" i="15" s="1"/>
  <c r="U550" i="15" s="1"/>
  <c r="V550" i="15" s="1"/>
  <c r="A550" i="15"/>
  <c r="G549" i="15"/>
  <c r="H549" i="15" s="1"/>
  <c r="I549" i="15" s="1"/>
  <c r="U549" i="15" s="1"/>
  <c r="V549" i="15" s="1"/>
  <c r="A549" i="15"/>
  <c r="G548" i="15"/>
  <c r="H548" i="15" s="1"/>
  <c r="I548" i="15" s="1"/>
  <c r="U548" i="15" s="1"/>
  <c r="V548" i="15" s="1"/>
  <c r="A548" i="15"/>
  <c r="G547" i="15"/>
  <c r="H547" i="15" s="1"/>
  <c r="I547" i="15" s="1"/>
  <c r="U547" i="15" s="1"/>
  <c r="V547" i="15" s="1"/>
  <c r="A547" i="15"/>
  <c r="G546" i="15"/>
  <c r="H546" i="15" s="1"/>
  <c r="I546" i="15" s="1"/>
  <c r="U546" i="15" s="1"/>
  <c r="V546" i="15" s="1"/>
  <c r="A546" i="15"/>
  <c r="G545" i="15"/>
  <c r="H545" i="15" s="1"/>
  <c r="I545" i="15" s="1"/>
  <c r="U545" i="15" s="1"/>
  <c r="V545" i="15" s="1"/>
  <c r="A545" i="15"/>
  <c r="G544" i="15"/>
  <c r="H544" i="15" s="1"/>
  <c r="I544" i="15" s="1"/>
  <c r="U544" i="15" s="1"/>
  <c r="V544" i="15" s="1"/>
  <c r="A544" i="15"/>
  <c r="G543" i="15"/>
  <c r="H543" i="15" s="1"/>
  <c r="I543" i="15" s="1"/>
  <c r="U543" i="15" s="1"/>
  <c r="V543" i="15" s="1"/>
  <c r="A543" i="15"/>
  <c r="G542" i="15"/>
  <c r="H542" i="15" s="1"/>
  <c r="I542" i="15" s="1"/>
  <c r="U542" i="15" s="1"/>
  <c r="V542" i="15" s="1"/>
  <c r="A542" i="15"/>
  <c r="G541" i="15"/>
  <c r="H541" i="15" s="1"/>
  <c r="I541" i="15" s="1"/>
  <c r="U541" i="15" s="1"/>
  <c r="V541" i="15" s="1"/>
  <c r="A541" i="15"/>
  <c r="G540" i="15"/>
  <c r="H540" i="15" s="1"/>
  <c r="I540" i="15" s="1"/>
  <c r="U540" i="15" s="1"/>
  <c r="V540" i="15" s="1"/>
  <c r="A540" i="15"/>
  <c r="G539" i="15"/>
  <c r="H539" i="15" s="1"/>
  <c r="I539" i="15" s="1"/>
  <c r="U539" i="15" s="1"/>
  <c r="V539" i="15" s="1"/>
  <c r="A539" i="15"/>
  <c r="G538" i="15"/>
  <c r="H538" i="15" s="1"/>
  <c r="I538" i="15" s="1"/>
  <c r="U538" i="15" s="1"/>
  <c r="V538" i="15" s="1"/>
  <c r="A538" i="15"/>
  <c r="G537" i="15"/>
  <c r="H537" i="15" s="1"/>
  <c r="I537" i="15" s="1"/>
  <c r="U537" i="15" s="1"/>
  <c r="V537" i="15" s="1"/>
  <c r="A537" i="15"/>
  <c r="G536" i="15"/>
  <c r="H536" i="15" s="1"/>
  <c r="I536" i="15" s="1"/>
  <c r="U536" i="15" s="1"/>
  <c r="V536" i="15" s="1"/>
  <c r="A536" i="15"/>
  <c r="G535" i="15"/>
  <c r="H535" i="15" s="1"/>
  <c r="I535" i="15" s="1"/>
  <c r="U535" i="15" s="1"/>
  <c r="V535" i="15" s="1"/>
  <c r="A535" i="15"/>
  <c r="G534" i="15"/>
  <c r="H534" i="15" s="1"/>
  <c r="I534" i="15" s="1"/>
  <c r="U534" i="15" s="1"/>
  <c r="V534" i="15" s="1"/>
  <c r="A534" i="15"/>
  <c r="G533" i="15"/>
  <c r="H533" i="15" s="1"/>
  <c r="I533" i="15" s="1"/>
  <c r="U533" i="15" s="1"/>
  <c r="V533" i="15" s="1"/>
  <c r="A533" i="15"/>
  <c r="G532" i="15"/>
  <c r="H532" i="15" s="1"/>
  <c r="I532" i="15" s="1"/>
  <c r="U532" i="15" s="1"/>
  <c r="V532" i="15" s="1"/>
  <c r="A532" i="15"/>
  <c r="G531" i="15"/>
  <c r="H531" i="15" s="1"/>
  <c r="I531" i="15" s="1"/>
  <c r="U531" i="15" s="1"/>
  <c r="V531" i="15" s="1"/>
  <c r="A531" i="15"/>
  <c r="G530" i="15"/>
  <c r="H530" i="15" s="1"/>
  <c r="I530" i="15" s="1"/>
  <c r="U530" i="15" s="1"/>
  <c r="V530" i="15" s="1"/>
  <c r="A530" i="15"/>
  <c r="G529" i="15"/>
  <c r="H529" i="15" s="1"/>
  <c r="I529" i="15" s="1"/>
  <c r="U529" i="15" s="1"/>
  <c r="V529" i="15" s="1"/>
  <c r="A529" i="15"/>
  <c r="G528" i="15"/>
  <c r="H528" i="15" s="1"/>
  <c r="I528" i="15" s="1"/>
  <c r="U528" i="15" s="1"/>
  <c r="V528" i="15" s="1"/>
  <c r="A528" i="15"/>
  <c r="G527" i="15"/>
  <c r="H527" i="15" s="1"/>
  <c r="I527" i="15" s="1"/>
  <c r="U527" i="15" s="1"/>
  <c r="V527" i="15" s="1"/>
  <c r="A527" i="15"/>
  <c r="G526" i="15"/>
  <c r="H526" i="15" s="1"/>
  <c r="I526" i="15" s="1"/>
  <c r="U526" i="15" s="1"/>
  <c r="V526" i="15" s="1"/>
  <c r="A526" i="15"/>
  <c r="G525" i="15"/>
  <c r="H525" i="15" s="1"/>
  <c r="I525" i="15" s="1"/>
  <c r="U525" i="15" s="1"/>
  <c r="V525" i="15" s="1"/>
  <c r="A525" i="15"/>
  <c r="G524" i="15"/>
  <c r="H524" i="15" s="1"/>
  <c r="I524" i="15" s="1"/>
  <c r="U524" i="15" s="1"/>
  <c r="V524" i="15" s="1"/>
  <c r="A524" i="15"/>
  <c r="G523" i="15"/>
  <c r="H523" i="15" s="1"/>
  <c r="I523" i="15" s="1"/>
  <c r="U523" i="15" s="1"/>
  <c r="V523" i="15" s="1"/>
  <c r="A523" i="15"/>
  <c r="G522" i="15"/>
  <c r="H522" i="15" s="1"/>
  <c r="I522" i="15" s="1"/>
  <c r="U522" i="15" s="1"/>
  <c r="V522" i="15" s="1"/>
  <c r="A522" i="15"/>
  <c r="G891" i="15"/>
  <c r="H891" i="15" s="1"/>
  <c r="I891" i="15" s="1"/>
  <c r="U891" i="15" s="1"/>
  <c r="V891" i="15" s="1"/>
  <c r="A891" i="15"/>
  <c r="G890" i="15"/>
  <c r="H890" i="15" s="1"/>
  <c r="I890" i="15" s="1"/>
  <c r="U890" i="15" s="1"/>
  <c r="V890" i="15" s="1"/>
  <c r="A890" i="15"/>
  <c r="G889" i="15"/>
  <c r="H889" i="15" s="1"/>
  <c r="I889" i="15" s="1"/>
  <c r="U889" i="15" s="1"/>
  <c r="V889" i="15" s="1"/>
  <c r="A889" i="15"/>
  <c r="G888" i="15"/>
  <c r="H888" i="15" s="1"/>
  <c r="I888" i="15" s="1"/>
  <c r="U888" i="15" s="1"/>
  <c r="V888" i="15" s="1"/>
  <c r="A888" i="15"/>
  <c r="G887" i="15"/>
  <c r="H887" i="15" s="1"/>
  <c r="I887" i="15" s="1"/>
  <c r="U887" i="15" s="1"/>
  <c r="V887" i="15" s="1"/>
  <c r="A887" i="15"/>
  <c r="G886" i="15"/>
  <c r="H886" i="15" s="1"/>
  <c r="I886" i="15" s="1"/>
  <c r="U886" i="15" s="1"/>
  <c r="V886" i="15" s="1"/>
  <c r="A886" i="15"/>
  <c r="G885" i="15"/>
  <c r="H885" i="15" s="1"/>
  <c r="I885" i="15" s="1"/>
  <c r="U885" i="15" s="1"/>
  <c r="V885" i="15" s="1"/>
  <c r="A885" i="15"/>
  <c r="G884" i="15"/>
  <c r="H884" i="15" s="1"/>
  <c r="I884" i="15" s="1"/>
  <c r="U884" i="15" s="1"/>
  <c r="V884" i="15" s="1"/>
  <c r="A884" i="15"/>
  <c r="G883" i="15"/>
  <c r="H883" i="15" s="1"/>
  <c r="I883" i="15" s="1"/>
  <c r="U883" i="15" s="1"/>
  <c r="V883" i="15" s="1"/>
  <c r="A883" i="15"/>
  <c r="G882" i="15"/>
  <c r="H882" i="15" s="1"/>
  <c r="I882" i="15" s="1"/>
  <c r="U882" i="15" s="1"/>
  <c r="V882" i="15" s="1"/>
  <c r="A882" i="15"/>
  <c r="G881" i="15"/>
  <c r="H881" i="15" s="1"/>
  <c r="I881" i="15" s="1"/>
  <c r="U881" i="15" s="1"/>
  <c r="V881" i="15" s="1"/>
  <c r="A881" i="15"/>
  <c r="G880" i="15"/>
  <c r="H880" i="15" s="1"/>
  <c r="I880" i="15" s="1"/>
  <c r="U880" i="15" s="1"/>
  <c r="V880" i="15" s="1"/>
  <c r="A880" i="15"/>
  <c r="G879" i="15"/>
  <c r="H879" i="15" s="1"/>
  <c r="I879" i="15" s="1"/>
  <c r="U879" i="15" s="1"/>
  <c r="V879" i="15" s="1"/>
  <c r="A879" i="15"/>
  <c r="G878" i="15"/>
  <c r="H878" i="15" s="1"/>
  <c r="I878" i="15" s="1"/>
  <c r="U878" i="15" s="1"/>
  <c r="V878" i="15" s="1"/>
  <c r="A878" i="15"/>
  <c r="G877" i="15"/>
  <c r="H877" i="15" s="1"/>
  <c r="I877" i="15" s="1"/>
  <c r="U877" i="15" s="1"/>
  <c r="V877" i="15" s="1"/>
  <c r="A877" i="15"/>
  <c r="G876" i="15"/>
  <c r="H876" i="15" s="1"/>
  <c r="I876" i="15" s="1"/>
  <c r="U876" i="15" s="1"/>
  <c r="V876" i="15" s="1"/>
  <c r="A876" i="15"/>
  <c r="G875" i="15"/>
  <c r="H875" i="15" s="1"/>
  <c r="I875" i="15" s="1"/>
  <c r="U875" i="15" s="1"/>
  <c r="V875" i="15" s="1"/>
  <c r="A875" i="15"/>
  <c r="G874" i="15"/>
  <c r="H874" i="15" s="1"/>
  <c r="I874" i="15" s="1"/>
  <c r="U874" i="15" s="1"/>
  <c r="V874" i="15" s="1"/>
  <c r="A874" i="15"/>
  <c r="G873" i="15"/>
  <c r="H873" i="15" s="1"/>
  <c r="I873" i="15" s="1"/>
  <c r="U873" i="15" s="1"/>
  <c r="V873" i="15" s="1"/>
  <c r="A873" i="15"/>
  <c r="G872" i="15"/>
  <c r="H872" i="15" s="1"/>
  <c r="I872" i="15" s="1"/>
  <c r="U872" i="15" s="1"/>
  <c r="V872" i="15" s="1"/>
  <c r="A872" i="15"/>
  <c r="G871" i="15"/>
  <c r="H871" i="15" s="1"/>
  <c r="I871" i="15" s="1"/>
  <c r="U871" i="15" s="1"/>
  <c r="V871" i="15" s="1"/>
  <c r="A871" i="15"/>
  <c r="G870" i="15"/>
  <c r="H870" i="15" s="1"/>
  <c r="I870" i="15" s="1"/>
  <c r="U870" i="15" s="1"/>
  <c r="V870" i="15" s="1"/>
  <c r="A870" i="15"/>
  <c r="G869" i="15"/>
  <c r="H869" i="15" s="1"/>
  <c r="I869" i="15" s="1"/>
  <c r="U869" i="15" s="1"/>
  <c r="V869" i="15" s="1"/>
  <c r="A869" i="15"/>
  <c r="G868" i="15"/>
  <c r="H868" i="15" s="1"/>
  <c r="I868" i="15" s="1"/>
  <c r="U868" i="15" s="1"/>
  <c r="V868" i="15" s="1"/>
  <c r="A868" i="15"/>
  <c r="G867" i="15"/>
  <c r="H867" i="15" s="1"/>
  <c r="I867" i="15" s="1"/>
  <c r="U867" i="15" s="1"/>
  <c r="V867" i="15" s="1"/>
  <c r="A867" i="15"/>
  <c r="G866" i="15"/>
  <c r="H866" i="15" s="1"/>
  <c r="I866" i="15" s="1"/>
  <c r="U866" i="15" s="1"/>
  <c r="V866" i="15" s="1"/>
  <c r="A866" i="15"/>
  <c r="G865" i="15"/>
  <c r="H865" i="15" s="1"/>
  <c r="I865" i="15" s="1"/>
  <c r="U865" i="15" s="1"/>
  <c r="V865" i="15" s="1"/>
  <c r="A865" i="15"/>
  <c r="G864" i="15"/>
  <c r="H864" i="15" s="1"/>
  <c r="I864" i="15" s="1"/>
  <c r="U864" i="15" s="1"/>
  <c r="V864" i="15" s="1"/>
  <c r="A864" i="15"/>
  <c r="G863" i="15"/>
  <c r="H863" i="15" s="1"/>
  <c r="I863" i="15" s="1"/>
  <c r="U863" i="15" s="1"/>
  <c r="V863" i="15" s="1"/>
  <c r="A863" i="15"/>
  <c r="G862" i="15"/>
  <c r="H862" i="15" s="1"/>
  <c r="I862" i="15" s="1"/>
  <c r="U862" i="15" s="1"/>
  <c r="V862" i="15" s="1"/>
  <c r="A862" i="15"/>
  <c r="G861" i="15"/>
  <c r="H861" i="15" s="1"/>
  <c r="I861" i="15" s="1"/>
  <c r="U861" i="15" s="1"/>
  <c r="V861" i="15" s="1"/>
  <c r="A861" i="15"/>
  <c r="G860" i="15"/>
  <c r="H860" i="15" s="1"/>
  <c r="I860" i="15" s="1"/>
  <c r="U860" i="15" s="1"/>
  <c r="V860" i="15" s="1"/>
  <c r="A860" i="15"/>
  <c r="G859" i="15"/>
  <c r="H859" i="15" s="1"/>
  <c r="I859" i="15" s="1"/>
  <c r="U859" i="15" s="1"/>
  <c r="V859" i="15" s="1"/>
  <c r="A859" i="15"/>
  <c r="G858" i="15"/>
  <c r="H858" i="15" s="1"/>
  <c r="I858" i="15" s="1"/>
  <c r="U858" i="15" s="1"/>
  <c r="V858" i="15" s="1"/>
  <c r="A858" i="15"/>
  <c r="G857" i="15"/>
  <c r="H857" i="15" s="1"/>
  <c r="I857" i="15" s="1"/>
  <c r="U857" i="15" s="1"/>
  <c r="V857" i="15" s="1"/>
  <c r="A857" i="15"/>
  <c r="G856" i="15"/>
  <c r="H856" i="15" s="1"/>
  <c r="I856" i="15" s="1"/>
  <c r="U856" i="15" s="1"/>
  <c r="V856" i="15" s="1"/>
  <c r="A856" i="15"/>
  <c r="G855" i="15"/>
  <c r="H855" i="15" s="1"/>
  <c r="I855" i="15" s="1"/>
  <c r="U855" i="15" s="1"/>
  <c r="V855" i="15" s="1"/>
  <c r="A855" i="15"/>
  <c r="K854" i="15"/>
  <c r="L854" i="15" s="1"/>
  <c r="O854" i="15" s="1"/>
  <c r="P854" i="15" s="1"/>
  <c r="G854" i="15"/>
  <c r="H854" i="15" s="1"/>
  <c r="I854" i="15" s="1"/>
  <c r="U854" i="15" s="1"/>
  <c r="V854" i="15" s="1"/>
  <c r="A854" i="15"/>
  <c r="K853" i="15"/>
  <c r="L853" i="15" s="1"/>
  <c r="O853" i="15" s="1"/>
  <c r="P853" i="15" s="1"/>
  <c r="G853" i="15"/>
  <c r="H853" i="15" s="1"/>
  <c r="I853" i="15" s="1"/>
  <c r="U853" i="15" s="1"/>
  <c r="V853" i="15" s="1"/>
  <c r="A853" i="15"/>
  <c r="K852" i="15"/>
  <c r="L852" i="15" s="1"/>
  <c r="O852" i="15" s="1"/>
  <c r="P852" i="15" s="1"/>
  <c r="G852" i="15"/>
  <c r="H852" i="15" s="1"/>
  <c r="I852" i="15" s="1"/>
  <c r="U852" i="15" s="1"/>
  <c r="V852" i="15" s="1"/>
  <c r="A852" i="15"/>
  <c r="K851" i="15"/>
  <c r="L851" i="15" s="1"/>
  <c r="O851" i="15" s="1"/>
  <c r="P851" i="15" s="1"/>
  <c r="G851" i="15"/>
  <c r="H851" i="15" s="1"/>
  <c r="I851" i="15" s="1"/>
  <c r="U851" i="15" s="1"/>
  <c r="V851" i="15" s="1"/>
  <c r="A851" i="15"/>
  <c r="K850" i="15"/>
  <c r="L850" i="15" s="1"/>
  <c r="O850" i="15" s="1"/>
  <c r="P850" i="15" s="1"/>
  <c r="G850" i="15"/>
  <c r="H850" i="15" s="1"/>
  <c r="I850" i="15" s="1"/>
  <c r="U850" i="15" s="1"/>
  <c r="V850" i="15" s="1"/>
  <c r="A850" i="15"/>
  <c r="K849" i="15"/>
  <c r="L849" i="15" s="1"/>
  <c r="O849" i="15" s="1"/>
  <c r="P849" i="15" s="1"/>
  <c r="G849" i="15"/>
  <c r="H849" i="15" s="1"/>
  <c r="I849" i="15" s="1"/>
  <c r="U849" i="15" s="1"/>
  <c r="V849" i="15" s="1"/>
  <c r="A849" i="15"/>
  <c r="K848" i="15"/>
  <c r="L848" i="15" s="1"/>
  <c r="O848" i="15" s="1"/>
  <c r="P848" i="15" s="1"/>
  <c r="G848" i="15"/>
  <c r="H848" i="15" s="1"/>
  <c r="I848" i="15" s="1"/>
  <c r="U848" i="15" s="1"/>
  <c r="V848" i="15" s="1"/>
  <c r="A848" i="15"/>
  <c r="K847" i="15"/>
  <c r="L847" i="15" s="1"/>
  <c r="O847" i="15" s="1"/>
  <c r="P847" i="15" s="1"/>
  <c r="G847" i="15"/>
  <c r="H847" i="15" s="1"/>
  <c r="I847" i="15" s="1"/>
  <c r="U847" i="15" s="1"/>
  <c r="V847" i="15" s="1"/>
  <c r="A847" i="15"/>
  <c r="K846" i="15"/>
  <c r="L846" i="15" s="1"/>
  <c r="O846" i="15" s="1"/>
  <c r="P846" i="15" s="1"/>
  <c r="G846" i="15"/>
  <c r="H846" i="15" s="1"/>
  <c r="I846" i="15" s="1"/>
  <c r="U846" i="15" s="1"/>
  <c r="V846" i="15" s="1"/>
  <c r="A846" i="15"/>
  <c r="K845" i="15"/>
  <c r="L845" i="15" s="1"/>
  <c r="O845" i="15" s="1"/>
  <c r="P845" i="15" s="1"/>
  <c r="G845" i="15"/>
  <c r="H845" i="15" s="1"/>
  <c r="I845" i="15" s="1"/>
  <c r="U845" i="15" s="1"/>
  <c r="V845" i="15" s="1"/>
  <c r="A845" i="15"/>
  <c r="K844" i="15"/>
  <c r="L844" i="15" s="1"/>
  <c r="O844" i="15" s="1"/>
  <c r="P844" i="15" s="1"/>
  <c r="G844" i="15"/>
  <c r="H844" i="15" s="1"/>
  <c r="I844" i="15" s="1"/>
  <c r="U844" i="15" s="1"/>
  <c r="V844" i="15" s="1"/>
  <c r="A844" i="15"/>
  <c r="K843" i="15"/>
  <c r="L843" i="15" s="1"/>
  <c r="O843" i="15" s="1"/>
  <c r="P843" i="15" s="1"/>
  <c r="G843" i="15"/>
  <c r="H843" i="15" s="1"/>
  <c r="I843" i="15" s="1"/>
  <c r="U843" i="15" s="1"/>
  <c r="V843" i="15" s="1"/>
  <c r="A843" i="15"/>
  <c r="K842" i="15"/>
  <c r="L842" i="15" s="1"/>
  <c r="O842" i="15" s="1"/>
  <c r="P842" i="15" s="1"/>
  <c r="G842" i="15"/>
  <c r="H842" i="15" s="1"/>
  <c r="I842" i="15" s="1"/>
  <c r="U842" i="15" s="1"/>
  <c r="V842" i="15" s="1"/>
  <c r="A842" i="15"/>
  <c r="K841" i="15"/>
  <c r="L841" i="15" s="1"/>
  <c r="O841" i="15" s="1"/>
  <c r="P841" i="15" s="1"/>
  <c r="G841" i="15"/>
  <c r="H841" i="15" s="1"/>
  <c r="I841" i="15" s="1"/>
  <c r="U841" i="15" s="1"/>
  <c r="V841" i="15" s="1"/>
  <c r="A841" i="15"/>
  <c r="K840" i="15"/>
  <c r="L840" i="15" s="1"/>
  <c r="O840" i="15" s="1"/>
  <c r="P840" i="15" s="1"/>
  <c r="G840" i="15"/>
  <c r="H840" i="15" s="1"/>
  <c r="I840" i="15" s="1"/>
  <c r="U840" i="15" s="1"/>
  <c r="V840" i="15" s="1"/>
  <c r="A840" i="15"/>
  <c r="K839" i="15"/>
  <c r="L839" i="15" s="1"/>
  <c r="O839" i="15" s="1"/>
  <c r="P839" i="15" s="1"/>
  <c r="G839" i="15"/>
  <c r="H839" i="15" s="1"/>
  <c r="I839" i="15" s="1"/>
  <c r="U839" i="15" s="1"/>
  <c r="V839" i="15" s="1"/>
  <c r="A839" i="15"/>
  <c r="K838" i="15"/>
  <c r="L838" i="15" s="1"/>
  <c r="O838" i="15" s="1"/>
  <c r="P838" i="15" s="1"/>
  <c r="G838" i="15"/>
  <c r="H838" i="15" s="1"/>
  <c r="I838" i="15" s="1"/>
  <c r="U838" i="15" s="1"/>
  <c r="V838" i="15" s="1"/>
  <c r="A838" i="15"/>
  <c r="K837" i="15"/>
  <c r="L837" i="15" s="1"/>
  <c r="O837" i="15" s="1"/>
  <c r="P837" i="15" s="1"/>
  <c r="G837" i="15"/>
  <c r="H837" i="15" s="1"/>
  <c r="I837" i="15" s="1"/>
  <c r="U837" i="15" s="1"/>
  <c r="V837" i="15" s="1"/>
  <c r="A837" i="15"/>
  <c r="K836" i="15"/>
  <c r="L836" i="15" s="1"/>
  <c r="O836" i="15" s="1"/>
  <c r="P836" i="15" s="1"/>
  <c r="G836" i="15"/>
  <c r="H836" i="15" s="1"/>
  <c r="I836" i="15" s="1"/>
  <c r="U836" i="15" s="1"/>
  <c r="V836" i="15" s="1"/>
  <c r="A836" i="15"/>
  <c r="K835" i="15"/>
  <c r="L835" i="15" s="1"/>
  <c r="O835" i="15" s="1"/>
  <c r="P835" i="15" s="1"/>
  <c r="G835" i="15"/>
  <c r="H835" i="15" s="1"/>
  <c r="I835" i="15" s="1"/>
  <c r="U835" i="15" s="1"/>
  <c r="V835" i="15" s="1"/>
  <c r="A835" i="15"/>
  <c r="K834" i="15"/>
  <c r="L834" i="15" s="1"/>
  <c r="O834" i="15" s="1"/>
  <c r="P834" i="15" s="1"/>
  <c r="G834" i="15"/>
  <c r="H834" i="15" s="1"/>
  <c r="I834" i="15" s="1"/>
  <c r="U834" i="15" s="1"/>
  <c r="V834" i="15" s="1"/>
  <c r="A834" i="15"/>
  <c r="K833" i="15"/>
  <c r="L833" i="15" s="1"/>
  <c r="O833" i="15" s="1"/>
  <c r="P833" i="15" s="1"/>
  <c r="G833" i="15"/>
  <c r="H833" i="15" s="1"/>
  <c r="I833" i="15" s="1"/>
  <c r="U833" i="15" s="1"/>
  <c r="V833" i="15" s="1"/>
  <c r="A833" i="15"/>
  <c r="K832" i="15"/>
  <c r="L832" i="15" s="1"/>
  <c r="O832" i="15" s="1"/>
  <c r="P832" i="15" s="1"/>
  <c r="G832" i="15"/>
  <c r="H832" i="15" s="1"/>
  <c r="I832" i="15" s="1"/>
  <c r="U832" i="15" s="1"/>
  <c r="V832" i="15" s="1"/>
  <c r="A832" i="15"/>
  <c r="K831" i="15"/>
  <c r="L831" i="15" s="1"/>
  <c r="O831" i="15" s="1"/>
  <c r="P831" i="15" s="1"/>
  <c r="G831" i="15"/>
  <c r="H831" i="15" s="1"/>
  <c r="I831" i="15" s="1"/>
  <c r="U831" i="15" s="1"/>
  <c r="V831" i="15" s="1"/>
  <c r="A831" i="15"/>
  <c r="K830" i="15"/>
  <c r="L830" i="15" s="1"/>
  <c r="O830" i="15" s="1"/>
  <c r="P830" i="15" s="1"/>
  <c r="G830" i="15"/>
  <c r="H830" i="15" s="1"/>
  <c r="I830" i="15" s="1"/>
  <c r="U830" i="15" s="1"/>
  <c r="V830" i="15" s="1"/>
  <c r="A830" i="15"/>
  <c r="K829" i="15"/>
  <c r="L829" i="15" s="1"/>
  <c r="O829" i="15" s="1"/>
  <c r="P829" i="15" s="1"/>
  <c r="G829" i="15"/>
  <c r="H829" i="15" s="1"/>
  <c r="I829" i="15" s="1"/>
  <c r="U829" i="15" s="1"/>
  <c r="V829" i="15" s="1"/>
  <c r="A829" i="15"/>
  <c r="K828" i="15"/>
  <c r="L828" i="15" s="1"/>
  <c r="O828" i="15" s="1"/>
  <c r="P828" i="15" s="1"/>
  <c r="G828" i="15"/>
  <c r="H828" i="15" s="1"/>
  <c r="I828" i="15" s="1"/>
  <c r="U828" i="15" s="1"/>
  <c r="V828" i="15" s="1"/>
  <c r="A828" i="15"/>
  <c r="K827" i="15"/>
  <c r="L827" i="15" s="1"/>
  <c r="O827" i="15" s="1"/>
  <c r="P827" i="15" s="1"/>
  <c r="G827" i="15"/>
  <c r="H827" i="15" s="1"/>
  <c r="I827" i="15" s="1"/>
  <c r="U827" i="15" s="1"/>
  <c r="V827" i="15" s="1"/>
  <c r="A827" i="15"/>
  <c r="K826" i="15"/>
  <c r="L826" i="15" s="1"/>
  <c r="O826" i="15" s="1"/>
  <c r="P826" i="15" s="1"/>
  <c r="G826" i="15"/>
  <c r="H826" i="15" s="1"/>
  <c r="I826" i="15" s="1"/>
  <c r="U826" i="15" s="1"/>
  <c r="V826" i="15" s="1"/>
  <c r="A826" i="15"/>
  <c r="K825" i="15"/>
  <c r="L825" i="15" s="1"/>
  <c r="O825" i="15" s="1"/>
  <c r="P825" i="15" s="1"/>
  <c r="G825" i="15"/>
  <c r="H825" i="15" s="1"/>
  <c r="I825" i="15" s="1"/>
  <c r="U825" i="15" s="1"/>
  <c r="V825" i="15" s="1"/>
  <c r="A825" i="15"/>
  <c r="K824" i="15"/>
  <c r="L824" i="15" s="1"/>
  <c r="O824" i="15" s="1"/>
  <c r="P824" i="15" s="1"/>
  <c r="G824" i="15"/>
  <c r="H824" i="15" s="1"/>
  <c r="I824" i="15" s="1"/>
  <c r="U824" i="15" s="1"/>
  <c r="V824" i="15" s="1"/>
  <c r="A824" i="15"/>
  <c r="K823" i="15"/>
  <c r="L823" i="15" s="1"/>
  <c r="O823" i="15" s="1"/>
  <c r="P823" i="15" s="1"/>
  <c r="G823" i="15"/>
  <c r="H823" i="15" s="1"/>
  <c r="I823" i="15" s="1"/>
  <c r="U823" i="15" s="1"/>
  <c r="V823" i="15" s="1"/>
  <c r="A823" i="15"/>
  <c r="K822" i="15"/>
  <c r="L822" i="15" s="1"/>
  <c r="O822" i="15" s="1"/>
  <c r="P822" i="15" s="1"/>
  <c r="G822" i="15"/>
  <c r="H822" i="15" s="1"/>
  <c r="I822" i="15" s="1"/>
  <c r="U822" i="15" s="1"/>
  <c r="V822" i="15" s="1"/>
  <c r="A822" i="15"/>
  <c r="K821" i="15"/>
  <c r="L821" i="15" s="1"/>
  <c r="O821" i="15" s="1"/>
  <c r="P821" i="15" s="1"/>
  <c r="G821" i="15"/>
  <c r="H821" i="15" s="1"/>
  <c r="I821" i="15" s="1"/>
  <c r="U821" i="15" s="1"/>
  <c r="V821" i="15" s="1"/>
  <c r="A821" i="15"/>
  <c r="K820" i="15"/>
  <c r="L820" i="15" s="1"/>
  <c r="O820" i="15" s="1"/>
  <c r="P820" i="15" s="1"/>
  <c r="G820" i="15"/>
  <c r="H820" i="15" s="1"/>
  <c r="I820" i="15" s="1"/>
  <c r="U820" i="15" s="1"/>
  <c r="V820" i="15" s="1"/>
  <c r="A820" i="15"/>
  <c r="K819" i="15"/>
  <c r="L819" i="15" s="1"/>
  <c r="O819" i="15" s="1"/>
  <c r="P819" i="15" s="1"/>
  <c r="G819" i="15"/>
  <c r="H819" i="15" s="1"/>
  <c r="I819" i="15" s="1"/>
  <c r="U819" i="15" s="1"/>
  <c r="V819" i="15" s="1"/>
  <c r="A819" i="15"/>
  <c r="K818" i="15"/>
  <c r="L818" i="15" s="1"/>
  <c r="O818" i="15" s="1"/>
  <c r="P818" i="15" s="1"/>
  <c r="G818" i="15"/>
  <c r="H818" i="15" s="1"/>
  <c r="I818" i="15" s="1"/>
  <c r="U818" i="15" s="1"/>
  <c r="V818" i="15" s="1"/>
  <c r="A818" i="15"/>
  <c r="K817" i="15"/>
  <c r="L817" i="15" s="1"/>
  <c r="G817" i="15"/>
  <c r="H817" i="15" s="1"/>
  <c r="I817" i="15" s="1"/>
  <c r="U817" i="15" s="1"/>
  <c r="V817" i="15" s="1"/>
  <c r="A817" i="15"/>
  <c r="K816" i="15"/>
  <c r="L816" i="15" s="1"/>
  <c r="G816" i="15"/>
  <c r="H816" i="15" s="1"/>
  <c r="I816" i="15" s="1"/>
  <c r="U816" i="15" s="1"/>
  <c r="V816" i="15" s="1"/>
  <c r="A816" i="15"/>
  <c r="K815" i="15"/>
  <c r="L815" i="15" s="1"/>
  <c r="G815" i="15"/>
  <c r="H815" i="15" s="1"/>
  <c r="I815" i="15" s="1"/>
  <c r="U815" i="15" s="1"/>
  <c r="V815" i="15" s="1"/>
  <c r="A815" i="15"/>
  <c r="K814" i="15"/>
  <c r="L814" i="15" s="1"/>
  <c r="G814" i="15"/>
  <c r="H814" i="15" s="1"/>
  <c r="I814" i="15" s="1"/>
  <c r="U814" i="15" s="1"/>
  <c r="V814" i="15" s="1"/>
  <c r="A814" i="15"/>
  <c r="K813" i="15"/>
  <c r="L813" i="15" s="1"/>
  <c r="G813" i="15"/>
  <c r="H813" i="15" s="1"/>
  <c r="I813" i="15" s="1"/>
  <c r="U813" i="15" s="1"/>
  <c r="V813" i="15" s="1"/>
  <c r="A813" i="15"/>
  <c r="K812" i="15"/>
  <c r="L812" i="15" s="1"/>
  <c r="G812" i="15"/>
  <c r="H812" i="15" s="1"/>
  <c r="I812" i="15" s="1"/>
  <c r="U812" i="15" s="1"/>
  <c r="V812" i="15" s="1"/>
  <c r="A812" i="15"/>
  <c r="K811" i="15"/>
  <c r="L811" i="15" s="1"/>
  <c r="G811" i="15"/>
  <c r="H811" i="15" s="1"/>
  <c r="I811" i="15" s="1"/>
  <c r="U811" i="15" s="1"/>
  <c r="V811" i="15" s="1"/>
  <c r="A811" i="15"/>
  <c r="K810" i="15"/>
  <c r="L810" i="15" s="1"/>
  <c r="G810" i="15"/>
  <c r="H810" i="15" s="1"/>
  <c r="I810" i="15" s="1"/>
  <c r="U810" i="15" s="1"/>
  <c r="V810" i="15" s="1"/>
  <c r="A810" i="15"/>
  <c r="K809" i="15"/>
  <c r="L809" i="15" s="1"/>
  <c r="G809" i="15"/>
  <c r="H809" i="15" s="1"/>
  <c r="I809" i="15" s="1"/>
  <c r="U809" i="15" s="1"/>
  <c r="V809" i="15" s="1"/>
  <c r="A809" i="15"/>
  <c r="K808" i="15"/>
  <c r="L808" i="15" s="1"/>
  <c r="G808" i="15"/>
  <c r="H808" i="15" s="1"/>
  <c r="I808" i="15" s="1"/>
  <c r="U808" i="15" s="1"/>
  <c r="V808" i="15" s="1"/>
  <c r="A808" i="15"/>
  <c r="K807" i="15"/>
  <c r="L807" i="15" s="1"/>
  <c r="G807" i="15"/>
  <c r="H807" i="15" s="1"/>
  <c r="I807" i="15" s="1"/>
  <c r="U807" i="15" s="1"/>
  <c r="V807" i="15" s="1"/>
  <c r="A807" i="15"/>
  <c r="K806" i="15"/>
  <c r="L806" i="15" s="1"/>
  <c r="G806" i="15"/>
  <c r="H806" i="15" s="1"/>
  <c r="I806" i="15" s="1"/>
  <c r="U806" i="15" s="1"/>
  <c r="V806" i="15" s="1"/>
  <c r="A806" i="15"/>
  <c r="K805" i="15"/>
  <c r="L805" i="15" s="1"/>
  <c r="G805" i="15"/>
  <c r="H805" i="15" s="1"/>
  <c r="I805" i="15" s="1"/>
  <c r="U805" i="15" s="1"/>
  <c r="V805" i="15" s="1"/>
  <c r="A805" i="15"/>
  <c r="K804" i="15"/>
  <c r="L804" i="15" s="1"/>
  <c r="G804" i="15"/>
  <c r="H804" i="15" s="1"/>
  <c r="I804" i="15" s="1"/>
  <c r="U804" i="15" s="1"/>
  <c r="V804" i="15" s="1"/>
  <c r="A804" i="15"/>
  <c r="K803" i="15"/>
  <c r="L803" i="15" s="1"/>
  <c r="G803" i="15"/>
  <c r="H803" i="15" s="1"/>
  <c r="I803" i="15" s="1"/>
  <c r="U803" i="15" s="1"/>
  <c r="V803" i="15" s="1"/>
  <c r="A803" i="15"/>
  <c r="K802" i="15"/>
  <c r="L802" i="15" s="1"/>
  <c r="G802" i="15"/>
  <c r="H802" i="15" s="1"/>
  <c r="I802" i="15" s="1"/>
  <c r="U802" i="15" s="1"/>
  <c r="V802" i="15" s="1"/>
  <c r="A802" i="15"/>
  <c r="K801" i="15"/>
  <c r="L801" i="15" s="1"/>
  <c r="G801" i="15"/>
  <c r="H801" i="15" s="1"/>
  <c r="I801" i="15" s="1"/>
  <c r="U801" i="15" s="1"/>
  <c r="V801" i="15" s="1"/>
  <c r="A801" i="15"/>
  <c r="K800" i="15"/>
  <c r="L800" i="15" s="1"/>
  <c r="G800" i="15"/>
  <c r="H800" i="15" s="1"/>
  <c r="I800" i="15" s="1"/>
  <c r="U800" i="15" s="1"/>
  <c r="V800" i="15" s="1"/>
  <c r="A800" i="15"/>
  <c r="K799" i="15"/>
  <c r="L799" i="15" s="1"/>
  <c r="G799" i="15"/>
  <c r="H799" i="15" s="1"/>
  <c r="I799" i="15" s="1"/>
  <c r="U799" i="15" s="1"/>
  <c r="V799" i="15" s="1"/>
  <c r="A799" i="15"/>
  <c r="K798" i="15"/>
  <c r="L798" i="15" s="1"/>
  <c r="G798" i="15"/>
  <c r="H798" i="15" s="1"/>
  <c r="I798" i="15" s="1"/>
  <c r="U798" i="15" s="1"/>
  <c r="V798" i="15" s="1"/>
  <c r="A798" i="15"/>
  <c r="K797" i="15"/>
  <c r="L797" i="15" s="1"/>
  <c r="G797" i="15"/>
  <c r="H797" i="15" s="1"/>
  <c r="I797" i="15" s="1"/>
  <c r="U797" i="15" s="1"/>
  <c r="V797" i="15" s="1"/>
  <c r="A797" i="15"/>
  <c r="K796" i="15"/>
  <c r="L796" i="15" s="1"/>
  <c r="G796" i="15"/>
  <c r="H796" i="15" s="1"/>
  <c r="I796" i="15" s="1"/>
  <c r="U796" i="15" s="1"/>
  <c r="V796" i="15" s="1"/>
  <c r="A796" i="15"/>
  <c r="K795" i="15"/>
  <c r="L795" i="15" s="1"/>
  <c r="G795" i="15"/>
  <c r="H795" i="15" s="1"/>
  <c r="I795" i="15" s="1"/>
  <c r="U795" i="15" s="1"/>
  <c r="V795" i="15" s="1"/>
  <c r="A795" i="15"/>
  <c r="K794" i="15"/>
  <c r="L794" i="15" s="1"/>
  <c r="G794" i="15"/>
  <c r="H794" i="15" s="1"/>
  <c r="I794" i="15" s="1"/>
  <c r="U794" i="15" s="1"/>
  <c r="V794" i="15" s="1"/>
  <c r="A794" i="15"/>
  <c r="K793" i="15"/>
  <c r="L793" i="15" s="1"/>
  <c r="G793" i="15"/>
  <c r="H793" i="15" s="1"/>
  <c r="I793" i="15" s="1"/>
  <c r="U793" i="15" s="1"/>
  <c r="V793" i="15" s="1"/>
  <c r="A793" i="15"/>
  <c r="K792" i="15"/>
  <c r="L792" i="15" s="1"/>
  <c r="G792" i="15"/>
  <c r="H792" i="15" s="1"/>
  <c r="I792" i="15" s="1"/>
  <c r="U792" i="15" s="1"/>
  <c r="V792" i="15" s="1"/>
  <c r="A792" i="15"/>
  <c r="K791" i="15"/>
  <c r="L791" i="15" s="1"/>
  <c r="G791" i="15"/>
  <c r="H791" i="15" s="1"/>
  <c r="I791" i="15" s="1"/>
  <c r="U791" i="15" s="1"/>
  <c r="V791" i="15" s="1"/>
  <c r="A791" i="15"/>
  <c r="K790" i="15"/>
  <c r="L790" i="15" s="1"/>
  <c r="G790" i="15"/>
  <c r="H790" i="15" s="1"/>
  <c r="I790" i="15" s="1"/>
  <c r="U790" i="15" s="1"/>
  <c r="V790" i="15" s="1"/>
  <c r="A790" i="15"/>
  <c r="K789" i="15"/>
  <c r="L789" i="15" s="1"/>
  <c r="G789" i="15"/>
  <c r="H789" i="15" s="1"/>
  <c r="I789" i="15" s="1"/>
  <c r="U789" i="15" s="1"/>
  <c r="V789" i="15" s="1"/>
  <c r="A789" i="15"/>
  <c r="K788" i="15"/>
  <c r="L788" i="15" s="1"/>
  <c r="G788" i="15"/>
  <c r="H788" i="15" s="1"/>
  <c r="I788" i="15" s="1"/>
  <c r="U788" i="15" s="1"/>
  <c r="V788" i="15" s="1"/>
  <c r="A788" i="15"/>
  <c r="K787" i="15"/>
  <c r="L787" i="15" s="1"/>
  <c r="G787" i="15"/>
  <c r="H787" i="15" s="1"/>
  <c r="I787" i="15" s="1"/>
  <c r="U787" i="15" s="1"/>
  <c r="V787" i="15" s="1"/>
  <c r="A787" i="15"/>
  <c r="K786" i="15"/>
  <c r="L786" i="15" s="1"/>
  <c r="G786" i="15"/>
  <c r="H786" i="15" s="1"/>
  <c r="I786" i="15" s="1"/>
  <c r="U786" i="15" s="1"/>
  <c r="V786" i="15" s="1"/>
  <c r="A786" i="15"/>
  <c r="K785" i="15"/>
  <c r="L785" i="15" s="1"/>
  <c r="G785" i="15"/>
  <c r="H785" i="15" s="1"/>
  <c r="I785" i="15" s="1"/>
  <c r="U785" i="15" s="1"/>
  <c r="V785" i="15" s="1"/>
  <c r="A785" i="15"/>
  <c r="K784" i="15"/>
  <c r="L784" i="15" s="1"/>
  <c r="G784" i="15"/>
  <c r="H784" i="15" s="1"/>
  <c r="I784" i="15" s="1"/>
  <c r="U784" i="15" s="1"/>
  <c r="V784" i="15" s="1"/>
  <c r="A784" i="15"/>
  <c r="K783" i="15"/>
  <c r="L783" i="15" s="1"/>
  <c r="G783" i="15"/>
  <c r="H783" i="15" s="1"/>
  <c r="I783" i="15" s="1"/>
  <c r="U783" i="15" s="1"/>
  <c r="V783" i="15" s="1"/>
  <c r="A783" i="15"/>
  <c r="K782" i="15"/>
  <c r="L782" i="15" s="1"/>
  <c r="G782" i="15"/>
  <c r="H782" i="15" s="1"/>
  <c r="I782" i="15" s="1"/>
  <c r="U782" i="15" s="1"/>
  <c r="V782" i="15" s="1"/>
  <c r="A782" i="15"/>
  <c r="K781" i="15"/>
  <c r="L781" i="15" s="1"/>
  <c r="G781" i="15"/>
  <c r="H781" i="15" s="1"/>
  <c r="I781" i="15" s="1"/>
  <c r="U781" i="15" s="1"/>
  <c r="V781" i="15" s="1"/>
  <c r="A781" i="15"/>
  <c r="G780" i="15"/>
  <c r="H780" i="15" s="1"/>
  <c r="I780" i="15" s="1"/>
  <c r="U780" i="15" s="1"/>
  <c r="V780" i="15" s="1"/>
  <c r="A780" i="15"/>
  <c r="G779" i="15"/>
  <c r="H779" i="15" s="1"/>
  <c r="I779" i="15" s="1"/>
  <c r="U779" i="15" s="1"/>
  <c r="V779" i="15" s="1"/>
  <c r="A779" i="15"/>
  <c r="G778" i="15"/>
  <c r="H778" i="15" s="1"/>
  <c r="I778" i="15" s="1"/>
  <c r="U778" i="15" s="1"/>
  <c r="V778" i="15" s="1"/>
  <c r="A778" i="15"/>
  <c r="G777" i="15"/>
  <c r="H777" i="15" s="1"/>
  <c r="I777" i="15" s="1"/>
  <c r="U777" i="15" s="1"/>
  <c r="V777" i="15" s="1"/>
  <c r="A777" i="15"/>
  <c r="G776" i="15"/>
  <c r="H776" i="15" s="1"/>
  <c r="I776" i="15" s="1"/>
  <c r="U776" i="15" s="1"/>
  <c r="V776" i="15" s="1"/>
  <c r="A776" i="15"/>
  <c r="G775" i="15"/>
  <c r="H775" i="15" s="1"/>
  <c r="I775" i="15" s="1"/>
  <c r="U775" i="15" s="1"/>
  <c r="V775" i="15" s="1"/>
  <c r="A775" i="15"/>
  <c r="G774" i="15"/>
  <c r="H774" i="15" s="1"/>
  <c r="I774" i="15" s="1"/>
  <c r="U774" i="15" s="1"/>
  <c r="V774" i="15" s="1"/>
  <c r="A774" i="15"/>
  <c r="G773" i="15"/>
  <c r="H773" i="15" s="1"/>
  <c r="I773" i="15" s="1"/>
  <c r="U773" i="15" s="1"/>
  <c r="V773" i="15" s="1"/>
  <c r="A773" i="15"/>
  <c r="G772" i="15"/>
  <c r="H772" i="15" s="1"/>
  <c r="I772" i="15" s="1"/>
  <c r="U772" i="15" s="1"/>
  <c r="V772" i="15" s="1"/>
  <c r="A772" i="15"/>
  <c r="G771" i="15"/>
  <c r="H771" i="15" s="1"/>
  <c r="I771" i="15" s="1"/>
  <c r="U771" i="15" s="1"/>
  <c r="V771" i="15" s="1"/>
  <c r="A771" i="15"/>
  <c r="G770" i="15"/>
  <c r="H770" i="15" s="1"/>
  <c r="I770" i="15" s="1"/>
  <c r="U770" i="15" s="1"/>
  <c r="V770" i="15" s="1"/>
  <c r="A770" i="15"/>
  <c r="G769" i="15"/>
  <c r="H769" i="15" s="1"/>
  <c r="I769" i="15" s="1"/>
  <c r="U769" i="15" s="1"/>
  <c r="V769" i="15" s="1"/>
  <c r="A769" i="15"/>
  <c r="G768" i="15"/>
  <c r="H768" i="15" s="1"/>
  <c r="I768" i="15" s="1"/>
  <c r="U768" i="15" s="1"/>
  <c r="V768" i="15" s="1"/>
  <c r="A768" i="15"/>
  <c r="G767" i="15"/>
  <c r="H767" i="15" s="1"/>
  <c r="I767" i="15" s="1"/>
  <c r="U767" i="15" s="1"/>
  <c r="V767" i="15" s="1"/>
  <c r="A767" i="15"/>
  <c r="G766" i="15"/>
  <c r="H766" i="15" s="1"/>
  <c r="I766" i="15" s="1"/>
  <c r="U766" i="15" s="1"/>
  <c r="V766" i="15" s="1"/>
  <c r="A766" i="15"/>
  <c r="G765" i="15"/>
  <c r="H765" i="15" s="1"/>
  <c r="I765" i="15" s="1"/>
  <c r="U765" i="15" s="1"/>
  <c r="V765" i="15" s="1"/>
  <c r="A765" i="15"/>
  <c r="G764" i="15"/>
  <c r="H764" i="15" s="1"/>
  <c r="I764" i="15" s="1"/>
  <c r="U764" i="15" s="1"/>
  <c r="V764" i="15" s="1"/>
  <c r="A764" i="15"/>
  <c r="G763" i="15"/>
  <c r="H763" i="15" s="1"/>
  <c r="I763" i="15" s="1"/>
  <c r="U763" i="15" s="1"/>
  <c r="V763" i="15" s="1"/>
  <c r="A763" i="15"/>
  <c r="G762" i="15"/>
  <c r="H762" i="15" s="1"/>
  <c r="I762" i="15" s="1"/>
  <c r="U762" i="15" s="1"/>
  <c r="V762" i="15" s="1"/>
  <c r="A762" i="15"/>
  <c r="G761" i="15"/>
  <c r="H761" i="15" s="1"/>
  <c r="I761" i="15" s="1"/>
  <c r="U761" i="15" s="1"/>
  <c r="V761" i="15" s="1"/>
  <c r="A761" i="15"/>
  <c r="G760" i="15"/>
  <c r="H760" i="15" s="1"/>
  <c r="I760" i="15" s="1"/>
  <c r="U760" i="15" s="1"/>
  <c r="V760" i="15" s="1"/>
  <c r="A760" i="15"/>
  <c r="G759" i="15"/>
  <c r="H759" i="15" s="1"/>
  <c r="I759" i="15" s="1"/>
  <c r="U759" i="15" s="1"/>
  <c r="V759" i="15" s="1"/>
  <c r="A759" i="15"/>
  <c r="G758" i="15"/>
  <c r="H758" i="15" s="1"/>
  <c r="I758" i="15" s="1"/>
  <c r="U758" i="15" s="1"/>
  <c r="V758" i="15" s="1"/>
  <c r="A758" i="15"/>
  <c r="G757" i="15"/>
  <c r="H757" i="15" s="1"/>
  <c r="I757" i="15" s="1"/>
  <c r="U757" i="15" s="1"/>
  <c r="V757" i="15" s="1"/>
  <c r="A757" i="15"/>
  <c r="G756" i="15"/>
  <c r="H756" i="15" s="1"/>
  <c r="I756" i="15" s="1"/>
  <c r="U756" i="15" s="1"/>
  <c r="V756" i="15" s="1"/>
  <c r="A756" i="15"/>
  <c r="G755" i="15"/>
  <c r="H755" i="15" s="1"/>
  <c r="I755" i="15" s="1"/>
  <c r="U755" i="15" s="1"/>
  <c r="V755" i="15" s="1"/>
  <c r="A755" i="15"/>
  <c r="G754" i="15"/>
  <c r="H754" i="15" s="1"/>
  <c r="I754" i="15" s="1"/>
  <c r="U754" i="15" s="1"/>
  <c r="V754" i="15" s="1"/>
  <c r="A754" i="15"/>
  <c r="G753" i="15"/>
  <c r="H753" i="15" s="1"/>
  <c r="I753" i="15" s="1"/>
  <c r="U753" i="15" s="1"/>
  <c r="V753" i="15" s="1"/>
  <c r="A753" i="15"/>
  <c r="G752" i="15"/>
  <c r="H752" i="15" s="1"/>
  <c r="I752" i="15" s="1"/>
  <c r="U752" i="15" s="1"/>
  <c r="V752" i="15" s="1"/>
  <c r="A752" i="15"/>
  <c r="G751" i="15"/>
  <c r="H751" i="15" s="1"/>
  <c r="I751" i="15" s="1"/>
  <c r="U751" i="15" s="1"/>
  <c r="V751" i="15" s="1"/>
  <c r="A751" i="15"/>
  <c r="G750" i="15"/>
  <c r="H750" i="15" s="1"/>
  <c r="I750" i="15" s="1"/>
  <c r="U750" i="15" s="1"/>
  <c r="V750" i="15" s="1"/>
  <c r="A750" i="15"/>
  <c r="G749" i="15"/>
  <c r="H749" i="15" s="1"/>
  <c r="I749" i="15" s="1"/>
  <c r="U749" i="15" s="1"/>
  <c r="V749" i="15" s="1"/>
  <c r="A749" i="15"/>
  <c r="G748" i="15"/>
  <c r="H748" i="15" s="1"/>
  <c r="I748" i="15" s="1"/>
  <c r="U748" i="15" s="1"/>
  <c r="V748" i="15" s="1"/>
  <c r="A748" i="15"/>
  <c r="G747" i="15"/>
  <c r="H747" i="15" s="1"/>
  <c r="I747" i="15" s="1"/>
  <c r="U747" i="15" s="1"/>
  <c r="V747" i="15" s="1"/>
  <c r="A747" i="15"/>
  <c r="G746" i="15"/>
  <c r="H746" i="15" s="1"/>
  <c r="I746" i="15" s="1"/>
  <c r="U746" i="15" s="1"/>
  <c r="V746" i="15" s="1"/>
  <c r="A746" i="15"/>
  <c r="G745" i="15"/>
  <c r="H745" i="15" s="1"/>
  <c r="I745" i="15" s="1"/>
  <c r="U745" i="15" s="1"/>
  <c r="V745" i="15" s="1"/>
  <c r="A745" i="15"/>
  <c r="G744" i="15"/>
  <c r="H744" i="15" s="1"/>
  <c r="I744" i="15" s="1"/>
  <c r="U744" i="15" s="1"/>
  <c r="V744" i="15" s="1"/>
  <c r="A744" i="15"/>
  <c r="K743" i="15"/>
  <c r="L743" i="15" s="1"/>
  <c r="O743" i="15" s="1"/>
  <c r="P743" i="15" s="1"/>
  <c r="G743" i="15"/>
  <c r="H743" i="15" s="1"/>
  <c r="I743" i="15" s="1"/>
  <c r="U743" i="15" s="1"/>
  <c r="V743" i="15" s="1"/>
  <c r="A743" i="15"/>
  <c r="K742" i="15"/>
  <c r="L742" i="15" s="1"/>
  <c r="O742" i="15" s="1"/>
  <c r="P742" i="15" s="1"/>
  <c r="G742" i="15"/>
  <c r="H742" i="15" s="1"/>
  <c r="I742" i="15" s="1"/>
  <c r="U742" i="15" s="1"/>
  <c r="V742" i="15" s="1"/>
  <c r="A742" i="15"/>
  <c r="K741" i="15"/>
  <c r="L741" i="15" s="1"/>
  <c r="O741" i="15" s="1"/>
  <c r="P741" i="15" s="1"/>
  <c r="G741" i="15"/>
  <c r="H741" i="15" s="1"/>
  <c r="I741" i="15" s="1"/>
  <c r="U741" i="15" s="1"/>
  <c r="V741" i="15" s="1"/>
  <c r="A741" i="15"/>
  <c r="K740" i="15"/>
  <c r="L740" i="15" s="1"/>
  <c r="O740" i="15" s="1"/>
  <c r="P740" i="15" s="1"/>
  <c r="G740" i="15"/>
  <c r="H740" i="15" s="1"/>
  <c r="I740" i="15" s="1"/>
  <c r="U740" i="15" s="1"/>
  <c r="V740" i="15" s="1"/>
  <c r="A740" i="15"/>
  <c r="K739" i="15"/>
  <c r="L739" i="15" s="1"/>
  <c r="O739" i="15" s="1"/>
  <c r="P739" i="15" s="1"/>
  <c r="G739" i="15"/>
  <c r="H739" i="15" s="1"/>
  <c r="I739" i="15" s="1"/>
  <c r="U739" i="15" s="1"/>
  <c r="V739" i="15" s="1"/>
  <c r="A739" i="15"/>
  <c r="K738" i="15"/>
  <c r="L738" i="15" s="1"/>
  <c r="O738" i="15" s="1"/>
  <c r="P738" i="15" s="1"/>
  <c r="G738" i="15"/>
  <c r="H738" i="15" s="1"/>
  <c r="I738" i="15" s="1"/>
  <c r="U738" i="15" s="1"/>
  <c r="V738" i="15" s="1"/>
  <c r="A738" i="15"/>
  <c r="K737" i="15"/>
  <c r="L737" i="15" s="1"/>
  <c r="O737" i="15" s="1"/>
  <c r="P737" i="15" s="1"/>
  <c r="G737" i="15"/>
  <c r="H737" i="15" s="1"/>
  <c r="I737" i="15" s="1"/>
  <c r="U737" i="15" s="1"/>
  <c r="V737" i="15" s="1"/>
  <c r="A737" i="15"/>
  <c r="K736" i="15"/>
  <c r="L736" i="15" s="1"/>
  <c r="O736" i="15" s="1"/>
  <c r="P736" i="15" s="1"/>
  <c r="G736" i="15"/>
  <c r="H736" i="15" s="1"/>
  <c r="I736" i="15" s="1"/>
  <c r="U736" i="15" s="1"/>
  <c r="V736" i="15" s="1"/>
  <c r="A736" i="15"/>
  <c r="K735" i="15"/>
  <c r="L735" i="15" s="1"/>
  <c r="O735" i="15" s="1"/>
  <c r="P735" i="15" s="1"/>
  <c r="G735" i="15"/>
  <c r="H735" i="15" s="1"/>
  <c r="I735" i="15" s="1"/>
  <c r="U735" i="15" s="1"/>
  <c r="V735" i="15" s="1"/>
  <c r="A735" i="15"/>
  <c r="K734" i="15"/>
  <c r="L734" i="15" s="1"/>
  <c r="O734" i="15" s="1"/>
  <c r="P734" i="15" s="1"/>
  <c r="G734" i="15"/>
  <c r="H734" i="15" s="1"/>
  <c r="I734" i="15" s="1"/>
  <c r="U734" i="15" s="1"/>
  <c r="V734" i="15" s="1"/>
  <c r="A734" i="15"/>
  <c r="K733" i="15"/>
  <c r="L733" i="15" s="1"/>
  <c r="O733" i="15" s="1"/>
  <c r="P733" i="15" s="1"/>
  <c r="G733" i="15"/>
  <c r="H733" i="15" s="1"/>
  <c r="I733" i="15" s="1"/>
  <c r="U733" i="15" s="1"/>
  <c r="V733" i="15" s="1"/>
  <c r="A733" i="15"/>
  <c r="K732" i="15"/>
  <c r="L732" i="15" s="1"/>
  <c r="O732" i="15" s="1"/>
  <c r="P732" i="15" s="1"/>
  <c r="G732" i="15"/>
  <c r="H732" i="15" s="1"/>
  <c r="I732" i="15" s="1"/>
  <c r="U732" i="15" s="1"/>
  <c r="V732" i="15" s="1"/>
  <c r="A732" i="15"/>
  <c r="K731" i="15"/>
  <c r="L731" i="15" s="1"/>
  <c r="O731" i="15" s="1"/>
  <c r="P731" i="15" s="1"/>
  <c r="G731" i="15"/>
  <c r="H731" i="15" s="1"/>
  <c r="I731" i="15" s="1"/>
  <c r="U731" i="15" s="1"/>
  <c r="V731" i="15" s="1"/>
  <c r="A731" i="15"/>
  <c r="K730" i="15"/>
  <c r="L730" i="15" s="1"/>
  <c r="O730" i="15" s="1"/>
  <c r="P730" i="15" s="1"/>
  <c r="G730" i="15"/>
  <c r="H730" i="15" s="1"/>
  <c r="I730" i="15" s="1"/>
  <c r="U730" i="15" s="1"/>
  <c r="V730" i="15" s="1"/>
  <c r="A730" i="15"/>
  <c r="K729" i="15"/>
  <c r="L729" i="15" s="1"/>
  <c r="O729" i="15" s="1"/>
  <c r="P729" i="15" s="1"/>
  <c r="G729" i="15"/>
  <c r="H729" i="15" s="1"/>
  <c r="I729" i="15" s="1"/>
  <c r="U729" i="15" s="1"/>
  <c r="V729" i="15" s="1"/>
  <c r="A729" i="15"/>
  <c r="K728" i="15"/>
  <c r="L728" i="15" s="1"/>
  <c r="O728" i="15" s="1"/>
  <c r="P728" i="15" s="1"/>
  <c r="G728" i="15"/>
  <c r="H728" i="15" s="1"/>
  <c r="I728" i="15" s="1"/>
  <c r="U728" i="15" s="1"/>
  <c r="V728" i="15" s="1"/>
  <c r="A728" i="15"/>
  <c r="K727" i="15"/>
  <c r="L727" i="15" s="1"/>
  <c r="O727" i="15" s="1"/>
  <c r="P727" i="15" s="1"/>
  <c r="G727" i="15"/>
  <c r="H727" i="15" s="1"/>
  <c r="I727" i="15" s="1"/>
  <c r="U727" i="15" s="1"/>
  <c r="V727" i="15" s="1"/>
  <c r="A727" i="15"/>
  <c r="K726" i="15"/>
  <c r="L726" i="15" s="1"/>
  <c r="O726" i="15" s="1"/>
  <c r="P726" i="15" s="1"/>
  <c r="G726" i="15"/>
  <c r="H726" i="15" s="1"/>
  <c r="I726" i="15" s="1"/>
  <c r="U726" i="15" s="1"/>
  <c r="V726" i="15" s="1"/>
  <c r="A726" i="15"/>
  <c r="K725" i="15"/>
  <c r="L725" i="15" s="1"/>
  <c r="O725" i="15" s="1"/>
  <c r="P725" i="15" s="1"/>
  <c r="G725" i="15"/>
  <c r="H725" i="15" s="1"/>
  <c r="I725" i="15" s="1"/>
  <c r="U725" i="15" s="1"/>
  <c r="V725" i="15" s="1"/>
  <c r="A725" i="15"/>
  <c r="K724" i="15"/>
  <c r="L724" i="15" s="1"/>
  <c r="O724" i="15" s="1"/>
  <c r="P724" i="15" s="1"/>
  <c r="G724" i="15"/>
  <c r="H724" i="15" s="1"/>
  <c r="I724" i="15" s="1"/>
  <c r="U724" i="15" s="1"/>
  <c r="V724" i="15" s="1"/>
  <c r="A724" i="15"/>
  <c r="K723" i="15"/>
  <c r="L723" i="15" s="1"/>
  <c r="O723" i="15" s="1"/>
  <c r="P723" i="15" s="1"/>
  <c r="G723" i="15"/>
  <c r="H723" i="15" s="1"/>
  <c r="I723" i="15" s="1"/>
  <c r="U723" i="15" s="1"/>
  <c r="V723" i="15" s="1"/>
  <c r="A723" i="15"/>
  <c r="K722" i="15"/>
  <c r="L722" i="15" s="1"/>
  <c r="O722" i="15" s="1"/>
  <c r="P722" i="15" s="1"/>
  <c r="G722" i="15"/>
  <c r="H722" i="15" s="1"/>
  <c r="I722" i="15" s="1"/>
  <c r="U722" i="15" s="1"/>
  <c r="V722" i="15" s="1"/>
  <c r="A722" i="15"/>
  <c r="K721" i="15"/>
  <c r="L721" i="15" s="1"/>
  <c r="O721" i="15" s="1"/>
  <c r="P721" i="15" s="1"/>
  <c r="G721" i="15"/>
  <c r="H721" i="15" s="1"/>
  <c r="I721" i="15" s="1"/>
  <c r="U721" i="15" s="1"/>
  <c r="V721" i="15" s="1"/>
  <c r="A721" i="15"/>
  <c r="K720" i="15"/>
  <c r="L720" i="15" s="1"/>
  <c r="O720" i="15" s="1"/>
  <c r="P720" i="15" s="1"/>
  <c r="G720" i="15"/>
  <c r="H720" i="15" s="1"/>
  <c r="I720" i="15" s="1"/>
  <c r="U720" i="15" s="1"/>
  <c r="V720" i="15" s="1"/>
  <c r="A720" i="15"/>
  <c r="K719" i="15"/>
  <c r="L719" i="15" s="1"/>
  <c r="O719" i="15" s="1"/>
  <c r="P719" i="15" s="1"/>
  <c r="G719" i="15"/>
  <c r="H719" i="15" s="1"/>
  <c r="I719" i="15" s="1"/>
  <c r="U719" i="15" s="1"/>
  <c r="V719" i="15" s="1"/>
  <c r="A719" i="15"/>
  <c r="K718" i="15"/>
  <c r="L718" i="15" s="1"/>
  <c r="O718" i="15" s="1"/>
  <c r="P718" i="15" s="1"/>
  <c r="G718" i="15"/>
  <c r="H718" i="15" s="1"/>
  <c r="I718" i="15" s="1"/>
  <c r="U718" i="15" s="1"/>
  <c r="V718" i="15" s="1"/>
  <c r="A718" i="15"/>
  <c r="K717" i="15"/>
  <c r="L717" i="15" s="1"/>
  <c r="O717" i="15" s="1"/>
  <c r="P717" i="15" s="1"/>
  <c r="G717" i="15"/>
  <c r="H717" i="15" s="1"/>
  <c r="I717" i="15" s="1"/>
  <c r="U717" i="15" s="1"/>
  <c r="V717" i="15" s="1"/>
  <c r="A717" i="15"/>
  <c r="K716" i="15"/>
  <c r="L716" i="15" s="1"/>
  <c r="O716" i="15" s="1"/>
  <c r="P716" i="15" s="1"/>
  <c r="G716" i="15"/>
  <c r="H716" i="15" s="1"/>
  <c r="I716" i="15" s="1"/>
  <c r="U716" i="15" s="1"/>
  <c r="V716" i="15" s="1"/>
  <c r="A716" i="15"/>
  <c r="K715" i="15"/>
  <c r="L715" i="15" s="1"/>
  <c r="O715" i="15" s="1"/>
  <c r="P715" i="15" s="1"/>
  <c r="G715" i="15"/>
  <c r="H715" i="15" s="1"/>
  <c r="I715" i="15" s="1"/>
  <c r="U715" i="15" s="1"/>
  <c r="V715" i="15" s="1"/>
  <c r="A715" i="15"/>
  <c r="K714" i="15"/>
  <c r="L714" i="15" s="1"/>
  <c r="O714" i="15" s="1"/>
  <c r="P714" i="15" s="1"/>
  <c r="G714" i="15"/>
  <c r="H714" i="15" s="1"/>
  <c r="I714" i="15" s="1"/>
  <c r="U714" i="15" s="1"/>
  <c r="V714" i="15" s="1"/>
  <c r="A714" i="15"/>
  <c r="K713" i="15"/>
  <c r="L713" i="15" s="1"/>
  <c r="O713" i="15" s="1"/>
  <c r="P713" i="15" s="1"/>
  <c r="G713" i="15"/>
  <c r="H713" i="15" s="1"/>
  <c r="I713" i="15" s="1"/>
  <c r="U713" i="15" s="1"/>
  <c r="V713" i="15" s="1"/>
  <c r="A713" i="15"/>
  <c r="K712" i="15"/>
  <c r="L712" i="15" s="1"/>
  <c r="O712" i="15" s="1"/>
  <c r="P712" i="15" s="1"/>
  <c r="G712" i="15"/>
  <c r="H712" i="15" s="1"/>
  <c r="I712" i="15" s="1"/>
  <c r="U712" i="15" s="1"/>
  <c r="V712" i="15" s="1"/>
  <c r="A712" i="15"/>
  <c r="K711" i="15"/>
  <c r="L711" i="15" s="1"/>
  <c r="O711" i="15" s="1"/>
  <c r="P711" i="15" s="1"/>
  <c r="G711" i="15"/>
  <c r="H711" i="15" s="1"/>
  <c r="I711" i="15" s="1"/>
  <c r="U711" i="15" s="1"/>
  <c r="V711" i="15" s="1"/>
  <c r="A711" i="15"/>
  <c r="K710" i="15"/>
  <c r="L710" i="15" s="1"/>
  <c r="O710" i="15" s="1"/>
  <c r="P710" i="15" s="1"/>
  <c r="G710" i="15"/>
  <c r="H710" i="15" s="1"/>
  <c r="I710" i="15" s="1"/>
  <c r="U710" i="15" s="1"/>
  <c r="V710" i="15" s="1"/>
  <c r="A710" i="15"/>
  <c r="K709" i="15"/>
  <c r="L709" i="15" s="1"/>
  <c r="O709" i="15" s="1"/>
  <c r="P709" i="15" s="1"/>
  <c r="G709" i="15"/>
  <c r="H709" i="15" s="1"/>
  <c r="I709" i="15" s="1"/>
  <c r="U709" i="15" s="1"/>
  <c r="V709" i="15" s="1"/>
  <c r="A709" i="15"/>
  <c r="K708" i="15"/>
  <c r="L708" i="15" s="1"/>
  <c r="O708" i="15" s="1"/>
  <c r="P708" i="15" s="1"/>
  <c r="G708" i="15"/>
  <c r="H708" i="15" s="1"/>
  <c r="I708" i="15" s="1"/>
  <c r="U708" i="15" s="1"/>
  <c r="V708" i="15" s="1"/>
  <c r="A708" i="15"/>
  <c r="K707" i="15"/>
  <c r="L707" i="15" s="1"/>
  <c r="O707" i="15" s="1"/>
  <c r="P707" i="15" s="1"/>
  <c r="G707" i="15"/>
  <c r="H707" i="15" s="1"/>
  <c r="I707" i="15" s="1"/>
  <c r="U707" i="15" s="1"/>
  <c r="V707" i="15" s="1"/>
  <c r="A707" i="15"/>
  <c r="K706" i="15"/>
  <c r="L706" i="15" s="1"/>
  <c r="G706" i="15"/>
  <c r="H706" i="15" s="1"/>
  <c r="I706" i="15" s="1"/>
  <c r="U706" i="15" s="1"/>
  <c r="V706" i="15" s="1"/>
  <c r="A706" i="15"/>
  <c r="K705" i="15"/>
  <c r="L705" i="15" s="1"/>
  <c r="G705" i="15"/>
  <c r="H705" i="15" s="1"/>
  <c r="I705" i="15" s="1"/>
  <c r="U705" i="15" s="1"/>
  <c r="V705" i="15" s="1"/>
  <c r="A705" i="15"/>
  <c r="K704" i="15"/>
  <c r="L704" i="15" s="1"/>
  <c r="G704" i="15"/>
  <c r="H704" i="15" s="1"/>
  <c r="I704" i="15" s="1"/>
  <c r="U704" i="15" s="1"/>
  <c r="V704" i="15" s="1"/>
  <c r="A704" i="15"/>
  <c r="K703" i="15"/>
  <c r="L703" i="15" s="1"/>
  <c r="G703" i="15"/>
  <c r="H703" i="15" s="1"/>
  <c r="I703" i="15" s="1"/>
  <c r="U703" i="15" s="1"/>
  <c r="V703" i="15" s="1"/>
  <c r="A703" i="15"/>
  <c r="K702" i="15"/>
  <c r="L702" i="15" s="1"/>
  <c r="G702" i="15"/>
  <c r="H702" i="15" s="1"/>
  <c r="I702" i="15" s="1"/>
  <c r="U702" i="15" s="1"/>
  <c r="V702" i="15" s="1"/>
  <c r="A702" i="15"/>
  <c r="K701" i="15"/>
  <c r="L701" i="15" s="1"/>
  <c r="G701" i="15"/>
  <c r="H701" i="15" s="1"/>
  <c r="I701" i="15" s="1"/>
  <c r="U701" i="15" s="1"/>
  <c r="V701" i="15" s="1"/>
  <c r="A701" i="15"/>
  <c r="K700" i="15"/>
  <c r="L700" i="15" s="1"/>
  <c r="G700" i="15"/>
  <c r="H700" i="15" s="1"/>
  <c r="I700" i="15" s="1"/>
  <c r="U700" i="15" s="1"/>
  <c r="V700" i="15" s="1"/>
  <c r="A700" i="15"/>
  <c r="K699" i="15"/>
  <c r="L699" i="15" s="1"/>
  <c r="G699" i="15"/>
  <c r="H699" i="15" s="1"/>
  <c r="I699" i="15" s="1"/>
  <c r="U699" i="15" s="1"/>
  <c r="V699" i="15" s="1"/>
  <c r="A699" i="15"/>
  <c r="K698" i="15"/>
  <c r="L698" i="15" s="1"/>
  <c r="G698" i="15"/>
  <c r="H698" i="15" s="1"/>
  <c r="I698" i="15" s="1"/>
  <c r="U698" i="15" s="1"/>
  <c r="V698" i="15" s="1"/>
  <c r="A698" i="15"/>
  <c r="K697" i="15"/>
  <c r="L697" i="15" s="1"/>
  <c r="G697" i="15"/>
  <c r="H697" i="15" s="1"/>
  <c r="I697" i="15" s="1"/>
  <c r="U697" i="15" s="1"/>
  <c r="V697" i="15" s="1"/>
  <c r="A697" i="15"/>
  <c r="K696" i="15"/>
  <c r="L696" i="15" s="1"/>
  <c r="G696" i="15"/>
  <c r="H696" i="15" s="1"/>
  <c r="I696" i="15" s="1"/>
  <c r="U696" i="15" s="1"/>
  <c r="V696" i="15" s="1"/>
  <c r="A696" i="15"/>
  <c r="K695" i="15"/>
  <c r="L695" i="15" s="1"/>
  <c r="G695" i="15"/>
  <c r="H695" i="15" s="1"/>
  <c r="I695" i="15" s="1"/>
  <c r="U695" i="15" s="1"/>
  <c r="V695" i="15" s="1"/>
  <c r="A695" i="15"/>
  <c r="K694" i="15"/>
  <c r="L694" i="15" s="1"/>
  <c r="G694" i="15"/>
  <c r="H694" i="15" s="1"/>
  <c r="I694" i="15" s="1"/>
  <c r="U694" i="15" s="1"/>
  <c r="V694" i="15" s="1"/>
  <c r="A694" i="15"/>
  <c r="K693" i="15"/>
  <c r="L693" i="15" s="1"/>
  <c r="G693" i="15"/>
  <c r="H693" i="15" s="1"/>
  <c r="I693" i="15" s="1"/>
  <c r="U693" i="15" s="1"/>
  <c r="V693" i="15" s="1"/>
  <c r="A693" i="15"/>
  <c r="K692" i="15"/>
  <c r="L692" i="15" s="1"/>
  <c r="G692" i="15"/>
  <c r="H692" i="15" s="1"/>
  <c r="I692" i="15" s="1"/>
  <c r="U692" i="15" s="1"/>
  <c r="V692" i="15" s="1"/>
  <c r="A692" i="15"/>
  <c r="K691" i="15"/>
  <c r="L691" i="15" s="1"/>
  <c r="G691" i="15"/>
  <c r="H691" i="15" s="1"/>
  <c r="I691" i="15" s="1"/>
  <c r="U691" i="15" s="1"/>
  <c r="V691" i="15" s="1"/>
  <c r="A691" i="15"/>
  <c r="K690" i="15"/>
  <c r="L690" i="15" s="1"/>
  <c r="G690" i="15"/>
  <c r="H690" i="15" s="1"/>
  <c r="I690" i="15" s="1"/>
  <c r="U690" i="15" s="1"/>
  <c r="V690" i="15" s="1"/>
  <c r="A690" i="15"/>
  <c r="K689" i="15"/>
  <c r="L689" i="15" s="1"/>
  <c r="G689" i="15"/>
  <c r="H689" i="15" s="1"/>
  <c r="I689" i="15" s="1"/>
  <c r="U689" i="15" s="1"/>
  <c r="V689" i="15" s="1"/>
  <c r="A689" i="15"/>
  <c r="K688" i="15"/>
  <c r="L688" i="15" s="1"/>
  <c r="G688" i="15"/>
  <c r="H688" i="15" s="1"/>
  <c r="I688" i="15" s="1"/>
  <c r="U688" i="15" s="1"/>
  <c r="V688" i="15" s="1"/>
  <c r="A688" i="15"/>
  <c r="K687" i="15"/>
  <c r="L687" i="15" s="1"/>
  <c r="G687" i="15"/>
  <c r="H687" i="15" s="1"/>
  <c r="I687" i="15" s="1"/>
  <c r="U687" i="15" s="1"/>
  <c r="V687" i="15" s="1"/>
  <c r="A687" i="15"/>
  <c r="K686" i="15"/>
  <c r="L686" i="15" s="1"/>
  <c r="G686" i="15"/>
  <c r="H686" i="15" s="1"/>
  <c r="I686" i="15" s="1"/>
  <c r="U686" i="15" s="1"/>
  <c r="V686" i="15" s="1"/>
  <c r="A686" i="15"/>
  <c r="K685" i="15"/>
  <c r="L685" i="15" s="1"/>
  <c r="G685" i="15"/>
  <c r="H685" i="15" s="1"/>
  <c r="I685" i="15" s="1"/>
  <c r="U685" i="15" s="1"/>
  <c r="V685" i="15" s="1"/>
  <c r="A685" i="15"/>
  <c r="K684" i="15"/>
  <c r="L684" i="15" s="1"/>
  <c r="G684" i="15"/>
  <c r="H684" i="15" s="1"/>
  <c r="I684" i="15" s="1"/>
  <c r="U684" i="15" s="1"/>
  <c r="V684" i="15" s="1"/>
  <c r="A684" i="15"/>
  <c r="K683" i="15"/>
  <c r="L683" i="15" s="1"/>
  <c r="G683" i="15"/>
  <c r="H683" i="15" s="1"/>
  <c r="I683" i="15" s="1"/>
  <c r="U683" i="15" s="1"/>
  <c r="V683" i="15" s="1"/>
  <c r="A683" i="15"/>
  <c r="K682" i="15"/>
  <c r="L682" i="15" s="1"/>
  <c r="G682" i="15"/>
  <c r="H682" i="15" s="1"/>
  <c r="I682" i="15" s="1"/>
  <c r="U682" i="15" s="1"/>
  <c r="V682" i="15" s="1"/>
  <c r="A682" i="15"/>
  <c r="K681" i="15"/>
  <c r="L681" i="15" s="1"/>
  <c r="G681" i="15"/>
  <c r="H681" i="15" s="1"/>
  <c r="I681" i="15" s="1"/>
  <c r="U681" i="15" s="1"/>
  <c r="V681" i="15" s="1"/>
  <c r="A681" i="15"/>
  <c r="K680" i="15"/>
  <c r="L680" i="15" s="1"/>
  <c r="G680" i="15"/>
  <c r="H680" i="15" s="1"/>
  <c r="I680" i="15" s="1"/>
  <c r="U680" i="15" s="1"/>
  <c r="V680" i="15" s="1"/>
  <c r="A680" i="15"/>
  <c r="K679" i="15"/>
  <c r="L679" i="15" s="1"/>
  <c r="G679" i="15"/>
  <c r="H679" i="15" s="1"/>
  <c r="I679" i="15" s="1"/>
  <c r="U679" i="15" s="1"/>
  <c r="V679" i="15" s="1"/>
  <c r="A679" i="15"/>
  <c r="K678" i="15"/>
  <c r="L678" i="15" s="1"/>
  <c r="G678" i="15"/>
  <c r="H678" i="15" s="1"/>
  <c r="I678" i="15" s="1"/>
  <c r="U678" i="15" s="1"/>
  <c r="V678" i="15" s="1"/>
  <c r="A678" i="15"/>
  <c r="K677" i="15"/>
  <c r="L677" i="15" s="1"/>
  <c r="G677" i="15"/>
  <c r="H677" i="15" s="1"/>
  <c r="I677" i="15" s="1"/>
  <c r="U677" i="15" s="1"/>
  <c r="V677" i="15" s="1"/>
  <c r="A677" i="15"/>
  <c r="K676" i="15"/>
  <c r="L676" i="15" s="1"/>
  <c r="G676" i="15"/>
  <c r="H676" i="15" s="1"/>
  <c r="I676" i="15" s="1"/>
  <c r="U676" i="15" s="1"/>
  <c r="V676" i="15" s="1"/>
  <c r="A676" i="15"/>
  <c r="K675" i="15"/>
  <c r="L675" i="15" s="1"/>
  <c r="G675" i="15"/>
  <c r="H675" i="15" s="1"/>
  <c r="I675" i="15" s="1"/>
  <c r="U675" i="15" s="1"/>
  <c r="V675" i="15" s="1"/>
  <c r="A675" i="15"/>
  <c r="K674" i="15"/>
  <c r="L674" i="15" s="1"/>
  <c r="G674" i="15"/>
  <c r="H674" i="15" s="1"/>
  <c r="I674" i="15" s="1"/>
  <c r="U674" i="15" s="1"/>
  <c r="V674" i="15" s="1"/>
  <c r="A674" i="15"/>
  <c r="K673" i="15"/>
  <c r="L673" i="15" s="1"/>
  <c r="G673" i="15"/>
  <c r="H673" i="15" s="1"/>
  <c r="I673" i="15" s="1"/>
  <c r="U673" i="15" s="1"/>
  <c r="V673" i="15" s="1"/>
  <c r="A673" i="15"/>
  <c r="K672" i="15"/>
  <c r="L672" i="15" s="1"/>
  <c r="G672" i="15"/>
  <c r="H672" i="15" s="1"/>
  <c r="I672" i="15" s="1"/>
  <c r="U672" i="15" s="1"/>
  <c r="V672" i="15" s="1"/>
  <c r="A672" i="15"/>
  <c r="K671" i="15"/>
  <c r="L671" i="15" s="1"/>
  <c r="G671" i="15"/>
  <c r="H671" i="15" s="1"/>
  <c r="I671" i="15" s="1"/>
  <c r="U671" i="15" s="1"/>
  <c r="V671" i="15" s="1"/>
  <c r="A671" i="15"/>
  <c r="K670" i="15"/>
  <c r="L670" i="15" s="1"/>
  <c r="G670" i="15"/>
  <c r="H670" i="15" s="1"/>
  <c r="I670" i="15" s="1"/>
  <c r="U670" i="15" s="1"/>
  <c r="V670" i="15" s="1"/>
  <c r="A670" i="15"/>
  <c r="G669" i="15"/>
  <c r="H669" i="15" s="1"/>
  <c r="I669" i="15" s="1"/>
  <c r="U669" i="15" s="1"/>
  <c r="V669" i="15" s="1"/>
  <c r="A669" i="15"/>
  <c r="G668" i="15"/>
  <c r="H668" i="15" s="1"/>
  <c r="I668" i="15" s="1"/>
  <c r="U668" i="15" s="1"/>
  <c r="V668" i="15" s="1"/>
  <c r="A668" i="15"/>
  <c r="G667" i="15"/>
  <c r="H667" i="15" s="1"/>
  <c r="I667" i="15" s="1"/>
  <c r="U667" i="15" s="1"/>
  <c r="V667" i="15" s="1"/>
  <c r="A667" i="15"/>
  <c r="G666" i="15"/>
  <c r="H666" i="15" s="1"/>
  <c r="I666" i="15" s="1"/>
  <c r="U666" i="15" s="1"/>
  <c r="V666" i="15" s="1"/>
  <c r="A666" i="15"/>
  <c r="G665" i="15"/>
  <c r="H665" i="15" s="1"/>
  <c r="I665" i="15" s="1"/>
  <c r="U665" i="15" s="1"/>
  <c r="V665" i="15" s="1"/>
  <c r="A665" i="15"/>
  <c r="G664" i="15"/>
  <c r="H664" i="15" s="1"/>
  <c r="I664" i="15" s="1"/>
  <c r="U664" i="15" s="1"/>
  <c r="V664" i="15" s="1"/>
  <c r="A664" i="15"/>
  <c r="G663" i="15"/>
  <c r="H663" i="15" s="1"/>
  <c r="I663" i="15" s="1"/>
  <c r="U663" i="15" s="1"/>
  <c r="V663" i="15" s="1"/>
  <c r="A663" i="15"/>
  <c r="G662" i="15"/>
  <c r="H662" i="15" s="1"/>
  <c r="I662" i="15" s="1"/>
  <c r="U662" i="15" s="1"/>
  <c r="V662" i="15" s="1"/>
  <c r="A662" i="15"/>
  <c r="G661" i="15"/>
  <c r="H661" i="15" s="1"/>
  <c r="I661" i="15" s="1"/>
  <c r="U661" i="15" s="1"/>
  <c r="V661" i="15" s="1"/>
  <c r="A661" i="15"/>
  <c r="G660" i="15"/>
  <c r="H660" i="15" s="1"/>
  <c r="I660" i="15" s="1"/>
  <c r="U660" i="15" s="1"/>
  <c r="V660" i="15" s="1"/>
  <c r="A660" i="15"/>
  <c r="G659" i="15"/>
  <c r="H659" i="15" s="1"/>
  <c r="I659" i="15" s="1"/>
  <c r="U659" i="15" s="1"/>
  <c r="V659" i="15" s="1"/>
  <c r="A659" i="15"/>
  <c r="G658" i="15"/>
  <c r="H658" i="15" s="1"/>
  <c r="I658" i="15" s="1"/>
  <c r="U658" i="15" s="1"/>
  <c r="V658" i="15" s="1"/>
  <c r="A658" i="15"/>
  <c r="G657" i="15"/>
  <c r="H657" i="15" s="1"/>
  <c r="I657" i="15" s="1"/>
  <c r="U657" i="15" s="1"/>
  <c r="V657" i="15" s="1"/>
  <c r="A657" i="15"/>
  <c r="G656" i="15"/>
  <c r="H656" i="15" s="1"/>
  <c r="I656" i="15" s="1"/>
  <c r="U656" i="15" s="1"/>
  <c r="V656" i="15" s="1"/>
  <c r="A656" i="15"/>
  <c r="G655" i="15"/>
  <c r="H655" i="15" s="1"/>
  <c r="I655" i="15" s="1"/>
  <c r="U655" i="15" s="1"/>
  <c r="V655" i="15" s="1"/>
  <c r="A655" i="15"/>
  <c r="G654" i="15"/>
  <c r="H654" i="15" s="1"/>
  <c r="I654" i="15" s="1"/>
  <c r="U654" i="15" s="1"/>
  <c r="V654" i="15" s="1"/>
  <c r="A654" i="15"/>
  <c r="G653" i="15"/>
  <c r="H653" i="15" s="1"/>
  <c r="I653" i="15" s="1"/>
  <c r="U653" i="15" s="1"/>
  <c r="V653" i="15" s="1"/>
  <c r="A653" i="15"/>
  <c r="G652" i="15"/>
  <c r="H652" i="15" s="1"/>
  <c r="I652" i="15" s="1"/>
  <c r="U652" i="15" s="1"/>
  <c r="V652" i="15" s="1"/>
  <c r="A652" i="15"/>
  <c r="G651" i="15"/>
  <c r="H651" i="15" s="1"/>
  <c r="I651" i="15" s="1"/>
  <c r="U651" i="15" s="1"/>
  <c r="V651" i="15" s="1"/>
  <c r="A651" i="15"/>
  <c r="G650" i="15"/>
  <c r="H650" i="15" s="1"/>
  <c r="I650" i="15" s="1"/>
  <c r="U650" i="15" s="1"/>
  <c r="V650" i="15" s="1"/>
  <c r="A650" i="15"/>
  <c r="G649" i="15"/>
  <c r="H649" i="15" s="1"/>
  <c r="I649" i="15" s="1"/>
  <c r="U649" i="15" s="1"/>
  <c r="V649" i="15" s="1"/>
  <c r="A649" i="15"/>
  <c r="G648" i="15"/>
  <c r="H648" i="15" s="1"/>
  <c r="I648" i="15" s="1"/>
  <c r="U648" i="15" s="1"/>
  <c r="V648" i="15" s="1"/>
  <c r="A648" i="15"/>
  <c r="G647" i="15"/>
  <c r="H647" i="15" s="1"/>
  <c r="I647" i="15" s="1"/>
  <c r="U647" i="15" s="1"/>
  <c r="V647" i="15" s="1"/>
  <c r="A647" i="15"/>
  <c r="G646" i="15"/>
  <c r="H646" i="15" s="1"/>
  <c r="I646" i="15" s="1"/>
  <c r="U646" i="15" s="1"/>
  <c r="V646" i="15" s="1"/>
  <c r="A646" i="15"/>
  <c r="G645" i="15"/>
  <c r="H645" i="15" s="1"/>
  <c r="I645" i="15" s="1"/>
  <c r="U645" i="15" s="1"/>
  <c r="V645" i="15" s="1"/>
  <c r="A645" i="15"/>
  <c r="G644" i="15"/>
  <c r="H644" i="15" s="1"/>
  <c r="I644" i="15" s="1"/>
  <c r="U644" i="15" s="1"/>
  <c r="V644" i="15" s="1"/>
  <c r="A644" i="15"/>
  <c r="G643" i="15"/>
  <c r="H643" i="15" s="1"/>
  <c r="I643" i="15" s="1"/>
  <c r="U643" i="15" s="1"/>
  <c r="V643" i="15" s="1"/>
  <c r="A643" i="15"/>
  <c r="G642" i="15"/>
  <c r="H642" i="15" s="1"/>
  <c r="I642" i="15" s="1"/>
  <c r="U642" i="15" s="1"/>
  <c r="V642" i="15" s="1"/>
  <c r="A642" i="15"/>
  <c r="G641" i="15"/>
  <c r="H641" i="15" s="1"/>
  <c r="I641" i="15" s="1"/>
  <c r="U641" i="15" s="1"/>
  <c r="V641" i="15" s="1"/>
  <c r="A641" i="15"/>
  <c r="G640" i="15"/>
  <c r="H640" i="15" s="1"/>
  <c r="I640" i="15" s="1"/>
  <c r="U640" i="15" s="1"/>
  <c r="V640" i="15" s="1"/>
  <c r="A640" i="15"/>
  <c r="G639" i="15"/>
  <c r="H639" i="15" s="1"/>
  <c r="I639" i="15" s="1"/>
  <c r="U639" i="15" s="1"/>
  <c r="V639" i="15" s="1"/>
  <c r="A639" i="15"/>
  <c r="G638" i="15"/>
  <c r="H638" i="15" s="1"/>
  <c r="I638" i="15" s="1"/>
  <c r="U638" i="15" s="1"/>
  <c r="V638" i="15" s="1"/>
  <c r="A638" i="15"/>
  <c r="G637" i="15"/>
  <c r="H637" i="15" s="1"/>
  <c r="I637" i="15" s="1"/>
  <c r="U637" i="15" s="1"/>
  <c r="V637" i="15" s="1"/>
  <c r="A637" i="15"/>
  <c r="G636" i="15"/>
  <c r="H636" i="15" s="1"/>
  <c r="I636" i="15" s="1"/>
  <c r="U636" i="15" s="1"/>
  <c r="V636" i="15" s="1"/>
  <c r="A636" i="15"/>
  <c r="G635" i="15"/>
  <c r="H635" i="15" s="1"/>
  <c r="I635" i="15" s="1"/>
  <c r="U635" i="15" s="1"/>
  <c r="V635" i="15" s="1"/>
  <c r="A635" i="15"/>
  <c r="G634" i="15"/>
  <c r="H634" i="15" s="1"/>
  <c r="I634" i="15" s="1"/>
  <c r="U634" i="15" s="1"/>
  <c r="V634" i="15" s="1"/>
  <c r="A634" i="15"/>
  <c r="G633" i="15"/>
  <c r="H633" i="15" s="1"/>
  <c r="I633" i="15" s="1"/>
  <c r="U633" i="15" s="1"/>
  <c r="V633" i="15" s="1"/>
  <c r="A633" i="15"/>
  <c r="K631" i="15"/>
  <c r="L631" i="15" s="1"/>
  <c r="O631" i="15" s="1"/>
  <c r="P631" i="15" s="1"/>
  <c r="G631" i="15"/>
  <c r="H631" i="15" s="1"/>
  <c r="I631" i="15" s="1"/>
  <c r="U631" i="15" s="1"/>
  <c r="V631" i="15" s="1"/>
  <c r="A631" i="15"/>
  <c r="K630" i="15"/>
  <c r="L630" i="15" s="1"/>
  <c r="O630" i="15" s="1"/>
  <c r="P630" i="15" s="1"/>
  <c r="G630" i="15"/>
  <c r="H630" i="15" s="1"/>
  <c r="I630" i="15" s="1"/>
  <c r="U630" i="15" s="1"/>
  <c r="V630" i="15" s="1"/>
  <c r="A630" i="15"/>
  <c r="K629" i="15"/>
  <c r="L629" i="15" s="1"/>
  <c r="O629" i="15" s="1"/>
  <c r="P629" i="15" s="1"/>
  <c r="G629" i="15"/>
  <c r="H629" i="15" s="1"/>
  <c r="I629" i="15" s="1"/>
  <c r="U629" i="15" s="1"/>
  <c r="V629" i="15" s="1"/>
  <c r="A629" i="15"/>
  <c r="K628" i="15"/>
  <c r="L628" i="15" s="1"/>
  <c r="O628" i="15" s="1"/>
  <c r="P628" i="15" s="1"/>
  <c r="G628" i="15"/>
  <c r="H628" i="15" s="1"/>
  <c r="I628" i="15" s="1"/>
  <c r="U628" i="15" s="1"/>
  <c r="V628" i="15" s="1"/>
  <c r="A628" i="15"/>
  <c r="K627" i="15"/>
  <c r="L627" i="15" s="1"/>
  <c r="O627" i="15" s="1"/>
  <c r="P627" i="15" s="1"/>
  <c r="G627" i="15"/>
  <c r="H627" i="15" s="1"/>
  <c r="I627" i="15" s="1"/>
  <c r="U627" i="15" s="1"/>
  <c r="V627" i="15" s="1"/>
  <c r="A627" i="15"/>
  <c r="K626" i="15"/>
  <c r="L626" i="15" s="1"/>
  <c r="O626" i="15" s="1"/>
  <c r="P626" i="15" s="1"/>
  <c r="G626" i="15"/>
  <c r="H626" i="15" s="1"/>
  <c r="I626" i="15" s="1"/>
  <c r="U626" i="15" s="1"/>
  <c r="V626" i="15" s="1"/>
  <c r="A626" i="15"/>
  <c r="K625" i="15"/>
  <c r="L625" i="15" s="1"/>
  <c r="O625" i="15" s="1"/>
  <c r="P625" i="15" s="1"/>
  <c r="G625" i="15"/>
  <c r="H625" i="15" s="1"/>
  <c r="I625" i="15" s="1"/>
  <c r="U625" i="15" s="1"/>
  <c r="V625" i="15" s="1"/>
  <c r="A625" i="15"/>
  <c r="K624" i="15"/>
  <c r="L624" i="15" s="1"/>
  <c r="O624" i="15" s="1"/>
  <c r="P624" i="15" s="1"/>
  <c r="G624" i="15"/>
  <c r="H624" i="15" s="1"/>
  <c r="I624" i="15" s="1"/>
  <c r="U624" i="15" s="1"/>
  <c r="V624" i="15" s="1"/>
  <c r="A624" i="15"/>
  <c r="K623" i="15"/>
  <c r="L623" i="15" s="1"/>
  <c r="O623" i="15" s="1"/>
  <c r="P623" i="15" s="1"/>
  <c r="G623" i="15"/>
  <c r="H623" i="15" s="1"/>
  <c r="I623" i="15" s="1"/>
  <c r="U623" i="15" s="1"/>
  <c r="V623" i="15" s="1"/>
  <c r="A623" i="15"/>
  <c r="K622" i="15"/>
  <c r="L622" i="15" s="1"/>
  <c r="O622" i="15" s="1"/>
  <c r="P622" i="15" s="1"/>
  <c r="G622" i="15"/>
  <c r="H622" i="15" s="1"/>
  <c r="I622" i="15" s="1"/>
  <c r="U622" i="15" s="1"/>
  <c r="V622" i="15" s="1"/>
  <c r="A622" i="15"/>
  <c r="K621" i="15"/>
  <c r="L621" i="15" s="1"/>
  <c r="O621" i="15" s="1"/>
  <c r="P621" i="15" s="1"/>
  <c r="G621" i="15"/>
  <c r="H621" i="15" s="1"/>
  <c r="I621" i="15" s="1"/>
  <c r="U621" i="15" s="1"/>
  <c r="V621" i="15" s="1"/>
  <c r="A621" i="15"/>
  <c r="K620" i="15"/>
  <c r="L620" i="15" s="1"/>
  <c r="O620" i="15" s="1"/>
  <c r="P620" i="15" s="1"/>
  <c r="G620" i="15"/>
  <c r="H620" i="15" s="1"/>
  <c r="I620" i="15" s="1"/>
  <c r="U620" i="15" s="1"/>
  <c r="V620" i="15" s="1"/>
  <c r="A620" i="15"/>
  <c r="K619" i="15"/>
  <c r="L619" i="15" s="1"/>
  <c r="O619" i="15" s="1"/>
  <c r="P619" i="15" s="1"/>
  <c r="G619" i="15"/>
  <c r="H619" i="15" s="1"/>
  <c r="I619" i="15" s="1"/>
  <c r="U619" i="15" s="1"/>
  <c r="V619" i="15" s="1"/>
  <c r="A619" i="15"/>
  <c r="K618" i="15"/>
  <c r="L618" i="15" s="1"/>
  <c r="O618" i="15" s="1"/>
  <c r="P618" i="15" s="1"/>
  <c r="G618" i="15"/>
  <c r="H618" i="15" s="1"/>
  <c r="I618" i="15" s="1"/>
  <c r="U618" i="15" s="1"/>
  <c r="V618" i="15" s="1"/>
  <c r="A618" i="15"/>
  <c r="K617" i="15"/>
  <c r="L617" i="15" s="1"/>
  <c r="O617" i="15" s="1"/>
  <c r="P617" i="15" s="1"/>
  <c r="G617" i="15"/>
  <c r="H617" i="15" s="1"/>
  <c r="I617" i="15" s="1"/>
  <c r="U617" i="15" s="1"/>
  <c r="V617" i="15" s="1"/>
  <c r="A617" i="15"/>
  <c r="K616" i="15"/>
  <c r="L616" i="15" s="1"/>
  <c r="O616" i="15" s="1"/>
  <c r="P616" i="15" s="1"/>
  <c r="G616" i="15"/>
  <c r="H616" i="15" s="1"/>
  <c r="I616" i="15" s="1"/>
  <c r="U616" i="15" s="1"/>
  <c r="V616" i="15" s="1"/>
  <c r="A616" i="15"/>
  <c r="K615" i="15"/>
  <c r="L615" i="15" s="1"/>
  <c r="O615" i="15" s="1"/>
  <c r="P615" i="15" s="1"/>
  <c r="G615" i="15"/>
  <c r="H615" i="15" s="1"/>
  <c r="I615" i="15" s="1"/>
  <c r="U615" i="15" s="1"/>
  <c r="V615" i="15" s="1"/>
  <c r="A615" i="15"/>
  <c r="K614" i="15"/>
  <c r="L614" i="15" s="1"/>
  <c r="O614" i="15" s="1"/>
  <c r="P614" i="15" s="1"/>
  <c r="G614" i="15"/>
  <c r="H614" i="15" s="1"/>
  <c r="I614" i="15" s="1"/>
  <c r="U614" i="15" s="1"/>
  <c r="V614" i="15" s="1"/>
  <c r="A614" i="15"/>
  <c r="K613" i="15"/>
  <c r="L613" i="15" s="1"/>
  <c r="O613" i="15" s="1"/>
  <c r="P613" i="15" s="1"/>
  <c r="G613" i="15"/>
  <c r="H613" i="15" s="1"/>
  <c r="I613" i="15" s="1"/>
  <c r="U613" i="15" s="1"/>
  <c r="V613" i="15" s="1"/>
  <c r="A613" i="15"/>
  <c r="K612" i="15"/>
  <c r="L612" i="15" s="1"/>
  <c r="O612" i="15" s="1"/>
  <c r="P612" i="15" s="1"/>
  <c r="G612" i="15"/>
  <c r="H612" i="15" s="1"/>
  <c r="I612" i="15" s="1"/>
  <c r="U612" i="15" s="1"/>
  <c r="V612" i="15" s="1"/>
  <c r="A612" i="15"/>
  <c r="K611" i="15"/>
  <c r="L611" i="15" s="1"/>
  <c r="O611" i="15" s="1"/>
  <c r="P611" i="15" s="1"/>
  <c r="G611" i="15"/>
  <c r="H611" i="15" s="1"/>
  <c r="I611" i="15" s="1"/>
  <c r="U611" i="15" s="1"/>
  <c r="V611" i="15" s="1"/>
  <c r="A611" i="15"/>
  <c r="K610" i="15"/>
  <c r="L610" i="15" s="1"/>
  <c r="O610" i="15" s="1"/>
  <c r="P610" i="15" s="1"/>
  <c r="G610" i="15"/>
  <c r="H610" i="15" s="1"/>
  <c r="I610" i="15" s="1"/>
  <c r="U610" i="15" s="1"/>
  <c r="V610" i="15" s="1"/>
  <c r="A610" i="15"/>
  <c r="K609" i="15"/>
  <c r="L609" i="15" s="1"/>
  <c r="O609" i="15" s="1"/>
  <c r="P609" i="15" s="1"/>
  <c r="G609" i="15"/>
  <c r="H609" i="15" s="1"/>
  <c r="I609" i="15" s="1"/>
  <c r="U609" i="15" s="1"/>
  <c r="V609" i="15" s="1"/>
  <c r="A609" i="15"/>
  <c r="K608" i="15"/>
  <c r="L608" i="15" s="1"/>
  <c r="O608" i="15" s="1"/>
  <c r="P608" i="15" s="1"/>
  <c r="G608" i="15"/>
  <c r="H608" i="15" s="1"/>
  <c r="I608" i="15" s="1"/>
  <c r="U608" i="15" s="1"/>
  <c r="V608" i="15" s="1"/>
  <c r="A608" i="15"/>
  <c r="K607" i="15"/>
  <c r="L607" i="15" s="1"/>
  <c r="O607" i="15" s="1"/>
  <c r="P607" i="15" s="1"/>
  <c r="G607" i="15"/>
  <c r="H607" i="15" s="1"/>
  <c r="I607" i="15" s="1"/>
  <c r="U607" i="15" s="1"/>
  <c r="V607" i="15" s="1"/>
  <c r="A607" i="15"/>
  <c r="K606" i="15"/>
  <c r="L606" i="15" s="1"/>
  <c r="O606" i="15" s="1"/>
  <c r="P606" i="15" s="1"/>
  <c r="G606" i="15"/>
  <c r="H606" i="15" s="1"/>
  <c r="I606" i="15" s="1"/>
  <c r="U606" i="15" s="1"/>
  <c r="V606" i="15" s="1"/>
  <c r="A606" i="15"/>
  <c r="K605" i="15"/>
  <c r="L605" i="15" s="1"/>
  <c r="O605" i="15" s="1"/>
  <c r="P605" i="15" s="1"/>
  <c r="G605" i="15"/>
  <c r="H605" i="15" s="1"/>
  <c r="I605" i="15" s="1"/>
  <c r="U605" i="15" s="1"/>
  <c r="V605" i="15" s="1"/>
  <c r="A605" i="15"/>
  <c r="K604" i="15"/>
  <c r="L604" i="15" s="1"/>
  <c r="O604" i="15" s="1"/>
  <c r="P604" i="15" s="1"/>
  <c r="G604" i="15"/>
  <c r="H604" i="15" s="1"/>
  <c r="I604" i="15" s="1"/>
  <c r="U604" i="15" s="1"/>
  <c r="V604" i="15" s="1"/>
  <c r="A604" i="15"/>
  <c r="K603" i="15"/>
  <c r="L603" i="15" s="1"/>
  <c r="O603" i="15" s="1"/>
  <c r="P603" i="15" s="1"/>
  <c r="G603" i="15"/>
  <c r="H603" i="15" s="1"/>
  <c r="I603" i="15" s="1"/>
  <c r="U603" i="15" s="1"/>
  <c r="V603" i="15" s="1"/>
  <c r="A603" i="15"/>
  <c r="K602" i="15"/>
  <c r="L602" i="15" s="1"/>
  <c r="O602" i="15" s="1"/>
  <c r="P602" i="15" s="1"/>
  <c r="G602" i="15"/>
  <c r="H602" i="15" s="1"/>
  <c r="I602" i="15" s="1"/>
  <c r="U602" i="15" s="1"/>
  <c r="V602" i="15" s="1"/>
  <c r="A602" i="15"/>
  <c r="K601" i="15"/>
  <c r="L601" i="15" s="1"/>
  <c r="O601" i="15" s="1"/>
  <c r="P601" i="15" s="1"/>
  <c r="G601" i="15"/>
  <c r="H601" i="15" s="1"/>
  <c r="I601" i="15" s="1"/>
  <c r="U601" i="15" s="1"/>
  <c r="V601" i="15" s="1"/>
  <c r="A601" i="15"/>
  <c r="K600" i="15"/>
  <c r="L600" i="15" s="1"/>
  <c r="O600" i="15" s="1"/>
  <c r="P600" i="15" s="1"/>
  <c r="G600" i="15"/>
  <c r="H600" i="15" s="1"/>
  <c r="I600" i="15" s="1"/>
  <c r="U600" i="15" s="1"/>
  <c r="V600" i="15" s="1"/>
  <c r="A600" i="15"/>
  <c r="K599" i="15"/>
  <c r="L599" i="15" s="1"/>
  <c r="O599" i="15" s="1"/>
  <c r="P599" i="15" s="1"/>
  <c r="G599" i="15"/>
  <c r="H599" i="15" s="1"/>
  <c r="I599" i="15" s="1"/>
  <c r="U599" i="15" s="1"/>
  <c r="V599" i="15" s="1"/>
  <c r="A599" i="15"/>
  <c r="K598" i="15"/>
  <c r="L598" i="15" s="1"/>
  <c r="O598" i="15" s="1"/>
  <c r="P598" i="15" s="1"/>
  <c r="G598" i="15"/>
  <c r="H598" i="15" s="1"/>
  <c r="I598" i="15" s="1"/>
  <c r="U598" i="15" s="1"/>
  <c r="V598" i="15" s="1"/>
  <c r="A598" i="15"/>
  <c r="K597" i="15"/>
  <c r="L597" i="15" s="1"/>
  <c r="O597" i="15" s="1"/>
  <c r="P597" i="15" s="1"/>
  <c r="G597" i="15"/>
  <c r="H597" i="15" s="1"/>
  <c r="I597" i="15" s="1"/>
  <c r="U597" i="15" s="1"/>
  <c r="V597" i="15" s="1"/>
  <c r="A597" i="15"/>
  <c r="K596" i="15"/>
  <c r="L596" i="15" s="1"/>
  <c r="O596" i="15" s="1"/>
  <c r="P596" i="15" s="1"/>
  <c r="G596" i="15"/>
  <c r="H596" i="15" s="1"/>
  <c r="I596" i="15" s="1"/>
  <c r="U596" i="15" s="1"/>
  <c r="V596" i="15" s="1"/>
  <c r="A596" i="15"/>
  <c r="K595" i="15"/>
  <c r="L595" i="15" s="1"/>
  <c r="G595" i="15"/>
  <c r="H595" i="15" s="1"/>
  <c r="I595" i="15" s="1"/>
  <c r="U595" i="15" s="1"/>
  <c r="V595" i="15" s="1"/>
  <c r="A595" i="15"/>
  <c r="K594" i="15"/>
  <c r="L594" i="15" s="1"/>
  <c r="G594" i="15"/>
  <c r="H594" i="15" s="1"/>
  <c r="I594" i="15" s="1"/>
  <c r="U594" i="15" s="1"/>
  <c r="V594" i="15" s="1"/>
  <c r="A594" i="15"/>
  <c r="K593" i="15"/>
  <c r="L593" i="15" s="1"/>
  <c r="G593" i="15"/>
  <c r="H593" i="15" s="1"/>
  <c r="I593" i="15" s="1"/>
  <c r="U593" i="15" s="1"/>
  <c r="V593" i="15" s="1"/>
  <c r="A593" i="15"/>
  <c r="K592" i="15"/>
  <c r="L592" i="15" s="1"/>
  <c r="G592" i="15"/>
  <c r="H592" i="15" s="1"/>
  <c r="I592" i="15" s="1"/>
  <c r="U592" i="15" s="1"/>
  <c r="V592" i="15" s="1"/>
  <c r="A592" i="15"/>
  <c r="K591" i="15"/>
  <c r="L591" i="15" s="1"/>
  <c r="G591" i="15"/>
  <c r="H591" i="15" s="1"/>
  <c r="I591" i="15" s="1"/>
  <c r="U591" i="15" s="1"/>
  <c r="V591" i="15" s="1"/>
  <c r="A591" i="15"/>
  <c r="K590" i="15"/>
  <c r="L590" i="15" s="1"/>
  <c r="G590" i="15"/>
  <c r="H590" i="15" s="1"/>
  <c r="I590" i="15" s="1"/>
  <c r="U590" i="15" s="1"/>
  <c r="V590" i="15" s="1"/>
  <c r="A590" i="15"/>
  <c r="K589" i="15"/>
  <c r="L589" i="15" s="1"/>
  <c r="G589" i="15"/>
  <c r="H589" i="15" s="1"/>
  <c r="I589" i="15" s="1"/>
  <c r="U589" i="15" s="1"/>
  <c r="V589" i="15" s="1"/>
  <c r="A589" i="15"/>
  <c r="K588" i="15"/>
  <c r="L588" i="15" s="1"/>
  <c r="G588" i="15"/>
  <c r="H588" i="15" s="1"/>
  <c r="I588" i="15" s="1"/>
  <c r="U588" i="15" s="1"/>
  <c r="V588" i="15" s="1"/>
  <c r="A588" i="15"/>
  <c r="K587" i="15"/>
  <c r="L587" i="15" s="1"/>
  <c r="G587" i="15"/>
  <c r="H587" i="15" s="1"/>
  <c r="I587" i="15" s="1"/>
  <c r="U587" i="15" s="1"/>
  <c r="V587" i="15" s="1"/>
  <c r="A587" i="15"/>
  <c r="K586" i="15"/>
  <c r="L586" i="15" s="1"/>
  <c r="G586" i="15"/>
  <c r="H586" i="15" s="1"/>
  <c r="I586" i="15" s="1"/>
  <c r="U586" i="15" s="1"/>
  <c r="V586" i="15" s="1"/>
  <c r="A586" i="15"/>
  <c r="K585" i="15"/>
  <c r="L585" i="15" s="1"/>
  <c r="G585" i="15"/>
  <c r="H585" i="15" s="1"/>
  <c r="I585" i="15" s="1"/>
  <c r="U585" i="15" s="1"/>
  <c r="V585" i="15" s="1"/>
  <c r="A585" i="15"/>
  <c r="K584" i="15"/>
  <c r="L584" i="15" s="1"/>
  <c r="G584" i="15"/>
  <c r="H584" i="15" s="1"/>
  <c r="I584" i="15" s="1"/>
  <c r="U584" i="15" s="1"/>
  <c r="V584" i="15" s="1"/>
  <c r="A584" i="15"/>
  <c r="K583" i="15"/>
  <c r="L583" i="15" s="1"/>
  <c r="G583" i="15"/>
  <c r="H583" i="15" s="1"/>
  <c r="I583" i="15" s="1"/>
  <c r="U583" i="15" s="1"/>
  <c r="V583" i="15" s="1"/>
  <c r="A583" i="15"/>
  <c r="K582" i="15"/>
  <c r="L582" i="15" s="1"/>
  <c r="G582" i="15"/>
  <c r="H582" i="15" s="1"/>
  <c r="I582" i="15" s="1"/>
  <c r="U582" i="15" s="1"/>
  <c r="V582" i="15" s="1"/>
  <c r="A582" i="15"/>
  <c r="K581" i="15"/>
  <c r="L581" i="15" s="1"/>
  <c r="G581" i="15"/>
  <c r="H581" i="15" s="1"/>
  <c r="I581" i="15" s="1"/>
  <c r="U581" i="15" s="1"/>
  <c r="V581" i="15" s="1"/>
  <c r="A581" i="15"/>
  <c r="K580" i="15"/>
  <c r="L580" i="15" s="1"/>
  <c r="G580" i="15"/>
  <c r="H580" i="15" s="1"/>
  <c r="I580" i="15" s="1"/>
  <c r="U580" i="15" s="1"/>
  <c r="V580" i="15" s="1"/>
  <c r="A580" i="15"/>
  <c r="K579" i="15"/>
  <c r="L579" i="15" s="1"/>
  <c r="G579" i="15"/>
  <c r="H579" i="15" s="1"/>
  <c r="I579" i="15" s="1"/>
  <c r="U579" i="15" s="1"/>
  <c r="V579" i="15" s="1"/>
  <c r="A579" i="15"/>
  <c r="K578" i="15"/>
  <c r="L578" i="15" s="1"/>
  <c r="G578" i="15"/>
  <c r="H578" i="15" s="1"/>
  <c r="I578" i="15" s="1"/>
  <c r="U578" i="15" s="1"/>
  <c r="V578" i="15" s="1"/>
  <c r="A578" i="15"/>
  <c r="K577" i="15"/>
  <c r="L577" i="15" s="1"/>
  <c r="G577" i="15"/>
  <c r="H577" i="15" s="1"/>
  <c r="I577" i="15" s="1"/>
  <c r="U577" i="15" s="1"/>
  <c r="V577" i="15" s="1"/>
  <c r="A577" i="15"/>
  <c r="K576" i="15"/>
  <c r="L576" i="15" s="1"/>
  <c r="G576" i="15"/>
  <c r="H576" i="15" s="1"/>
  <c r="I576" i="15" s="1"/>
  <c r="U576" i="15" s="1"/>
  <c r="V576" i="15" s="1"/>
  <c r="A576" i="15"/>
  <c r="K575" i="15"/>
  <c r="L575" i="15" s="1"/>
  <c r="G575" i="15"/>
  <c r="H575" i="15" s="1"/>
  <c r="I575" i="15" s="1"/>
  <c r="U575" i="15" s="1"/>
  <c r="V575" i="15" s="1"/>
  <c r="A575" i="15"/>
  <c r="K574" i="15"/>
  <c r="L574" i="15" s="1"/>
  <c r="G574" i="15"/>
  <c r="H574" i="15" s="1"/>
  <c r="I574" i="15" s="1"/>
  <c r="U574" i="15" s="1"/>
  <c r="V574" i="15" s="1"/>
  <c r="A574" i="15"/>
  <c r="K573" i="15"/>
  <c r="L573" i="15" s="1"/>
  <c r="G573" i="15"/>
  <c r="H573" i="15" s="1"/>
  <c r="I573" i="15" s="1"/>
  <c r="U573" i="15" s="1"/>
  <c r="V573" i="15" s="1"/>
  <c r="A573" i="15"/>
  <c r="K572" i="15"/>
  <c r="L572" i="15" s="1"/>
  <c r="G572" i="15"/>
  <c r="H572" i="15" s="1"/>
  <c r="I572" i="15" s="1"/>
  <c r="U572" i="15" s="1"/>
  <c r="V572" i="15" s="1"/>
  <c r="A572" i="15"/>
  <c r="K571" i="15"/>
  <c r="L571" i="15" s="1"/>
  <c r="G571" i="15"/>
  <c r="H571" i="15" s="1"/>
  <c r="I571" i="15" s="1"/>
  <c r="U571" i="15" s="1"/>
  <c r="V571" i="15" s="1"/>
  <c r="A571" i="15"/>
  <c r="K570" i="15"/>
  <c r="L570" i="15" s="1"/>
  <c r="G570" i="15"/>
  <c r="H570" i="15" s="1"/>
  <c r="I570" i="15" s="1"/>
  <c r="U570" i="15" s="1"/>
  <c r="V570" i="15" s="1"/>
  <c r="A570" i="15"/>
  <c r="K569" i="15"/>
  <c r="L569" i="15" s="1"/>
  <c r="G569" i="15"/>
  <c r="H569" i="15" s="1"/>
  <c r="I569" i="15" s="1"/>
  <c r="U569" i="15" s="1"/>
  <c r="V569" i="15" s="1"/>
  <c r="A569" i="15"/>
  <c r="K568" i="15"/>
  <c r="L568" i="15" s="1"/>
  <c r="G568" i="15"/>
  <c r="H568" i="15" s="1"/>
  <c r="I568" i="15" s="1"/>
  <c r="U568" i="15" s="1"/>
  <c r="V568" i="15" s="1"/>
  <c r="A568" i="15"/>
  <c r="K567" i="15"/>
  <c r="L567" i="15" s="1"/>
  <c r="G567" i="15"/>
  <c r="H567" i="15" s="1"/>
  <c r="I567" i="15" s="1"/>
  <c r="U567" i="15" s="1"/>
  <c r="V567" i="15" s="1"/>
  <c r="A567" i="15"/>
  <c r="K566" i="15"/>
  <c r="L566" i="15" s="1"/>
  <c r="G566" i="15"/>
  <c r="H566" i="15" s="1"/>
  <c r="I566" i="15" s="1"/>
  <c r="U566" i="15" s="1"/>
  <c r="V566" i="15" s="1"/>
  <c r="A566" i="15"/>
  <c r="K565" i="15"/>
  <c r="L565" i="15" s="1"/>
  <c r="G565" i="15"/>
  <c r="H565" i="15" s="1"/>
  <c r="I565" i="15" s="1"/>
  <c r="U565" i="15" s="1"/>
  <c r="V565" i="15" s="1"/>
  <c r="A565" i="15"/>
  <c r="K564" i="15"/>
  <c r="L564" i="15" s="1"/>
  <c r="G564" i="15"/>
  <c r="H564" i="15" s="1"/>
  <c r="I564" i="15" s="1"/>
  <c r="U564" i="15" s="1"/>
  <c r="V564" i="15" s="1"/>
  <c r="A564" i="15"/>
  <c r="K563" i="15"/>
  <c r="L563" i="15" s="1"/>
  <c r="G563" i="15"/>
  <c r="H563" i="15" s="1"/>
  <c r="I563" i="15" s="1"/>
  <c r="U563" i="15" s="1"/>
  <c r="V563" i="15" s="1"/>
  <c r="A563" i="15"/>
  <c r="K562" i="15"/>
  <c r="L562" i="15" s="1"/>
  <c r="G562" i="15"/>
  <c r="H562" i="15" s="1"/>
  <c r="I562" i="15" s="1"/>
  <c r="U562" i="15" s="1"/>
  <c r="V562" i="15" s="1"/>
  <c r="A562" i="15"/>
  <c r="K561" i="15"/>
  <c r="L561" i="15" s="1"/>
  <c r="G561" i="15"/>
  <c r="H561" i="15" s="1"/>
  <c r="I561" i="15" s="1"/>
  <c r="U561" i="15" s="1"/>
  <c r="V561" i="15" s="1"/>
  <c r="A561" i="15"/>
  <c r="K560" i="15"/>
  <c r="L560" i="15" s="1"/>
  <c r="G560" i="15"/>
  <c r="H560" i="15" s="1"/>
  <c r="I560" i="15" s="1"/>
  <c r="U560" i="15" s="1"/>
  <c r="V560" i="15" s="1"/>
  <c r="A560" i="15"/>
  <c r="K559" i="15"/>
  <c r="L559" i="15" s="1"/>
  <c r="G559" i="15"/>
  <c r="H559" i="15" s="1"/>
  <c r="I559" i="15" s="1"/>
  <c r="U559" i="15" s="1"/>
  <c r="V559" i="15" s="1"/>
  <c r="A559" i="15"/>
  <c r="G1001" i="15"/>
  <c r="H1001" i="15" s="1"/>
  <c r="I1001" i="15" s="1"/>
  <c r="U1001" i="15" s="1"/>
  <c r="V1001" i="15" s="1"/>
  <c r="A1001" i="15"/>
  <c r="G1000" i="15"/>
  <c r="H1000" i="15" s="1"/>
  <c r="I1000" i="15" s="1"/>
  <c r="U1000" i="15" s="1"/>
  <c r="V1000" i="15" s="1"/>
  <c r="A1000" i="15"/>
  <c r="G999" i="15"/>
  <c r="H999" i="15" s="1"/>
  <c r="I999" i="15" s="1"/>
  <c r="U999" i="15" s="1"/>
  <c r="V999" i="15" s="1"/>
  <c r="A999" i="15"/>
  <c r="G998" i="15"/>
  <c r="H998" i="15" s="1"/>
  <c r="I998" i="15" s="1"/>
  <c r="U998" i="15" s="1"/>
  <c r="V998" i="15" s="1"/>
  <c r="A998" i="15"/>
  <c r="G997" i="15"/>
  <c r="H997" i="15" s="1"/>
  <c r="I997" i="15" s="1"/>
  <c r="U997" i="15" s="1"/>
  <c r="V997" i="15" s="1"/>
  <c r="A997" i="15"/>
  <c r="G996" i="15"/>
  <c r="H996" i="15" s="1"/>
  <c r="I996" i="15" s="1"/>
  <c r="U996" i="15" s="1"/>
  <c r="V996" i="15" s="1"/>
  <c r="A996" i="15"/>
  <c r="G995" i="15"/>
  <c r="H995" i="15" s="1"/>
  <c r="I995" i="15" s="1"/>
  <c r="U995" i="15" s="1"/>
  <c r="V995" i="15" s="1"/>
  <c r="A995" i="15"/>
  <c r="G994" i="15"/>
  <c r="H994" i="15" s="1"/>
  <c r="I994" i="15" s="1"/>
  <c r="U994" i="15" s="1"/>
  <c r="V994" i="15" s="1"/>
  <c r="A994" i="15"/>
  <c r="G993" i="15"/>
  <c r="H993" i="15" s="1"/>
  <c r="I993" i="15" s="1"/>
  <c r="U993" i="15" s="1"/>
  <c r="V993" i="15" s="1"/>
  <c r="A993" i="15"/>
  <c r="G992" i="15"/>
  <c r="H992" i="15" s="1"/>
  <c r="I992" i="15" s="1"/>
  <c r="U992" i="15" s="1"/>
  <c r="V992" i="15" s="1"/>
  <c r="A992" i="15"/>
  <c r="G991" i="15"/>
  <c r="H991" i="15" s="1"/>
  <c r="I991" i="15" s="1"/>
  <c r="U991" i="15" s="1"/>
  <c r="V991" i="15" s="1"/>
  <c r="A991" i="15"/>
  <c r="G990" i="15"/>
  <c r="H990" i="15" s="1"/>
  <c r="I990" i="15" s="1"/>
  <c r="U990" i="15" s="1"/>
  <c r="V990" i="15" s="1"/>
  <c r="A990" i="15"/>
  <c r="G989" i="15"/>
  <c r="H989" i="15" s="1"/>
  <c r="I989" i="15" s="1"/>
  <c r="U989" i="15" s="1"/>
  <c r="V989" i="15" s="1"/>
  <c r="A989" i="15"/>
  <c r="G988" i="15"/>
  <c r="H988" i="15" s="1"/>
  <c r="I988" i="15" s="1"/>
  <c r="U988" i="15" s="1"/>
  <c r="V988" i="15" s="1"/>
  <c r="A988" i="15"/>
  <c r="G987" i="15"/>
  <c r="H987" i="15" s="1"/>
  <c r="I987" i="15" s="1"/>
  <c r="U987" i="15" s="1"/>
  <c r="V987" i="15" s="1"/>
  <c r="A987" i="15"/>
  <c r="G986" i="15"/>
  <c r="H986" i="15" s="1"/>
  <c r="I986" i="15" s="1"/>
  <c r="U986" i="15" s="1"/>
  <c r="V986" i="15" s="1"/>
  <c r="A986" i="15"/>
  <c r="G985" i="15"/>
  <c r="H985" i="15" s="1"/>
  <c r="I985" i="15" s="1"/>
  <c r="U985" i="15" s="1"/>
  <c r="V985" i="15" s="1"/>
  <c r="A985" i="15"/>
  <c r="G984" i="15"/>
  <c r="H984" i="15" s="1"/>
  <c r="I984" i="15" s="1"/>
  <c r="U984" i="15" s="1"/>
  <c r="V984" i="15" s="1"/>
  <c r="A984" i="15"/>
  <c r="G983" i="15"/>
  <c r="H983" i="15" s="1"/>
  <c r="I983" i="15" s="1"/>
  <c r="U983" i="15" s="1"/>
  <c r="V983" i="15" s="1"/>
  <c r="A983" i="15"/>
  <c r="G982" i="15"/>
  <c r="H982" i="15" s="1"/>
  <c r="I982" i="15" s="1"/>
  <c r="U982" i="15" s="1"/>
  <c r="V982" i="15" s="1"/>
  <c r="A982" i="15"/>
  <c r="G981" i="15"/>
  <c r="H981" i="15" s="1"/>
  <c r="I981" i="15" s="1"/>
  <c r="U981" i="15" s="1"/>
  <c r="V981" i="15" s="1"/>
  <c r="A981" i="15"/>
  <c r="G980" i="15"/>
  <c r="H980" i="15" s="1"/>
  <c r="I980" i="15" s="1"/>
  <c r="U980" i="15" s="1"/>
  <c r="V980" i="15" s="1"/>
  <c r="A980" i="15"/>
  <c r="G979" i="15"/>
  <c r="H979" i="15" s="1"/>
  <c r="I979" i="15" s="1"/>
  <c r="U979" i="15" s="1"/>
  <c r="V979" i="15" s="1"/>
  <c r="A979" i="15"/>
  <c r="G978" i="15"/>
  <c r="H978" i="15" s="1"/>
  <c r="I978" i="15" s="1"/>
  <c r="U978" i="15" s="1"/>
  <c r="V978" i="15" s="1"/>
  <c r="A978" i="15"/>
  <c r="G977" i="15"/>
  <c r="H977" i="15" s="1"/>
  <c r="I977" i="15" s="1"/>
  <c r="U977" i="15" s="1"/>
  <c r="V977" i="15" s="1"/>
  <c r="A977" i="15"/>
  <c r="G976" i="15"/>
  <c r="H976" i="15" s="1"/>
  <c r="I976" i="15" s="1"/>
  <c r="U976" i="15" s="1"/>
  <c r="V976" i="15" s="1"/>
  <c r="A976" i="15"/>
  <c r="G975" i="15"/>
  <c r="H975" i="15" s="1"/>
  <c r="I975" i="15" s="1"/>
  <c r="U975" i="15" s="1"/>
  <c r="V975" i="15" s="1"/>
  <c r="A975" i="15"/>
  <c r="G974" i="15"/>
  <c r="H974" i="15" s="1"/>
  <c r="I974" i="15" s="1"/>
  <c r="U974" i="15" s="1"/>
  <c r="V974" i="15" s="1"/>
  <c r="A974" i="15"/>
  <c r="G973" i="15"/>
  <c r="H973" i="15" s="1"/>
  <c r="I973" i="15" s="1"/>
  <c r="U973" i="15" s="1"/>
  <c r="V973" i="15" s="1"/>
  <c r="A973" i="15"/>
  <c r="G972" i="15"/>
  <c r="H972" i="15" s="1"/>
  <c r="I972" i="15" s="1"/>
  <c r="U972" i="15" s="1"/>
  <c r="V972" i="15" s="1"/>
  <c r="A972" i="15"/>
  <c r="G971" i="15"/>
  <c r="H971" i="15" s="1"/>
  <c r="I971" i="15" s="1"/>
  <c r="U971" i="15" s="1"/>
  <c r="V971" i="15" s="1"/>
  <c r="A971" i="15"/>
  <c r="G970" i="15"/>
  <c r="H970" i="15" s="1"/>
  <c r="I970" i="15" s="1"/>
  <c r="U970" i="15" s="1"/>
  <c r="V970" i="15" s="1"/>
  <c r="A970" i="15"/>
  <c r="G969" i="15"/>
  <c r="H969" i="15" s="1"/>
  <c r="I969" i="15" s="1"/>
  <c r="U969" i="15" s="1"/>
  <c r="V969" i="15" s="1"/>
  <c r="A969" i="15"/>
  <c r="G968" i="15"/>
  <c r="H968" i="15" s="1"/>
  <c r="I968" i="15" s="1"/>
  <c r="U968" i="15" s="1"/>
  <c r="V968" i="15" s="1"/>
  <c r="A968" i="15"/>
  <c r="G967" i="15"/>
  <c r="H967" i="15" s="1"/>
  <c r="I967" i="15" s="1"/>
  <c r="U967" i="15" s="1"/>
  <c r="V967" i="15" s="1"/>
  <c r="A967" i="15"/>
  <c r="G966" i="15"/>
  <c r="H966" i="15" s="1"/>
  <c r="I966" i="15" s="1"/>
  <c r="U966" i="15" s="1"/>
  <c r="V966" i="15" s="1"/>
  <c r="A966" i="15"/>
  <c r="K965" i="15"/>
  <c r="L965" i="15" s="1"/>
  <c r="O965" i="15" s="1"/>
  <c r="P965" i="15" s="1"/>
  <c r="G965" i="15"/>
  <c r="H965" i="15" s="1"/>
  <c r="I965" i="15" s="1"/>
  <c r="U965" i="15" s="1"/>
  <c r="V965" i="15" s="1"/>
  <c r="A965" i="15"/>
  <c r="K964" i="15"/>
  <c r="L964" i="15" s="1"/>
  <c r="O964" i="15" s="1"/>
  <c r="P964" i="15" s="1"/>
  <c r="G964" i="15"/>
  <c r="H964" i="15" s="1"/>
  <c r="I964" i="15" s="1"/>
  <c r="U964" i="15" s="1"/>
  <c r="V964" i="15" s="1"/>
  <c r="A964" i="15"/>
  <c r="K963" i="15"/>
  <c r="L963" i="15" s="1"/>
  <c r="O963" i="15" s="1"/>
  <c r="P963" i="15" s="1"/>
  <c r="G963" i="15"/>
  <c r="H963" i="15" s="1"/>
  <c r="I963" i="15" s="1"/>
  <c r="U963" i="15" s="1"/>
  <c r="V963" i="15" s="1"/>
  <c r="A963" i="15"/>
  <c r="K962" i="15"/>
  <c r="L962" i="15" s="1"/>
  <c r="O962" i="15" s="1"/>
  <c r="P962" i="15" s="1"/>
  <c r="G962" i="15"/>
  <c r="H962" i="15" s="1"/>
  <c r="I962" i="15" s="1"/>
  <c r="U962" i="15" s="1"/>
  <c r="V962" i="15" s="1"/>
  <c r="A962" i="15"/>
  <c r="K961" i="15"/>
  <c r="L961" i="15" s="1"/>
  <c r="O961" i="15" s="1"/>
  <c r="P961" i="15" s="1"/>
  <c r="G961" i="15"/>
  <c r="H961" i="15" s="1"/>
  <c r="I961" i="15" s="1"/>
  <c r="U961" i="15" s="1"/>
  <c r="V961" i="15" s="1"/>
  <c r="A961" i="15"/>
  <c r="K960" i="15"/>
  <c r="L960" i="15" s="1"/>
  <c r="O960" i="15" s="1"/>
  <c r="P960" i="15" s="1"/>
  <c r="G960" i="15"/>
  <c r="H960" i="15" s="1"/>
  <c r="I960" i="15" s="1"/>
  <c r="U960" i="15" s="1"/>
  <c r="V960" i="15" s="1"/>
  <c r="A960" i="15"/>
  <c r="K959" i="15"/>
  <c r="L959" i="15" s="1"/>
  <c r="O959" i="15" s="1"/>
  <c r="P959" i="15" s="1"/>
  <c r="G959" i="15"/>
  <c r="H959" i="15" s="1"/>
  <c r="I959" i="15" s="1"/>
  <c r="U959" i="15" s="1"/>
  <c r="V959" i="15" s="1"/>
  <c r="A959" i="15"/>
  <c r="K958" i="15"/>
  <c r="L958" i="15" s="1"/>
  <c r="O958" i="15" s="1"/>
  <c r="P958" i="15" s="1"/>
  <c r="G958" i="15"/>
  <c r="H958" i="15" s="1"/>
  <c r="I958" i="15" s="1"/>
  <c r="U958" i="15" s="1"/>
  <c r="V958" i="15" s="1"/>
  <c r="A958" i="15"/>
  <c r="K957" i="15"/>
  <c r="L957" i="15" s="1"/>
  <c r="O957" i="15" s="1"/>
  <c r="P957" i="15" s="1"/>
  <c r="G957" i="15"/>
  <c r="H957" i="15" s="1"/>
  <c r="I957" i="15" s="1"/>
  <c r="U957" i="15" s="1"/>
  <c r="V957" i="15" s="1"/>
  <c r="A957" i="15"/>
  <c r="K956" i="15"/>
  <c r="L956" i="15" s="1"/>
  <c r="O956" i="15" s="1"/>
  <c r="P956" i="15" s="1"/>
  <c r="G956" i="15"/>
  <c r="H956" i="15" s="1"/>
  <c r="I956" i="15" s="1"/>
  <c r="U956" i="15" s="1"/>
  <c r="V956" i="15" s="1"/>
  <c r="A956" i="15"/>
  <c r="K955" i="15"/>
  <c r="L955" i="15" s="1"/>
  <c r="O955" i="15" s="1"/>
  <c r="P955" i="15" s="1"/>
  <c r="G955" i="15"/>
  <c r="H955" i="15" s="1"/>
  <c r="I955" i="15" s="1"/>
  <c r="U955" i="15" s="1"/>
  <c r="V955" i="15" s="1"/>
  <c r="A955" i="15"/>
  <c r="K954" i="15"/>
  <c r="L954" i="15" s="1"/>
  <c r="O954" i="15" s="1"/>
  <c r="P954" i="15" s="1"/>
  <c r="G954" i="15"/>
  <c r="H954" i="15" s="1"/>
  <c r="I954" i="15" s="1"/>
  <c r="U954" i="15" s="1"/>
  <c r="V954" i="15" s="1"/>
  <c r="A954" i="15"/>
  <c r="K953" i="15"/>
  <c r="L953" i="15" s="1"/>
  <c r="O953" i="15" s="1"/>
  <c r="P953" i="15" s="1"/>
  <c r="G953" i="15"/>
  <c r="H953" i="15" s="1"/>
  <c r="I953" i="15" s="1"/>
  <c r="U953" i="15" s="1"/>
  <c r="V953" i="15" s="1"/>
  <c r="A953" i="15"/>
  <c r="K952" i="15"/>
  <c r="L952" i="15" s="1"/>
  <c r="O952" i="15" s="1"/>
  <c r="P952" i="15" s="1"/>
  <c r="G952" i="15"/>
  <c r="H952" i="15" s="1"/>
  <c r="I952" i="15" s="1"/>
  <c r="U952" i="15" s="1"/>
  <c r="V952" i="15" s="1"/>
  <c r="A952" i="15"/>
  <c r="K951" i="15"/>
  <c r="L951" i="15" s="1"/>
  <c r="O951" i="15" s="1"/>
  <c r="P951" i="15" s="1"/>
  <c r="G951" i="15"/>
  <c r="H951" i="15" s="1"/>
  <c r="I951" i="15" s="1"/>
  <c r="U951" i="15" s="1"/>
  <c r="V951" i="15" s="1"/>
  <c r="A951" i="15"/>
  <c r="K950" i="15"/>
  <c r="L950" i="15" s="1"/>
  <c r="O950" i="15" s="1"/>
  <c r="P950" i="15" s="1"/>
  <c r="G950" i="15"/>
  <c r="H950" i="15" s="1"/>
  <c r="I950" i="15" s="1"/>
  <c r="U950" i="15" s="1"/>
  <c r="V950" i="15" s="1"/>
  <c r="A950" i="15"/>
  <c r="K949" i="15"/>
  <c r="L949" i="15" s="1"/>
  <c r="O949" i="15" s="1"/>
  <c r="P949" i="15" s="1"/>
  <c r="G949" i="15"/>
  <c r="H949" i="15" s="1"/>
  <c r="I949" i="15" s="1"/>
  <c r="U949" i="15" s="1"/>
  <c r="V949" i="15" s="1"/>
  <c r="A949" i="15"/>
  <c r="K948" i="15"/>
  <c r="L948" i="15" s="1"/>
  <c r="O948" i="15" s="1"/>
  <c r="P948" i="15" s="1"/>
  <c r="G948" i="15"/>
  <c r="H948" i="15" s="1"/>
  <c r="I948" i="15" s="1"/>
  <c r="U948" i="15" s="1"/>
  <c r="V948" i="15" s="1"/>
  <c r="A948" i="15"/>
  <c r="K947" i="15"/>
  <c r="L947" i="15" s="1"/>
  <c r="O947" i="15" s="1"/>
  <c r="P947" i="15" s="1"/>
  <c r="G947" i="15"/>
  <c r="H947" i="15" s="1"/>
  <c r="I947" i="15" s="1"/>
  <c r="U947" i="15" s="1"/>
  <c r="V947" i="15" s="1"/>
  <c r="A947" i="15"/>
  <c r="K946" i="15"/>
  <c r="L946" i="15" s="1"/>
  <c r="O946" i="15" s="1"/>
  <c r="P946" i="15" s="1"/>
  <c r="G946" i="15"/>
  <c r="H946" i="15" s="1"/>
  <c r="I946" i="15" s="1"/>
  <c r="U946" i="15" s="1"/>
  <c r="V946" i="15" s="1"/>
  <c r="A946" i="15"/>
  <c r="K945" i="15"/>
  <c r="L945" i="15" s="1"/>
  <c r="O945" i="15" s="1"/>
  <c r="P945" i="15" s="1"/>
  <c r="G945" i="15"/>
  <c r="H945" i="15" s="1"/>
  <c r="I945" i="15" s="1"/>
  <c r="U945" i="15" s="1"/>
  <c r="V945" i="15" s="1"/>
  <c r="A945" i="15"/>
  <c r="K944" i="15"/>
  <c r="L944" i="15" s="1"/>
  <c r="O944" i="15" s="1"/>
  <c r="P944" i="15" s="1"/>
  <c r="G944" i="15"/>
  <c r="H944" i="15" s="1"/>
  <c r="I944" i="15" s="1"/>
  <c r="U944" i="15" s="1"/>
  <c r="V944" i="15" s="1"/>
  <c r="A944" i="15"/>
  <c r="K943" i="15"/>
  <c r="L943" i="15" s="1"/>
  <c r="O943" i="15" s="1"/>
  <c r="P943" i="15" s="1"/>
  <c r="G943" i="15"/>
  <c r="H943" i="15" s="1"/>
  <c r="I943" i="15" s="1"/>
  <c r="U943" i="15" s="1"/>
  <c r="V943" i="15" s="1"/>
  <c r="A943" i="15"/>
  <c r="K942" i="15"/>
  <c r="L942" i="15" s="1"/>
  <c r="O942" i="15" s="1"/>
  <c r="P942" i="15" s="1"/>
  <c r="G942" i="15"/>
  <c r="H942" i="15" s="1"/>
  <c r="I942" i="15" s="1"/>
  <c r="U942" i="15" s="1"/>
  <c r="V942" i="15" s="1"/>
  <c r="A942" i="15"/>
  <c r="K941" i="15"/>
  <c r="L941" i="15" s="1"/>
  <c r="O941" i="15" s="1"/>
  <c r="P941" i="15" s="1"/>
  <c r="G941" i="15"/>
  <c r="H941" i="15" s="1"/>
  <c r="I941" i="15" s="1"/>
  <c r="U941" i="15" s="1"/>
  <c r="V941" i="15" s="1"/>
  <c r="A941" i="15"/>
  <c r="K940" i="15"/>
  <c r="L940" i="15" s="1"/>
  <c r="O940" i="15" s="1"/>
  <c r="P940" i="15" s="1"/>
  <c r="G940" i="15"/>
  <c r="H940" i="15" s="1"/>
  <c r="I940" i="15" s="1"/>
  <c r="U940" i="15" s="1"/>
  <c r="V940" i="15" s="1"/>
  <c r="A940" i="15"/>
  <c r="K939" i="15"/>
  <c r="L939" i="15" s="1"/>
  <c r="O939" i="15" s="1"/>
  <c r="P939" i="15" s="1"/>
  <c r="G939" i="15"/>
  <c r="H939" i="15" s="1"/>
  <c r="I939" i="15" s="1"/>
  <c r="U939" i="15" s="1"/>
  <c r="V939" i="15" s="1"/>
  <c r="A939" i="15"/>
  <c r="K938" i="15"/>
  <c r="L938" i="15" s="1"/>
  <c r="O938" i="15" s="1"/>
  <c r="P938" i="15" s="1"/>
  <c r="G938" i="15"/>
  <c r="H938" i="15" s="1"/>
  <c r="I938" i="15" s="1"/>
  <c r="U938" i="15" s="1"/>
  <c r="V938" i="15" s="1"/>
  <c r="A938" i="15"/>
  <c r="K937" i="15"/>
  <c r="L937" i="15" s="1"/>
  <c r="O937" i="15" s="1"/>
  <c r="P937" i="15" s="1"/>
  <c r="G937" i="15"/>
  <c r="H937" i="15" s="1"/>
  <c r="I937" i="15" s="1"/>
  <c r="U937" i="15" s="1"/>
  <c r="V937" i="15" s="1"/>
  <c r="A937" i="15"/>
  <c r="K936" i="15"/>
  <c r="L936" i="15" s="1"/>
  <c r="O936" i="15" s="1"/>
  <c r="P936" i="15" s="1"/>
  <c r="G936" i="15"/>
  <c r="H936" i="15" s="1"/>
  <c r="I936" i="15" s="1"/>
  <c r="U936" i="15" s="1"/>
  <c r="V936" i="15" s="1"/>
  <c r="A936" i="15"/>
  <c r="K935" i="15"/>
  <c r="L935" i="15" s="1"/>
  <c r="O935" i="15" s="1"/>
  <c r="P935" i="15" s="1"/>
  <c r="G935" i="15"/>
  <c r="H935" i="15" s="1"/>
  <c r="I935" i="15" s="1"/>
  <c r="U935" i="15" s="1"/>
  <c r="V935" i="15" s="1"/>
  <c r="A935" i="15"/>
  <c r="K934" i="15"/>
  <c r="L934" i="15" s="1"/>
  <c r="O934" i="15" s="1"/>
  <c r="P934" i="15" s="1"/>
  <c r="G934" i="15"/>
  <c r="H934" i="15" s="1"/>
  <c r="I934" i="15" s="1"/>
  <c r="U934" i="15" s="1"/>
  <c r="V934" i="15" s="1"/>
  <c r="A934" i="15"/>
  <c r="K933" i="15"/>
  <c r="L933" i="15" s="1"/>
  <c r="O933" i="15" s="1"/>
  <c r="P933" i="15" s="1"/>
  <c r="G933" i="15"/>
  <c r="H933" i="15" s="1"/>
  <c r="I933" i="15" s="1"/>
  <c r="U933" i="15" s="1"/>
  <c r="V933" i="15" s="1"/>
  <c r="A933" i="15"/>
  <c r="K932" i="15"/>
  <c r="L932" i="15" s="1"/>
  <c r="O932" i="15" s="1"/>
  <c r="P932" i="15" s="1"/>
  <c r="G932" i="15"/>
  <c r="H932" i="15" s="1"/>
  <c r="I932" i="15" s="1"/>
  <c r="U932" i="15" s="1"/>
  <c r="V932" i="15" s="1"/>
  <c r="A932" i="15"/>
  <c r="K931" i="15"/>
  <c r="L931" i="15" s="1"/>
  <c r="O931" i="15" s="1"/>
  <c r="P931" i="15" s="1"/>
  <c r="G931" i="15"/>
  <c r="H931" i="15" s="1"/>
  <c r="I931" i="15" s="1"/>
  <c r="U931" i="15" s="1"/>
  <c r="V931" i="15" s="1"/>
  <c r="A931" i="15"/>
  <c r="K930" i="15"/>
  <c r="L930" i="15" s="1"/>
  <c r="O930" i="15" s="1"/>
  <c r="P930" i="15" s="1"/>
  <c r="G930" i="15"/>
  <c r="H930" i="15" s="1"/>
  <c r="I930" i="15" s="1"/>
  <c r="U930" i="15" s="1"/>
  <c r="V930" i="15" s="1"/>
  <c r="A930" i="15"/>
  <c r="K929" i="15"/>
  <c r="L929" i="15" s="1"/>
  <c r="O929" i="15" s="1"/>
  <c r="P929" i="15" s="1"/>
  <c r="G929" i="15"/>
  <c r="H929" i="15" s="1"/>
  <c r="I929" i="15" s="1"/>
  <c r="U929" i="15" s="1"/>
  <c r="V929" i="15" s="1"/>
  <c r="A929" i="15"/>
  <c r="K928" i="15"/>
  <c r="L928" i="15" s="1"/>
  <c r="G928" i="15"/>
  <c r="H928" i="15" s="1"/>
  <c r="I928" i="15" s="1"/>
  <c r="U928" i="15" s="1"/>
  <c r="V928" i="15" s="1"/>
  <c r="A928" i="15"/>
  <c r="K927" i="15"/>
  <c r="L927" i="15" s="1"/>
  <c r="G927" i="15"/>
  <c r="H927" i="15" s="1"/>
  <c r="I927" i="15" s="1"/>
  <c r="U927" i="15" s="1"/>
  <c r="V927" i="15" s="1"/>
  <c r="A927" i="15"/>
  <c r="K926" i="15"/>
  <c r="L926" i="15" s="1"/>
  <c r="G926" i="15"/>
  <c r="H926" i="15" s="1"/>
  <c r="I926" i="15" s="1"/>
  <c r="U926" i="15" s="1"/>
  <c r="V926" i="15" s="1"/>
  <c r="A926" i="15"/>
  <c r="K925" i="15"/>
  <c r="L925" i="15" s="1"/>
  <c r="G925" i="15"/>
  <c r="H925" i="15" s="1"/>
  <c r="I925" i="15" s="1"/>
  <c r="U925" i="15" s="1"/>
  <c r="V925" i="15" s="1"/>
  <c r="A925" i="15"/>
  <c r="K924" i="15"/>
  <c r="L924" i="15" s="1"/>
  <c r="G924" i="15"/>
  <c r="H924" i="15" s="1"/>
  <c r="I924" i="15" s="1"/>
  <c r="U924" i="15" s="1"/>
  <c r="V924" i="15" s="1"/>
  <c r="A924" i="15"/>
  <c r="K923" i="15"/>
  <c r="L923" i="15" s="1"/>
  <c r="G923" i="15"/>
  <c r="H923" i="15" s="1"/>
  <c r="I923" i="15" s="1"/>
  <c r="U923" i="15" s="1"/>
  <c r="V923" i="15" s="1"/>
  <c r="A923" i="15"/>
  <c r="K922" i="15"/>
  <c r="L922" i="15" s="1"/>
  <c r="G922" i="15"/>
  <c r="H922" i="15" s="1"/>
  <c r="I922" i="15" s="1"/>
  <c r="U922" i="15" s="1"/>
  <c r="V922" i="15" s="1"/>
  <c r="A922" i="15"/>
  <c r="K921" i="15"/>
  <c r="L921" i="15" s="1"/>
  <c r="G921" i="15"/>
  <c r="H921" i="15" s="1"/>
  <c r="I921" i="15" s="1"/>
  <c r="U921" i="15" s="1"/>
  <c r="V921" i="15" s="1"/>
  <c r="A921" i="15"/>
  <c r="K920" i="15"/>
  <c r="L920" i="15" s="1"/>
  <c r="G920" i="15"/>
  <c r="H920" i="15" s="1"/>
  <c r="I920" i="15" s="1"/>
  <c r="U920" i="15" s="1"/>
  <c r="V920" i="15" s="1"/>
  <c r="A920" i="15"/>
  <c r="K919" i="15"/>
  <c r="L919" i="15" s="1"/>
  <c r="G919" i="15"/>
  <c r="H919" i="15" s="1"/>
  <c r="I919" i="15" s="1"/>
  <c r="U919" i="15" s="1"/>
  <c r="V919" i="15" s="1"/>
  <c r="A919" i="15"/>
  <c r="K918" i="15"/>
  <c r="L918" i="15" s="1"/>
  <c r="G918" i="15"/>
  <c r="H918" i="15" s="1"/>
  <c r="I918" i="15" s="1"/>
  <c r="U918" i="15" s="1"/>
  <c r="V918" i="15" s="1"/>
  <c r="A918" i="15"/>
  <c r="K917" i="15"/>
  <c r="L917" i="15" s="1"/>
  <c r="G917" i="15"/>
  <c r="H917" i="15" s="1"/>
  <c r="I917" i="15" s="1"/>
  <c r="U917" i="15" s="1"/>
  <c r="V917" i="15" s="1"/>
  <c r="A917" i="15"/>
  <c r="K916" i="15"/>
  <c r="L916" i="15" s="1"/>
  <c r="G916" i="15"/>
  <c r="H916" i="15" s="1"/>
  <c r="I916" i="15" s="1"/>
  <c r="U916" i="15" s="1"/>
  <c r="V916" i="15" s="1"/>
  <c r="A916" i="15"/>
  <c r="K915" i="15"/>
  <c r="L915" i="15" s="1"/>
  <c r="G915" i="15"/>
  <c r="H915" i="15" s="1"/>
  <c r="I915" i="15" s="1"/>
  <c r="U915" i="15" s="1"/>
  <c r="V915" i="15" s="1"/>
  <c r="A915" i="15"/>
  <c r="K914" i="15"/>
  <c r="L914" i="15" s="1"/>
  <c r="G914" i="15"/>
  <c r="H914" i="15" s="1"/>
  <c r="I914" i="15" s="1"/>
  <c r="U914" i="15" s="1"/>
  <c r="V914" i="15" s="1"/>
  <c r="A914" i="15"/>
  <c r="K913" i="15"/>
  <c r="L913" i="15" s="1"/>
  <c r="G913" i="15"/>
  <c r="H913" i="15" s="1"/>
  <c r="I913" i="15" s="1"/>
  <c r="U913" i="15" s="1"/>
  <c r="V913" i="15" s="1"/>
  <c r="A913" i="15"/>
  <c r="K912" i="15"/>
  <c r="L912" i="15" s="1"/>
  <c r="G912" i="15"/>
  <c r="H912" i="15" s="1"/>
  <c r="I912" i="15" s="1"/>
  <c r="U912" i="15" s="1"/>
  <c r="V912" i="15" s="1"/>
  <c r="A912" i="15"/>
  <c r="K911" i="15"/>
  <c r="L911" i="15" s="1"/>
  <c r="G911" i="15"/>
  <c r="H911" i="15" s="1"/>
  <c r="I911" i="15" s="1"/>
  <c r="U911" i="15" s="1"/>
  <c r="V911" i="15" s="1"/>
  <c r="A911" i="15"/>
  <c r="K910" i="15"/>
  <c r="L910" i="15" s="1"/>
  <c r="G910" i="15"/>
  <c r="H910" i="15" s="1"/>
  <c r="I910" i="15" s="1"/>
  <c r="U910" i="15" s="1"/>
  <c r="V910" i="15" s="1"/>
  <c r="A910" i="15"/>
  <c r="K909" i="15"/>
  <c r="L909" i="15" s="1"/>
  <c r="G909" i="15"/>
  <c r="H909" i="15" s="1"/>
  <c r="I909" i="15" s="1"/>
  <c r="U909" i="15" s="1"/>
  <c r="V909" i="15" s="1"/>
  <c r="A909" i="15"/>
  <c r="K908" i="15"/>
  <c r="L908" i="15" s="1"/>
  <c r="G908" i="15"/>
  <c r="H908" i="15" s="1"/>
  <c r="I908" i="15" s="1"/>
  <c r="U908" i="15" s="1"/>
  <c r="V908" i="15" s="1"/>
  <c r="A908" i="15"/>
  <c r="K907" i="15"/>
  <c r="L907" i="15" s="1"/>
  <c r="G907" i="15"/>
  <c r="H907" i="15" s="1"/>
  <c r="I907" i="15" s="1"/>
  <c r="U907" i="15" s="1"/>
  <c r="V907" i="15" s="1"/>
  <c r="A907" i="15"/>
  <c r="K906" i="15"/>
  <c r="L906" i="15" s="1"/>
  <c r="G906" i="15"/>
  <c r="H906" i="15" s="1"/>
  <c r="I906" i="15" s="1"/>
  <c r="U906" i="15" s="1"/>
  <c r="V906" i="15" s="1"/>
  <c r="A906" i="15"/>
  <c r="K905" i="15"/>
  <c r="L905" i="15" s="1"/>
  <c r="G905" i="15"/>
  <c r="H905" i="15" s="1"/>
  <c r="I905" i="15" s="1"/>
  <c r="U905" i="15" s="1"/>
  <c r="V905" i="15" s="1"/>
  <c r="A905" i="15"/>
  <c r="K904" i="15"/>
  <c r="L904" i="15" s="1"/>
  <c r="G904" i="15"/>
  <c r="H904" i="15" s="1"/>
  <c r="I904" i="15" s="1"/>
  <c r="U904" i="15" s="1"/>
  <c r="V904" i="15" s="1"/>
  <c r="A904" i="15"/>
  <c r="K903" i="15"/>
  <c r="L903" i="15" s="1"/>
  <c r="G903" i="15"/>
  <c r="H903" i="15" s="1"/>
  <c r="I903" i="15" s="1"/>
  <c r="U903" i="15" s="1"/>
  <c r="V903" i="15" s="1"/>
  <c r="A903" i="15"/>
  <c r="K902" i="15"/>
  <c r="L902" i="15" s="1"/>
  <c r="G902" i="15"/>
  <c r="H902" i="15" s="1"/>
  <c r="I902" i="15" s="1"/>
  <c r="U902" i="15" s="1"/>
  <c r="V902" i="15" s="1"/>
  <c r="A902" i="15"/>
  <c r="K901" i="15"/>
  <c r="L901" i="15" s="1"/>
  <c r="G901" i="15"/>
  <c r="H901" i="15" s="1"/>
  <c r="I901" i="15" s="1"/>
  <c r="U901" i="15" s="1"/>
  <c r="V901" i="15" s="1"/>
  <c r="A901" i="15"/>
  <c r="K900" i="15"/>
  <c r="L900" i="15" s="1"/>
  <c r="G900" i="15"/>
  <c r="H900" i="15" s="1"/>
  <c r="I900" i="15" s="1"/>
  <c r="U900" i="15" s="1"/>
  <c r="V900" i="15" s="1"/>
  <c r="A900" i="15"/>
  <c r="K899" i="15"/>
  <c r="L899" i="15" s="1"/>
  <c r="G899" i="15"/>
  <c r="H899" i="15" s="1"/>
  <c r="I899" i="15" s="1"/>
  <c r="U899" i="15" s="1"/>
  <c r="V899" i="15" s="1"/>
  <c r="A899" i="15"/>
  <c r="K898" i="15"/>
  <c r="L898" i="15" s="1"/>
  <c r="G898" i="15"/>
  <c r="H898" i="15" s="1"/>
  <c r="I898" i="15" s="1"/>
  <c r="U898" i="15" s="1"/>
  <c r="V898" i="15" s="1"/>
  <c r="A898" i="15"/>
  <c r="K897" i="15"/>
  <c r="L897" i="15" s="1"/>
  <c r="G897" i="15"/>
  <c r="H897" i="15" s="1"/>
  <c r="I897" i="15" s="1"/>
  <c r="U897" i="15" s="1"/>
  <c r="V897" i="15" s="1"/>
  <c r="A897" i="15"/>
  <c r="K896" i="15"/>
  <c r="L896" i="15" s="1"/>
  <c r="G896" i="15"/>
  <c r="H896" i="15" s="1"/>
  <c r="I896" i="15" s="1"/>
  <c r="U896" i="15" s="1"/>
  <c r="V896" i="15" s="1"/>
  <c r="A896" i="15"/>
  <c r="K895" i="15"/>
  <c r="L895" i="15" s="1"/>
  <c r="G895" i="15"/>
  <c r="H895" i="15" s="1"/>
  <c r="I895" i="15" s="1"/>
  <c r="U895" i="15" s="1"/>
  <c r="V895" i="15" s="1"/>
  <c r="A895" i="15"/>
  <c r="K894" i="15"/>
  <c r="L894" i="15" s="1"/>
  <c r="G894" i="15"/>
  <c r="H894" i="15" s="1"/>
  <c r="I894" i="15" s="1"/>
  <c r="U894" i="15" s="1"/>
  <c r="V894" i="15" s="1"/>
  <c r="A894" i="15"/>
  <c r="K893" i="15"/>
  <c r="L893" i="15" s="1"/>
  <c r="G893" i="15"/>
  <c r="H893" i="15" s="1"/>
  <c r="I893" i="15" s="1"/>
  <c r="U893" i="15" s="1"/>
  <c r="V893" i="15" s="1"/>
  <c r="A893" i="15"/>
  <c r="K892" i="15"/>
  <c r="L892" i="15" s="1"/>
  <c r="G892" i="15"/>
  <c r="H892" i="15" s="1"/>
  <c r="I892" i="15" s="1"/>
  <c r="U892" i="15" s="1"/>
  <c r="V892" i="15" s="1"/>
  <c r="A892" i="15"/>
  <c r="G1113" i="15"/>
  <c r="H1113" i="15" s="1"/>
  <c r="I1113" i="15" s="1"/>
  <c r="U1113" i="15" s="1"/>
  <c r="V1113" i="15" s="1"/>
  <c r="A1113" i="15"/>
  <c r="G1112" i="15"/>
  <c r="H1112" i="15" s="1"/>
  <c r="I1112" i="15" s="1"/>
  <c r="U1112" i="15" s="1"/>
  <c r="V1112" i="15" s="1"/>
  <c r="A1112" i="15"/>
  <c r="G1111" i="15"/>
  <c r="H1111" i="15" s="1"/>
  <c r="I1111" i="15" s="1"/>
  <c r="U1111" i="15" s="1"/>
  <c r="V1111" i="15" s="1"/>
  <c r="A1111" i="15"/>
  <c r="G1110" i="15"/>
  <c r="H1110" i="15" s="1"/>
  <c r="I1110" i="15" s="1"/>
  <c r="U1110" i="15" s="1"/>
  <c r="V1110" i="15" s="1"/>
  <c r="A1110" i="15"/>
  <c r="G1109" i="15"/>
  <c r="H1109" i="15" s="1"/>
  <c r="I1109" i="15" s="1"/>
  <c r="U1109" i="15" s="1"/>
  <c r="V1109" i="15" s="1"/>
  <c r="A1109" i="15"/>
  <c r="G1108" i="15"/>
  <c r="H1108" i="15" s="1"/>
  <c r="I1108" i="15" s="1"/>
  <c r="U1108" i="15" s="1"/>
  <c r="V1108" i="15" s="1"/>
  <c r="A1108" i="15"/>
  <c r="G1107" i="15"/>
  <c r="H1107" i="15" s="1"/>
  <c r="I1107" i="15" s="1"/>
  <c r="U1107" i="15" s="1"/>
  <c r="V1107" i="15" s="1"/>
  <c r="A1107" i="15"/>
  <c r="G1106" i="15"/>
  <c r="H1106" i="15" s="1"/>
  <c r="I1106" i="15" s="1"/>
  <c r="U1106" i="15" s="1"/>
  <c r="V1106" i="15" s="1"/>
  <c r="A1106" i="15"/>
  <c r="G1105" i="15"/>
  <c r="H1105" i="15" s="1"/>
  <c r="I1105" i="15" s="1"/>
  <c r="U1105" i="15" s="1"/>
  <c r="V1105" i="15" s="1"/>
  <c r="A1105" i="15"/>
  <c r="G1104" i="15"/>
  <c r="H1104" i="15" s="1"/>
  <c r="I1104" i="15" s="1"/>
  <c r="U1104" i="15" s="1"/>
  <c r="V1104" i="15" s="1"/>
  <c r="A1104" i="15"/>
  <c r="G1103" i="15"/>
  <c r="H1103" i="15" s="1"/>
  <c r="I1103" i="15" s="1"/>
  <c r="U1103" i="15" s="1"/>
  <c r="V1103" i="15" s="1"/>
  <c r="A1103" i="15"/>
  <c r="G1102" i="15"/>
  <c r="H1102" i="15" s="1"/>
  <c r="I1102" i="15" s="1"/>
  <c r="U1102" i="15" s="1"/>
  <c r="V1102" i="15" s="1"/>
  <c r="A1102" i="15"/>
  <c r="G1101" i="15"/>
  <c r="H1101" i="15" s="1"/>
  <c r="I1101" i="15" s="1"/>
  <c r="U1101" i="15" s="1"/>
  <c r="V1101" i="15" s="1"/>
  <c r="A1101" i="15"/>
  <c r="G1100" i="15"/>
  <c r="H1100" i="15" s="1"/>
  <c r="I1100" i="15" s="1"/>
  <c r="U1100" i="15" s="1"/>
  <c r="V1100" i="15" s="1"/>
  <c r="A1100" i="15"/>
  <c r="G1099" i="15"/>
  <c r="H1099" i="15" s="1"/>
  <c r="I1099" i="15" s="1"/>
  <c r="U1099" i="15" s="1"/>
  <c r="V1099" i="15" s="1"/>
  <c r="A1099" i="15"/>
  <c r="G1098" i="15"/>
  <c r="H1098" i="15" s="1"/>
  <c r="I1098" i="15" s="1"/>
  <c r="U1098" i="15" s="1"/>
  <c r="V1098" i="15" s="1"/>
  <c r="A1098" i="15"/>
  <c r="G1097" i="15"/>
  <c r="H1097" i="15" s="1"/>
  <c r="I1097" i="15" s="1"/>
  <c r="U1097" i="15" s="1"/>
  <c r="V1097" i="15" s="1"/>
  <c r="A1097" i="15"/>
  <c r="G1096" i="15"/>
  <c r="H1096" i="15" s="1"/>
  <c r="I1096" i="15" s="1"/>
  <c r="U1096" i="15" s="1"/>
  <c r="V1096" i="15" s="1"/>
  <c r="A1096" i="15"/>
  <c r="G1095" i="15"/>
  <c r="H1095" i="15" s="1"/>
  <c r="I1095" i="15" s="1"/>
  <c r="U1095" i="15" s="1"/>
  <c r="V1095" i="15" s="1"/>
  <c r="A1095" i="15"/>
  <c r="G1094" i="15"/>
  <c r="H1094" i="15" s="1"/>
  <c r="I1094" i="15" s="1"/>
  <c r="U1094" i="15" s="1"/>
  <c r="V1094" i="15" s="1"/>
  <c r="A1094" i="15"/>
  <c r="G1093" i="15"/>
  <c r="H1093" i="15" s="1"/>
  <c r="I1093" i="15" s="1"/>
  <c r="U1093" i="15" s="1"/>
  <c r="V1093" i="15" s="1"/>
  <c r="A1093" i="15"/>
  <c r="G1092" i="15"/>
  <c r="H1092" i="15" s="1"/>
  <c r="I1092" i="15" s="1"/>
  <c r="U1092" i="15" s="1"/>
  <c r="V1092" i="15" s="1"/>
  <c r="A1092" i="15"/>
  <c r="G1091" i="15"/>
  <c r="H1091" i="15" s="1"/>
  <c r="I1091" i="15" s="1"/>
  <c r="U1091" i="15" s="1"/>
  <c r="V1091" i="15" s="1"/>
  <c r="A1091" i="15"/>
  <c r="G1090" i="15"/>
  <c r="H1090" i="15" s="1"/>
  <c r="I1090" i="15" s="1"/>
  <c r="U1090" i="15" s="1"/>
  <c r="V1090" i="15" s="1"/>
  <c r="A1090" i="15"/>
  <c r="G1089" i="15"/>
  <c r="H1089" i="15" s="1"/>
  <c r="I1089" i="15" s="1"/>
  <c r="U1089" i="15" s="1"/>
  <c r="V1089" i="15" s="1"/>
  <c r="A1089" i="15"/>
  <c r="G1088" i="15"/>
  <c r="H1088" i="15" s="1"/>
  <c r="I1088" i="15" s="1"/>
  <c r="U1088" i="15" s="1"/>
  <c r="V1088" i="15" s="1"/>
  <c r="A1088" i="15"/>
  <c r="G1087" i="15"/>
  <c r="H1087" i="15" s="1"/>
  <c r="I1087" i="15" s="1"/>
  <c r="U1087" i="15" s="1"/>
  <c r="V1087" i="15" s="1"/>
  <c r="A1087" i="15"/>
  <c r="G1086" i="15"/>
  <c r="H1086" i="15" s="1"/>
  <c r="I1086" i="15" s="1"/>
  <c r="U1086" i="15" s="1"/>
  <c r="V1086" i="15" s="1"/>
  <c r="A1086" i="15"/>
  <c r="G1085" i="15"/>
  <c r="H1085" i="15" s="1"/>
  <c r="I1085" i="15" s="1"/>
  <c r="U1085" i="15" s="1"/>
  <c r="V1085" i="15" s="1"/>
  <c r="A1085" i="15"/>
  <c r="G1084" i="15"/>
  <c r="H1084" i="15" s="1"/>
  <c r="I1084" i="15" s="1"/>
  <c r="U1084" i="15" s="1"/>
  <c r="V1084" i="15" s="1"/>
  <c r="A1084" i="15"/>
  <c r="G1083" i="15"/>
  <c r="H1083" i="15" s="1"/>
  <c r="I1083" i="15" s="1"/>
  <c r="U1083" i="15" s="1"/>
  <c r="V1083" i="15" s="1"/>
  <c r="A1083" i="15"/>
  <c r="G1082" i="15"/>
  <c r="H1082" i="15" s="1"/>
  <c r="I1082" i="15" s="1"/>
  <c r="U1082" i="15" s="1"/>
  <c r="V1082" i="15" s="1"/>
  <c r="A1082" i="15"/>
  <c r="G1081" i="15"/>
  <c r="H1081" i="15" s="1"/>
  <c r="I1081" i="15" s="1"/>
  <c r="U1081" i="15" s="1"/>
  <c r="V1081" i="15" s="1"/>
  <c r="A1081" i="15"/>
  <c r="G1080" i="15"/>
  <c r="H1080" i="15" s="1"/>
  <c r="I1080" i="15" s="1"/>
  <c r="U1080" i="15" s="1"/>
  <c r="V1080" i="15" s="1"/>
  <c r="A1080" i="15"/>
  <c r="G1079" i="15"/>
  <c r="H1079" i="15" s="1"/>
  <c r="I1079" i="15" s="1"/>
  <c r="U1079" i="15" s="1"/>
  <c r="V1079" i="15" s="1"/>
  <c r="A1079" i="15"/>
  <c r="G1078" i="15"/>
  <c r="H1078" i="15" s="1"/>
  <c r="I1078" i="15" s="1"/>
  <c r="U1078" i="15" s="1"/>
  <c r="V1078" i="15" s="1"/>
  <c r="A1078" i="15"/>
  <c r="G1077" i="15"/>
  <c r="H1077" i="15" s="1"/>
  <c r="I1077" i="15" s="1"/>
  <c r="U1077" i="15" s="1"/>
  <c r="V1077" i="15" s="1"/>
  <c r="A1077" i="15"/>
  <c r="K1076" i="15"/>
  <c r="L1076" i="15" s="1"/>
  <c r="O1076" i="15" s="1"/>
  <c r="P1076" i="15" s="1"/>
  <c r="G1076" i="15"/>
  <c r="H1076" i="15" s="1"/>
  <c r="I1076" i="15" s="1"/>
  <c r="U1076" i="15" s="1"/>
  <c r="V1076" i="15" s="1"/>
  <c r="A1076" i="15"/>
  <c r="K1075" i="15"/>
  <c r="L1075" i="15" s="1"/>
  <c r="O1075" i="15" s="1"/>
  <c r="P1075" i="15" s="1"/>
  <c r="G1075" i="15"/>
  <c r="H1075" i="15" s="1"/>
  <c r="I1075" i="15" s="1"/>
  <c r="U1075" i="15" s="1"/>
  <c r="V1075" i="15" s="1"/>
  <c r="A1075" i="15"/>
  <c r="K1074" i="15"/>
  <c r="L1074" i="15" s="1"/>
  <c r="O1074" i="15" s="1"/>
  <c r="P1074" i="15" s="1"/>
  <c r="G1074" i="15"/>
  <c r="H1074" i="15" s="1"/>
  <c r="I1074" i="15" s="1"/>
  <c r="U1074" i="15" s="1"/>
  <c r="V1074" i="15" s="1"/>
  <c r="A1074" i="15"/>
  <c r="K1073" i="15"/>
  <c r="L1073" i="15" s="1"/>
  <c r="O1073" i="15" s="1"/>
  <c r="P1073" i="15" s="1"/>
  <c r="G1073" i="15"/>
  <c r="H1073" i="15" s="1"/>
  <c r="I1073" i="15" s="1"/>
  <c r="U1073" i="15" s="1"/>
  <c r="V1073" i="15" s="1"/>
  <c r="A1073" i="15"/>
  <c r="K1072" i="15"/>
  <c r="L1072" i="15" s="1"/>
  <c r="O1072" i="15" s="1"/>
  <c r="P1072" i="15" s="1"/>
  <c r="G1072" i="15"/>
  <c r="H1072" i="15" s="1"/>
  <c r="I1072" i="15" s="1"/>
  <c r="U1072" i="15" s="1"/>
  <c r="V1072" i="15" s="1"/>
  <c r="A1072" i="15"/>
  <c r="K1071" i="15"/>
  <c r="L1071" i="15" s="1"/>
  <c r="O1071" i="15" s="1"/>
  <c r="P1071" i="15" s="1"/>
  <c r="G1071" i="15"/>
  <c r="H1071" i="15" s="1"/>
  <c r="I1071" i="15" s="1"/>
  <c r="U1071" i="15" s="1"/>
  <c r="V1071" i="15" s="1"/>
  <c r="A1071" i="15"/>
  <c r="K1070" i="15"/>
  <c r="L1070" i="15" s="1"/>
  <c r="O1070" i="15" s="1"/>
  <c r="P1070" i="15" s="1"/>
  <c r="G1070" i="15"/>
  <c r="H1070" i="15" s="1"/>
  <c r="I1070" i="15" s="1"/>
  <c r="U1070" i="15" s="1"/>
  <c r="V1070" i="15" s="1"/>
  <c r="A1070" i="15"/>
  <c r="K1069" i="15"/>
  <c r="L1069" i="15" s="1"/>
  <c r="O1069" i="15" s="1"/>
  <c r="P1069" i="15" s="1"/>
  <c r="G1069" i="15"/>
  <c r="H1069" i="15" s="1"/>
  <c r="I1069" i="15" s="1"/>
  <c r="U1069" i="15" s="1"/>
  <c r="V1069" i="15" s="1"/>
  <c r="A1069" i="15"/>
  <c r="K1068" i="15"/>
  <c r="L1068" i="15" s="1"/>
  <c r="O1068" i="15" s="1"/>
  <c r="P1068" i="15" s="1"/>
  <c r="G1068" i="15"/>
  <c r="H1068" i="15" s="1"/>
  <c r="I1068" i="15" s="1"/>
  <c r="U1068" i="15" s="1"/>
  <c r="V1068" i="15" s="1"/>
  <c r="A1068" i="15"/>
  <c r="K1067" i="15"/>
  <c r="L1067" i="15" s="1"/>
  <c r="O1067" i="15" s="1"/>
  <c r="P1067" i="15" s="1"/>
  <c r="G1067" i="15"/>
  <c r="H1067" i="15" s="1"/>
  <c r="I1067" i="15" s="1"/>
  <c r="U1067" i="15" s="1"/>
  <c r="V1067" i="15" s="1"/>
  <c r="A1067" i="15"/>
  <c r="K1066" i="15"/>
  <c r="L1066" i="15" s="1"/>
  <c r="O1066" i="15" s="1"/>
  <c r="P1066" i="15" s="1"/>
  <c r="G1066" i="15"/>
  <c r="H1066" i="15" s="1"/>
  <c r="I1066" i="15" s="1"/>
  <c r="U1066" i="15" s="1"/>
  <c r="V1066" i="15" s="1"/>
  <c r="A1066" i="15"/>
  <c r="K1065" i="15"/>
  <c r="L1065" i="15" s="1"/>
  <c r="O1065" i="15" s="1"/>
  <c r="P1065" i="15" s="1"/>
  <c r="G1065" i="15"/>
  <c r="H1065" i="15" s="1"/>
  <c r="I1065" i="15" s="1"/>
  <c r="U1065" i="15" s="1"/>
  <c r="V1065" i="15" s="1"/>
  <c r="A1065" i="15"/>
  <c r="K1064" i="15"/>
  <c r="L1064" i="15" s="1"/>
  <c r="O1064" i="15" s="1"/>
  <c r="P1064" i="15" s="1"/>
  <c r="G1064" i="15"/>
  <c r="H1064" i="15" s="1"/>
  <c r="I1064" i="15" s="1"/>
  <c r="U1064" i="15" s="1"/>
  <c r="V1064" i="15" s="1"/>
  <c r="A1064" i="15"/>
  <c r="K1063" i="15"/>
  <c r="L1063" i="15" s="1"/>
  <c r="O1063" i="15" s="1"/>
  <c r="P1063" i="15" s="1"/>
  <c r="G1063" i="15"/>
  <c r="H1063" i="15" s="1"/>
  <c r="I1063" i="15" s="1"/>
  <c r="U1063" i="15" s="1"/>
  <c r="V1063" i="15" s="1"/>
  <c r="A1063" i="15"/>
  <c r="K1062" i="15"/>
  <c r="L1062" i="15" s="1"/>
  <c r="O1062" i="15" s="1"/>
  <c r="P1062" i="15" s="1"/>
  <c r="G1062" i="15"/>
  <c r="H1062" i="15" s="1"/>
  <c r="I1062" i="15" s="1"/>
  <c r="U1062" i="15" s="1"/>
  <c r="V1062" i="15" s="1"/>
  <c r="A1062" i="15"/>
  <c r="K1061" i="15"/>
  <c r="L1061" i="15" s="1"/>
  <c r="O1061" i="15" s="1"/>
  <c r="P1061" i="15" s="1"/>
  <c r="G1061" i="15"/>
  <c r="H1061" i="15" s="1"/>
  <c r="I1061" i="15" s="1"/>
  <c r="U1061" i="15" s="1"/>
  <c r="V1061" i="15" s="1"/>
  <c r="A1061" i="15"/>
  <c r="K1060" i="15"/>
  <c r="L1060" i="15" s="1"/>
  <c r="O1060" i="15" s="1"/>
  <c r="P1060" i="15" s="1"/>
  <c r="G1060" i="15"/>
  <c r="H1060" i="15" s="1"/>
  <c r="I1060" i="15" s="1"/>
  <c r="U1060" i="15" s="1"/>
  <c r="V1060" i="15" s="1"/>
  <c r="A1060" i="15"/>
  <c r="K1059" i="15"/>
  <c r="L1059" i="15" s="1"/>
  <c r="O1059" i="15" s="1"/>
  <c r="P1059" i="15" s="1"/>
  <c r="G1059" i="15"/>
  <c r="H1059" i="15" s="1"/>
  <c r="I1059" i="15" s="1"/>
  <c r="U1059" i="15" s="1"/>
  <c r="V1059" i="15" s="1"/>
  <c r="A1059" i="15"/>
  <c r="K1058" i="15"/>
  <c r="L1058" i="15" s="1"/>
  <c r="O1058" i="15" s="1"/>
  <c r="P1058" i="15" s="1"/>
  <c r="G1058" i="15"/>
  <c r="H1058" i="15" s="1"/>
  <c r="I1058" i="15" s="1"/>
  <c r="U1058" i="15" s="1"/>
  <c r="V1058" i="15" s="1"/>
  <c r="A1058" i="15"/>
  <c r="K1057" i="15"/>
  <c r="L1057" i="15" s="1"/>
  <c r="O1057" i="15" s="1"/>
  <c r="P1057" i="15" s="1"/>
  <c r="G1057" i="15"/>
  <c r="H1057" i="15" s="1"/>
  <c r="I1057" i="15" s="1"/>
  <c r="U1057" i="15" s="1"/>
  <c r="V1057" i="15" s="1"/>
  <c r="A1057" i="15"/>
  <c r="K1056" i="15"/>
  <c r="L1056" i="15" s="1"/>
  <c r="O1056" i="15" s="1"/>
  <c r="P1056" i="15" s="1"/>
  <c r="G1056" i="15"/>
  <c r="H1056" i="15" s="1"/>
  <c r="I1056" i="15" s="1"/>
  <c r="U1056" i="15" s="1"/>
  <c r="V1056" i="15" s="1"/>
  <c r="A1056" i="15"/>
  <c r="K1055" i="15"/>
  <c r="L1055" i="15" s="1"/>
  <c r="O1055" i="15" s="1"/>
  <c r="P1055" i="15" s="1"/>
  <c r="G1055" i="15"/>
  <c r="H1055" i="15" s="1"/>
  <c r="I1055" i="15" s="1"/>
  <c r="U1055" i="15" s="1"/>
  <c r="V1055" i="15" s="1"/>
  <c r="A1055" i="15"/>
  <c r="K1054" i="15"/>
  <c r="L1054" i="15" s="1"/>
  <c r="O1054" i="15" s="1"/>
  <c r="P1054" i="15" s="1"/>
  <c r="G1054" i="15"/>
  <c r="H1054" i="15" s="1"/>
  <c r="I1054" i="15" s="1"/>
  <c r="U1054" i="15" s="1"/>
  <c r="V1054" i="15" s="1"/>
  <c r="A1054" i="15"/>
  <c r="K1053" i="15"/>
  <c r="L1053" i="15" s="1"/>
  <c r="O1053" i="15" s="1"/>
  <c r="P1053" i="15" s="1"/>
  <c r="G1053" i="15"/>
  <c r="H1053" i="15" s="1"/>
  <c r="I1053" i="15" s="1"/>
  <c r="U1053" i="15" s="1"/>
  <c r="V1053" i="15" s="1"/>
  <c r="A1053" i="15"/>
  <c r="K1052" i="15"/>
  <c r="L1052" i="15" s="1"/>
  <c r="O1052" i="15" s="1"/>
  <c r="P1052" i="15" s="1"/>
  <c r="G1052" i="15"/>
  <c r="H1052" i="15" s="1"/>
  <c r="I1052" i="15" s="1"/>
  <c r="U1052" i="15" s="1"/>
  <c r="V1052" i="15" s="1"/>
  <c r="A1052" i="15"/>
  <c r="K1051" i="15"/>
  <c r="L1051" i="15" s="1"/>
  <c r="O1051" i="15" s="1"/>
  <c r="P1051" i="15" s="1"/>
  <c r="G1051" i="15"/>
  <c r="H1051" i="15" s="1"/>
  <c r="I1051" i="15" s="1"/>
  <c r="U1051" i="15" s="1"/>
  <c r="V1051" i="15" s="1"/>
  <c r="A1051" i="15"/>
  <c r="K1050" i="15"/>
  <c r="L1050" i="15" s="1"/>
  <c r="O1050" i="15" s="1"/>
  <c r="P1050" i="15" s="1"/>
  <c r="G1050" i="15"/>
  <c r="H1050" i="15" s="1"/>
  <c r="I1050" i="15" s="1"/>
  <c r="U1050" i="15" s="1"/>
  <c r="V1050" i="15" s="1"/>
  <c r="A1050" i="15"/>
  <c r="K1049" i="15"/>
  <c r="L1049" i="15" s="1"/>
  <c r="O1049" i="15" s="1"/>
  <c r="P1049" i="15" s="1"/>
  <c r="G1049" i="15"/>
  <c r="H1049" i="15" s="1"/>
  <c r="I1049" i="15" s="1"/>
  <c r="U1049" i="15" s="1"/>
  <c r="V1049" i="15" s="1"/>
  <c r="A1049" i="15"/>
  <c r="K1048" i="15"/>
  <c r="L1048" i="15" s="1"/>
  <c r="O1048" i="15" s="1"/>
  <c r="P1048" i="15" s="1"/>
  <c r="G1048" i="15"/>
  <c r="H1048" i="15" s="1"/>
  <c r="I1048" i="15" s="1"/>
  <c r="U1048" i="15" s="1"/>
  <c r="V1048" i="15" s="1"/>
  <c r="A1048" i="15"/>
  <c r="K1047" i="15"/>
  <c r="L1047" i="15" s="1"/>
  <c r="O1047" i="15" s="1"/>
  <c r="P1047" i="15" s="1"/>
  <c r="G1047" i="15"/>
  <c r="H1047" i="15" s="1"/>
  <c r="I1047" i="15" s="1"/>
  <c r="U1047" i="15" s="1"/>
  <c r="V1047" i="15" s="1"/>
  <c r="A1047" i="15"/>
  <c r="K1046" i="15"/>
  <c r="L1046" i="15" s="1"/>
  <c r="O1046" i="15" s="1"/>
  <c r="P1046" i="15" s="1"/>
  <c r="G1046" i="15"/>
  <c r="H1046" i="15" s="1"/>
  <c r="I1046" i="15" s="1"/>
  <c r="U1046" i="15" s="1"/>
  <c r="V1046" i="15" s="1"/>
  <c r="A1046" i="15"/>
  <c r="K1045" i="15"/>
  <c r="L1045" i="15" s="1"/>
  <c r="O1045" i="15" s="1"/>
  <c r="P1045" i="15" s="1"/>
  <c r="G1045" i="15"/>
  <c r="H1045" i="15" s="1"/>
  <c r="I1045" i="15" s="1"/>
  <c r="U1045" i="15" s="1"/>
  <c r="V1045" i="15" s="1"/>
  <c r="A1045" i="15"/>
  <c r="K1044" i="15"/>
  <c r="L1044" i="15" s="1"/>
  <c r="O1044" i="15" s="1"/>
  <c r="P1044" i="15" s="1"/>
  <c r="G1044" i="15"/>
  <c r="H1044" i="15" s="1"/>
  <c r="I1044" i="15" s="1"/>
  <c r="U1044" i="15" s="1"/>
  <c r="V1044" i="15" s="1"/>
  <c r="A1044" i="15"/>
  <c r="K1043" i="15"/>
  <c r="L1043" i="15" s="1"/>
  <c r="O1043" i="15" s="1"/>
  <c r="P1043" i="15" s="1"/>
  <c r="G1043" i="15"/>
  <c r="H1043" i="15" s="1"/>
  <c r="I1043" i="15" s="1"/>
  <c r="U1043" i="15" s="1"/>
  <c r="V1043" i="15" s="1"/>
  <c r="A1043" i="15"/>
  <c r="K1042" i="15"/>
  <c r="L1042" i="15" s="1"/>
  <c r="O1042" i="15" s="1"/>
  <c r="P1042" i="15" s="1"/>
  <c r="G1042" i="15"/>
  <c r="H1042" i="15" s="1"/>
  <c r="I1042" i="15" s="1"/>
  <c r="U1042" i="15" s="1"/>
  <c r="V1042" i="15" s="1"/>
  <c r="A1042" i="15"/>
  <c r="K1041" i="15"/>
  <c r="L1041" i="15" s="1"/>
  <c r="O1041" i="15" s="1"/>
  <c r="P1041" i="15" s="1"/>
  <c r="G1041" i="15"/>
  <c r="H1041" i="15" s="1"/>
  <c r="I1041" i="15" s="1"/>
  <c r="U1041" i="15" s="1"/>
  <c r="V1041" i="15" s="1"/>
  <c r="A1041" i="15"/>
  <c r="K1040" i="15"/>
  <c r="L1040" i="15" s="1"/>
  <c r="O1040" i="15" s="1"/>
  <c r="P1040" i="15" s="1"/>
  <c r="G1040" i="15"/>
  <c r="H1040" i="15" s="1"/>
  <c r="I1040" i="15" s="1"/>
  <c r="U1040" i="15" s="1"/>
  <c r="V1040" i="15" s="1"/>
  <c r="A1040" i="15"/>
  <c r="K1039" i="15"/>
  <c r="L1039" i="15" s="1"/>
  <c r="G1039" i="15"/>
  <c r="H1039" i="15" s="1"/>
  <c r="I1039" i="15" s="1"/>
  <c r="U1039" i="15" s="1"/>
  <c r="V1039" i="15" s="1"/>
  <c r="A1039" i="15"/>
  <c r="K1038" i="15"/>
  <c r="L1038" i="15" s="1"/>
  <c r="G1038" i="15"/>
  <c r="H1038" i="15" s="1"/>
  <c r="I1038" i="15" s="1"/>
  <c r="U1038" i="15" s="1"/>
  <c r="V1038" i="15" s="1"/>
  <c r="A1038" i="15"/>
  <c r="K1037" i="15"/>
  <c r="L1037" i="15" s="1"/>
  <c r="G1037" i="15"/>
  <c r="H1037" i="15" s="1"/>
  <c r="I1037" i="15" s="1"/>
  <c r="U1037" i="15" s="1"/>
  <c r="V1037" i="15" s="1"/>
  <c r="A1037" i="15"/>
  <c r="K1036" i="15"/>
  <c r="L1036" i="15" s="1"/>
  <c r="G1036" i="15"/>
  <c r="H1036" i="15" s="1"/>
  <c r="I1036" i="15" s="1"/>
  <c r="U1036" i="15" s="1"/>
  <c r="V1036" i="15" s="1"/>
  <c r="A1036" i="15"/>
  <c r="K1035" i="15"/>
  <c r="L1035" i="15" s="1"/>
  <c r="G1035" i="15"/>
  <c r="H1035" i="15" s="1"/>
  <c r="I1035" i="15" s="1"/>
  <c r="U1035" i="15" s="1"/>
  <c r="V1035" i="15" s="1"/>
  <c r="A1035" i="15"/>
  <c r="K1034" i="15"/>
  <c r="L1034" i="15" s="1"/>
  <c r="G1034" i="15"/>
  <c r="H1034" i="15" s="1"/>
  <c r="I1034" i="15" s="1"/>
  <c r="U1034" i="15" s="1"/>
  <c r="V1034" i="15" s="1"/>
  <c r="A1034" i="15"/>
  <c r="K1033" i="15"/>
  <c r="L1033" i="15" s="1"/>
  <c r="G1033" i="15"/>
  <c r="H1033" i="15" s="1"/>
  <c r="I1033" i="15" s="1"/>
  <c r="U1033" i="15" s="1"/>
  <c r="V1033" i="15" s="1"/>
  <c r="A1033" i="15"/>
  <c r="K1032" i="15"/>
  <c r="L1032" i="15" s="1"/>
  <c r="G1032" i="15"/>
  <c r="H1032" i="15" s="1"/>
  <c r="I1032" i="15" s="1"/>
  <c r="U1032" i="15" s="1"/>
  <c r="V1032" i="15" s="1"/>
  <c r="A1032" i="15"/>
  <c r="K1031" i="15"/>
  <c r="L1031" i="15" s="1"/>
  <c r="G1031" i="15"/>
  <c r="H1031" i="15" s="1"/>
  <c r="I1031" i="15" s="1"/>
  <c r="U1031" i="15" s="1"/>
  <c r="V1031" i="15" s="1"/>
  <c r="A1031" i="15"/>
  <c r="K1030" i="15"/>
  <c r="L1030" i="15" s="1"/>
  <c r="G1030" i="15"/>
  <c r="H1030" i="15" s="1"/>
  <c r="I1030" i="15" s="1"/>
  <c r="U1030" i="15" s="1"/>
  <c r="V1030" i="15" s="1"/>
  <c r="A1030" i="15"/>
  <c r="K1029" i="15"/>
  <c r="L1029" i="15" s="1"/>
  <c r="G1029" i="15"/>
  <c r="H1029" i="15" s="1"/>
  <c r="I1029" i="15" s="1"/>
  <c r="U1029" i="15" s="1"/>
  <c r="V1029" i="15" s="1"/>
  <c r="A1029" i="15"/>
  <c r="K1028" i="15"/>
  <c r="L1028" i="15" s="1"/>
  <c r="G1028" i="15"/>
  <c r="H1028" i="15" s="1"/>
  <c r="I1028" i="15" s="1"/>
  <c r="U1028" i="15" s="1"/>
  <c r="V1028" i="15" s="1"/>
  <c r="A1028" i="15"/>
  <c r="K1027" i="15"/>
  <c r="L1027" i="15" s="1"/>
  <c r="G1027" i="15"/>
  <c r="H1027" i="15" s="1"/>
  <c r="I1027" i="15" s="1"/>
  <c r="U1027" i="15" s="1"/>
  <c r="V1027" i="15" s="1"/>
  <c r="A1027" i="15"/>
  <c r="K1026" i="15"/>
  <c r="L1026" i="15" s="1"/>
  <c r="G1026" i="15"/>
  <c r="H1026" i="15" s="1"/>
  <c r="I1026" i="15" s="1"/>
  <c r="U1026" i="15" s="1"/>
  <c r="V1026" i="15" s="1"/>
  <c r="A1026" i="15"/>
  <c r="K1025" i="15"/>
  <c r="L1025" i="15" s="1"/>
  <c r="G1025" i="15"/>
  <c r="H1025" i="15" s="1"/>
  <c r="I1025" i="15" s="1"/>
  <c r="U1025" i="15" s="1"/>
  <c r="V1025" i="15" s="1"/>
  <c r="A1025" i="15"/>
  <c r="K1024" i="15"/>
  <c r="L1024" i="15" s="1"/>
  <c r="G1024" i="15"/>
  <c r="H1024" i="15" s="1"/>
  <c r="I1024" i="15" s="1"/>
  <c r="U1024" i="15" s="1"/>
  <c r="V1024" i="15" s="1"/>
  <c r="A1024" i="15"/>
  <c r="K1023" i="15"/>
  <c r="L1023" i="15" s="1"/>
  <c r="G1023" i="15"/>
  <c r="H1023" i="15" s="1"/>
  <c r="I1023" i="15" s="1"/>
  <c r="U1023" i="15" s="1"/>
  <c r="V1023" i="15" s="1"/>
  <c r="A1023" i="15"/>
  <c r="K1022" i="15"/>
  <c r="L1022" i="15" s="1"/>
  <c r="G1022" i="15"/>
  <c r="H1022" i="15" s="1"/>
  <c r="I1022" i="15" s="1"/>
  <c r="U1022" i="15" s="1"/>
  <c r="V1022" i="15" s="1"/>
  <c r="A1022" i="15"/>
  <c r="K1021" i="15"/>
  <c r="L1021" i="15" s="1"/>
  <c r="G1021" i="15"/>
  <c r="H1021" i="15" s="1"/>
  <c r="I1021" i="15" s="1"/>
  <c r="U1021" i="15" s="1"/>
  <c r="V1021" i="15" s="1"/>
  <c r="A1021" i="15"/>
  <c r="K1020" i="15"/>
  <c r="L1020" i="15" s="1"/>
  <c r="G1020" i="15"/>
  <c r="H1020" i="15" s="1"/>
  <c r="I1020" i="15" s="1"/>
  <c r="U1020" i="15" s="1"/>
  <c r="V1020" i="15" s="1"/>
  <c r="A1020" i="15"/>
  <c r="K1019" i="15"/>
  <c r="L1019" i="15" s="1"/>
  <c r="G1019" i="15"/>
  <c r="H1019" i="15" s="1"/>
  <c r="I1019" i="15" s="1"/>
  <c r="U1019" i="15" s="1"/>
  <c r="V1019" i="15" s="1"/>
  <c r="A1019" i="15"/>
  <c r="K1018" i="15"/>
  <c r="L1018" i="15" s="1"/>
  <c r="G1018" i="15"/>
  <c r="H1018" i="15" s="1"/>
  <c r="I1018" i="15" s="1"/>
  <c r="U1018" i="15" s="1"/>
  <c r="V1018" i="15" s="1"/>
  <c r="A1018" i="15"/>
  <c r="K1017" i="15"/>
  <c r="L1017" i="15" s="1"/>
  <c r="G1017" i="15"/>
  <c r="H1017" i="15" s="1"/>
  <c r="I1017" i="15" s="1"/>
  <c r="U1017" i="15" s="1"/>
  <c r="V1017" i="15" s="1"/>
  <c r="A1017" i="15"/>
  <c r="K1016" i="15"/>
  <c r="L1016" i="15" s="1"/>
  <c r="G1016" i="15"/>
  <c r="H1016" i="15" s="1"/>
  <c r="I1016" i="15" s="1"/>
  <c r="U1016" i="15" s="1"/>
  <c r="V1016" i="15" s="1"/>
  <c r="A1016" i="15"/>
  <c r="K1015" i="15"/>
  <c r="L1015" i="15" s="1"/>
  <c r="G1015" i="15"/>
  <c r="H1015" i="15" s="1"/>
  <c r="I1015" i="15" s="1"/>
  <c r="U1015" i="15" s="1"/>
  <c r="V1015" i="15" s="1"/>
  <c r="A1015" i="15"/>
  <c r="K1014" i="15"/>
  <c r="L1014" i="15" s="1"/>
  <c r="G1014" i="15"/>
  <c r="H1014" i="15" s="1"/>
  <c r="I1014" i="15" s="1"/>
  <c r="U1014" i="15" s="1"/>
  <c r="V1014" i="15" s="1"/>
  <c r="A1014" i="15"/>
  <c r="K1013" i="15"/>
  <c r="L1013" i="15" s="1"/>
  <c r="G1013" i="15"/>
  <c r="H1013" i="15" s="1"/>
  <c r="I1013" i="15" s="1"/>
  <c r="U1013" i="15" s="1"/>
  <c r="V1013" i="15" s="1"/>
  <c r="A1013" i="15"/>
  <c r="K1012" i="15"/>
  <c r="L1012" i="15" s="1"/>
  <c r="G1012" i="15"/>
  <c r="H1012" i="15" s="1"/>
  <c r="I1012" i="15" s="1"/>
  <c r="U1012" i="15" s="1"/>
  <c r="V1012" i="15" s="1"/>
  <c r="A1012" i="15"/>
  <c r="K1011" i="15"/>
  <c r="L1011" i="15" s="1"/>
  <c r="G1011" i="15"/>
  <c r="H1011" i="15" s="1"/>
  <c r="I1011" i="15" s="1"/>
  <c r="U1011" i="15" s="1"/>
  <c r="V1011" i="15" s="1"/>
  <c r="A1011" i="15"/>
  <c r="K1010" i="15"/>
  <c r="L1010" i="15" s="1"/>
  <c r="G1010" i="15"/>
  <c r="H1010" i="15" s="1"/>
  <c r="I1010" i="15" s="1"/>
  <c r="U1010" i="15" s="1"/>
  <c r="V1010" i="15" s="1"/>
  <c r="A1010" i="15"/>
  <c r="K1009" i="15"/>
  <c r="L1009" i="15" s="1"/>
  <c r="G1009" i="15"/>
  <c r="H1009" i="15" s="1"/>
  <c r="I1009" i="15" s="1"/>
  <c r="U1009" i="15" s="1"/>
  <c r="V1009" i="15" s="1"/>
  <c r="A1009" i="15"/>
  <c r="K1008" i="15"/>
  <c r="L1008" i="15" s="1"/>
  <c r="G1008" i="15"/>
  <c r="H1008" i="15" s="1"/>
  <c r="I1008" i="15" s="1"/>
  <c r="U1008" i="15" s="1"/>
  <c r="V1008" i="15" s="1"/>
  <c r="A1008" i="15"/>
  <c r="K1007" i="15"/>
  <c r="L1007" i="15" s="1"/>
  <c r="G1007" i="15"/>
  <c r="H1007" i="15" s="1"/>
  <c r="I1007" i="15" s="1"/>
  <c r="U1007" i="15" s="1"/>
  <c r="V1007" i="15" s="1"/>
  <c r="A1007" i="15"/>
  <c r="K1006" i="15"/>
  <c r="L1006" i="15" s="1"/>
  <c r="G1006" i="15"/>
  <c r="H1006" i="15" s="1"/>
  <c r="I1006" i="15" s="1"/>
  <c r="U1006" i="15" s="1"/>
  <c r="V1006" i="15" s="1"/>
  <c r="A1006" i="15"/>
  <c r="K1005" i="15"/>
  <c r="L1005" i="15" s="1"/>
  <c r="G1005" i="15"/>
  <c r="H1005" i="15" s="1"/>
  <c r="I1005" i="15" s="1"/>
  <c r="U1005" i="15" s="1"/>
  <c r="V1005" i="15" s="1"/>
  <c r="A1005" i="15"/>
  <c r="K1004" i="15"/>
  <c r="L1004" i="15" s="1"/>
  <c r="G1004" i="15"/>
  <c r="H1004" i="15" s="1"/>
  <c r="I1004" i="15" s="1"/>
  <c r="U1004" i="15" s="1"/>
  <c r="V1004" i="15" s="1"/>
  <c r="A1004" i="15"/>
  <c r="K1003" i="15"/>
  <c r="L1003" i="15" s="1"/>
  <c r="G1003" i="15"/>
  <c r="H1003" i="15" s="1"/>
  <c r="I1003" i="15" s="1"/>
  <c r="U1003" i="15" s="1"/>
  <c r="V1003" i="15" s="1"/>
  <c r="A1003" i="15"/>
  <c r="K521" i="15"/>
  <c r="L521" i="15" s="1"/>
  <c r="O521" i="15" s="1"/>
  <c r="P521" i="15" s="1"/>
  <c r="G521" i="15"/>
  <c r="H521" i="15" s="1"/>
  <c r="I521" i="15" s="1"/>
  <c r="U521" i="15" s="1"/>
  <c r="V521" i="15" s="1"/>
  <c r="A521" i="15"/>
  <c r="K520" i="15"/>
  <c r="L520" i="15" s="1"/>
  <c r="O520" i="15" s="1"/>
  <c r="P520" i="15" s="1"/>
  <c r="G520" i="15"/>
  <c r="H520" i="15" s="1"/>
  <c r="I520" i="15" s="1"/>
  <c r="U520" i="15" s="1"/>
  <c r="V520" i="15" s="1"/>
  <c r="A520" i="15"/>
  <c r="K519" i="15"/>
  <c r="L519" i="15" s="1"/>
  <c r="O519" i="15" s="1"/>
  <c r="P519" i="15" s="1"/>
  <c r="G519" i="15"/>
  <c r="H519" i="15" s="1"/>
  <c r="I519" i="15" s="1"/>
  <c r="U519" i="15" s="1"/>
  <c r="V519" i="15" s="1"/>
  <c r="A519" i="15"/>
  <c r="K518" i="15"/>
  <c r="L518" i="15" s="1"/>
  <c r="O518" i="15" s="1"/>
  <c r="P518" i="15" s="1"/>
  <c r="G518" i="15"/>
  <c r="H518" i="15" s="1"/>
  <c r="I518" i="15" s="1"/>
  <c r="U518" i="15" s="1"/>
  <c r="V518" i="15" s="1"/>
  <c r="A518" i="15"/>
  <c r="K517" i="15"/>
  <c r="L517" i="15" s="1"/>
  <c r="O517" i="15" s="1"/>
  <c r="P517" i="15" s="1"/>
  <c r="G517" i="15"/>
  <c r="H517" i="15" s="1"/>
  <c r="I517" i="15" s="1"/>
  <c r="U517" i="15" s="1"/>
  <c r="V517" i="15" s="1"/>
  <c r="A517" i="15"/>
  <c r="K516" i="15"/>
  <c r="L516" i="15" s="1"/>
  <c r="O516" i="15" s="1"/>
  <c r="P516" i="15" s="1"/>
  <c r="G516" i="15"/>
  <c r="H516" i="15" s="1"/>
  <c r="I516" i="15" s="1"/>
  <c r="U516" i="15" s="1"/>
  <c r="V516" i="15" s="1"/>
  <c r="A516" i="15"/>
  <c r="K515" i="15"/>
  <c r="L515" i="15" s="1"/>
  <c r="O515" i="15" s="1"/>
  <c r="P515" i="15" s="1"/>
  <c r="G515" i="15"/>
  <c r="H515" i="15" s="1"/>
  <c r="I515" i="15" s="1"/>
  <c r="U515" i="15" s="1"/>
  <c r="V515" i="15" s="1"/>
  <c r="A515" i="15"/>
  <c r="K514" i="15"/>
  <c r="L514" i="15" s="1"/>
  <c r="O514" i="15" s="1"/>
  <c r="P514" i="15" s="1"/>
  <c r="G514" i="15"/>
  <c r="H514" i="15" s="1"/>
  <c r="I514" i="15" s="1"/>
  <c r="U514" i="15" s="1"/>
  <c r="V514" i="15" s="1"/>
  <c r="A514" i="15"/>
  <c r="K513" i="15"/>
  <c r="L513" i="15" s="1"/>
  <c r="O513" i="15" s="1"/>
  <c r="P513" i="15" s="1"/>
  <c r="G513" i="15"/>
  <c r="H513" i="15" s="1"/>
  <c r="I513" i="15" s="1"/>
  <c r="U513" i="15" s="1"/>
  <c r="V513" i="15" s="1"/>
  <c r="A513" i="15"/>
  <c r="K512" i="15"/>
  <c r="L512" i="15" s="1"/>
  <c r="O512" i="15" s="1"/>
  <c r="P512" i="15" s="1"/>
  <c r="G512" i="15"/>
  <c r="H512" i="15" s="1"/>
  <c r="I512" i="15" s="1"/>
  <c r="U512" i="15" s="1"/>
  <c r="V512" i="15" s="1"/>
  <c r="A512" i="15"/>
  <c r="K511" i="15"/>
  <c r="L511" i="15" s="1"/>
  <c r="O511" i="15" s="1"/>
  <c r="P511" i="15" s="1"/>
  <c r="G511" i="15"/>
  <c r="H511" i="15" s="1"/>
  <c r="I511" i="15" s="1"/>
  <c r="U511" i="15" s="1"/>
  <c r="V511" i="15" s="1"/>
  <c r="A511" i="15"/>
  <c r="K510" i="15"/>
  <c r="L510" i="15" s="1"/>
  <c r="O510" i="15" s="1"/>
  <c r="P510" i="15" s="1"/>
  <c r="G510" i="15"/>
  <c r="H510" i="15" s="1"/>
  <c r="I510" i="15" s="1"/>
  <c r="U510" i="15" s="1"/>
  <c r="V510" i="15" s="1"/>
  <c r="A510" i="15"/>
  <c r="K509" i="15"/>
  <c r="L509" i="15" s="1"/>
  <c r="O509" i="15" s="1"/>
  <c r="P509" i="15" s="1"/>
  <c r="G509" i="15"/>
  <c r="H509" i="15" s="1"/>
  <c r="I509" i="15" s="1"/>
  <c r="U509" i="15" s="1"/>
  <c r="V509" i="15" s="1"/>
  <c r="A509" i="15"/>
  <c r="K508" i="15"/>
  <c r="L508" i="15" s="1"/>
  <c r="O508" i="15" s="1"/>
  <c r="P508" i="15" s="1"/>
  <c r="G508" i="15"/>
  <c r="H508" i="15" s="1"/>
  <c r="I508" i="15" s="1"/>
  <c r="U508" i="15" s="1"/>
  <c r="V508" i="15" s="1"/>
  <c r="A508" i="15"/>
  <c r="K507" i="15"/>
  <c r="L507" i="15" s="1"/>
  <c r="O507" i="15" s="1"/>
  <c r="P507" i="15" s="1"/>
  <c r="G507" i="15"/>
  <c r="H507" i="15" s="1"/>
  <c r="I507" i="15" s="1"/>
  <c r="U507" i="15" s="1"/>
  <c r="V507" i="15" s="1"/>
  <c r="A507" i="15"/>
  <c r="K506" i="15"/>
  <c r="L506" i="15" s="1"/>
  <c r="O506" i="15" s="1"/>
  <c r="P506" i="15" s="1"/>
  <c r="G506" i="15"/>
  <c r="H506" i="15" s="1"/>
  <c r="I506" i="15" s="1"/>
  <c r="U506" i="15" s="1"/>
  <c r="V506" i="15" s="1"/>
  <c r="A506" i="15"/>
  <c r="K505" i="15"/>
  <c r="L505" i="15" s="1"/>
  <c r="O505" i="15" s="1"/>
  <c r="P505" i="15" s="1"/>
  <c r="G505" i="15"/>
  <c r="H505" i="15" s="1"/>
  <c r="I505" i="15" s="1"/>
  <c r="U505" i="15" s="1"/>
  <c r="V505" i="15" s="1"/>
  <c r="A505" i="15"/>
  <c r="K504" i="15"/>
  <c r="L504" i="15" s="1"/>
  <c r="O504" i="15" s="1"/>
  <c r="P504" i="15" s="1"/>
  <c r="G504" i="15"/>
  <c r="H504" i="15" s="1"/>
  <c r="I504" i="15" s="1"/>
  <c r="U504" i="15" s="1"/>
  <c r="V504" i="15" s="1"/>
  <c r="A504" i="15"/>
  <c r="K503" i="15"/>
  <c r="L503" i="15" s="1"/>
  <c r="O503" i="15" s="1"/>
  <c r="P503" i="15" s="1"/>
  <c r="G503" i="15"/>
  <c r="H503" i="15" s="1"/>
  <c r="I503" i="15" s="1"/>
  <c r="U503" i="15" s="1"/>
  <c r="V503" i="15" s="1"/>
  <c r="A503" i="15"/>
  <c r="K502" i="15"/>
  <c r="L502" i="15" s="1"/>
  <c r="O502" i="15" s="1"/>
  <c r="P502" i="15" s="1"/>
  <c r="G502" i="15"/>
  <c r="H502" i="15" s="1"/>
  <c r="I502" i="15" s="1"/>
  <c r="U502" i="15" s="1"/>
  <c r="V502" i="15" s="1"/>
  <c r="A502" i="15"/>
  <c r="K501" i="15"/>
  <c r="L501" i="15" s="1"/>
  <c r="O501" i="15" s="1"/>
  <c r="P501" i="15" s="1"/>
  <c r="G501" i="15"/>
  <c r="H501" i="15" s="1"/>
  <c r="I501" i="15" s="1"/>
  <c r="U501" i="15" s="1"/>
  <c r="V501" i="15" s="1"/>
  <c r="A501" i="15"/>
  <c r="K500" i="15"/>
  <c r="L500" i="15" s="1"/>
  <c r="O500" i="15" s="1"/>
  <c r="P500" i="15" s="1"/>
  <c r="G500" i="15"/>
  <c r="H500" i="15" s="1"/>
  <c r="I500" i="15" s="1"/>
  <c r="U500" i="15" s="1"/>
  <c r="V500" i="15" s="1"/>
  <c r="A500" i="15"/>
  <c r="K499" i="15"/>
  <c r="L499" i="15" s="1"/>
  <c r="O499" i="15" s="1"/>
  <c r="P499" i="15" s="1"/>
  <c r="G499" i="15"/>
  <c r="H499" i="15" s="1"/>
  <c r="I499" i="15" s="1"/>
  <c r="U499" i="15" s="1"/>
  <c r="V499" i="15" s="1"/>
  <c r="A499" i="15"/>
  <c r="K498" i="15"/>
  <c r="L498" i="15" s="1"/>
  <c r="O498" i="15" s="1"/>
  <c r="P498" i="15" s="1"/>
  <c r="G498" i="15"/>
  <c r="H498" i="15" s="1"/>
  <c r="I498" i="15" s="1"/>
  <c r="U498" i="15" s="1"/>
  <c r="V498" i="15" s="1"/>
  <c r="A498" i="15"/>
  <c r="K497" i="15"/>
  <c r="L497" i="15" s="1"/>
  <c r="O497" i="15" s="1"/>
  <c r="P497" i="15" s="1"/>
  <c r="G497" i="15"/>
  <c r="H497" i="15" s="1"/>
  <c r="I497" i="15" s="1"/>
  <c r="U497" i="15" s="1"/>
  <c r="V497" i="15" s="1"/>
  <c r="A497" i="15"/>
  <c r="K496" i="15"/>
  <c r="L496" i="15" s="1"/>
  <c r="O496" i="15" s="1"/>
  <c r="P496" i="15" s="1"/>
  <c r="G496" i="15"/>
  <c r="H496" i="15" s="1"/>
  <c r="I496" i="15" s="1"/>
  <c r="U496" i="15" s="1"/>
  <c r="V496" i="15" s="1"/>
  <c r="A496" i="15"/>
  <c r="K495" i="15"/>
  <c r="L495" i="15" s="1"/>
  <c r="O495" i="15" s="1"/>
  <c r="P495" i="15" s="1"/>
  <c r="G495" i="15"/>
  <c r="H495" i="15" s="1"/>
  <c r="I495" i="15" s="1"/>
  <c r="U495" i="15" s="1"/>
  <c r="V495" i="15" s="1"/>
  <c r="A495" i="15"/>
  <c r="K494" i="15"/>
  <c r="L494" i="15" s="1"/>
  <c r="O494" i="15" s="1"/>
  <c r="P494" i="15" s="1"/>
  <c r="G494" i="15"/>
  <c r="H494" i="15" s="1"/>
  <c r="I494" i="15" s="1"/>
  <c r="U494" i="15" s="1"/>
  <c r="V494" i="15" s="1"/>
  <c r="A494" i="15"/>
  <c r="K493" i="15"/>
  <c r="L493" i="15" s="1"/>
  <c r="O493" i="15" s="1"/>
  <c r="P493" i="15" s="1"/>
  <c r="G493" i="15"/>
  <c r="H493" i="15" s="1"/>
  <c r="I493" i="15" s="1"/>
  <c r="U493" i="15" s="1"/>
  <c r="V493" i="15" s="1"/>
  <c r="A493" i="15"/>
  <c r="K492" i="15"/>
  <c r="L492" i="15" s="1"/>
  <c r="O492" i="15" s="1"/>
  <c r="P492" i="15" s="1"/>
  <c r="G492" i="15"/>
  <c r="H492" i="15" s="1"/>
  <c r="I492" i="15" s="1"/>
  <c r="U492" i="15" s="1"/>
  <c r="V492" i="15" s="1"/>
  <c r="A492" i="15"/>
  <c r="K491" i="15"/>
  <c r="L491" i="15" s="1"/>
  <c r="O491" i="15" s="1"/>
  <c r="P491" i="15" s="1"/>
  <c r="G491" i="15"/>
  <c r="H491" i="15" s="1"/>
  <c r="I491" i="15" s="1"/>
  <c r="U491" i="15" s="1"/>
  <c r="V491" i="15" s="1"/>
  <c r="A491" i="15"/>
  <c r="K490" i="15"/>
  <c r="L490" i="15" s="1"/>
  <c r="O490" i="15" s="1"/>
  <c r="P490" i="15" s="1"/>
  <c r="G490" i="15"/>
  <c r="H490" i="15" s="1"/>
  <c r="I490" i="15" s="1"/>
  <c r="U490" i="15" s="1"/>
  <c r="V490" i="15" s="1"/>
  <c r="A490" i="15"/>
  <c r="K489" i="15"/>
  <c r="L489" i="15" s="1"/>
  <c r="O489" i="15" s="1"/>
  <c r="P489" i="15" s="1"/>
  <c r="G489" i="15"/>
  <c r="H489" i="15" s="1"/>
  <c r="I489" i="15" s="1"/>
  <c r="U489" i="15" s="1"/>
  <c r="V489" i="15" s="1"/>
  <c r="A489" i="15"/>
  <c r="K488" i="15"/>
  <c r="L488" i="15" s="1"/>
  <c r="O488" i="15" s="1"/>
  <c r="P488" i="15" s="1"/>
  <c r="G488" i="15"/>
  <c r="H488" i="15" s="1"/>
  <c r="I488" i="15" s="1"/>
  <c r="U488" i="15" s="1"/>
  <c r="V488" i="15" s="1"/>
  <c r="A488" i="15"/>
  <c r="K487" i="15"/>
  <c r="L487" i="15" s="1"/>
  <c r="O487" i="15" s="1"/>
  <c r="P487" i="15" s="1"/>
  <c r="G487" i="15"/>
  <c r="H487" i="15" s="1"/>
  <c r="I487" i="15" s="1"/>
  <c r="U487" i="15" s="1"/>
  <c r="V487" i="15" s="1"/>
  <c r="A487" i="15"/>
  <c r="K486" i="15"/>
  <c r="L486" i="15" s="1"/>
  <c r="O486" i="15" s="1"/>
  <c r="P486" i="15" s="1"/>
  <c r="G486" i="15"/>
  <c r="H486" i="15" s="1"/>
  <c r="I486" i="15" s="1"/>
  <c r="U486" i="15" s="1"/>
  <c r="V486" i="15" s="1"/>
  <c r="A486" i="15"/>
  <c r="K485" i="15"/>
  <c r="L485" i="15" s="1"/>
  <c r="O485" i="15" s="1"/>
  <c r="P485" i="15" s="1"/>
  <c r="G485" i="15"/>
  <c r="H485" i="15" s="1"/>
  <c r="I485" i="15" s="1"/>
  <c r="U485" i="15" s="1"/>
  <c r="V485" i="15" s="1"/>
  <c r="A485" i="15"/>
  <c r="K484" i="15"/>
  <c r="L484" i="15" s="1"/>
  <c r="G484" i="15"/>
  <c r="H484" i="15" s="1"/>
  <c r="I484" i="15" s="1"/>
  <c r="U484" i="15" s="1"/>
  <c r="V484" i="15" s="1"/>
  <c r="A484" i="15"/>
  <c r="K483" i="15"/>
  <c r="L483" i="15" s="1"/>
  <c r="G483" i="15"/>
  <c r="H483" i="15" s="1"/>
  <c r="I483" i="15" s="1"/>
  <c r="U483" i="15" s="1"/>
  <c r="V483" i="15" s="1"/>
  <c r="A483" i="15"/>
  <c r="K482" i="15"/>
  <c r="L482" i="15" s="1"/>
  <c r="G482" i="15"/>
  <c r="H482" i="15" s="1"/>
  <c r="I482" i="15" s="1"/>
  <c r="U482" i="15" s="1"/>
  <c r="V482" i="15" s="1"/>
  <c r="A482" i="15"/>
  <c r="K481" i="15"/>
  <c r="L481" i="15" s="1"/>
  <c r="G481" i="15"/>
  <c r="H481" i="15" s="1"/>
  <c r="I481" i="15" s="1"/>
  <c r="U481" i="15" s="1"/>
  <c r="V481" i="15" s="1"/>
  <c r="A481" i="15"/>
  <c r="K480" i="15"/>
  <c r="L480" i="15" s="1"/>
  <c r="G480" i="15"/>
  <c r="H480" i="15" s="1"/>
  <c r="I480" i="15" s="1"/>
  <c r="U480" i="15" s="1"/>
  <c r="V480" i="15" s="1"/>
  <c r="A480" i="15"/>
  <c r="K479" i="15"/>
  <c r="L479" i="15" s="1"/>
  <c r="G479" i="15"/>
  <c r="H479" i="15" s="1"/>
  <c r="I479" i="15" s="1"/>
  <c r="U479" i="15" s="1"/>
  <c r="V479" i="15" s="1"/>
  <c r="A479" i="15"/>
  <c r="K478" i="15"/>
  <c r="L478" i="15" s="1"/>
  <c r="G478" i="15"/>
  <c r="H478" i="15" s="1"/>
  <c r="I478" i="15" s="1"/>
  <c r="U478" i="15" s="1"/>
  <c r="V478" i="15" s="1"/>
  <c r="A478" i="15"/>
  <c r="K477" i="15"/>
  <c r="L477" i="15" s="1"/>
  <c r="G477" i="15"/>
  <c r="H477" i="15" s="1"/>
  <c r="I477" i="15" s="1"/>
  <c r="U477" i="15" s="1"/>
  <c r="V477" i="15" s="1"/>
  <c r="A477" i="15"/>
  <c r="K476" i="15"/>
  <c r="L476" i="15" s="1"/>
  <c r="G476" i="15"/>
  <c r="H476" i="15" s="1"/>
  <c r="I476" i="15" s="1"/>
  <c r="U476" i="15" s="1"/>
  <c r="V476" i="15" s="1"/>
  <c r="A476" i="15"/>
  <c r="K475" i="15"/>
  <c r="L475" i="15" s="1"/>
  <c r="G475" i="15"/>
  <c r="H475" i="15" s="1"/>
  <c r="I475" i="15" s="1"/>
  <c r="U475" i="15" s="1"/>
  <c r="V475" i="15" s="1"/>
  <c r="A475" i="15"/>
  <c r="K474" i="15"/>
  <c r="L474" i="15" s="1"/>
  <c r="G474" i="15"/>
  <c r="H474" i="15" s="1"/>
  <c r="I474" i="15" s="1"/>
  <c r="U474" i="15" s="1"/>
  <c r="V474" i="15" s="1"/>
  <c r="A474" i="15"/>
  <c r="K473" i="15"/>
  <c r="L473" i="15" s="1"/>
  <c r="G473" i="15"/>
  <c r="H473" i="15" s="1"/>
  <c r="I473" i="15" s="1"/>
  <c r="U473" i="15" s="1"/>
  <c r="V473" i="15" s="1"/>
  <c r="A473" i="15"/>
  <c r="K472" i="15"/>
  <c r="L472" i="15" s="1"/>
  <c r="G472" i="15"/>
  <c r="H472" i="15" s="1"/>
  <c r="I472" i="15" s="1"/>
  <c r="U472" i="15" s="1"/>
  <c r="V472" i="15" s="1"/>
  <c r="A472" i="15"/>
  <c r="K471" i="15"/>
  <c r="L471" i="15" s="1"/>
  <c r="G471" i="15"/>
  <c r="H471" i="15" s="1"/>
  <c r="I471" i="15" s="1"/>
  <c r="U471" i="15" s="1"/>
  <c r="V471" i="15" s="1"/>
  <c r="A471" i="15"/>
  <c r="K470" i="15"/>
  <c r="L470" i="15" s="1"/>
  <c r="G470" i="15"/>
  <c r="H470" i="15" s="1"/>
  <c r="I470" i="15" s="1"/>
  <c r="U470" i="15" s="1"/>
  <c r="V470" i="15" s="1"/>
  <c r="A470" i="15"/>
  <c r="K469" i="15"/>
  <c r="L469" i="15" s="1"/>
  <c r="G469" i="15"/>
  <c r="H469" i="15" s="1"/>
  <c r="I469" i="15" s="1"/>
  <c r="U469" i="15" s="1"/>
  <c r="V469" i="15" s="1"/>
  <c r="A469" i="15"/>
  <c r="K468" i="15"/>
  <c r="L468" i="15" s="1"/>
  <c r="G468" i="15"/>
  <c r="H468" i="15" s="1"/>
  <c r="I468" i="15" s="1"/>
  <c r="U468" i="15" s="1"/>
  <c r="V468" i="15" s="1"/>
  <c r="A468" i="15"/>
  <c r="K467" i="15"/>
  <c r="L467" i="15" s="1"/>
  <c r="G467" i="15"/>
  <c r="H467" i="15" s="1"/>
  <c r="I467" i="15" s="1"/>
  <c r="U467" i="15" s="1"/>
  <c r="V467" i="15" s="1"/>
  <c r="A467" i="15"/>
  <c r="K466" i="15"/>
  <c r="L466" i="15" s="1"/>
  <c r="G466" i="15"/>
  <c r="H466" i="15" s="1"/>
  <c r="I466" i="15" s="1"/>
  <c r="U466" i="15" s="1"/>
  <c r="V466" i="15" s="1"/>
  <c r="A466" i="15"/>
  <c r="K465" i="15"/>
  <c r="L465" i="15" s="1"/>
  <c r="G465" i="15"/>
  <c r="H465" i="15" s="1"/>
  <c r="I465" i="15" s="1"/>
  <c r="U465" i="15" s="1"/>
  <c r="V465" i="15" s="1"/>
  <c r="A465" i="15"/>
  <c r="K464" i="15"/>
  <c r="L464" i="15" s="1"/>
  <c r="G464" i="15"/>
  <c r="H464" i="15" s="1"/>
  <c r="I464" i="15" s="1"/>
  <c r="U464" i="15" s="1"/>
  <c r="V464" i="15" s="1"/>
  <c r="A464" i="15"/>
  <c r="K463" i="15"/>
  <c r="L463" i="15" s="1"/>
  <c r="G463" i="15"/>
  <c r="H463" i="15" s="1"/>
  <c r="I463" i="15" s="1"/>
  <c r="U463" i="15" s="1"/>
  <c r="V463" i="15" s="1"/>
  <c r="A463" i="15"/>
  <c r="K462" i="15"/>
  <c r="L462" i="15" s="1"/>
  <c r="G462" i="15"/>
  <c r="H462" i="15" s="1"/>
  <c r="I462" i="15" s="1"/>
  <c r="U462" i="15" s="1"/>
  <c r="V462" i="15" s="1"/>
  <c r="A462" i="15"/>
  <c r="K461" i="15"/>
  <c r="L461" i="15" s="1"/>
  <c r="G461" i="15"/>
  <c r="H461" i="15" s="1"/>
  <c r="I461" i="15" s="1"/>
  <c r="U461" i="15" s="1"/>
  <c r="V461" i="15" s="1"/>
  <c r="A461" i="15"/>
  <c r="K460" i="15"/>
  <c r="L460" i="15" s="1"/>
  <c r="G460" i="15"/>
  <c r="H460" i="15" s="1"/>
  <c r="I460" i="15" s="1"/>
  <c r="U460" i="15" s="1"/>
  <c r="V460" i="15" s="1"/>
  <c r="A460" i="15"/>
  <c r="K459" i="15"/>
  <c r="L459" i="15" s="1"/>
  <c r="G459" i="15"/>
  <c r="H459" i="15" s="1"/>
  <c r="I459" i="15" s="1"/>
  <c r="U459" i="15" s="1"/>
  <c r="V459" i="15" s="1"/>
  <c r="A459" i="15"/>
  <c r="K458" i="15"/>
  <c r="L458" i="15" s="1"/>
  <c r="G458" i="15"/>
  <c r="H458" i="15" s="1"/>
  <c r="I458" i="15" s="1"/>
  <c r="U458" i="15" s="1"/>
  <c r="V458" i="15" s="1"/>
  <c r="A458" i="15"/>
  <c r="K457" i="15"/>
  <c r="L457" i="15" s="1"/>
  <c r="O457" i="15" s="1"/>
  <c r="P457" i="15" s="1"/>
  <c r="G457" i="15"/>
  <c r="H457" i="15" s="1"/>
  <c r="I457" i="15" s="1"/>
  <c r="U457" i="15" s="1"/>
  <c r="V457" i="15" s="1"/>
  <c r="A457" i="15"/>
  <c r="K456" i="15"/>
  <c r="L456" i="15" s="1"/>
  <c r="O456" i="15" s="1"/>
  <c r="P456" i="15" s="1"/>
  <c r="G456" i="15"/>
  <c r="H456" i="15" s="1"/>
  <c r="I456" i="15" s="1"/>
  <c r="U456" i="15" s="1"/>
  <c r="V456" i="15" s="1"/>
  <c r="A456" i="15"/>
  <c r="K455" i="15"/>
  <c r="L455" i="15" s="1"/>
  <c r="O455" i="15" s="1"/>
  <c r="P455" i="15" s="1"/>
  <c r="G455" i="15"/>
  <c r="H455" i="15" s="1"/>
  <c r="I455" i="15" s="1"/>
  <c r="U455" i="15" s="1"/>
  <c r="V455" i="15" s="1"/>
  <c r="A455" i="15"/>
  <c r="K454" i="15"/>
  <c r="L454" i="15" s="1"/>
  <c r="O454" i="15" s="1"/>
  <c r="P454" i="15" s="1"/>
  <c r="G454" i="15"/>
  <c r="H454" i="15" s="1"/>
  <c r="I454" i="15" s="1"/>
  <c r="U454" i="15" s="1"/>
  <c r="V454" i="15" s="1"/>
  <c r="A454" i="15"/>
  <c r="K453" i="15"/>
  <c r="L453" i="15" s="1"/>
  <c r="O453" i="15" s="1"/>
  <c r="P453" i="15" s="1"/>
  <c r="G453" i="15"/>
  <c r="H453" i="15" s="1"/>
  <c r="I453" i="15" s="1"/>
  <c r="U453" i="15" s="1"/>
  <c r="V453" i="15" s="1"/>
  <c r="A453" i="15"/>
  <c r="K452" i="15"/>
  <c r="L452" i="15" s="1"/>
  <c r="O452" i="15" s="1"/>
  <c r="P452" i="15" s="1"/>
  <c r="G452" i="15"/>
  <c r="H452" i="15" s="1"/>
  <c r="I452" i="15" s="1"/>
  <c r="U452" i="15" s="1"/>
  <c r="V452" i="15" s="1"/>
  <c r="A452" i="15"/>
  <c r="K451" i="15"/>
  <c r="L451" i="15" s="1"/>
  <c r="O451" i="15" s="1"/>
  <c r="P451" i="15" s="1"/>
  <c r="G451" i="15"/>
  <c r="H451" i="15" s="1"/>
  <c r="I451" i="15" s="1"/>
  <c r="U451" i="15" s="1"/>
  <c r="V451" i="15" s="1"/>
  <c r="A451" i="15"/>
  <c r="K450" i="15"/>
  <c r="L450" i="15" s="1"/>
  <c r="O450" i="15" s="1"/>
  <c r="P450" i="15" s="1"/>
  <c r="G450" i="15"/>
  <c r="H450" i="15" s="1"/>
  <c r="I450" i="15" s="1"/>
  <c r="U450" i="15" s="1"/>
  <c r="V450" i="15" s="1"/>
  <c r="A450" i="15"/>
  <c r="K449" i="15"/>
  <c r="L449" i="15" s="1"/>
  <c r="O449" i="15" s="1"/>
  <c r="P449" i="15" s="1"/>
  <c r="G449" i="15"/>
  <c r="H449" i="15" s="1"/>
  <c r="I449" i="15" s="1"/>
  <c r="U449" i="15" s="1"/>
  <c r="V449" i="15" s="1"/>
  <c r="A449" i="15"/>
  <c r="K448" i="15"/>
  <c r="L448" i="15" s="1"/>
  <c r="O448" i="15" s="1"/>
  <c r="P448" i="15" s="1"/>
  <c r="G448" i="15"/>
  <c r="H448" i="15" s="1"/>
  <c r="I448" i="15" s="1"/>
  <c r="U448" i="15" s="1"/>
  <c r="V448" i="15" s="1"/>
  <c r="A448" i="15"/>
  <c r="G447" i="15"/>
  <c r="H447" i="15" s="1"/>
  <c r="I447" i="15" s="1"/>
  <c r="U447" i="15" s="1"/>
  <c r="V447" i="15" s="1"/>
  <c r="A447" i="15"/>
  <c r="G446" i="15"/>
  <c r="H446" i="15" s="1"/>
  <c r="I446" i="15" s="1"/>
  <c r="U446" i="15" s="1"/>
  <c r="V446" i="15" s="1"/>
  <c r="A446" i="15"/>
  <c r="G445" i="15"/>
  <c r="H445" i="15" s="1"/>
  <c r="I445" i="15" s="1"/>
  <c r="U445" i="15" s="1"/>
  <c r="V445" i="15" s="1"/>
  <c r="A445" i="15"/>
  <c r="G444" i="15"/>
  <c r="H444" i="15" s="1"/>
  <c r="I444" i="15" s="1"/>
  <c r="U444" i="15" s="1"/>
  <c r="V444" i="15" s="1"/>
  <c r="A444" i="15"/>
  <c r="G443" i="15"/>
  <c r="H443" i="15" s="1"/>
  <c r="I443" i="15" s="1"/>
  <c r="U443" i="15" s="1"/>
  <c r="V443" i="15" s="1"/>
  <c r="A443" i="15"/>
  <c r="G442" i="15"/>
  <c r="H442" i="15" s="1"/>
  <c r="I442" i="15" s="1"/>
  <c r="U442" i="15" s="1"/>
  <c r="V442" i="15" s="1"/>
  <c r="A442" i="15"/>
  <c r="G441" i="15"/>
  <c r="H441" i="15" s="1"/>
  <c r="I441" i="15" s="1"/>
  <c r="U441" i="15" s="1"/>
  <c r="V441" i="15" s="1"/>
  <c r="A441" i="15"/>
  <c r="G440" i="15"/>
  <c r="H440" i="15" s="1"/>
  <c r="I440" i="15" s="1"/>
  <c r="U440" i="15" s="1"/>
  <c r="V440" i="15" s="1"/>
  <c r="A440" i="15"/>
  <c r="G439" i="15"/>
  <c r="H439" i="15" s="1"/>
  <c r="I439" i="15" s="1"/>
  <c r="U439" i="15" s="1"/>
  <c r="V439" i="15" s="1"/>
  <c r="A439" i="15"/>
  <c r="G438" i="15"/>
  <c r="H438" i="15" s="1"/>
  <c r="I438" i="15" s="1"/>
  <c r="U438" i="15" s="1"/>
  <c r="V438" i="15" s="1"/>
  <c r="A438" i="15"/>
  <c r="G437" i="15"/>
  <c r="H437" i="15" s="1"/>
  <c r="I437" i="15" s="1"/>
  <c r="U437" i="15" s="1"/>
  <c r="V437" i="15" s="1"/>
  <c r="A437" i="15"/>
  <c r="G436" i="15"/>
  <c r="H436" i="15" s="1"/>
  <c r="I436" i="15" s="1"/>
  <c r="U436" i="15" s="1"/>
  <c r="V436" i="15" s="1"/>
  <c r="A436" i="15"/>
  <c r="G435" i="15"/>
  <c r="H435" i="15" s="1"/>
  <c r="I435" i="15" s="1"/>
  <c r="U435" i="15" s="1"/>
  <c r="V435" i="15" s="1"/>
  <c r="A435" i="15"/>
  <c r="G434" i="15"/>
  <c r="H434" i="15" s="1"/>
  <c r="I434" i="15" s="1"/>
  <c r="U434" i="15" s="1"/>
  <c r="V434" i="15" s="1"/>
  <c r="A434" i="15"/>
  <c r="G433" i="15"/>
  <c r="H433" i="15" s="1"/>
  <c r="I433" i="15" s="1"/>
  <c r="U433" i="15" s="1"/>
  <c r="V433" i="15" s="1"/>
  <c r="A433" i="15"/>
  <c r="G432" i="15"/>
  <c r="H432" i="15" s="1"/>
  <c r="I432" i="15" s="1"/>
  <c r="U432" i="15" s="1"/>
  <c r="V432" i="15" s="1"/>
  <c r="A432" i="15"/>
  <c r="G431" i="15"/>
  <c r="H431" i="15" s="1"/>
  <c r="I431" i="15" s="1"/>
  <c r="U431" i="15" s="1"/>
  <c r="V431" i="15" s="1"/>
  <c r="A431" i="15"/>
  <c r="G430" i="15"/>
  <c r="H430" i="15" s="1"/>
  <c r="I430" i="15" s="1"/>
  <c r="U430" i="15" s="1"/>
  <c r="V430" i="15" s="1"/>
  <c r="A430" i="15"/>
  <c r="G429" i="15"/>
  <c r="H429" i="15" s="1"/>
  <c r="I429" i="15" s="1"/>
  <c r="U429" i="15" s="1"/>
  <c r="V429" i="15" s="1"/>
  <c r="A429" i="15"/>
  <c r="G428" i="15"/>
  <c r="H428" i="15" s="1"/>
  <c r="I428" i="15" s="1"/>
  <c r="U428" i="15" s="1"/>
  <c r="V428" i="15" s="1"/>
  <c r="A428" i="15"/>
  <c r="G427" i="15"/>
  <c r="H427" i="15" s="1"/>
  <c r="I427" i="15" s="1"/>
  <c r="U427" i="15" s="1"/>
  <c r="V427" i="15" s="1"/>
  <c r="A427" i="15"/>
  <c r="G426" i="15"/>
  <c r="H426" i="15" s="1"/>
  <c r="I426" i="15" s="1"/>
  <c r="U426" i="15" s="1"/>
  <c r="V426" i="15" s="1"/>
  <c r="A426" i="15"/>
  <c r="G425" i="15"/>
  <c r="H425" i="15" s="1"/>
  <c r="I425" i="15" s="1"/>
  <c r="U425" i="15" s="1"/>
  <c r="V425" i="15" s="1"/>
  <c r="A425" i="15"/>
  <c r="G424" i="15"/>
  <c r="H424" i="15" s="1"/>
  <c r="I424" i="15" s="1"/>
  <c r="U424" i="15" s="1"/>
  <c r="V424" i="15" s="1"/>
  <c r="A424" i="15"/>
  <c r="G423" i="15"/>
  <c r="H423" i="15" s="1"/>
  <c r="I423" i="15" s="1"/>
  <c r="U423" i="15" s="1"/>
  <c r="V423" i="15" s="1"/>
  <c r="A423" i="15"/>
  <c r="G422" i="15"/>
  <c r="H422" i="15" s="1"/>
  <c r="I422" i="15" s="1"/>
  <c r="U422" i="15" s="1"/>
  <c r="V422" i="15" s="1"/>
  <c r="A422" i="15"/>
  <c r="G421" i="15"/>
  <c r="H421" i="15" s="1"/>
  <c r="I421" i="15" s="1"/>
  <c r="U421" i="15" s="1"/>
  <c r="V421" i="15" s="1"/>
  <c r="A421" i="15"/>
  <c r="G420" i="15"/>
  <c r="H420" i="15" s="1"/>
  <c r="I420" i="15" s="1"/>
  <c r="U420" i="15" s="1"/>
  <c r="V420" i="15" s="1"/>
  <c r="A420" i="15"/>
  <c r="G419" i="15"/>
  <c r="H419" i="15" s="1"/>
  <c r="I419" i="15" s="1"/>
  <c r="U419" i="15" s="1"/>
  <c r="V419" i="15" s="1"/>
  <c r="A419" i="15"/>
  <c r="G418" i="15"/>
  <c r="H418" i="15" s="1"/>
  <c r="I418" i="15" s="1"/>
  <c r="U418" i="15" s="1"/>
  <c r="V418" i="15" s="1"/>
  <c r="A418" i="15"/>
  <c r="G417" i="15"/>
  <c r="H417" i="15" s="1"/>
  <c r="I417" i="15" s="1"/>
  <c r="U417" i="15" s="1"/>
  <c r="V417" i="15" s="1"/>
  <c r="A417" i="15"/>
  <c r="G416" i="15"/>
  <c r="H416" i="15" s="1"/>
  <c r="I416" i="15" s="1"/>
  <c r="U416" i="15" s="1"/>
  <c r="V416" i="15" s="1"/>
  <c r="A416" i="15"/>
  <c r="G415" i="15"/>
  <c r="H415" i="15" s="1"/>
  <c r="I415" i="15" s="1"/>
  <c r="U415" i="15" s="1"/>
  <c r="V415" i="15" s="1"/>
  <c r="A415" i="15"/>
  <c r="G414" i="15"/>
  <c r="H414" i="15" s="1"/>
  <c r="I414" i="15" s="1"/>
  <c r="U414" i="15" s="1"/>
  <c r="V414" i="15" s="1"/>
  <c r="A414" i="15"/>
  <c r="G413" i="15"/>
  <c r="H413" i="15" s="1"/>
  <c r="I413" i="15" s="1"/>
  <c r="U413" i="15" s="1"/>
  <c r="V413" i="15" s="1"/>
  <c r="A413" i="15"/>
  <c r="G412" i="15"/>
  <c r="H412" i="15" s="1"/>
  <c r="I412" i="15" s="1"/>
  <c r="U412" i="15" s="1"/>
  <c r="V412" i="15" s="1"/>
  <c r="A412" i="15"/>
  <c r="G411" i="15"/>
  <c r="H411" i="15" s="1"/>
  <c r="I411" i="15" s="1"/>
  <c r="U411" i="15" s="1"/>
  <c r="V411" i="15" s="1"/>
  <c r="A411" i="15"/>
  <c r="K410" i="15"/>
  <c r="L410" i="15" s="1"/>
  <c r="O410" i="15" s="1"/>
  <c r="P410" i="15" s="1"/>
  <c r="G410" i="15"/>
  <c r="H410" i="15" s="1"/>
  <c r="I410" i="15" s="1"/>
  <c r="U410" i="15" s="1"/>
  <c r="V410" i="15" s="1"/>
  <c r="A410" i="15"/>
  <c r="K409" i="15"/>
  <c r="L409" i="15" s="1"/>
  <c r="O409" i="15" s="1"/>
  <c r="P409" i="15" s="1"/>
  <c r="G409" i="15"/>
  <c r="H409" i="15" s="1"/>
  <c r="I409" i="15" s="1"/>
  <c r="U409" i="15" s="1"/>
  <c r="V409" i="15" s="1"/>
  <c r="A409" i="15"/>
  <c r="K408" i="15"/>
  <c r="L408" i="15" s="1"/>
  <c r="O408" i="15" s="1"/>
  <c r="P408" i="15" s="1"/>
  <c r="G408" i="15"/>
  <c r="H408" i="15" s="1"/>
  <c r="I408" i="15" s="1"/>
  <c r="U408" i="15" s="1"/>
  <c r="V408" i="15" s="1"/>
  <c r="A408" i="15"/>
  <c r="K407" i="15"/>
  <c r="L407" i="15" s="1"/>
  <c r="O407" i="15" s="1"/>
  <c r="P407" i="15" s="1"/>
  <c r="G407" i="15"/>
  <c r="H407" i="15" s="1"/>
  <c r="I407" i="15" s="1"/>
  <c r="U407" i="15" s="1"/>
  <c r="V407" i="15" s="1"/>
  <c r="A407" i="15"/>
  <c r="K406" i="15"/>
  <c r="L406" i="15" s="1"/>
  <c r="O406" i="15" s="1"/>
  <c r="P406" i="15" s="1"/>
  <c r="G406" i="15"/>
  <c r="H406" i="15" s="1"/>
  <c r="I406" i="15" s="1"/>
  <c r="U406" i="15" s="1"/>
  <c r="V406" i="15" s="1"/>
  <c r="A406" i="15"/>
  <c r="K405" i="15"/>
  <c r="L405" i="15" s="1"/>
  <c r="O405" i="15" s="1"/>
  <c r="P405" i="15" s="1"/>
  <c r="G405" i="15"/>
  <c r="H405" i="15" s="1"/>
  <c r="I405" i="15" s="1"/>
  <c r="U405" i="15" s="1"/>
  <c r="V405" i="15" s="1"/>
  <c r="A405" i="15"/>
  <c r="K404" i="15"/>
  <c r="L404" i="15" s="1"/>
  <c r="O404" i="15" s="1"/>
  <c r="P404" i="15" s="1"/>
  <c r="G404" i="15"/>
  <c r="H404" i="15" s="1"/>
  <c r="I404" i="15" s="1"/>
  <c r="U404" i="15" s="1"/>
  <c r="V404" i="15" s="1"/>
  <c r="A404" i="15"/>
  <c r="K403" i="15"/>
  <c r="L403" i="15" s="1"/>
  <c r="O403" i="15" s="1"/>
  <c r="P403" i="15" s="1"/>
  <c r="G403" i="15"/>
  <c r="H403" i="15" s="1"/>
  <c r="I403" i="15" s="1"/>
  <c r="U403" i="15" s="1"/>
  <c r="V403" i="15" s="1"/>
  <c r="A403" i="15"/>
  <c r="K402" i="15"/>
  <c r="L402" i="15" s="1"/>
  <c r="O402" i="15" s="1"/>
  <c r="P402" i="15" s="1"/>
  <c r="G402" i="15"/>
  <c r="H402" i="15" s="1"/>
  <c r="I402" i="15" s="1"/>
  <c r="U402" i="15" s="1"/>
  <c r="V402" i="15" s="1"/>
  <c r="A402" i="15"/>
  <c r="K401" i="15"/>
  <c r="L401" i="15" s="1"/>
  <c r="O401" i="15" s="1"/>
  <c r="P401" i="15" s="1"/>
  <c r="G401" i="15"/>
  <c r="H401" i="15" s="1"/>
  <c r="I401" i="15" s="1"/>
  <c r="U401" i="15" s="1"/>
  <c r="V401" i="15" s="1"/>
  <c r="A401" i="15"/>
  <c r="K400" i="15"/>
  <c r="L400" i="15" s="1"/>
  <c r="O400" i="15" s="1"/>
  <c r="P400" i="15" s="1"/>
  <c r="G400" i="15"/>
  <c r="H400" i="15" s="1"/>
  <c r="I400" i="15" s="1"/>
  <c r="U400" i="15" s="1"/>
  <c r="V400" i="15" s="1"/>
  <c r="A400" i="15"/>
  <c r="K399" i="15"/>
  <c r="L399" i="15" s="1"/>
  <c r="O399" i="15" s="1"/>
  <c r="P399" i="15" s="1"/>
  <c r="G399" i="15"/>
  <c r="H399" i="15" s="1"/>
  <c r="I399" i="15" s="1"/>
  <c r="U399" i="15" s="1"/>
  <c r="V399" i="15" s="1"/>
  <c r="A399" i="15"/>
  <c r="K398" i="15"/>
  <c r="L398" i="15" s="1"/>
  <c r="O398" i="15" s="1"/>
  <c r="P398" i="15" s="1"/>
  <c r="G398" i="15"/>
  <c r="H398" i="15" s="1"/>
  <c r="I398" i="15" s="1"/>
  <c r="U398" i="15" s="1"/>
  <c r="V398" i="15" s="1"/>
  <c r="A398" i="15"/>
  <c r="K397" i="15"/>
  <c r="L397" i="15" s="1"/>
  <c r="O397" i="15" s="1"/>
  <c r="P397" i="15" s="1"/>
  <c r="G397" i="15"/>
  <c r="H397" i="15" s="1"/>
  <c r="I397" i="15" s="1"/>
  <c r="U397" i="15" s="1"/>
  <c r="V397" i="15" s="1"/>
  <c r="A397" i="15"/>
  <c r="K396" i="15"/>
  <c r="L396" i="15" s="1"/>
  <c r="O396" i="15" s="1"/>
  <c r="P396" i="15" s="1"/>
  <c r="G396" i="15"/>
  <c r="H396" i="15" s="1"/>
  <c r="I396" i="15" s="1"/>
  <c r="U396" i="15" s="1"/>
  <c r="V396" i="15" s="1"/>
  <c r="A396" i="15"/>
  <c r="K395" i="15"/>
  <c r="L395" i="15" s="1"/>
  <c r="O395" i="15" s="1"/>
  <c r="P395" i="15" s="1"/>
  <c r="G395" i="15"/>
  <c r="H395" i="15" s="1"/>
  <c r="I395" i="15" s="1"/>
  <c r="U395" i="15" s="1"/>
  <c r="V395" i="15" s="1"/>
  <c r="A395" i="15"/>
  <c r="K394" i="15"/>
  <c r="L394" i="15" s="1"/>
  <c r="O394" i="15" s="1"/>
  <c r="P394" i="15" s="1"/>
  <c r="G394" i="15"/>
  <c r="H394" i="15" s="1"/>
  <c r="I394" i="15" s="1"/>
  <c r="U394" i="15" s="1"/>
  <c r="V394" i="15" s="1"/>
  <c r="A394" i="15"/>
  <c r="K393" i="15"/>
  <c r="L393" i="15" s="1"/>
  <c r="O393" i="15" s="1"/>
  <c r="P393" i="15" s="1"/>
  <c r="G393" i="15"/>
  <c r="H393" i="15" s="1"/>
  <c r="I393" i="15" s="1"/>
  <c r="U393" i="15" s="1"/>
  <c r="V393" i="15" s="1"/>
  <c r="A393" i="15"/>
  <c r="K392" i="15"/>
  <c r="L392" i="15" s="1"/>
  <c r="O392" i="15" s="1"/>
  <c r="P392" i="15" s="1"/>
  <c r="G392" i="15"/>
  <c r="H392" i="15" s="1"/>
  <c r="I392" i="15" s="1"/>
  <c r="U392" i="15" s="1"/>
  <c r="V392" i="15" s="1"/>
  <c r="A392" i="15"/>
  <c r="K391" i="15"/>
  <c r="L391" i="15" s="1"/>
  <c r="O391" i="15" s="1"/>
  <c r="P391" i="15" s="1"/>
  <c r="G391" i="15"/>
  <c r="H391" i="15" s="1"/>
  <c r="I391" i="15" s="1"/>
  <c r="U391" i="15" s="1"/>
  <c r="V391" i="15" s="1"/>
  <c r="A391" i="15"/>
  <c r="K390" i="15"/>
  <c r="L390" i="15" s="1"/>
  <c r="O390" i="15" s="1"/>
  <c r="P390" i="15" s="1"/>
  <c r="G390" i="15"/>
  <c r="H390" i="15" s="1"/>
  <c r="I390" i="15" s="1"/>
  <c r="U390" i="15" s="1"/>
  <c r="V390" i="15" s="1"/>
  <c r="A390" i="15"/>
  <c r="K389" i="15"/>
  <c r="L389" i="15" s="1"/>
  <c r="O389" i="15" s="1"/>
  <c r="P389" i="15" s="1"/>
  <c r="G389" i="15"/>
  <c r="H389" i="15" s="1"/>
  <c r="I389" i="15" s="1"/>
  <c r="U389" i="15" s="1"/>
  <c r="V389" i="15" s="1"/>
  <c r="A389" i="15"/>
  <c r="K388" i="15"/>
  <c r="L388" i="15" s="1"/>
  <c r="O388" i="15" s="1"/>
  <c r="P388" i="15" s="1"/>
  <c r="G388" i="15"/>
  <c r="H388" i="15" s="1"/>
  <c r="I388" i="15" s="1"/>
  <c r="U388" i="15" s="1"/>
  <c r="V388" i="15" s="1"/>
  <c r="A388" i="15"/>
  <c r="K387" i="15"/>
  <c r="L387" i="15" s="1"/>
  <c r="O387" i="15" s="1"/>
  <c r="P387" i="15" s="1"/>
  <c r="G387" i="15"/>
  <c r="H387" i="15" s="1"/>
  <c r="I387" i="15" s="1"/>
  <c r="U387" i="15" s="1"/>
  <c r="V387" i="15" s="1"/>
  <c r="A387" i="15"/>
  <c r="K386" i="15"/>
  <c r="L386" i="15" s="1"/>
  <c r="O386" i="15" s="1"/>
  <c r="P386" i="15" s="1"/>
  <c r="G386" i="15"/>
  <c r="H386" i="15" s="1"/>
  <c r="I386" i="15" s="1"/>
  <c r="U386" i="15" s="1"/>
  <c r="V386" i="15" s="1"/>
  <c r="A386" i="15"/>
  <c r="K385" i="15"/>
  <c r="L385" i="15" s="1"/>
  <c r="O385" i="15" s="1"/>
  <c r="P385" i="15" s="1"/>
  <c r="G385" i="15"/>
  <c r="H385" i="15" s="1"/>
  <c r="I385" i="15" s="1"/>
  <c r="U385" i="15" s="1"/>
  <c r="V385" i="15" s="1"/>
  <c r="A385" i="15"/>
  <c r="K384" i="15"/>
  <c r="L384" i="15" s="1"/>
  <c r="O384" i="15" s="1"/>
  <c r="P384" i="15" s="1"/>
  <c r="G384" i="15"/>
  <c r="H384" i="15" s="1"/>
  <c r="I384" i="15" s="1"/>
  <c r="U384" i="15" s="1"/>
  <c r="V384" i="15" s="1"/>
  <c r="A384" i="15"/>
  <c r="K383" i="15"/>
  <c r="L383" i="15" s="1"/>
  <c r="O383" i="15" s="1"/>
  <c r="P383" i="15" s="1"/>
  <c r="G383" i="15"/>
  <c r="H383" i="15" s="1"/>
  <c r="I383" i="15" s="1"/>
  <c r="U383" i="15" s="1"/>
  <c r="V383" i="15" s="1"/>
  <c r="A383" i="15"/>
  <c r="K382" i="15"/>
  <c r="L382" i="15" s="1"/>
  <c r="O382" i="15" s="1"/>
  <c r="P382" i="15" s="1"/>
  <c r="G382" i="15"/>
  <c r="H382" i="15" s="1"/>
  <c r="I382" i="15" s="1"/>
  <c r="U382" i="15" s="1"/>
  <c r="V382" i="15" s="1"/>
  <c r="A382" i="15"/>
  <c r="K381" i="15"/>
  <c r="L381" i="15" s="1"/>
  <c r="O381" i="15" s="1"/>
  <c r="P381" i="15" s="1"/>
  <c r="G381" i="15"/>
  <c r="H381" i="15" s="1"/>
  <c r="I381" i="15" s="1"/>
  <c r="U381" i="15" s="1"/>
  <c r="V381" i="15" s="1"/>
  <c r="A381" i="15"/>
  <c r="K380" i="15"/>
  <c r="L380" i="15" s="1"/>
  <c r="O380" i="15" s="1"/>
  <c r="P380" i="15" s="1"/>
  <c r="G380" i="15"/>
  <c r="H380" i="15" s="1"/>
  <c r="I380" i="15" s="1"/>
  <c r="U380" i="15" s="1"/>
  <c r="V380" i="15" s="1"/>
  <c r="A380" i="15"/>
  <c r="K379" i="15"/>
  <c r="L379" i="15" s="1"/>
  <c r="O379" i="15" s="1"/>
  <c r="P379" i="15" s="1"/>
  <c r="G379" i="15"/>
  <c r="H379" i="15" s="1"/>
  <c r="I379" i="15" s="1"/>
  <c r="U379" i="15" s="1"/>
  <c r="V379" i="15" s="1"/>
  <c r="A379" i="15"/>
  <c r="K378" i="15"/>
  <c r="L378" i="15" s="1"/>
  <c r="O378" i="15" s="1"/>
  <c r="P378" i="15" s="1"/>
  <c r="G378" i="15"/>
  <c r="H378" i="15" s="1"/>
  <c r="I378" i="15" s="1"/>
  <c r="U378" i="15" s="1"/>
  <c r="V378" i="15" s="1"/>
  <c r="A378" i="15"/>
  <c r="K377" i="15"/>
  <c r="L377" i="15" s="1"/>
  <c r="O377" i="15" s="1"/>
  <c r="P377" i="15" s="1"/>
  <c r="G377" i="15"/>
  <c r="H377" i="15" s="1"/>
  <c r="I377" i="15" s="1"/>
  <c r="U377" i="15" s="1"/>
  <c r="V377" i="15" s="1"/>
  <c r="A377" i="15"/>
  <c r="K376" i="15"/>
  <c r="L376" i="15" s="1"/>
  <c r="O376" i="15" s="1"/>
  <c r="P376" i="15" s="1"/>
  <c r="G376" i="15"/>
  <c r="H376" i="15" s="1"/>
  <c r="I376" i="15" s="1"/>
  <c r="U376" i="15" s="1"/>
  <c r="V376" i="15" s="1"/>
  <c r="A376" i="15"/>
  <c r="K375" i="15"/>
  <c r="L375" i="15" s="1"/>
  <c r="O375" i="15" s="1"/>
  <c r="P375" i="15" s="1"/>
  <c r="G375" i="15"/>
  <c r="H375" i="15" s="1"/>
  <c r="I375" i="15" s="1"/>
  <c r="U375" i="15" s="1"/>
  <c r="V375" i="15" s="1"/>
  <c r="A375" i="15"/>
  <c r="K374" i="15"/>
  <c r="L374" i="15" s="1"/>
  <c r="O374" i="15" s="1"/>
  <c r="P374" i="15" s="1"/>
  <c r="G374" i="15"/>
  <c r="H374" i="15" s="1"/>
  <c r="I374" i="15" s="1"/>
  <c r="U374" i="15" s="1"/>
  <c r="V374" i="15" s="1"/>
  <c r="A374" i="15"/>
  <c r="K373" i="15"/>
  <c r="L373" i="15" s="1"/>
  <c r="G373" i="15"/>
  <c r="H373" i="15" s="1"/>
  <c r="I373" i="15" s="1"/>
  <c r="U373" i="15" s="1"/>
  <c r="V373" i="15" s="1"/>
  <c r="A373" i="15"/>
  <c r="K372" i="15"/>
  <c r="L372" i="15" s="1"/>
  <c r="G372" i="15"/>
  <c r="H372" i="15" s="1"/>
  <c r="I372" i="15" s="1"/>
  <c r="U372" i="15" s="1"/>
  <c r="V372" i="15" s="1"/>
  <c r="A372" i="15"/>
  <c r="K371" i="15"/>
  <c r="L371" i="15" s="1"/>
  <c r="G371" i="15"/>
  <c r="H371" i="15" s="1"/>
  <c r="I371" i="15" s="1"/>
  <c r="U371" i="15" s="1"/>
  <c r="V371" i="15" s="1"/>
  <c r="A371" i="15"/>
  <c r="K370" i="15"/>
  <c r="L370" i="15" s="1"/>
  <c r="G370" i="15"/>
  <c r="H370" i="15" s="1"/>
  <c r="I370" i="15" s="1"/>
  <c r="U370" i="15" s="1"/>
  <c r="V370" i="15" s="1"/>
  <c r="A370" i="15"/>
  <c r="K369" i="15"/>
  <c r="L369" i="15" s="1"/>
  <c r="G369" i="15"/>
  <c r="H369" i="15" s="1"/>
  <c r="I369" i="15" s="1"/>
  <c r="U369" i="15" s="1"/>
  <c r="V369" i="15" s="1"/>
  <c r="A369" i="15"/>
  <c r="K368" i="15"/>
  <c r="L368" i="15" s="1"/>
  <c r="G368" i="15"/>
  <c r="H368" i="15" s="1"/>
  <c r="I368" i="15" s="1"/>
  <c r="U368" i="15" s="1"/>
  <c r="V368" i="15" s="1"/>
  <c r="A368" i="15"/>
  <c r="K367" i="15"/>
  <c r="L367" i="15" s="1"/>
  <c r="G367" i="15"/>
  <c r="H367" i="15" s="1"/>
  <c r="I367" i="15" s="1"/>
  <c r="U367" i="15" s="1"/>
  <c r="V367" i="15" s="1"/>
  <c r="A367" i="15"/>
  <c r="K366" i="15"/>
  <c r="L366" i="15" s="1"/>
  <c r="G366" i="15"/>
  <c r="H366" i="15" s="1"/>
  <c r="I366" i="15" s="1"/>
  <c r="U366" i="15" s="1"/>
  <c r="V366" i="15" s="1"/>
  <c r="A366" i="15"/>
  <c r="K365" i="15"/>
  <c r="L365" i="15" s="1"/>
  <c r="G365" i="15"/>
  <c r="H365" i="15" s="1"/>
  <c r="I365" i="15" s="1"/>
  <c r="U365" i="15" s="1"/>
  <c r="V365" i="15" s="1"/>
  <c r="A365" i="15"/>
  <c r="K364" i="15"/>
  <c r="L364" i="15" s="1"/>
  <c r="G364" i="15"/>
  <c r="H364" i="15" s="1"/>
  <c r="I364" i="15" s="1"/>
  <c r="U364" i="15" s="1"/>
  <c r="V364" i="15" s="1"/>
  <c r="A364" i="15"/>
  <c r="K363" i="15"/>
  <c r="L363" i="15" s="1"/>
  <c r="G363" i="15"/>
  <c r="H363" i="15" s="1"/>
  <c r="I363" i="15" s="1"/>
  <c r="U363" i="15" s="1"/>
  <c r="V363" i="15" s="1"/>
  <c r="A363" i="15"/>
  <c r="K362" i="15"/>
  <c r="L362" i="15" s="1"/>
  <c r="G362" i="15"/>
  <c r="H362" i="15" s="1"/>
  <c r="I362" i="15" s="1"/>
  <c r="U362" i="15" s="1"/>
  <c r="V362" i="15" s="1"/>
  <c r="A362" i="15"/>
  <c r="K361" i="15"/>
  <c r="L361" i="15" s="1"/>
  <c r="G361" i="15"/>
  <c r="H361" i="15" s="1"/>
  <c r="I361" i="15" s="1"/>
  <c r="U361" i="15" s="1"/>
  <c r="V361" i="15" s="1"/>
  <c r="A361" i="15"/>
  <c r="K360" i="15"/>
  <c r="L360" i="15" s="1"/>
  <c r="G360" i="15"/>
  <c r="H360" i="15" s="1"/>
  <c r="I360" i="15" s="1"/>
  <c r="U360" i="15" s="1"/>
  <c r="V360" i="15" s="1"/>
  <c r="A360" i="15"/>
  <c r="K359" i="15"/>
  <c r="L359" i="15" s="1"/>
  <c r="G359" i="15"/>
  <c r="H359" i="15" s="1"/>
  <c r="I359" i="15" s="1"/>
  <c r="U359" i="15" s="1"/>
  <c r="V359" i="15" s="1"/>
  <c r="A359" i="15"/>
  <c r="K358" i="15"/>
  <c r="L358" i="15" s="1"/>
  <c r="G358" i="15"/>
  <c r="H358" i="15" s="1"/>
  <c r="I358" i="15" s="1"/>
  <c r="U358" i="15" s="1"/>
  <c r="V358" i="15" s="1"/>
  <c r="A358" i="15"/>
  <c r="K357" i="15"/>
  <c r="L357" i="15" s="1"/>
  <c r="G357" i="15"/>
  <c r="H357" i="15" s="1"/>
  <c r="I357" i="15" s="1"/>
  <c r="U357" i="15" s="1"/>
  <c r="V357" i="15" s="1"/>
  <c r="A357" i="15"/>
  <c r="K356" i="15"/>
  <c r="L356" i="15" s="1"/>
  <c r="G356" i="15"/>
  <c r="H356" i="15" s="1"/>
  <c r="I356" i="15" s="1"/>
  <c r="U356" i="15" s="1"/>
  <c r="V356" i="15" s="1"/>
  <c r="A356" i="15"/>
  <c r="K355" i="15"/>
  <c r="L355" i="15" s="1"/>
  <c r="G355" i="15"/>
  <c r="H355" i="15" s="1"/>
  <c r="I355" i="15" s="1"/>
  <c r="U355" i="15" s="1"/>
  <c r="V355" i="15" s="1"/>
  <c r="A355" i="15"/>
  <c r="K354" i="15"/>
  <c r="L354" i="15" s="1"/>
  <c r="G354" i="15"/>
  <c r="H354" i="15" s="1"/>
  <c r="I354" i="15" s="1"/>
  <c r="U354" i="15" s="1"/>
  <c r="V354" i="15" s="1"/>
  <c r="A354" i="15"/>
  <c r="K353" i="15"/>
  <c r="L353" i="15" s="1"/>
  <c r="G353" i="15"/>
  <c r="H353" i="15" s="1"/>
  <c r="I353" i="15" s="1"/>
  <c r="U353" i="15" s="1"/>
  <c r="V353" i="15" s="1"/>
  <c r="A353" i="15"/>
  <c r="K352" i="15"/>
  <c r="L352" i="15" s="1"/>
  <c r="G352" i="15"/>
  <c r="H352" i="15" s="1"/>
  <c r="I352" i="15" s="1"/>
  <c r="U352" i="15" s="1"/>
  <c r="V352" i="15" s="1"/>
  <c r="A352" i="15"/>
  <c r="K351" i="15"/>
  <c r="L351" i="15" s="1"/>
  <c r="G351" i="15"/>
  <c r="H351" i="15" s="1"/>
  <c r="I351" i="15" s="1"/>
  <c r="U351" i="15" s="1"/>
  <c r="V351" i="15" s="1"/>
  <c r="A351" i="15"/>
  <c r="K350" i="15"/>
  <c r="L350" i="15" s="1"/>
  <c r="G350" i="15"/>
  <c r="H350" i="15" s="1"/>
  <c r="I350" i="15" s="1"/>
  <c r="U350" i="15" s="1"/>
  <c r="V350" i="15" s="1"/>
  <c r="A350" i="15"/>
  <c r="K349" i="15"/>
  <c r="L349" i="15" s="1"/>
  <c r="G349" i="15"/>
  <c r="H349" i="15" s="1"/>
  <c r="I349" i="15" s="1"/>
  <c r="U349" i="15" s="1"/>
  <c r="V349" i="15" s="1"/>
  <c r="A349" i="15"/>
  <c r="K348" i="15"/>
  <c r="L348" i="15" s="1"/>
  <c r="G348" i="15"/>
  <c r="H348" i="15" s="1"/>
  <c r="I348" i="15" s="1"/>
  <c r="U348" i="15" s="1"/>
  <c r="V348" i="15" s="1"/>
  <c r="A348" i="15"/>
  <c r="K347" i="15"/>
  <c r="L347" i="15" s="1"/>
  <c r="G347" i="15"/>
  <c r="H347" i="15" s="1"/>
  <c r="I347" i="15" s="1"/>
  <c r="U347" i="15" s="1"/>
  <c r="V347" i="15" s="1"/>
  <c r="A347" i="15"/>
  <c r="K346" i="15"/>
  <c r="L346" i="15" s="1"/>
  <c r="O346" i="15" s="1"/>
  <c r="P346" i="15" s="1"/>
  <c r="G346" i="15"/>
  <c r="H346" i="15" s="1"/>
  <c r="I346" i="15" s="1"/>
  <c r="U346" i="15" s="1"/>
  <c r="V346" i="15" s="1"/>
  <c r="A346" i="15"/>
  <c r="K345" i="15"/>
  <c r="L345" i="15" s="1"/>
  <c r="O345" i="15" s="1"/>
  <c r="P345" i="15" s="1"/>
  <c r="G345" i="15"/>
  <c r="H345" i="15" s="1"/>
  <c r="I345" i="15" s="1"/>
  <c r="U345" i="15" s="1"/>
  <c r="V345" i="15" s="1"/>
  <c r="A345" i="15"/>
  <c r="K344" i="15"/>
  <c r="L344" i="15" s="1"/>
  <c r="O344" i="15" s="1"/>
  <c r="P344" i="15" s="1"/>
  <c r="G344" i="15"/>
  <c r="H344" i="15" s="1"/>
  <c r="I344" i="15" s="1"/>
  <c r="U344" i="15" s="1"/>
  <c r="V344" i="15" s="1"/>
  <c r="A344" i="15"/>
  <c r="K343" i="15"/>
  <c r="L343" i="15" s="1"/>
  <c r="O343" i="15" s="1"/>
  <c r="P343" i="15" s="1"/>
  <c r="G343" i="15"/>
  <c r="H343" i="15" s="1"/>
  <c r="I343" i="15" s="1"/>
  <c r="U343" i="15" s="1"/>
  <c r="V343" i="15" s="1"/>
  <c r="A343" i="15"/>
  <c r="K342" i="15"/>
  <c r="L342" i="15" s="1"/>
  <c r="O342" i="15" s="1"/>
  <c r="P342" i="15" s="1"/>
  <c r="G342" i="15"/>
  <c r="H342" i="15" s="1"/>
  <c r="I342" i="15" s="1"/>
  <c r="U342" i="15" s="1"/>
  <c r="V342" i="15" s="1"/>
  <c r="A342" i="15"/>
  <c r="K341" i="15"/>
  <c r="L341" i="15" s="1"/>
  <c r="O341" i="15" s="1"/>
  <c r="P341" i="15" s="1"/>
  <c r="G341" i="15"/>
  <c r="H341" i="15" s="1"/>
  <c r="I341" i="15" s="1"/>
  <c r="U341" i="15" s="1"/>
  <c r="V341" i="15" s="1"/>
  <c r="A341" i="15"/>
  <c r="K340" i="15"/>
  <c r="L340" i="15" s="1"/>
  <c r="O340" i="15" s="1"/>
  <c r="P340" i="15" s="1"/>
  <c r="G340" i="15"/>
  <c r="H340" i="15" s="1"/>
  <c r="I340" i="15" s="1"/>
  <c r="U340" i="15" s="1"/>
  <c r="V340" i="15" s="1"/>
  <c r="A340" i="15"/>
  <c r="K339" i="15"/>
  <c r="L339" i="15" s="1"/>
  <c r="O339" i="15" s="1"/>
  <c r="P339" i="15" s="1"/>
  <c r="G339" i="15"/>
  <c r="H339" i="15" s="1"/>
  <c r="I339" i="15" s="1"/>
  <c r="U339" i="15" s="1"/>
  <c r="V339" i="15" s="1"/>
  <c r="A339" i="15"/>
  <c r="K338" i="15"/>
  <c r="L338" i="15" s="1"/>
  <c r="O338" i="15" s="1"/>
  <c r="P338" i="15" s="1"/>
  <c r="G338" i="15"/>
  <c r="H338" i="15" s="1"/>
  <c r="I338" i="15" s="1"/>
  <c r="U338" i="15" s="1"/>
  <c r="V338" i="15" s="1"/>
  <c r="A338" i="15"/>
  <c r="K337" i="15"/>
  <c r="L337" i="15" s="1"/>
  <c r="O337" i="15" s="1"/>
  <c r="P337" i="15" s="1"/>
  <c r="G337" i="15"/>
  <c r="H337" i="15" s="1"/>
  <c r="I337" i="15" s="1"/>
  <c r="U337" i="15" s="1"/>
  <c r="V337" i="15" s="1"/>
  <c r="A337" i="15"/>
  <c r="G336" i="15"/>
  <c r="H336" i="15" s="1"/>
  <c r="I336" i="15" s="1"/>
  <c r="U336" i="15" s="1"/>
  <c r="V336" i="15" s="1"/>
  <c r="A336" i="15"/>
  <c r="G335" i="15"/>
  <c r="H335" i="15" s="1"/>
  <c r="I335" i="15" s="1"/>
  <c r="U335" i="15" s="1"/>
  <c r="V335" i="15" s="1"/>
  <c r="A335" i="15"/>
  <c r="G334" i="15"/>
  <c r="H334" i="15" s="1"/>
  <c r="I334" i="15" s="1"/>
  <c r="U334" i="15" s="1"/>
  <c r="V334" i="15" s="1"/>
  <c r="A334" i="15"/>
  <c r="G333" i="15"/>
  <c r="H333" i="15" s="1"/>
  <c r="I333" i="15" s="1"/>
  <c r="U333" i="15" s="1"/>
  <c r="V333" i="15" s="1"/>
  <c r="A333" i="15"/>
  <c r="G332" i="15"/>
  <c r="H332" i="15" s="1"/>
  <c r="I332" i="15" s="1"/>
  <c r="U332" i="15" s="1"/>
  <c r="V332" i="15" s="1"/>
  <c r="A332" i="15"/>
  <c r="G331" i="15"/>
  <c r="H331" i="15" s="1"/>
  <c r="I331" i="15" s="1"/>
  <c r="U331" i="15" s="1"/>
  <c r="V331" i="15" s="1"/>
  <c r="A331" i="15"/>
  <c r="G330" i="15"/>
  <c r="H330" i="15" s="1"/>
  <c r="I330" i="15" s="1"/>
  <c r="U330" i="15" s="1"/>
  <c r="V330" i="15" s="1"/>
  <c r="A330" i="15"/>
  <c r="G329" i="15"/>
  <c r="H329" i="15" s="1"/>
  <c r="I329" i="15" s="1"/>
  <c r="U329" i="15" s="1"/>
  <c r="V329" i="15" s="1"/>
  <c r="A329" i="15"/>
  <c r="G328" i="15"/>
  <c r="H328" i="15" s="1"/>
  <c r="I328" i="15" s="1"/>
  <c r="U328" i="15" s="1"/>
  <c r="V328" i="15" s="1"/>
  <c r="A328" i="15"/>
  <c r="G327" i="15"/>
  <c r="H327" i="15" s="1"/>
  <c r="I327" i="15" s="1"/>
  <c r="U327" i="15" s="1"/>
  <c r="V327" i="15" s="1"/>
  <c r="A327" i="15"/>
  <c r="G326" i="15"/>
  <c r="H326" i="15" s="1"/>
  <c r="I326" i="15" s="1"/>
  <c r="U326" i="15" s="1"/>
  <c r="V326" i="15" s="1"/>
  <c r="A326" i="15"/>
  <c r="G325" i="15"/>
  <c r="H325" i="15" s="1"/>
  <c r="I325" i="15" s="1"/>
  <c r="U325" i="15" s="1"/>
  <c r="V325" i="15" s="1"/>
  <c r="A325" i="15"/>
  <c r="G324" i="15"/>
  <c r="H324" i="15" s="1"/>
  <c r="I324" i="15" s="1"/>
  <c r="U324" i="15" s="1"/>
  <c r="V324" i="15" s="1"/>
  <c r="A324" i="15"/>
  <c r="G323" i="15"/>
  <c r="H323" i="15" s="1"/>
  <c r="I323" i="15" s="1"/>
  <c r="U323" i="15" s="1"/>
  <c r="V323" i="15" s="1"/>
  <c r="A323" i="15"/>
  <c r="G322" i="15"/>
  <c r="H322" i="15" s="1"/>
  <c r="I322" i="15" s="1"/>
  <c r="U322" i="15" s="1"/>
  <c r="V322" i="15" s="1"/>
  <c r="A322" i="15"/>
  <c r="G321" i="15"/>
  <c r="H321" i="15" s="1"/>
  <c r="I321" i="15" s="1"/>
  <c r="U321" i="15" s="1"/>
  <c r="V321" i="15" s="1"/>
  <c r="A321" i="15"/>
  <c r="G320" i="15"/>
  <c r="H320" i="15" s="1"/>
  <c r="I320" i="15" s="1"/>
  <c r="U320" i="15" s="1"/>
  <c r="V320" i="15" s="1"/>
  <c r="A320" i="15"/>
  <c r="G319" i="15"/>
  <c r="H319" i="15" s="1"/>
  <c r="I319" i="15" s="1"/>
  <c r="U319" i="15" s="1"/>
  <c r="V319" i="15" s="1"/>
  <c r="A319" i="15"/>
  <c r="G318" i="15"/>
  <c r="H318" i="15" s="1"/>
  <c r="I318" i="15" s="1"/>
  <c r="U318" i="15" s="1"/>
  <c r="V318" i="15" s="1"/>
  <c r="A318" i="15"/>
  <c r="G317" i="15"/>
  <c r="H317" i="15" s="1"/>
  <c r="I317" i="15" s="1"/>
  <c r="U317" i="15" s="1"/>
  <c r="V317" i="15" s="1"/>
  <c r="A317" i="15"/>
  <c r="G316" i="15"/>
  <c r="H316" i="15" s="1"/>
  <c r="I316" i="15" s="1"/>
  <c r="U316" i="15" s="1"/>
  <c r="V316" i="15" s="1"/>
  <c r="A316" i="15"/>
  <c r="G315" i="15"/>
  <c r="H315" i="15" s="1"/>
  <c r="I315" i="15" s="1"/>
  <c r="U315" i="15" s="1"/>
  <c r="V315" i="15" s="1"/>
  <c r="A315" i="15"/>
  <c r="G314" i="15"/>
  <c r="H314" i="15" s="1"/>
  <c r="I314" i="15" s="1"/>
  <c r="U314" i="15" s="1"/>
  <c r="V314" i="15" s="1"/>
  <c r="A314" i="15"/>
  <c r="G313" i="15"/>
  <c r="H313" i="15" s="1"/>
  <c r="I313" i="15" s="1"/>
  <c r="U313" i="15" s="1"/>
  <c r="V313" i="15" s="1"/>
  <c r="A313" i="15"/>
  <c r="G312" i="15"/>
  <c r="H312" i="15" s="1"/>
  <c r="I312" i="15" s="1"/>
  <c r="U312" i="15" s="1"/>
  <c r="V312" i="15" s="1"/>
  <c r="A312" i="15"/>
  <c r="G311" i="15"/>
  <c r="H311" i="15" s="1"/>
  <c r="I311" i="15" s="1"/>
  <c r="U311" i="15" s="1"/>
  <c r="V311" i="15" s="1"/>
  <c r="A311" i="15"/>
  <c r="G310" i="15"/>
  <c r="H310" i="15" s="1"/>
  <c r="I310" i="15" s="1"/>
  <c r="U310" i="15" s="1"/>
  <c r="V310" i="15" s="1"/>
  <c r="A310" i="15"/>
  <c r="G309" i="15"/>
  <c r="H309" i="15" s="1"/>
  <c r="I309" i="15" s="1"/>
  <c r="U309" i="15" s="1"/>
  <c r="V309" i="15" s="1"/>
  <c r="A309" i="15"/>
  <c r="G308" i="15"/>
  <c r="H308" i="15" s="1"/>
  <c r="I308" i="15" s="1"/>
  <c r="U308" i="15" s="1"/>
  <c r="V308" i="15" s="1"/>
  <c r="A308" i="15"/>
  <c r="G307" i="15"/>
  <c r="H307" i="15" s="1"/>
  <c r="I307" i="15" s="1"/>
  <c r="U307" i="15" s="1"/>
  <c r="V307" i="15" s="1"/>
  <c r="A307" i="15"/>
  <c r="G306" i="15"/>
  <c r="H306" i="15" s="1"/>
  <c r="I306" i="15" s="1"/>
  <c r="U306" i="15" s="1"/>
  <c r="V306" i="15" s="1"/>
  <c r="A306" i="15"/>
  <c r="G305" i="15"/>
  <c r="H305" i="15" s="1"/>
  <c r="I305" i="15" s="1"/>
  <c r="U305" i="15" s="1"/>
  <c r="V305" i="15" s="1"/>
  <c r="A305" i="15"/>
  <c r="G304" i="15"/>
  <c r="H304" i="15" s="1"/>
  <c r="I304" i="15" s="1"/>
  <c r="U304" i="15" s="1"/>
  <c r="V304" i="15" s="1"/>
  <c r="A304" i="15"/>
  <c r="G303" i="15"/>
  <c r="H303" i="15" s="1"/>
  <c r="I303" i="15" s="1"/>
  <c r="U303" i="15" s="1"/>
  <c r="V303" i="15" s="1"/>
  <c r="A303" i="15"/>
  <c r="G302" i="15"/>
  <c r="H302" i="15" s="1"/>
  <c r="I302" i="15" s="1"/>
  <c r="U302" i="15" s="1"/>
  <c r="V302" i="15" s="1"/>
  <c r="A302" i="15"/>
  <c r="G301" i="15"/>
  <c r="H301" i="15" s="1"/>
  <c r="I301" i="15" s="1"/>
  <c r="U301" i="15" s="1"/>
  <c r="V301" i="15" s="1"/>
  <c r="A301" i="15"/>
  <c r="G300" i="15"/>
  <c r="H300" i="15" s="1"/>
  <c r="I300" i="15" s="1"/>
  <c r="U300" i="15" s="1"/>
  <c r="V300" i="15" s="1"/>
  <c r="A300" i="15"/>
  <c r="K299" i="15"/>
  <c r="L299" i="15" s="1"/>
  <c r="O299" i="15" s="1"/>
  <c r="P299" i="15" s="1"/>
  <c r="G299" i="15"/>
  <c r="H299" i="15" s="1"/>
  <c r="I299" i="15" s="1"/>
  <c r="U299" i="15" s="1"/>
  <c r="V299" i="15" s="1"/>
  <c r="A299" i="15"/>
  <c r="K298" i="15"/>
  <c r="L298" i="15" s="1"/>
  <c r="O298" i="15" s="1"/>
  <c r="P298" i="15" s="1"/>
  <c r="G298" i="15"/>
  <c r="H298" i="15" s="1"/>
  <c r="I298" i="15" s="1"/>
  <c r="U298" i="15" s="1"/>
  <c r="V298" i="15" s="1"/>
  <c r="A298" i="15"/>
  <c r="K297" i="15"/>
  <c r="L297" i="15" s="1"/>
  <c r="O297" i="15" s="1"/>
  <c r="P297" i="15" s="1"/>
  <c r="G297" i="15"/>
  <c r="H297" i="15" s="1"/>
  <c r="I297" i="15" s="1"/>
  <c r="U297" i="15" s="1"/>
  <c r="V297" i="15" s="1"/>
  <c r="A297" i="15"/>
  <c r="K296" i="15"/>
  <c r="L296" i="15" s="1"/>
  <c r="O296" i="15" s="1"/>
  <c r="P296" i="15" s="1"/>
  <c r="G296" i="15"/>
  <c r="H296" i="15" s="1"/>
  <c r="I296" i="15" s="1"/>
  <c r="U296" i="15" s="1"/>
  <c r="V296" i="15" s="1"/>
  <c r="A296" i="15"/>
  <c r="K295" i="15"/>
  <c r="L295" i="15" s="1"/>
  <c r="O295" i="15" s="1"/>
  <c r="P295" i="15" s="1"/>
  <c r="G295" i="15"/>
  <c r="H295" i="15" s="1"/>
  <c r="I295" i="15" s="1"/>
  <c r="U295" i="15" s="1"/>
  <c r="V295" i="15" s="1"/>
  <c r="A295" i="15"/>
  <c r="K294" i="15"/>
  <c r="L294" i="15" s="1"/>
  <c r="O294" i="15" s="1"/>
  <c r="P294" i="15" s="1"/>
  <c r="G294" i="15"/>
  <c r="H294" i="15" s="1"/>
  <c r="I294" i="15" s="1"/>
  <c r="U294" i="15" s="1"/>
  <c r="V294" i="15" s="1"/>
  <c r="A294" i="15"/>
  <c r="K293" i="15"/>
  <c r="L293" i="15" s="1"/>
  <c r="O293" i="15" s="1"/>
  <c r="P293" i="15" s="1"/>
  <c r="G293" i="15"/>
  <c r="H293" i="15" s="1"/>
  <c r="I293" i="15" s="1"/>
  <c r="U293" i="15" s="1"/>
  <c r="V293" i="15" s="1"/>
  <c r="A293" i="15"/>
  <c r="K292" i="15"/>
  <c r="L292" i="15" s="1"/>
  <c r="O292" i="15" s="1"/>
  <c r="P292" i="15" s="1"/>
  <c r="G292" i="15"/>
  <c r="H292" i="15" s="1"/>
  <c r="I292" i="15" s="1"/>
  <c r="U292" i="15" s="1"/>
  <c r="V292" i="15" s="1"/>
  <c r="A292" i="15"/>
  <c r="K291" i="15"/>
  <c r="L291" i="15" s="1"/>
  <c r="O291" i="15" s="1"/>
  <c r="P291" i="15" s="1"/>
  <c r="G291" i="15"/>
  <c r="H291" i="15" s="1"/>
  <c r="I291" i="15" s="1"/>
  <c r="U291" i="15" s="1"/>
  <c r="V291" i="15" s="1"/>
  <c r="A291" i="15"/>
  <c r="K290" i="15"/>
  <c r="L290" i="15" s="1"/>
  <c r="O290" i="15" s="1"/>
  <c r="P290" i="15" s="1"/>
  <c r="G290" i="15"/>
  <c r="H290" i="15" s="1"/>
  <c r="I290" i="15" s="1"/>
  <c r="U290" i="15" s="1"/>
  <c r="V290" i="15" s="1"/>
  <c r="A290" i="15"/>
  <c r="K289" i="15"/>
  <c r="L289" i="15" s="1"/>
  <c r="O289" i="15" s="1"/>
  <c r="P289" i="15" s="1"/>
  <c r="G289" i="15"/>
  <c r="H289" i="15" s="1"/>
  <c r="I289" i="15" s="1"/>
  <c r="U289" i="15" s="1"/>
  <c r="V289" i="15" s="1"/>
  <c r="A289" i="15"/>
  <c r="K288" i="15"/>
  <c r="L288" i="15" s="1"/>
  <c r="O288" i="15" s="1"/>
  <c r="P288" i="15" s="1"/>
  <c r="G288" i="15"/>
  <c r="H288" i="15" s="1"/>
  <c r="I288" i="15" s="1"/>
  <c r="U288" i="15" s="1"/>
  <c r="V288" i="15" s="1"/>
  <c r="A288" i="15"/>
  <c r="K287" i="15"/>
  <c r="L287" i="15" s="1"/>
  <c r="O287" i="15" s="1"/>
  <c r="P287" i="15" s="1"/>
  <c r="G287" i="15"/>
  <c r="H287" i="15" s="1"/>
  <c r="I287" i="15" s="1"/>
  <c r="U287" i="15" s="1"/>
  <c r="V287" i="15" s="1"/>
  <c r="A287" i="15"/>
  <c r="K286" i="15"/>
  <c r="L286" i="15" s="1"/>
  <c r="O286" i="15" s="1"/>
  <c r="P286" i="15" s="1"/>
  <c r="G286" i="15"/>
  <c r="H286" i="15" s="1"/>
  <c r="I286" i="15" s="1"/>
  <c r="U286" i="15" s="1"/>
  <c r="V286" i="15" s="1"/>
  <c r="A286" i="15"/>
  <c r="K285" i="15"/>
  <c r="L285" i="15" s="1"/>
  <c r="O285" i="15" s="1"/>
  <c r="P285" i="15" s="1"/>
  <c r="G285" i="15"/>
  <c r="H285" i="15" s="1"/>
  <c r="I285" i="15" s="1"/>
  <c r="U285" i="15" s="1"/>
  <c r="V285" i="15" s="1"/>
  <c r="A285" i="15"/>
  <c r="K284" i="15"/>
  <c r="L284" i="15" s="1"/>
  <c r="O284" i="15" s="1"/>
  <c r="P284" i="15" s="1"/>
  <c r="G284" i="15"/>
  <c r="H284" i="15" s="1"/>
  <c r="I284" i="15" s="1"/>
  <c r="U284" i="15" s="1"/>
  <c r="V284" i="15" s="1"/>
  <c r="A284" i="15"/>
  <c r="K283" i="15"/>
  <c r="L283" i="15" s="1"/>
  <c r="O283" i="15" s="1"/>
  <c r="P283" i="15" s="1"/>
  <c r="G283" i="15"/>
  <c r="H283" i="15" s="1"/>
  <c r="I283" i="15" s="1"/>
  <c r="U283" i="15" s="1"/>
  <c r="V283" i="15" s="1"/>
  <c r="A283" i="15"/>
  <c r="K282" i="15"/>
  <c r="L282" i="15" s="1"/>
  <c r="O282" i="15" s="1"/>
  <c r="P282" i="15" s="1"/>
  <c r="G282" i="15"/>
  <c r="H282" i="15" s="1"/>
  <c r="I282" i="15" s="1"/>
  <c r="U282" i="15" s="1"/>
  <c r="V282" i="15" s="1"/>
  <c r="A282" i="15"/>
  <c r="K281" i="15"/>
  <c r="L281" i="15" s="1"/>
  <c r="O281" i="15" s="1"/>
  <c r="P281" i="15" s="1"/>
  <c r="G281" i="15"/>
  <c r="H281" i="15" s="1"/>
  <c r="I281" i="15" s="1"/>
  <c r="U281" i="15" s="1"/>
  <c r="V281" i="15" s="1"/>
  <c r="A281" i="15"/>
  <c r="K280" i="15"/>
  <c r="L280" i="15" s="1"/>
  <c r="O280" i="15" s="1"/>
  <c r="P280" i="15" s="1"/>
  <c r="G280" i="15"/>
  <c r="H280" i="15" s="1"/>
  <c r="I280" i="15" s="1"/>
  <c r="U280" i="15" s="1"/>
  <c r="V280" i="15" s="1"/>
  <c r="A280" i="15"/>
  <c r="K279" i="15"/>
  <c r="L279" i="15" s="1"/>
  <c r="O279" i="15" s="1"/>
  <c r="P279" i="15" s="1"/>
  <c r="G279" i="15"/>
  <c r="H279" i="15" s="1"/>
  <c r="I279" i="15" s="1"/>
  <c r="U279" i="15" s="1"/>
  <c r="V279" i="15" s="1"/>
  <c r="A279" i="15"/>
  <c r="K278" i="15"/>
  <c r="L278" i="15" s="1"/>
  <c r="O278" i="15" s="1"/>
  <c r="P278" i="15" s="1"/>
  <c r="G278" i="15"/>
  <c r="H278" i="15" s="1"/>
  <c r="I278" i="15" s="1"/>
  <c r="U278" i="15" s="1"/>
  <c r="V278" i="15" s="1"/>
  <c r="A278" i="15"/>
  <c r="K277" i="15"/>
  <c r="L277" i="15" s="1"/>
  <c r="O277" i="15" s="1"/>
  <c r="P277" i="15" s="1"/>
  <c r="G277" i="15"/>
  <c r="H277" i="15" s="1"/>
  <c r="I277" i="15" s="1"/>
  <c r="U277" i="15" s="1"/>
  <c r="V277" i="15" s="1"/>
  <c r="A277" i="15"/>
  <c r="K276" i="15"/>
  <c r="L276" i="15" s="1"/>
  <c r="O276" i="15" s="1"/>
  <c r="P276" i="15" s="1"/>
  <c r="G276" i="15"/>
  <c r="H276" i="15" s="1"/>
  <c r="I276" i="15" s="1"/>
  <c r="U276" i="15" s="1"/>
  <c r="V276" i="15" s="1"/>
  <c r="A276" i="15"/>
  <c r="K275" i="15"/>
  <c r="L275" i="15" s="1"/>
  <c r="O275" i="15" s="1"/>
  <c r="P275" i="15" s="1"/>
  <c r="G275" i="15"/>
  <c r="H275" i="15" s="1"/>
  <c r="I275" i="15" s="1"/>
  <c r="U275" i="15" s="1"/>
  <c r="V275" i="15" s="1"/>
  <c r="A275" i="15"/>
  <c r="K274" i="15"/>
  <c r="L274" i="15" s="1"/>
  <c r="O274" i="15" s="1"/>
  <c r="P274" i="15" s="1"/>
  <c r="G274" i="15"/>
  <c r="H274" i="15" s="1"/>
  <c r="I274" i="15" s="1"/>
  <c r="U274" i="15" s="1"/>
  <c r="V274" i="15" s="1"/>
  <c r="A274" i="15"/>
  <c r="K273" i="15"/>
  <c r="L273" i="15" s="1"/>
  <c r="O273" i="15" s="1"/>
  <c r="P273" i="15" s="1"/>
  <c r="G273" i="15"/>
  <c r="H273" i="15" s="1"/>
  <c r="I273" i="15" s="1"/>
  <c r="U273" i="15" s="1"/>
  <c r="V273" i="15" s="1"/>
  <c r="A273" i="15"/>
  <c r="K272" i="15"/>
  <c r="L272" i="15" s="1"/>
  <c r="O272" i="15" s="1"/>
  <c r="P272" i="15" s="1"/>
  <c r="G272" i="15"/>
  <c r="H272" i="15" s="1"/>
  <c r="I272" i="15" s="1"/>
  <c r="U272" i="15" s="1"/>
  <c r="V272" i="15" s="1"/>
  <c r="A272" i="15"/>
  <c r="K271" i="15"/>
  <c r="L271" i="15" s="1"/>
  <c r="O271" i="15" s="1"/>
  <c r="P271" i="15" s="1"/>
  <c r="G271" i="15"/>
  <c r="H271" i="15" s="1"/>
  <c r="I271" i="15" s="1"/>
  <c r="U271" i="15" s="1"/>
  <c r="V271" i="15" s="1"/>
  <c r="A271" i="15"/>
  <c r="K270" i="15"/>
  <c r="L270" i="15" s="1"/>
  <c r="O270" i="15" s="1"/>
  <c r="P270" i="15" s="1"/>
  <c r="G270" i="15"/>
  <c r="H270" i="15" s="1"/>
  <c r="I270" i="15" s="1"/>
  <c r="U270" i="15" s="1"/>
  <c r="V270" i="15" s="1"/>
  <c r="A270" i="15"/>
  <c r="K269" i="15"/>
  <c r="L269" i="15" s="1"/>
  <c r="O269" i="15" s="1"/>
  <c r="P269" i="15" s="1"/>
  <c r="G269" i="15"/>
  <c r="H269" i="15" s="1"/>
  <c r="I269" i="15" s="1"/>
  <c r="U269" i="15" s="1"/>
  <c r="V269" i="15" s="1"/>
  <c r="A269" i="15"/>
  <c r="K268" i="15"/>
  <c r="L268" i="15" s="1"/>
  <c r="O268" i="15" s="1"/>
  <c r="P268" i="15" s="1"/>
  <c r="G268" i="15"/>
  <c r="H268" i="15" s="1"/>
  <c r="I268" i="15" s="1"/>
  <c r="U268" i="15" s="1"/>
  <c r="V268" i="15" s="1"/>
  <c r="A268" i="15"/>
  <c r="K267" i="15"/>
  <c r="L267" i="15" s="1"/>
  <c r="O267" i="15" s="1"/>
  <c r="P267" i="15" s="1"/>
  <c r="G267" i="15"/>
  <c r="H267" i="15" s="1"/>
  <c r="I267" i="15" s="1"/>
  <c r="U267" i="15" s="1"/>
  <c r="V267" i="15" s="1"/>
  <c r="A267" i="15"/>
  <c r="K266" i="15"/>
  <c r="L266" i="15" s="1"/>
  <c r="O266" i="15" s="1"/>
  <c r="P266" i="15" s="1"/>
  <c r="G266" i="15"/>
  <c r="H266" i="15" s="1"/>
  <c r="I266" i="15" s="1"/>
  <c r="U266" i="15" s="1"/>
  <c r="V266" i="15" s="1"/>
  <c r="A266" i="15"/>
  <c r="K265" i="15"/>
  <c r="L265" i="15" s="1"/>
  <c r="O265" i="15" s="1"/>
  <c r="P265" i="15" s="1"/>
  <c r="G265" i="15"/>
  <c r="H265" i="15" s="1"/>
  <c r="I265" i="15" s="1"/>
  <c r="U265" i="15" s="1"/>
  <c r="V265" i="15" s="1"/>
  <c r="A265" i="15"/>
  <c r="K264" i="15"/>
  <c r="L264" i="15" s="1"/>
  <c r="O264" i="15" s="1"/>
  <c r="P264" i="15" s="1"/>
  <c r="G264" i="15"/>
  <c r="H264" i="15" s="1"/>
  <c r="I264" i="15" s="1"/>
  <c r="U264" i="15" s="1"/>
  <c r="V264" i="15" s="1"/>
  <c r="A264" i="15"/>
  <c r="K263" i="15"/>
  <c r="L263" i="15" s="1"/>
  <c r="O263" i="15" s="1"/>
  <c r="P263" i="15" s="1"/>
  <c r="G263" i="15"/>
  <c r="H263" i="15" s="1"/>
  <c r="I263" i="15" s="1"/>
  <c r="U263" i="15" s="1"/>
  <c r="V263" i="15" s="1"/>
  <c r="A263" i="15"/>
  <c r="K262" i="15"/>
  <c r="L262" i="15" s="1"/>
  <c r="G262" i="15"/>
  <c r="H262" i="15" s="1"/>
  <c r="I262" i="15" s="1"/>
  <c r="U262" i="15" s="1"/>
  <c r="V262" i="15" s="1"/>
  <c r="A262" i="15"/>
  <c r="K261" i="15"/>
  <c r="L261" i="15" s="1"/>
  <c r="G261" i="15"/>
  <c r="H261" i="15" s="1"/>
  <c r="I261" i="15" s="1"/>
  <c r="U261" i="15" s="1"/>
  <c r="V261" i="15" s="1"/>
  <c r="A261" i="15"/>
  <c r="K260" i="15"/>
  <c r="L260" i="15" s="1"/>
  <c r="G260" i="15"/>
  <c r="H260" i="15" s="1"/>
  <c r="I260" i="15" s="1"/>
  <c r="U260" i="15" s="1"/>
  <c r="V260" i="15" s="1"/>
  <c r="A260" i="15"/>
  <c r="K259" i="15"/>
  <c r="L259" i="15" s="1"/>
  <c r="G259" i="15"/>
  <c r="H259" i="15" s="1"/>
  <c r="I259" i="15" s="1"/>
  <c r="U259" i="15" s="1"/>
  <c r="V259" i="15" s="1"/>
  <c r="A259" i="15"/>
  <c r="K258" i="15"/>
  <c r="L258" i="15" s="1"/>
  <c r="G258" i="15"/>
  <c r="H258" i="15" s="1"/>
  <c r="I258" i="15" s="1"/>
  <c r="U258" i="15" s="1"/>
  <c r="V258" i="15" s="1"/>
  <c r="A258" i="15"/>
  <c r="K257" i="15"/>
  <c r="L257" i="15" s="1"/>
  <c r="G257" i="15"/>
  <c r="H257" i="15" s="1"/>
  <c r="I257" i="15" s="1"/>
  <c r="U257" i="15" s="1"/>
  <c r="V257" i="15" s="1"/>
  <c r="A257" i="15"/>
  <c r="K256" i="15"/>
  <c r="L256" i="15" s="1"/>
  <c r="G256" i="15"/>
  <c r="H256" i="15" s="1"/>
  <c r="I256" i="15" s="1"/>
  <c r="U256" i="15" s="1"/>
  <c r="V256" i="15" s="1"/>
  <c r="A256" i="15"/>
  <c r="K255" i="15"/>
  <c r="L255" i="15" s="1"/>
  <c r="G255" i="15"/>
  <c r="H255" i="15" s="1"/>
  <c r="I255" i="15" s="1"/>
  <c r="U255" i="15" s="1"/>
  <c r="V255" i="15" s="1"/>
  <c r="A255" i="15"/>
  <c r="K254" i="15"/>
  <c r="L254" i="15" s="1"/>
  <c r="G254" i="15"/>
  <c r="H254" i="15" s="1"/>
  <c r="I254" i="15" s="1"/>
  <c r="U254" i="15" s="1"/>
  <c r="V254" i="15" s="1"/>
  <c r="A254" i="15"/>
  <c r="K253" i="15"/>
  <c r="L253" i="15" s="1"/>
  <c r="G253" i="15"/>
  <c r="H253" i="15" s="1"/>
  <c r="I253" i="15" s="1"/>
  <c r="U253" i="15" s="1"/>
  <c r="V253" i="15" s="1"/>
  <c r="A253" i="15"/>
  <c r="K252" i="15"/>
  <c r="L252" i="15" s="1"/>
  <c r="G252" i="15"/>
  <c r="H252" i="15" s="1"/>
  <c r="I252" i="15" s="1"/>
  <c r="U252" i="15" s="1"/>
  <c r="V252" i="15" s="1"/>
  <c r="A252" i="15"/>
  <c r="K251" i="15"/>
  <c r="L251" i="15" s="1"/>
  <c r="G251" i="15"/>
  <c r="H251" i="15" s="1"/>
  <c r="I251" i="15" s="1"/>
  <c r="U251" i="15" s="1"/>
  <c r="V251" i="15" s="1"/>
  <c r="A251" i="15"/>
  <c r="K250" i="15"/>
  <c r="L250" i="15" s="1"/>
  <c r="G250" i="15"/>
  <c r="H250" i="15" s="1"/>
  <c r="I250" i="15" s="1"/>
  <c r="U250" i="15" s="1"/>
  <c r="V250" i="15" s="1"/>
  <c r="A250" i="15"/>
  <c r="K249" i="15"/>
  <c r="L249" i="15" s="1"/>
  <c r="G249" i="15"/>
  <c r="H249" i="15" s="1"/>
  <c r="I249" i="15" s="1"/>
  <c r="U249" i="15" s="1"/>
  <c r="V249" i="15" s="1"/>
  <c r="A249" i="15"/>
  <c r="K248" i="15"/>
  <c r="L248" i="15" s="1"/>
  <c r="G248" i="15"/>
  <c r="H248" i="15" s="1"/>
  <c r="I248" i="15" s="1"/>
  <c r="U248" i="15" s="1"/>
  <c r="V248" i="15" s="1"/>
  <c r="A248" i="15"/>
  <c r="K247" i="15"/>
  <c r="L247" i="15" s="1"/>
  <c r="G247" i="15"/>
  <c r="H247" i="15" s="1"/>
  <c r="I247" i="15" s="1"/>
  <c r="U247" i="15" s="1"/>
  <c r="V247" i="15" s="1"/>
  <c r="A247" i="15"/>
  <c r="K246" i="15"/>
  <c r="L246" i="15" s="1"/>
  <c r="G246" i="15"/>
  <c r="H246" i="15" s="1"/>
  <c r="I246" i="15" s="1"/>
  <c r="U246" i="15" s="1"/>
  <c r="V246" i="15" s="1"/>
  <c r="A246" i="15"/>
  <c r="K245" i="15"/>
  <c r="L245" i="15" s="1"/>
  <c r="G245" i="15"/>
  <c r="H245" i="15" s="1"/>
  <c r="I245" i="15" s="1"/>
  <c r="U245" i="15" s="1"/>
  <c r="V245" i="15" s="1"/>
  <c r="A245" i="15"/>
  <c r="K244" i="15"/>
  <c r="L244" i="15" s="1"/>
  <c r="G244" i="15"/>
  <c r="H244" i="15" s="1"/>
  <c r="I244" i="15" s="1"/>
  <c r="U244" i="15" s="1"/>
  <c r="V244" i="15" s="1"/>
  <c r="A244" i="15"/>
  <c r="K243" i="15"/>
  <c r="L243" i="15" s="1"/>
  <c r="G243" i="15"/>
  <c r="H243" i="15" s="1"/>
  <c r="I243" i="15" s="1"/>
  <c r="U243" i="15" s="1"/>
  <c r="V243" i="15" s="1"/>
  <c r="A243" i="15"/>
  <c r="K242" i="15"/>
  <c r="L242" i="15" s="1"/>
  <c r="G242" i="15"/>
  <c r="H242" i="15" s="1"/>
  <c r="I242" i="15" s="1"/>
  <c r="U242" i="15" s="1"/>
  <c r="V242" i="15" s="1"/>
  <c r="A242" i="15"/>
  <c r="K241" i="15"/>
  <c r="L241" i="15" s="1"/>
  <c r="G241" i="15"/>
  <c r="H241" i="15" s="1"/>
  <c r="I241" i="15" s="1"/>
  <c r="U241" i="15" s="1"/>
  <c r="V241" i="15" s="1"/>
  <c r="A241" i="15"/>
  <c r="K240" i="15"/>
  <c r="L240" i="15" s="1"/>
  <c r="G240" i="15"/>
  <c r="H240" i="15" s="1"/>
  <c r="I240" i="15" s="1"/>
  <c r="U240" i="15" s="1"/>
  <c r="V240" i="15" s="1"/>
  <c r="A240" i="15"/>
  <c r="K239" i="15"/>
  <c r="L239" i="15" s="1"/>
  <c r="G239" i="15"/>
  <c r="H239" i="15" s="1"/>
  <c r="I239" i="15" s="1"/>
  <c r="U239" i="15" s="1"/>
  <c r="V239" i="15" s="1"/>
  <c r="A239" i="15"/>
  <c r="K238" i="15"/>
  <c r="L238" i="15" s="1"/>
  <c r="G238" i="15"/>
  <c r="H238" i="15" s="1"/>
  <c r="I238" i="15" s="1"/>
  <c r="U238" i="15" s="1"/>
  <c r="V238" i="15" s="1"/>
  <c r="A238" i="15"/>
  <c r="K237" i="15"/>
  <c r="L237" i="15" s="1"/>
  <c r="G237" i="15"/>
  <c r="H237" i="15" s="1"/>
  <c r="I237" i="15" s="1"/>
  <c r="U237" i="15" s="1"/>
  <c r="V237" i="15" s="1"/>
  <c r="A237" i="15"/>
  <c r="K236" i="15"/>
  <c r="L236" i="15" s="1"/>
  <c r="G236" i="15"/>
  <c r="H236" i="15" s="1"/>
  <c r="I236" i="15" s="1"/>
  <c r="U236" i="15" s="1"/>
  <c r="V236" i="15" s="1"/>
  <c r="A236" i="15"/>
  <c r="K235" i="15"/>
  <c r="L235" i="15" s="1"/>
  <c r="G235" i="15"/>
  <c r="H235" i="15" s="1"/>
  <c r="I235" i="15" s="1"/>
  <c r="U235" i="15" s="1"/>
  <c r="V235" i="15" s="1"/>
  <c r="A235" i="15"/>
  <c r="K234" i="15"/>
  <c r="L234" i="15" s="1"/>
  <c r="G234" i="15"/>
  <c r="H234" i="15" s="1"/>
  <c r="I234" i="15" s="1"/>
  <c r="U234" i="15" s="1"/>
  <c r="V234" i="15" s="1"/>
  <c r="A234" i="15"/>
  <c r="K233" i="15"/>
  <c r="L233" i="15" s="1"/>
  <c r="G233" i="15"/>
  <c r="H233" i="15" s="1"/>
  <c r="I233" i="15" s="1"/>
  <c r="U233" i="15" s="1"/>
  <c r="V233" i="15" s="1"/>
  <c r="A233" i="15"/>
  <c r="K232" i="15"/>
  <c r="L232" i="15" s="1"/>
  <c r="G232" i="15"/>
  <c r="H232" i="15" s="1"/>
  <c r="I232" i="15" s="1"/>
  <c r="U232" i="15" s="1"/>
  <c r="V232" i="15" s="1"/>
  <c r="A232" i="15"/>
  <c r="K231" i="15"/>
  <c r="L231" i="15" s="1"/>
  <c r="G231" i="15"/>
  <c r="H231" i="15" s="1"/>
  <c r="I231" i="15" s="1"/>
  <c r="U231" i="15" s="1"/>
  <c r="V231" i="15" s="1"/>
  <c r="A231" i="15"/>
  <c r="K230" i="15"/>
  <c r="L230" i="15" s="1"/>
  <c r="G230" i="15"/>
  <c r="H230" i="15" s="1"/>
  <c r="I230" i="15" s="1"/>
  <c r="U230" i="15" s="1"/>
  <c r="V230" i="15" s="1"/>
  <c r="A230" i="15"/>
  <c r="K229" i="15"/>
  <c r="L229" i="15" s="1"/>
  <c r="G229" i="15"/>
  <c r="H229" i="15" s="1"/>
  <c r="I229" i="15" s="1"/>
  <c r="U229" i="15" s="1"/>
  <c r="V229" i="15" s="1"/>
  <c r="A229" i="15"/>
  <c r="K228" i="15"/>
  <c r="L228" i="15" s="1"/>
  <c r="G228" i="15"/>
  <c r="H228" i="15" s="1"/>
  <c r="I228" i="15" s="1"/>
  <c r="U228" i="15" s="1"/>
  <c r="V228" i="15" s="1"/>
  <c r="A228" i="15"/>
  <c r="K227" i="15"/>
  <c r="L227" i="15" s="1"/>
  <c r="G227" i="15"/>
  <c r="H227" i="15" s="1"/>
  <c r="I227" i="15" s="1"/>
  <c r="U227" i="15" s="1"/>
  <c r="V227" i="15" s="1"/>
  <c r="A227" i="15"/>
  <c r="K226" i="15"/>
  <c r="L226" i="15" s="1"/>
  <c r="G226" i="15"/>
  <c r="H226" i="15" s="1"/>
  <c r="I226" i="15" s="1"/>
  <c r="U226" i="15" s="1"/>
  <c r="V226" i="15" s="1"/>
  <c r="A226" i="15"/>
  <c r="G225" i="15"/>
  <c r="H225" i="15" s="1"/>
  <c r="I225" i="15" s="1"/>
  <c r="U225" i="15" s="1"/>
  <c r="V225" i="15" s="1"/>
  <c r="A225" i="15"/>
  <c r="G224" i="15"/>
  <c r="H224" i="15" s="1"/>
  <c r="I224" i="15" s="1"/>
  <c r="U224" i="15" s="1"/>
  <c r="V224" i="15" s="1"/>
  <c r="A224" i="15"/>
  <c r="G223" i="15"/>
  <c r="H223" i="15" s="1"/>
  <c r="I223" i="15" s="1"/>
  <c r="U223" i="15" s="1"/>
  <c r="V223" i="15" s="1"/>
  <c r="A223" i="15"/>
  <c r="G222" i="15"/>
  <c r="H222" i="15" s="1"/>
  <c r="I222" i="15" s="1"/>
  <c r="U222" i="15" s="1"/>
  <c r="V222" i="15" s="1"/>
  <c r="A222" i="15"/>
  <c r="G221" i="15"/>
  <c r="H221" i="15" s="1"/>
  <c r="I221" i="15" s="1"/>
  <c r="U221" i="15" s="1"/>
  <c r="V221" i="15" s="1"/>
  <c r="A221" i="15"/>
  <c r="G220" i="15"/>
  <c r="H220" i="15" s="1"/>
  <c r="I220" i="15" s="1"/>
  <c r="U220" i="15" s="1"/>
  <c r="V220" i="15" s="1"/>
  <c r="A220" i="15"/>
  <c r="G219" i="15"/>
  <c r="H219" i="15" s="1"/>
  <c r="I219" i="15" s="1"/>
  <c r="U219" i="15" s="1"/>
  <c r="V219" i="15" s="1"/>
  <c r="A219" i="15"/>
  <c r="G218" i="15"/>
  <c r="H218" i="15" s="1"/>
  <c r="I218" i="15" s="1"/>
  <c r="U218" i="15" s="1"/>
  <c r="V218" i="15" s="1"/>
  <c r="A218" i="15"/>
  <c r="G217" i="15"/>
  <c r="H217" i="15" s="1"/>
  <c r="I217" i="15" s="1"/>
  <c r="U217" i="15" s="1"/>
  <c r="V217" i="15" s="1"/>
  <c r="A217" i="15"/>
  <c r="G216" i="15"/>
  <c r="H216" i="15" s="1"/>
  <c r="I216" i="15" s="1"/>
  <c r="U216" i="15" s="1"/>
  <c r="V216" i="15" s="1"/>
  <c r="A216" i="15"/>
  <c r="G215" i="15"/>
  <c r="H215" i="15" s="1"/>
  <c r="I215" i="15" s="1"/>
  <c r="U215" i="15" s="1"/>
  <c r="V215" i="15" s="1"/>
  <c r="A215" i="15"/>
  <c r="G214" i="15"/>
  <c r="H214" i="15" s="1"/>
  <c r="I214" i="15" s="1"/>
  <c r="U214" i="15" s="1"/>
  <c r="V214" i="15" s="1"/>
  <c r="A214" i="15"/>
  <c r="G213" i="15"/>
  <c r="H213" i="15" s="1"/>
  <c r="I213" i="15" s="1"/>
  <c r="U213" i="15" s="1"/>
  <c r="V213" i="15" s="1"/>
  <c r="A213" i="15"/>
  <c r="G212" i="15"/>
  <c r="H212" i="15" s="1"/>
  <c r="I212" i="15" s="1"/>
  <c r="U212" i="15" s="1"/>
  <c r="V212" i="15" s="1"/>
  <c r="A212" i="15"/>
  <c r="G211" i="15"/>
  <c r="H211" i="15" s="1"/>
  <c r="I211" i="15" s="1"/>
  <c r="U211" i="15" s="1"/>
  <c r="V211" i="15" s="1"/>
  <c r="A211" i="15"/>
  <c r="G210" i="15"/>
  <c r="H210" i="15" s="1"/>
  <c r="I210" i="15" s="1"/>
  <c r="U210" i="15" s="1"/>
  <c r="V210" i="15" s="1"/>
  <c r="A210" i="15"/>
  <c r="G209" i="15"/>
  <c r="H209" i="15" s="1"/>
  <c r="I209" i="15" s="1"/>
  <c r="U209" i="15" s="1"/>
  <c r="V209" i="15" s="1"/>
  <c r="A209" i="15"/>
  <c r="G208" i="15"/>
  <c r="H208" i="15" s="1"/>
  <c r="I208" i="15" s="1"/>
  <c r="U208" i="15" s="1"/>
  <c r="V208" i="15" s="1"/>
  <c r="A208" i="15"/>
  <c r="G207" i="15"/>
  <c r="H207" i="15" s="1"/>
  <c r="I207" i="15" s="1"/>
  <c r="U207" i="15" s="1"/>
  <c r="V207" i="15" s="1"/>
  <c r="A207" i="15"/>
  <c r="G206" i="15"/>
  <c r="H206" i="15" s="1"/>
  <c r="I206" i="15" s="1"/>
  <c r="U206" i="15" s="1"/>
  <c r="V206" i="15" s="1"/>
  <c r="A206" i="15"/>
  <c r="G205" i="15"/>
  <c r="H205" i="15" s="1"/>
  <c r="I205" i="15" s="1"/>
  <c r="U205" i="15" s="1"/>
  <c r="V205" i="15" s="1"/>
  <c r="A205" i="15"/>
  <c r="G204" i="15"/>
  <c r="H204" i="15" s="1"/>
  <c r="I204" i="15" s="1"/>
  <c r="U204" i="15" s="1"/>
  <c r="V204" i="15" s="1"/>
  <c r="A204" i="15"/>
  <c r="G203" i="15"/>
  <c r="H203" i="15" s="1"/>
  <c r="I203" i="15" s="1"/>
  <c r="U203" i="15" s="1"/>
  <c r="V203" i="15" s="1"/>
  <c r="A203" i="15"/>
  <c r="G202" i="15"/>
  <c r="H202" i="15" s="1"/>
  <c r="I202" i="15" s="1"/>
  <c r="U202" i="15" s="1"/>
  <c r="V202" i="15" s="1"/>
  <c r="A202" i="15"/>
  <c r="G201" i="15"/>
  <c r="H201" i="15" s="1"/>
  <c r="I201" i="15" s="1"/>
  <c r="U201" i="15" s="1"/>
  <c r="V201" i="15" s="1"/>
  <c r="A201" i="15"/>
  <c r="G200" i="15"/>
  <c r="H200" i="15" s="1"/>
  <c r="I200" i="15" s="1"/>
  <c r="U200" i="15" s="1"/>
  <c r="V200" i="15" s="1"/>
  <c r="A200" i="15"/>
  <c r="G199" i="15"/>
  <c r="H199" i="15" s="1"/>
  <c r="I199" i="15" s="1"/>
  <c r="U199" i="15" s="1"/>
  <c r="V199" i="15" s="1"/>
  <c r="A199" i="15"/>
  <c r="G198" i="15"/>
  <c r="H198" i="15" s="1"/>
  <c r="I198" i="15" s="1"/>
  <c r="U198" i="15" s="1"/>
  <c r="V198" i="15" s="1"/>
  <c r="A198" i="15"/>
  <c r="G197" i="15"/>
  <c r="H197" i="15" s="1"/>
  <c r="I197" i="15" s="1"/>
  <c r="U197" i="15" s="1"/>
  <c r="V197" i="15" s="1"/>
  <c r="A197" i="15"/>
  <c r="G196" i="15"/>
  <c r="H196" i="15" s="1"/>
  <c r="I196" i="15" s="1"/>
  <c r="U196" i="15" s="1"/>
  <c r="V196" i="15" s="1"/>
  <c r="A196" i="15"/>
  <c r="G195" i="15"/>
  <c r="H195" i="15" s="1"/>
  <c r="I195" i="15" s="1"/>
  <c r="U195" i="15" s="1"/>
  <c r="V195" i="15" s="1"/>
  <c r="A195" i="15"/>
  <c r="G194" i="15"/>
  <c r="H194" i="15" s="1"/>
  <c r="I194" i="15" s="1"/>
  <c r="U194" i="15" s="1"/>
  <c r="V194" i="15" s="1"/>
  <c r="A194" i="15"/>
  <c r="G193" i="15"/>
  <c r="H193" i="15" s="1"/>
  <c r="I193" i="15" s="1"/>
  <c r="U193" i="15" s="1"/>
  <c r="V193" i="15" s="1"/>
  <c r="A193" i="15"/>
  <c r="G192" i="15"/>
  <c r="H192" i="15" s="1"/>
  <c r="I192" i="15" s="1"/>
  <c r="U192" i="15" s="1"/>
  <c r="V192" i="15" s="1"/>
  <c r="A192" i="15"/>
  <c r="G191" i="15"/>
  <c r="H191" i="15" s="1"/>
  <c r="I191" i="15" s="1"/>
  <c r="U191" i="15" s="1"/>
  <c r="V191" i="15" s="1"/>
  <c r="A191" i="15"/>
  <c r="G190" i="15"/>
  <c r="H190" i="15" s="1"/>
  <c r="I190" i="15" s="1"/>
  <c r="U190" i="15" s="1"/>
  <c r="V190" i="15" s="1"/>
  <c r="A190" i="15"/>
  <c r="G189" i="15"/>
  <c r="H189" i="15" s="1"/>
  <c r="I189" i="15" s="1"/>
  <c r="U189" i="15" s="1"/>
  <c r="V189" i="15" s="1"/>
  <c r="A189" i="15"/>
  <c r="K188" i="15"/>
  <c r="L188" i="15" s="1"/>
  <c r="O188" i="15" s="1"/>
  <c r="P188" i="15" s="1"/>
  <c r="G188" i="15"/>
  <c r="H188" i="15" s="1"/>
  <c r="I188" i="15" s="1"/>
  <c r="A188" i="15"/>
  <c r="K187" i="15"/>
  <c r="L187" i="15" s="1"/>
  <c r="O187" i="15" s="1"/>
  <c r="P187" i="15" s="1"/>
  <c r="G187" i="15"/>
  <c r="H187" i="15" s="1"/>
  <c r="A187" i="15"/>
  <c r="K186" i="15"/>
  <c r="L186" i="15" s="1"/>
  <c r="O186" i="15" s="1"/>
  <c r="P186" i="15" s="1"/>
  <c r="G186" i="15"/>
  <c r="H186" i="15" s="1"/>
  <c r="I186" i="15" s="1"/>
  <c r="A186" i="15"/>
  <c r="K185" i="15"/>
  <c r="L185" i="15" s="1"/>
  <c r="O185" i="15" s="1"/>
  <c r="P185" i="15" s="1"/>
  <c r="G185" i="15"/>
  <c r="H185" i="15" s="1"/>
  <c r="A185" i="15"/>
  <c r="K184" i="15"/>
  <c r="L184" i="15" s="1"/>
  <c r="O184" i="15" s="1"/>
  <c r="P184" i="15" s="1"/>
  <c r="G184" i="15"/>
  <c r="H184" i="15" s="1"/>
  <c r="I184" i="15" s="1"/>
  <c r="A184" i="15"/>
  <c r="K183" i="15"/>
  <c r="L183" i="15" s="1"/>
  <c r="O183" i="15" s="1"/>
  <c r="P183" i="15" s="1"/>
  <c r="G183" i="15"/>
  <c r="H183" i="15" s="1"/>
  <c r="A183" i="15"/>
  <c r="K182" i="15"/>
  <c r="L182" i="15" s="1"/>
  <c r="O182" i="15" s="1"/>
  <c r="P182" i="15" s="1"/>
  <c r="G182" i="15"/>
  <c r="H182" i="15" s="1"/>
  <c r="I182" i="15" s="1"/>
  <c r="A182" i="15"/>
  <c r="K181" i="15"/>
  <c r="L181" i="15" s="1"/>
  <c r="O181" i="15" s="1"/>
  <c r="P181" i="15" s="1"/>
  <c r="G181" i="15"/>
  <c r="H181" i="15" s="1"/>
  <c r="A181" i="15"/>
  <c r="K180" i="15"/>
  <c r="L180" i="15" s="1"/>
  <c r="O180" i="15" s="1"/>
  <c r="P180" i="15" s="1"/>
  <c r="G180" i="15"/>
  <c r="H180" i="15" s="1"/>
  <c r="I180" i="15" s="1"/>
  <c r="A180" i="15"/>
  <c r="K179" i="15"/>
  <c r="L179" i="15" s="1"/>
  <c r="O179" i="15" s="1"/>
  <c r="P179" i="15" s="1"/>
  <c r="G179" i="15"/>
  <c r="H179" i="15" s="1"/>
  <c r="A179" i="15"/>
  <c r="K178" i="15"/>
  <c r="L178" i="15" s="1"/>
  <c r="O178" i="15" s="1"/>
  <c r="P178" i="15" s="1"/>
  <c r="G178" i="15"/>
  <c r="H178" i="15" s="1"/>
  <c r="I178" i="15" s="1"/>
  <c r="A178" i="15"/>
  <c r="K177" i="15"/>
  <c r="L177" i="15" s="1"/>
  <c r="O177" i="15" s="1"/>
  <c r="P177" i="15" s="1"/>
  <c r="G177" i="15"/>
  <c r="H177" i="15" s="1"/>
  <c r="A177" i="15"/>
  <c r="K176" i="15"/>
  <c r="L176" i="15" s="1"/>
  <c r="O176" i="15" s="1"/>
  <c r="P176" i="15" s="1"/>
  <c r="G176" i="15"/>
  <c r="H176" i="15" s="1"/>
  <c r="I176" i="15" s="1"/>
  <c r="A176" i="15"/>
  <c r="K175" i="15"/>
  <c r="L175" i="15" s="1"/>
  <c r="O175" i="15" s="1"/>
  <c r="P175" i="15" s="1"/>
  <c r="G175" i="15"/>
  <c r="H175" i="15" s="1"/>
  <c r="A175" i="15"/>
  <c r="K174" i="15"/>
  <c r="L174" i="15" s="1"/>
  <c r="O174" i="15" s="1"/>
  <c r="P174" i="15" s="1"/>
  <c r="G174" i="15"/>
  <c r="H174" i="15" s="1"/>
  <c r="I174" i="15" s="1"/>
  <c r="A174" i="15"/>
  <c r="K173" i="15"/>
  <c r="L173" i="15" s="1"/>
  <c r="O173" i="15" s="1"/>
  <c r="P173" i="15" s="1"/>
  <c r="G173" i="15"/>
  <c r="H173" i="15" s="1"/>
  <c r="A173" i="15"/>
  <c r="K172" i="15"/>
  <c r="L172" i="15" s="1"/>
  <c r="O172" i="15" s="1"/>
  <c r="P172" i="15" s="1"/>
  <c r="G172" i="15"/>
  <c r="H172" i="15" s="1"/>
  <c r="A172" i="15"/>
  <c r="K171" i="15"/>
  <c r="L171" i="15" s="1"/>
  <c r="O171" i="15" s="1"/>
  <c r="P171" i="15" s="1"/>
  <c r="G171" i="15"/>
  <c r="H171" i="15" s="1"/>
  <c r="A171" i="15"/>
  <c r="K170" i="15"/>
  <c r="L170" i="15" s="1"/>
  <c r="O170" i="15" s="1"/>
  <c r="P170" i="15" s="1"/>
  <c r="G170" i="15"/>
  <c r="H170" i="15" s="1"/>
  <c r="I170" i="15" s="1"/>
  <c r="A170" i="15"/>
  <c r="K169" i="15"/>
  <c r="L169" i="15" s="1"/>
  <c r="O169" i="15" s="1"/>
  <c r="P169" i="15" s="1"/>
  <c r="G169" i="15"/>
  <c r="H169" i="15" s="1"/>
  <c r="A169" i="15"/>
  <c r="K168" i="15"/>
  <c r="L168" i="15" s="1"/>
  <c r="O168" i="15" s="1"/>
  <c r="P168" i="15" s="1"/>
  <c r="G168" i="15"/>
  <c r="H168" i="15" s="1"/>
  <c r="A168" i="15"/>
  <c r="K167" i="15"/>
  <c r="L167" i="15" s="1"/>
  <c r="O167" i="15" s="1"/>
  <c r="P167" i="15" s="1"/>
  <c r="G167" i="15"/>
  <c r="H167" i="15" s="1"/>
  <c r="A167" i="15"/>
  <c r="K166" i="15"/>
  <c r="L166" i="15" s="1"/>
  <c r="O166" i="15" s="1"/>
  <c r="P166" i="15" s="1"/>
  <c r="G166" i="15"/>
  <c r="H166" i="15" s="1"/>
  <c r="I166" i="15" s="1"/>
  <c r="A166" i="15"/>
  <c r="K165" i="15"/>
  <c r="L165" i="15" s="1"/>
  <c r="O165" i="15" s="1"/>
  <c r="P165" i="15" s="1"/>
  <c r="G165" i="15"/>
  <c r="H165" i="15" s="1"/>
  <c r="A165" i="15"/>
  <c r="K164" i="15"/>
  <c r="L164" i="15" s="1"/>
  <c r="O164" i="15" s="1"/>
  <c r="P164" i="15" s="1"/>
  <c r="G164" i="15"/>
  <c r="H164" i="15" s="1"/>
  <c r="A164" i="15"/>
  <c r="K163" i="15"/>
  <c r="L163" i="15" s="1"/>
  <c r="O163" i="15" s="1"/>
  <c r="P163" i="15" s="1"/>
  <c r="G163" i="15"/>
  <c r="H163" i="15" s="1"/>
  <c r="A163" i="15"/>
  <c r="K162" i="15"/>
  <c r="L162" i="15" s="1"/>
  <c r="O162" i="15" s="1"/>
  <c r="P162" i="15" s="1"/>
  <c r="G162" i="15"/>
  <c r="H162" i="15" s="1"/>
  <c r="I162" i="15" s="1"/>
  <c r="A162" i="15"/>
  <c r="K161" i="15"/>
  <c r="L161" i="15" s="1"/>
  <c r="O161" i="15" s="1"/>
  <c r="P161" i="15" s="1"/>
  <c r="G161" i="15"/>
  <c r="H161" i="15" s="1"/>
  <c r="A161" i="15"/>
  <c r="K160" i="15"/>
  <c r="L160" i="15" s="1"/>
  <c r="O160" i="15" s="1"/>
  <c r="P160" i="15" s="1"/>
  <c r="G160" i="15"/>
  <c r="H160" i="15" s="1"/>
  <c r="I160" i="15" s="1"/>
  <c r="A160" i="15"/>
  <c r="K159" i="15"/>
  <c r="L159" i="15" s="1"/>
  <c r="O159" i="15" s="1"/>
  <c r="P159" i="15" s="1"/>
  <c r="G159" i="15"/>
  <c r="H159" i="15" s="1"/>
  <c r="A159" i="15"/>
  <c r="K158" i="15"/>
  <c r="L158" i="15" s="1"/>
  <c r="O158" i="15" s="1"/>
  <c r="P158" i="15" s="1"/>
  <c r="G158" i="15"/>
  <c r="H158" i="15" s="1"/>
  <c r="I158" i="15" s="1"/>
  <c r="A158" i="15"/>
  <c r="K157" i="15"/>
  <c r="L157" i="15" s="1"/>
  <c r="O157" i="15" s="1"/>
  <c r="P157" i="15" s="1"/>
  <c r="G157" i="15"/>
  <c r="H157" i="15" s="1"/>
  <c r="A157" i="15"/>
  <c r="K156" i="15"/>
  <c r="L156" i="15" s="1"/>
  <c r="O156" i="15" s="1"/>
  <c r="P156" i="15" s="1"/>
  <c r="G156" i="15"/>
  <c r="H156" i="15" s="1"/>
  <c r="I156" i="15" s="1"/>
  <c r="A156" i="15"/>
  <c r="K155" i="15"/>
  <c r="L155" i="15" s="1"/>
  <c r="O155" i="15" s="1"/>
  <c r="P155" i="15" s="1"/>
  <c r="G155" i="15"/>
  <c r="H155" i="15" s="1"/>
  <c r="A155" i="15"/>
  <c r="K154" i="15"/>
  <c r="L154" i="15" s="1"/>
  <c r="O154" i="15" s="1"/>
  <c r="P154" i="15" s="1"/>
  <c r="G154" i="15"/>
  <c r="H154" i="15" s="1"/>
  <c r="I154" i="15" s="1"/>
  <c r="A154" i="15"/>
  <c r="K153" i="15"/>
  <c r="L153" i="15" s="1"/>
  <c r="O153" i="15" s="1"/>
  <c r="P153" i="15" s="1"/>
  <c r="G153" i="15"/>
  <c r="H153" i="15" s="1"/>
  <c r="A153" i="15"/>
  <c r="K152" i="15"/>
  <c r="L152" i="15" s="1"/>
  <c r="O152" i="15" s="1"/>
  <c r="P152" i="15" s="1"/>
  <c r="G152" i="15"/>
  <c r="H152" i="15" s="1"/>
  <c r="I152" i="15" s="1"/>
  <c r="A152" i="15"/>
  <c r="K151" i="15"/>
  <c r="L151" i="15" s="1"/>
  <c r="G151" i="15"/>
  <c r="H151" i="15" s="1"/>
  <c r="I151" i="15" s="1"/>
  <c r="U151" i="15" s="1"/>
  <c r="V151" i="15" s="1"/>
  <c r="A151" i="15"/>
  <c r="K150" i="15"/>
  <c r="L150" i="15" s="1"/>
  <c r="G150" i="15"/>
  <c r="H150" i="15" s="1"/>
  <c r="I150" i="15" s="1"/>
  <c r="U150" i="15" s="1"/>
  <c r="V150" i="15" s="1"/>
  <c r="A150" i="15"/>
  <c r="K149" i="15"/>
  <c r="L149" i="15" s="1"/>
  <c r="G149" i="15"/>
  <c r="H149" i="15" s="1"/>
  <c r="I149" i="15" s="1"/>
  <c r="U149" i="15" s="1"/>
  <c r="V149" i="15" s="1"/>
  <c r="A149" i="15"/>
  <c r="K148" i="15"/>
  <c r="L148" i="15" s="1"/>
  <c r="G148" i="15"/>
  <c r="H148" i="15" s="1"/>
  <c r="I148" i="15" s="1"/>
  <c r="U148" i="15" s="1"/>
  <c r="V148" i="15" s="1"/>
  <c r="A148" i="15"/>
  <c r="K147" i="15"/>
  <c r="L147" i="15" s="1"/>
  <c r="G147" i="15"/>
  <c r="H147" i="15" s="1"/>
  <c r="I147" i="15" s="1"/>
  <c r="U147" i="15" s="1"/>
  <c r="V147" i="15" s="1"/>
  <c r="A147" i="15"/>
  <c r="K146" i="15"/>
  <c r="L146" i="15" s="1"/>
  <c r="G146" i="15"/>
  <c r="H146" i="15" s="1"/>
  <c r="I146" i="15" s="1"/>
  <c r="U146" i="15" s="1"/>
  <c r="V146" i="15" s="1"/>
  <c r="A146" i="15"/>
  <c r="K145" i="15"/>
  <c r="L145" i="15" s="1"/>
  <c r="G145" i="15"/>
  <c r="H145" i="15" s="1"/>
  <c r="I145" i="15" s="1"/>
  <c r="U145" i="15" s="1"/>
  <c r="V145" i="15" s="1"/>
  <c r="A145" i="15"/>
  <c r="K144" i="15"/>
  <c r="L144" i="15" s="1"/>
  <c r="G144" i="15"/>
  <c r="H144" i="15" s="1"/>
  <c r="I144" i="15" s="1"/>
  <c r="U144" i="15" s="1"/>
  <c r="V144" i="15" s="1"/>
  <c r="A144" i="15"/>
  <c r="K143" i="15"/>
  <c r="L143" i="15" s="1"/>
  <c r="G143" i="15"/>
  <c r="H143" i="15" s="1"/>
  <c r="I143" i="15" s="1"/>
  <c r="U143" i="15" s="1"/>
  <c r="V143" i="15" s="1"/>
  <c r="A143" i="15"/>
  <c r="K142" i="15"/>
  <c r="L142" i="15" s="1"/>
  <c r="G142" i="15"/>
  <c r="H142" i="15" s="1"/>
  <c r="I142" i="15" s="1"/>
  <c r="U142" i="15" s="1"/>
  <c r="V142" i="15" s="1"/>
  <c r="A142" i="15"/>
  <c r="K141" i="15"/>
  <c r="L141" i="15" s="1"/>
  <c r="G141" i="15"/>
  <c r="H141" i="15" s="1"/>
  <c r="I141" i="15" s="1"/>
  <c r="U141" i="15" s="1"/>
  <c r="V141" i="15" s="1"/>
  <c r="A141" i="15"/>
  <c r="K140" i="15"/>
  <c r="L140" i="15" s="1"/>
  <c r="G140" i="15"/>
  <c r="H140" i="15" s="1"/>
  <c r="I140" i="15" s="1"/>
  <c r="U140" i="15" s="1"/>
  <c r="V140" i="15" s="1"/>
  <c r="A140" i="15"/>
  <c r="K139" i="15"/>
  <c r="L139" i="15" s="1"/>
  <c r="G139" i="15"/>
  <c r="H139" i="15" s="1"/>
  <c r="I139" i="15" s="1"/>
  <c r="U139" i="15" s="1"/>
  <c r="V139" i="15" s="1"/>
  <c r="A139" i="15"/>
  <c r="K138" i="15"/>
  <c r="L138" i="15" s="1"/>
  <c r="G138" i="15"/>
  <c r="H138" i="15" s="1"/>
  <c r="I138" i="15" s="1"/>
  <c r="U138" i="15" s="1"/>
  <c r="V138" i="15" s="1"/>
  <c r="A138" i="15"/>
  <c r="K137" i="15"/>
  <c r="L137" i="15" s="1"/>
  <c r="G137" i="15"/>
  <c r="H137" i="15" s="1"/>
  <c r="I137" i="15" s="1"/>
  <c r="U137" i="15" s="1"/>
  <c r="V137" i="15" s="1"/>
  <c r="A137" i="15"/>
  <c r="K136" i="15"/>
  <c r="L136" i="15" s="1"/>
  <c r="G136" i="15"/>
  <c r="H136" i="15" s="1"/>
  <c r="I136" i="15" s="1"/>
  <c r="U136" i="15" s="1"/>
  <c r="V136" i="15" s="1"/>
  <c r="A136" i="15"/>
  <c r="K135" i="15"/>
  <c r="L135" i="15" s="1"/>
  <c r="G135" i="15"/>
  <c r="H135" i="15" s="1"/>
  <c r="I135" i="15" s="1"/>
  <c r="U135" i="15" s="1"/>
  <c r="V135" i="15" s="1"/>
  <c r="A135" i="15"/>
  <c r="K134" i="15"/>
  <c r="L134" i="15" s="1"/>
  <c r="G134" i="15"/>
  <c r="H134" i="15" s="1"/>
  <c r="I134" i="15" s="1"/>
  <c r="U134" i="15" s="1"/>
  <c r="V134" i="15" s="1"/>
  <c r="A134" i="15"/>
  <c r="K133" i="15"/>
  <c r="L133" i="15" s="1"/>
  <c r="G133" i="15"/>
  <c r="H133" i="15" s="1"/>
  <c r="I133" i="15" s="1"/>
  <c r="U133" i="15" s="1"/>
  <c r="V133" i="15" s="1"/>
  <c r="A133" i="15"/>
  <c r="K132" i="15"/>
  <c r="L132" i="15" s="1"/>
  <c r="G132" i="15"/>
  <c r="H132" i="15" s="1"/>
  <c r="I132" i="15" s="1"/>
  <c r="U132" i="15" s="1"/>
  <c r="V132" i="15" s="1"/>
  <c r="A132" i="15"/>
  <c r="K131" i="15"/>
  <c r="L131" i="15" s="1"/>
  <c r="G131" i="15"/>
  <c r="H131" i="15" s="1"/>
  <c r="I131" i="15" s="1"/>
  <c r="U131" i="15" s="1"/>
  <c r="V131" i="15" s="1"/>
  <c r="A131" i="15"/>
  <c r="K130" i="15"/>
  <c r="L130" i="15" s="1"/>
  <c r="G130" i="15"/>
  <c r="H130" i="15" s="1"/>
  <c r="I130" i="15" s="1"/>
  <c r="U130" i="15" s="1"/>
  <c r="V130" i="15" s="1"/>
  <c r="A130" i="15"/>
  <c r="K129" i="15"/>
  <c r="L129" i="15" s="1"/>
  <c r="G129" i="15"/>
  <c r="H129" i="15" s="1"/>
  <c r="I129" i="15" s="1"/>
  <c r="U129" i="15" s="1"/>
  <c r="V129" i="15" s="1"/>
  <c r="A129" i="15"/>
  <c r="K128" i="15"/>
  <c r="L128" i="15" s="1"/>
  <c r="G128" i="15"/>
  <c r="H128" i="15" s="1"/>
  <c r="I128" i="15" s="1"/>
  <c r="U128" i="15" s="1"/>
  <c r="V128" i="15" s="1"/>
  <c r="A128" i="15"/>
  <c r="K127" i="15"/>
  <c r="L127" i="15" s="1"/>
  <c r="G127" i="15"/>
  <c r="H127" i="15" s="1"/>
  <c r="I127" i="15" s="1"/>
  <c r="U127" i="15" s="1"/>
  <c r="V127" i="15" s="1"/>
  <c r="A127" i="15"/>
  <c r="K126" i="15"/>
  <c r="L126" i="15" s="1"/>
  <c r="G126" i="15"/>
  <c r="H126" i="15" s="1"/>
  <c r="I126" i="15" s="1"/>
  <c r="U126" i="15" s="1"/>
  <c r="V126" i="15" s="1"/>
  <c r="A126" i="15"/>
  <c r="K125" i="15"/>
  <c r="L125" i="15" s="1"/>
  <c r="G125" i="15"/>
  <c r="H125" i="15" s="1"/>
  <c r="I125" i="15" s="1"/>
  <c r="U125" i="15" s="1"/>
  <c r="V125" i="15" s="1"/>
  <c r="A125" i="15"/>
  <c r="K124" i="15"/>
  <c r="L124" i="15" s="1"/>
  <c r="G124" i="15"/>
  <c r="H124" i="15" s="1"/>
  <c r="I124" i="15" s="1"/>
  <c r="U124" i="15" s="1"/>
  <c r="V124" i="15" s="1"/>
  <c r="A124" i="15"/>
  <c r="K123" i="15"/>
  <c r="L123" i="15" s="1"/>
  <c r="G123" i="15"/>
  <c r="H123" i="15" s="1"/>
  <c r="I123" i="15" s="1"/>
  <c r="U123" i="15" s="1"/>
  <c r="V123" i="15" s="1"/>
  <c r="A123" i="15"/>
  <c r="K122" i="15"/>
  <c r="L122" i="15" s="1"/>
  <c r="G122" i="15"/>
  <c r="H122" i="15" s="1"/>
  <c r="I122" i="15" s="1"/>
  <c r="U122" i="15" s="1"/>
  <c r="V122" i="15" s="1"/>
  <c r="A122" i="15"/>
  <c r="K121" i="15"/>
  <c r="L121" i="15" s="1"/>
  <c r="G121" i="15"/>
  <c r="H121" i="15" s="1"/>
  <c r="I121" i="15" s="1"/>
  <c r="U121" i="15" s="1"/>
  <c r="V121" i="15" s="1"/>
  <c r="A121" i="15"/>
  <c r="K120" i="15"/>
  <c r="L120" i="15" s="1"/>
  <c r="G120" i="15"/>
  <c r="H120" i="15" s="1"/>
  <c r="I120" i="15" s="1"/>
  <c r="U120" i="15" s="1"/>
  <c r="V120" i="15" s="1"/>
  <c r="A120" i="15"/>
  <c r="K119" i="15"/>
  <c r="L119" i="15" s="1"/>
  <c r="G119" i="15"/>
  <c r="H119" i="15" s="1"/>
  <c r="I119" i="15" s="1"/>
  <c r="U119" i="15" s="1"/>
  <c r="V119" i="15" s="1"/>
  <c r="A119" i="15"/>
  <c r="K118" i="15"/>
  <c r="L118" i="15" s="1"/>
  <c r="G118" i="15"/>
  <c r="H118" i="15" s="1"/>
  <c r="I118" i="15" s="1"/>
  <c r="U118" i="15" s="1"/>
  <c r="V118" i="15" s="1"/>
  <c r="A118" i="15"/>
  <c r="K117" i="15"/>
  <c r="L117" i="15" s="1"/>
  <c r="G117" i="15"/>
  <c r="H117" i="15" s="1"/>
  <c r="I117" i="15" s="1"/>
  <c r="U117" i="15" s="1"/>
  <c r="V117" i="15" s="1"/>
  <c r="A117" i="15"/>
  <c r="K116" i="15"/>
  <c r="L116" i="15" s="1"/>
  <c r="G116" i="15"/>
  <c r="H116" i="15" s="1"/>
  <c r="I116" i="15" s="1"/>
  <c r="U116" i="15" s="1"/>
  <c r="V116" i="15" s="1"/>
  <c r="A116" i="15"/>
  <c r="K115" i="15"/>
  <c r="L115" i="15" s="1"/>
  <c r="G115" i="15"/>
  <c r="H115" i="15" s="1"/>
  <c r="I115" i="15" s="1"/>
  <c r="U115" i="15" s="1"/>
  <c r="V115" i="15" s="1"/>
  <c r="A115" i="15"/>
  <c r="A114" i="15"/>
  <c r="G114" i="15"/>
  <c r="H114" i="15" s="1"/>
  <c r="I114" i="15" s="1"/>
  <c r="U114" i="15" s="1"/>
  <c r="V114" i="15" s="1"/>
  <c r="A77" i="15"/>
  <c r="G77" i="15"/>
  <c r="H77" i="15" s="1"/>
  <c r="I77" i="15" s="1"/>
  <c r="K77" i="15"/>
  <c r="L77" i="15" s="1"/>
  <c r="O77" i="15" s="1"/>
  <c r="P77" i="15" s="1"/>
  <c r="K40" i="15"/>
  <c r="L40" i="15" s="1"/>
  <c r="O40" i="15" s="1"/>
  <c r="P40" i="15" s="1"/>
  <c r="G40" i="15"/>
  <c r="H40" i="15" s="1"/>
  <c r="A40" i="15"/>
  <c r="A39" i="15"/>
  <c r="G39" i="15"/>
  <c r="H39" i="15" s="1"/>
  <c r="K39" i="15"/>
  <c r="L39" i="15" s="1"/>
  <c r="O39" i="15" s="1"/>
  <c r="P39" i="15" s="1"/>
  <c r="G101" i="15"/>
  <c r="H101" i="15" s="1"/>
  <c r="I101" i="15" s="1"/>
  <c r="U101" i="15" s="1"/>
  <c r="V101" i="15" s="1"/>
  <c r="G102" i="15"/>
  <c r="H102" i="15" s="1"/>
  <c r="I102" i="15" s="1"/>
  <c r="U102" i="15" s="1"/>
  <c r="V102" i="15" s="1"/>
  <c r="G103" i="15"/>
  <c r="H103" i="15" s="1"/>
  <c r="I103" i="15" s="1"/>
  <c r="U103" i="15" s="1"/>
  <c r="V103" i="15" s="1"/>
  <c r="G104" i="15"/>
  <c r="H104" i="15" s="1"/>
  <c r="I104" i="15" s="1"/>
  <c r="U104" i="15" s="1"/>
  <c r="V104" i="15" s="1"/>
  <c r="G105" i="15"/>
  <c r="H105" i="15" s="1"/>
  <c r="I105" i="15" s="1"/>
  <c r="U105" i="15" s="1"/>
  <c r="V105" i="15" s="1"/>
  <c r="G106" i="15"/>
  <c r="H106" i="15" s="1"/>
  <c r="I106" i="15" s="1"/>
  <c r="U106" i="15" s="1"/>
  <c r="V106" i="15" s="1"/>
  <c r="G107" i="15"/>
  <c r="H107" i="15" s="1"/>
  <c r="I107" i="15" s="1"/>
  <c r="U107" i="15" s="1"/>
  <c r="V107" i="15" s="1"/>
  <c r="G108" i="15"/>
  <c r="H108" i="15" s="1"/>
  <c r="I108" i="15" s="1"/>
  <c r="U108" i="15" s="1"/>
  <c r="V108" i="15" s="1"/>
  <c r="G109" i="15"/>
  <c r="H109" i="15" s="1"/>
  <c r="I109" i="15" s="1"/>
  <c r="U109" i="15" s="1"/>
  <c r="V109" i="15" s="1"/>
  <c r="G110" i="15"/>
  <c r="H110" i="15" s="1"/>
  <c r="I110" i="15" s="1"/>
  <c r="U110" i="15" s="1"/>
  <c r="V110" i="15" s="1"/>
  <c r="G111" i="15"/>
  <c r="H111" i="15" s="1"/>
  <c r="I111" i="15" s="1"/>
  <c r="U111" i="15" s="1"/>
  <c r="V111" i="15" s="1"/>
  <c r="G112" i="15"/>
  <c r="H112" i="15" s="1"/>
  <c r="I112" i="15" s="1"/>
  <c r="U112" i="15" s="1"/>
  <c r="V112" i="15" s="1"/>
  <c r="G113" i="15"/>
  <c r="H113" i="15" s="1"/>
  <c r="I113" i="15" s="1"/>
  <c r="U113" i="15" s="1"/>
  <c r="V113" i="15" s="1"/>
  <c r="K62" i="15"/>
  <c r="L62" i="15" s="1"/>
  <c r="O62" i="15" s="1"/>
  <c r="P62" i="15" s="1"/>
  <c r="K63" i="15"/>
  <c r="L63" i="15" s="1"/>
  <c r="O63" i="15" s="1"/>
  <c r="P63" i="15" s="1"/>
  <c r="K64" i="15"/>
  <c r="L64" i="15" s="1"/>
  <c r="O64" i="15" s="1"/>
  <c r="P64" i="15" s="1"/>
  <c r="K65" i="15"/>
  <c r="L65" i="15" s="1"/>
  <c r="O65" i="15" s="1"/>
  <c r="P65" i="15" s="1"/>
  <c r="K66" i="15"/>
  <c r="L66" i="15" s="1"/>
  <c r="O66" i="15" s="1"/>
  <c r="P66" i="15" s="1"/>
  <c r="K67" i="15"/>
  <c r="L67" i="15" s="1"/>
  <c r="O67" i="15" s="1"/>
  <c r="P67" i="15" s="1"/>
  <c r="K68" i="15"/>
  <c r="L68" i="15" s="1"/>
  <c r="O68" i="15" s="1"/>
  <c r="P68" i="15" s="1"/>
  <c r="K69" i="15"/>
  <c r="L69" i="15" s="1"/>
  <c r="O69" i="15" s="1"/>
  <c r="P69" i="15" s="1"/>
  <c r="K70" i="15"/>
  <c r="L70" i="15" s="1"/>
  <c r="O70" i="15" s="1"/>
  <c r="P70" i="15" s="1"/>
  <c r="K71" i="15"/>
  <c r="L71" i="15" s="1"/>
  <c r="O71" i="15" s="1"/>
  <c r="P71" i="15" s="1"/>
  <c r="K72" i="15"/>
  <c r="L72" i="15" s="1"/>
  <c r="O72" i="15" s="1"/>
  <c r="P72" i="15" s="1"/>
  <c r="K73" i="15"/>
  <c r="L73" i="15" s="1"/>
  <c r="O73" i="15" s="1"/>
  <c r="P73" i="15" s="1"/>
  <c r="K74" i="15"/>
  <c r="L74" i="15" s="1"/>
  <c r="O74" i="15" s="1"/>
  <c r="P74" i="15" s="1"/>
  <c r="K75" i="15"/>
  <c r="L75" i="15" s="1"/>
  <c r="O75" i="15" s="1"/>
  <c r="P75" i="15" s="1"/>
  <c r="K76" i="15"/>
  <c r="L76" i="15" s="1"/>
  <c r="O76" i="15" s="1"/>
  <c r="P76" i="15" s="1"/>
  <c r="G63" i="15"/>
  <c r="H63" i="15" s="1"/>
  <c r="I63" i="15" s="1"/>
  <c r="G64" i="15"/>
  <c r="H64" i="15" s="1"/>
  <c r="I64" i="15" s="1"/>
  <c r="G65" i="15"/>
  <c r="H65" i="15" s="1"/>
  <c r="I65" i="15" s="1"/>
  <c r="G66" i="15"/>
  <c r="H66" i="15" s="1"/>
  <c r="I66" i="15" s="1"/>
  <c r="G67" i="15"/>
  <c r="H67" i="15" s="1"/>
  <c r="I67" i="15" s="1"/>
  <c r="G68" i="15"/>
  <c r="H68" i="15" s="1"/>
  <c r="I68" i="15" s="1"/>
  <c r="G69" i="15"/>
  <c r="H69" i="15" s="1"/>
  <c r="I69" i="15" s="1"/>
  <c r="G70" i="15"/>
  <c r="H70" i="15" s="1"/>
  <c r="I70" i="15" s="1"/>
  <c r="G71" i="15"/>
  <c r="H71" i="15" s="1"/>
  <c r="I71" i="15" s="1"/>
  <c r="G72" i="15"/>
  <c r="H72" i="15" s="1"/>
  <c r="I72" i="15" s="1"/>
  <c r="G73" i="15"/>
  <c r="H73" i="15" s="1"/>
  <c r="I73" i="15" s="1"/>
  <c r="G74" i="15"/>
  <c r="H74" i="15" s="1"/>
  <c r="I74" i="15" s="1"/>
  <c r="G75" i="15"/>
  <c r="H75" i="15" s="1"/>
  <c r="I75" i="15" s="1"/>
  <c r="G76" i="15"/>
  <c r="H76" i="15" s="1"/>
  <c r="I76" i="15" s="1"/>
  <c r="K26" i="15"/>
  <c r="L26" i="15" s="1"/>
  <c r="O26" i="15" s="1"/>
  <c r="P26" i="15" s="1"/>
  <c r="K27" i="15"/>
  <c r="L27" i="15" s="1"/>
  <c r="O27" i="15" s="1"/>
  <c r="P27" i="15" s="1"/>
  <c r="K28" i="15"/>
  <c r="L28" i="15" s="1"/>
  <c r="O28" i="15" s="1"/>
  <c r="P28" i="15" s="1"/>
  <c r="K29" i="15"/>
  <c r="L29" i="15" s="1"/>
  <c r="O29" i="15" s="1"/>
  <c r="P29" i="15" s="1"/>
  <c r="K30" i="15"/>
  <c r="L30" i="15" s="1"/>
  <c r="O30" i="15" s="1"/>
  <c r="P30" i="15" s="1"/>
  <c r="K31" i="15"/>
  <c r="L31" i="15" s="1"/>
  <c r="O31" i="15" s="1"/>
  <c r="P31" i="15" s="1"/>
  <c r="K32" i="15"/>
  <c r="L32" i="15" s="1"/>
  <c r="O32" i="15" s="1"/>
  <c r="P32" i="15" s="1"/>
  <c r="K33" i="15"/>
  <c r="L33" i="15" s="1"/>
  <c r="O33" i="15" s="1"/>
  <c r="P33" i="15" s="1"/>
  <c r="K34" i="15"/>
  <c r="L34" i="15" s="1"/>
  <c r="O34" i="15" s="1"/>
  <c r="P34" i="15" s="1"/>
  <c r="K35" i="15"/>
  <c r="L35" i="15" s="1"/>
  <c r="O35" i="15" s="1"/>
  <c r="P35" i="15" s="1"/>
  <c r="K36" i="15"/>
  <c r="L36" i="15" s="1"/>
  <c r="O36" i="15" s="1"/>
  <c r="P36" i="15" s="1"/>
  <c r="K37" i="15"/>
  <c r="L37" i="15" s="1"/>
  <c r="O37" i="15" s="1"/>
  <c r="P37" i="15" s="1"/>
  <c r="K38" i="15"/>
  <c r="L38" i="15" s="1"/>
  <c r="O38" i="15" s="1"/>
  <c r="P38" i="15" s="1"/>
  <c r="G27" i="15"/>
  <c r="H27" i="15" s="1"/>
  <c r="G28" i="15"/>
  <c r="H28" i="15" s="1"/>
  <c r="G29" i="15"/>
  <c r="H29" i="15" s="1"/>
  <c r="G30" i="15"/>
  <c r="H30" i="15" s="1"/>
  <c r="G31" i="15"/>
  <c r="H31" i="15" s="1"/>
  <c r="G32" i="15"/>
  <c r="H32" i="15" s="1"/>
  <c r="G33" i="15"/>
  <c r="H33" i="15" s="1"/>
  <c r="G34" i="15"/>
  <c r="H34" i="15" s="1"/>
  <c r="G35" i="15"/>
  <c r="H35" i="15" s="1"/>
  <c r="G36" i="15"/>
  <c r="H36" i="15" s="1"/>
  <c r="G37" i="15"/>
  <c r="H37" i="15" s="1"/>
  <c r="G38" i="15"/>
  <c r="H38" i="15" s="1"/>
  <c r="A27" i="15"/>
  <c r="A28" i="15"/>
  <c r="A29" i="15"/>
  <c r="A30" i="15"/>
  <c r="A31" i="15"/>
  <c r="A32" i="15"/>
  <c r="A33" i="15"/>
  <c r="A34" i="15"/>
  <c r="A35" i="15"/>
  <c r="A36" i="15"/>
  <c r="A37" i="15"/>
  <c r="A38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G100" i="15"/>
  <c r="H100" i="15" s="1"/>
  <c r="I100" i="15" s="1"/>
  <c r="U100" i="15" s="1"/>
  <c r="V100" i="15" s="1"/>
  <c r="A100" i="15"/>
  <c r="G99" i="15"/>
  <c r="H99" i="15" s="1"/>
  <c r="I99" i="15" s="1"/>
  <c r="U99" i="15" s="1"/>
  <c r="V99" i="15" s="1"/>
  <c r="A99" i="15"/>
  <c r="G98" i="15"/>
  <c r="H98" i="15" s="1"/>
  <c r="I98" i="15" s="1"/>
  <c r="A98" i="15"/>
  <c r="G97" i="15"/>
  <c r="H97" i="15" s="1"/>
  <c r="I97" i="15" s="1"/>
  <c r="U97" i="15" s="1"/>
  <c r="V97" i="15" s="1"/>
  <c r="A97" i="15"/>
  <c r="G96" i="15"/>
  <c r="H96" i="15" s="1"/>
  <c r="I96" i="15" s="1"/>
  <c r="U96" i="15" s="1"/>
  <c r="V96" i="15" s="1"/>
  <c r="A96" i="15"/>
  <c r="G95" i="15"/>
  <c r="H95" i="15" s="1"/>
  <c r="I95" i="15" s="1"/>
  <c r="U95" i="15" s="1"/>
  <c r="V95" i="15" s="1"/>
  <c r="A95" i="15"/>
  <c r="G94" i="15"/>
  <c r="H94" i="15" s="1"/>
  <c r="I94" i="15" s="1"/>
  <c r="U94" i="15" s="1"/>
  <c r="V94" i="15" s="1"/>
  <c r="A94" i="15"/>
  <c r="G93" i="15"/>
  <c r="H93" i="15" s="1"/>
  <c r="I93" i="15" s="1"/>
  <c r="U93" i="15" s="1"/>
  <c r="V93" i="15" s="1"/>
  <c r="A93" i="15"/>
  <c r="G92" i="15"/>
  <c r="H92" i="15" s="1"/>
  <c r="I92" i="15" s="1"/>
  <c r="U92" i="15" s="1"/>
  <c r="V92" i="15" s="1"/>
  <c r="A92" i="15"/>
  <c r="G91" i="15"/>
  <c r="H91" i="15" s="1"/>
  <c r="I91" i="15" s="1"/>
  <c r="U91" i="15" s="1"/>
  <c r="V91" i="15" s="1"/>
  <c r="A91" i="15"/>
  <c r="G90" i="15"/>
  <c r="H90" i="15" s="1"/>
  <c r="I90" i="15" s="1"/>
  <c r="U90" i="15" s="1"/>
  <c r="V90" i="15" s="1"/>
  <c r="A90" i="15"/>
  <c r="G89" i="15"/>
  <c r="H89" i="15" s="1"/>
  <c r="I89" i="15" s="1"/>
  <c r="U89" i="15" s="1"/>
  <c r="V89" i="15" s="1"/>
  <c r="A89" i="15"/>
  <c r="G88" i="15"/>
  <c r="H88" i="15" s="1"/>
  <c r="I88" i="15" s="1"/>
  <c r="U88" i="15" s="1"/>
  <c r="V88" i="15" s="1"/>
  <c r="A88" i="15"/>
  <c r="G87" i="15"/>
  <c r="H87" i="15" s="1"/>
  <c r="I87" i="15" s="1"/>
  <c r="U87" i="15" s="1"/>
  <c r="V87" i="15" s="1"/>
  <c r="A87" i="15"/>
  <c r="G86" i="15"/>
  <c r="H86" i="15" s="1"/>
  <c r="I86" i="15" s="1"/>
  <c r="U86" i="15" s="1"/>
  <c r="V86" i="15" s="1"/>
  <c r="A86" i="15"/>
  <c r="G85" i="15"/>
  <c r="H85" i="15" s="1"/>
  <c r="I85" i="15" s="1"/>
  <c r="U85" i="15" s="1"/>
  <c r="V85" i="15" s="1"/>
  <c r="A85" i="15"/>
  <c r="G84" i="15"/>
  <c r="H84" i="15" s="1"/>
  <c r="I84" i="15" s="1"/>
  <c r="U84" i="15" s="1"/>
  <c r="V84" i="15" s="1"/>
  <c r="A84" i="15"/>
  <c r="G83" i="15"/>
  <c r="H83" i="15" s="1"/>
  <c r="I83" i="15" s="1"/>
  <c r="U83" i="15" s="1"/>
  <c r="V83" i="15" s="1"/>
  <c r="A83" i="15"/>
  <c r="G82" i="15"/>
  <c r="H82" i="15" s="1"/>
  <c r="I82" i="15" s="1"/>
  <c r="U82" i="15" s="1"/>
  <c r="V82" i="15" s="1"/>
  <c r="A82" i="15"/>
  <c r="G81" i="15"/>
  <c r="H81" i="15" s="1"/>
  <c r="I81" i="15" s="1"/>
  <c r="U81" i="15" s="1"/>
  <c r="V81" i="15" s="1"/>
  <c r="A81" i="15"/>
  <c r="G80" i="15"/>
  <c r="H80" i="15" s="1"/>
  <c r="I80" i="15" s="1"/>
  <c r="U80" i="15" s="1"/>
  <c r="V80" i="15" s="1"/>
  <c r="A80" i="15"/>
  <c r="G79" i="15"/>
  <c r="H79" i="15" s="1"/>
  <c r="I79" i="15" s="1"/>
  <c r="U79" i="15" s="1"/>
  <c r="V79" i="15" s="1"/>
  <c r="A79" i="15"/>
  <c r="G78" i="15"/>
  <c r="H78" i="15" s="1"/>
  <c r="I78" i="15" s="1"/>
  <c r="U78" i="15" s="1"/>
  <c r="V78" i="15" s="1"/>
  <c r="A78" i="15"/>
  <c r="A63" i="15"/>
  <c r="G62" i="15"/>
  <c r="H62" i="15" s="1"/>
  <c r="I62" i="15" s="1"/>
  <c r="A62" i="15"/>
  <c r="K61" i="15"/>
  <c r="L61" i="15" s="1"/>
  <c r="O61" i="15" s="1"/>
  <c r="P61" i="15" s="1"/>
  <c r="G61" i="15"/>
  <c r="H61" i="15" s="1"/>
  <c r="I61" i="15" s="1"/>
  <c r="A61" i="15"/>
  <c r="K60" i="15"/>
  <c r="L60" i="15" s="1"/>
  <c r="O60" i="15" s="1"/>
  <c r="P60" i="15" s="1"/>
  <c r="G60" i="15"/>
  <c r="H60" i="15" s="1"/>
  <c r="I60" i="15" s="1"/>
  <c r="A60" i="15"/>
  <c r="K59" i="15"/>
  <c r="L59" i="15" s="1"/>
  <c r="O59" i="15" s="1"/>
  <c r="P59" i="15" s="1"/>
  <c r="G59" i="15"/>
  <c r="H59" i="15" s="1"/>
  <c r="I59" i="15" s="1"/>
  <c r="A59" i="15"/>
  <c r="K58" i="15"/>
  <c r="L58" i="15" s="1"/>
  <c r="O58" i="15" s="1"/>
  <c r="P58" i="15" s="1"/>
  <c r="G58" i="15"/>
  <c r="H58" i="15" s="1"/>
  <c r="I58" i="15" s="1"/>
  <c r="A58" i="15"/>
  <c r="K57" i="15"/>
  <c r="L57" i="15" s="1"/>
  <c r="O57" i="15" s="1"/>
  <c r="P57" i="15" s="1"/>
  <c r="G57" i="15"/>
  <c r="H57" i="15" s="1"/>
  <c r="I57" i="15" s="1"/>
  <c r="A57" i="15"/>
  <c r="K56" i="15"/>
  <c r="L56" i="15" s="1"/>
  <c r="O56" i="15" s="1"/>
  <c r="P56" i="15" s="1"/>
  <c r="G56" i="15"/>
  <c r="H56" i="15" s="1"/>
  <c r="I56" i="15" s="1"/>
  <c r="A56" i="15"/>
  <c r="K55" i="15"/>
  <c r="L55" i="15" s="1"/>
  <c r="O55" i="15" s="1"/>
  <c r="P55" i="15" s="1"/>
  <c r="G55" i="15"/>
  <c r="H55" i="15" s="1"/>
  <c r="I55" i="15" s="1"/>
  <c r="A55" i="15"/>
  <c r="K54" i="15"/>
  <c r="L54" i="15" s="1"/>
  <c r="O54" i="15" s="1"/>
  <c r="P54" i="15" s="1"/>
  <c r="G54" i="15"/>
  <c r="H54" i="15" s="1"/>
  <c r="I54" i="15" s="1"/>
  <c r="A54" i="15"/>
  <c r="K53" i="15"/>
  <c r="L53" i="15" s="1"/>
  <c r="O53" i="15" s="1"/>
  <c r="P53" i="15" s="1"/>
  <c r="G53" i="15"/>
  <c r="H53" i="15" s="1"/>
  <c r="I53" i="15" s="1"/>
  <c r="A53" i="15"/>
  <c r="K52" i="15"/>
  <c r="L52" i="15" s="1"/>
  <c r="O52" i="15" s="1"/>
  <c r="P52" i="15" s="1"/>
  <c r="G52" i="15"/>
  <c r="H52" i="15" s="1"/>
  <c r="I52" i="15" s="1"/>
  <c r="A52" i="15"/>
  <c r="K51" i="15"/>
  <c r="L51" i="15" s="1"/>
  <c r="O51" i="15" s="1"/>
  <c r="P51" i="15" s="1"/>
  <c r="G51" i="15"/>
  <c r="H51" i="15" s="1"/>
  <c r="I51" i="15" s="1"/>
  <c r="A51" i="15"/>
  <c r="K50" i="15"/>
  <c r="L50" i="15" s="1"/>
  <c r="O50" i="15" s="1"/>
  <c r="P50" i="15" s="1"/>
  <c r="G50" i="15"/>
  <c r="H50" i="15" s="1"/>
  <c r="I50" i="15" s="1"/>
  <c r="A50" i="15"/>
  <c r="K49" i="15"/>
  <c r="L49" i="15" s="1"/>
  <c r="O49" i="15" s="1"/>
  <c r="P49" i="15" s="1"/>
  <c r="G49" i="15"/>
  <c r="H49" i="15" s="1"/>
  <c r="I49" i="15" s="1"/>
  <c r="A49" i="15"/>
  <c r="K48" i="15"/>
  <c r="L48" i="15" s="1"/>
  <c r="O48" i="15" s="1"/>
  <c r="P48" i="15" s="1"/>
  <c r="G48" i="15"/>
  <c r="H48" i="15" s="1"/>
  <c r="I48" i="15" s="1"/>
  <c r="A48" i="15"/>
  <c r="K47" i="15"/>
  <c r="L47" i="15" s="1"/>
  <c r="O47" i="15" s="1"/>
  <c r="P47" i="15" s="1"/>
  <c r="G47" i="15"/>
  <c r="H47" i="15" s="1"/>
  <c r="I47" i="15" s="1"/>
  <c r="A47" i="15"/>
  <c r="K46" i="15"/>
  <c r="L46" i="15" s="1"/>
  <c r="O46" i="15" s="1"/>
  <c r="P46" i="15" s="1"/>
  <c r="G46" i="15"/>
  <c r="H46" i="15" s="1"/>
  <c r="I46" i="15" s="1"/>
  <c r="A46" i="15"/>
  <c r="K45" i="15"/>
  <c r="L45" i="15" s="1"/>
  <c r="O45" i="15" s="1"/>
  <c r="P45" i="15" s="1"/>
  <c r="G45" i="15"/>
  <c r="H45" i="15" s="1"/>
  <c r="I45" i="15" s="1"/>
  <c r="A45" i="15"/>
  <c r="K44" i="15"/>
  <c r="L44" i="15" s="1"/>
  <c r="O44" i="15" s="1"/>
  <c r="P44" i="15" s="1"/>
  <c r="G44" i="15"/>
  <c r="H44" i="15" s="1"/>
  <c r="I44" i="15" s="1"/>
  <c r="A44" i="15"/>
  <c r="K43" i="15"/>
  <c r="L43" i="15" s="1"/>
  <c r="O43" i="15" s="1"/>
  <c r="P43" i="15" s="1"/>
  <c r="G43" i="15"/>
  <c r="H43" i="15" s="1"/>
  <c r="I43" i="15" s="1"/>
  <c r="A43" i="15"/>
  <c r="K42" i="15"/>
  <c r="L42" i="15" s="1"/>
  <c r="G42" i="15"/>
  <c r="H42" i="15" s="1"/>
  <c r="I42" i="15" s="1"/>
  <c r="A42" i="15"/>
  <c r="K41" i="15"/>
  <c r="L41" i="15" s="1"/>
  <c r="O41" i="15" s="1"/>
  <c r="P41" i="15" s="1"/>
  <c r="G41" i="15"/>
  <c r="H41" i="15" s="1"/>
  <c r="A41" i="15"/>
  <c r="G26" i="15"/>
  <c r="H26" i="15" s="1"/>
  <c r="I26" i="15" s="1"/>
  <c r="A26" i="15"/>
  <c r="K25" i="15"/>
  <c r="L25" i="15" s="1"/>
  <c r="O25" i="15" s="1"/>
  <c r="P25" i="15" s="1"/>
  <c r="G25" i="15"/>
  <c r="H25" i="15" s="1"/>
  <c r="I25" i="15" s="1"/>
  <c r="A25" i="15"/>
  <c r="K24" i="15"/>
  <c r="L24" i="15" s="1"/>
  <c r="O24" i="15" s="1"/>
  <c r="P24" i="15" s="1"/>
  <c r="G24" i="15"/>
  <c r="H24" i="15" s="1"/>
  <c r="A24" i="15"/>
  <c r="K23" i="15"/>
  <c r="L23" i="15" s="1"/>
  <c r="O23" i="15" s="1"/>
  <c r="P23" i="15" s="1"/>
  <c r="G23" i="15"/>
  <c r="H23" i="15" s="1"/>
  <c r="A23" i="15"/>
  <c r="K22" i="15"/>
  <c r="L22" i="15" s="1"/>
  <c r="O22" i="15" s="1"/>
  <c r="P22" i="15" s="1"/>
  <c r="G22" i="15"/>
  <c r="H22" i="15" s="1"/>
  <c r="A22" i="15"/>
  <c r="K21" i="15"/>
  <c r="L21" i="15" s="1"/>
  <c r="O21" i="15" s="1"/>
  <c r="P21" i="15" s="1"/>
  <c r="G21" i="15"/>
  <c r="H21" i="15" s="1"/>
  <c r="A21" i="15"/>
  <c r="K20" i="15"/>
  <c r="L20" i="15" s="1"/>
  <c r="O20" i="15" s="1"/>
  <c r="P20" i="15" s="1"/>
  <c r="G20" i="15"/>
  <c r="H20" i="15" s="1"/>
  <c r="A20" i="15"/>
  <c r="K19" i="15"/>
  <c r="L19" i="15" s="1"/>
  <c r="O19" i="15" s="1"/>
  <c r="P19" i="15" s="1"/>
  <c r="G19" i="15"/>
  <c r="H19" i="15" s="1"/>
  <c r="A19" i="15"/>
  <c r="K18" i="15"/>
  <c r="L18" i="15" s="1"/>
  <c r="O18" i="15" s="1"/>
  <c r="P18" i="15" s="1"/>
  <c r="G18" i="15"/>
  <c r="H18" i="15" s="1"/>
  <c r="A18" i="15"/>
  <c r="K17" i="15"/>
  <c r="L17" i="15" s="1"/>
  <c r="O17" i="15" s="1"/>
  <c r="P17" i="15" s="1"/>
  <c r="G17" i="15"/>
  <c r="H17" i="15" s="1"/>
  <c r="A17" i="15"/>
  <c r="K16" i="15"/>
  <c r="L16" i="15" s="1"/>
  <c r="O16" i="15" s="1"/>
  <c r="P16" i="15" s="1"/>
  <c r="G16" i="15"/>
  <c r="H16" i="15" s="1"/>
  <c r="A16" i="15"/>
  <c r="K15" i="15"/>
  <c r="L15" i="15" s="1"/>
  <c r="O15" i="15" s="1"/>
  <c r="P15" i="15" s="1"/>
  <c r="G15" i="15"/>
  <c r="H15" i="15" s="1"/>
  <c r="A15" i="15"/>
  <c r="K14" i="15"/>
  <c r="L14" i="15" s="1"/>
  <c r="O14" i="15" s="1"/>
  <c r="P14" i="15" s="1"/>
  <c r="G14" i="15"/>
  <c r="H14" i="15" s="1"/>
  <c r="A14" i="15"/>
  <c r="K13" i="15"/>
  <c r="L13" i="15" s="1"/>
  <c r="O13" i="15" s="1"/>
  <c r="P13" i="15" s="1"/>
  <c r="G13" i="15"/>
  <c r="H13" i="15" s="1"/>
  <c r="A13" i="15"/>
  <c r="K12" i="15"/>
  <c r="L12" i="15" s="1"/>
  <c r="O12" i="15" s="1"/>
  <c r="P12" i="15" s="1"/>
  <c r="G12" i="15"/>
  <c r="H12" i="15" s="1"/>
  <c r="A12" i="15"/>
  <c r="K11" i="15"/>
  <c r="L11" i="15" s="1"/>
  <c r="O11" i="15" s="1"/>
  <c r="P11" i="15" s="1"/>
  <c r="G11" i="15"/>
  <c r="H11" i="15" s="1"/>
  <c r="A11" i="15"/>
  <c r="K10" i="15"/>
  <c r="L10" i="15" s="1"/>
  <c r="O10" i="15" s="1"/>
  <c r="P10" i="15" s="1"/>
  <c r="G10" i="15"/>
  <c r="H10" i="15" s="1"/>
  <c r="A10" i="15"/>
  <c r="K9" i="15"/>
  <c r="L9" i="15" s="1"/>
  <c r="O9" i="15" s="1"/>
  <c r="P9" i="15" s="1"/>
  <c r="G9" i="15"/>
  <c r="H9" i="15" s="1"/>
  <c r="A9" i="15"/>
  <c r="K8" i="15"/>
  <c r="L8" i="15" s="1"/>
  <c r="O8" i="15" s="1"/>
  <c r="P8" i="15" s="1"/>
  <c r="G8" i="15"/>
  <c r="H8" i="15" s="1"/>
  <c r="A8" i="15"/>
  <c r="K7" i="15"/>
  <c r="L7" i="15" s="1"/>
  <c r="O7" i="15" s="1"/>
  <c r="P7" i="15" s="1"/>
  <c r="G7" i="15"/>
  <c r="H7" i="15" s="1"/>
  <c r="A7" i="15"/>
  <c r="K6" i="15"/>
  <c r="L6" i="15" s="1"/>
  <c r="O6" i="15" s="1"/>
  <c r="P6" i="15" s="1"/>
  <c r="G6" i="15"/>
  <c r="H6" i="15" s="1"/>
  <c r="A6" i="15"/>
  <c r="K5" i="15"/>
  <c r="L5" i="15" s="1"/>
  <c r="O5" i="15" s="1"/>
  <c r="P5" i="15" s="1"/>
  <c r="G5" i="15"/>
  <c r="H5" i="15" s="1"/>
  <c r="A5" i="15"/>
  <c r="K4" i="15"/>
  <c r="L4" i="15" s="1"/>
  <c r="G4" i="15"/>
  <c r="H4" i="15" s="1"/>
  <c r="A4" i="15"/>
  <c r="A64" i="15"/>
  <c r="AB23" i="15"/>
  <c r="K1968" i="15" l="1"/>
  <c r="L1968" i="15" s="1"/>
  <c r="O1968" i="15" s="1"/>
  <c r="P1968" i="15" s="1"/>
  <c r="K1972" i="15"/>
  <c r="L1972" i="15" s="1"/>
  <c r="O1972" i="15" s="1"/>
  <c r="P1972" i="15" s="1"/>
  <c r="K1976" i="15"/>
  <c r="L1976" i="15" s="1"/>
  <c r="O1976" i="15" s="1"/>
  <c r="P1976" i="15" s="1"/>
  <c r="K1980" i="15"/>
  <c r="L1980" i="15" s="1"/>
  <c r="O1980" i="15" s="1"/>
  <c r="P1980" i="15" s="1"/>
  <c r="K1984" i="15"/>
  <c r="L1984" i="15" s="1"/>
  <c r="O1984" i="15" s="1"/>
  <c r="P1984" i="15" s="1"/>
  <c r="K1988" i="15"/>
  <c r="L1988" i="15" s="1"/>
  <c r="O1988" i="15" s="1"/>
  <c r="P1988" i="15" s="1"/>
  <c r="K1992" i="15"/>
  <c r="L1992" i="15" s="1"/>
  <c r="O1992" i="15" s="1"/>
  <c r="P1992" i="15" s="1"/>
  <c r="K1996" i="15"/>
  <c r="L1996" i="15" s="1"/>
  <c r="O1996" i="15" s="1"/>
  <c r="P1996" i="15" s="1"/>
  <c r="K2000" i="15"/>
  <c r="L2000" i="15" s="1"/>
  <c r="O2000" i="15" s="1"/>
  <c r="P2000" i="15" s="1"/>
  <c r="K2079" i="15"/>
  <c r="L2079" i="15" s="1"/>
  <c r="O2079" i="15" s="1"/>
  <c r="P2079" i="15" s="1"/>
  <c r="K2083" i="15"/>
  <c r="L2083" i="15" s="1"/>
  <c r="O2083" i="15" s="1"/>
  <c r="P2083" i="15" s="1"/>
  <c r="K2087" i="15"/>
  <c r="L2087" i="15" s="1"/>
  <c r="O2087" i="15" s="1"/>
  <c r="P2087" i="15" s="1"/>
  <c r="K1884" i="15"/>
  <c r="L1884" i="15" s="1"/>
  <c r="O1884" i="15" s="1"/>
  <c r="P1884" i="15" s="1"/>
  <c r="K1632" i="15"/>
  <c r="L1632" i="15" s="1"/>
  <c r="O1632" i="15" s="1"/>
  <c r="P1632" i="15" s="1"/>
  <c r="K1636" i="15"/>
  <c r="L1636" i="15" s="1"/>
  <c r="O1636" i="15" s="1"/>
  <c r="P1636" i="15" s="1"/>
  <c r="K1640" i="15"/>
  <c r="L1640" i="15" s="1"/>
  <c r="O1640" i="15" s="1"/>
  <c r="P1640" i="15" s="1"/>
  <c r="K1644" i="15"/>
  <c r="L1644" i="15" s="1"/>
  <c r="O1644" i="15" s="1"/>
  <c r="P1644" i="15" s="1"/>
  <c r="K1656" i="15"/>
  <c r="L1656" i="15" s="1"/>
  <c r="O1656" i="15" s="1"/>
  <c r="P1656" i="15" s="1"/>
  <c r="K1660" i="15"/>
  <c r="L1660" i="15" s="1"/>
  <c r="O1660" i="15" s="1"/>
  <c r="P1660" i="15" s="1"/>
  <c r="K1664" i="15"/>
  <c r="L1664" i="15" s="1"/>
  <c r="O1664" i="15" s="1"/>
  <c r="P1664" i="15" s="1"/>
  <c r="K1668" i="15"/>
  <c r="L1668" i="15" s="1"/>
  <c r="O1668" i="15" s="1"/>
  <c r="P1668" i="15" s="1"/>
  <c r="K1002" i="15"/>
  <c r="L1002" i="15" s="1"/>
  <c r="O1002" i="15" s="1"/>
  <c r="P1002" i="15" s="1"/>
  <c r="K1634" i="15"/>
  <c r="L1634" i="15" s="1"/>
  <c r="O1634" i="15" s="1"/>
  <c r="P1634" i="15" s="1"/>
  <c r="K1642" i="15"/>
  <c r="L1642" i="15" s="1"/>
  <c r="O1642" i="15" s="1"/>
  <c r="P1642" i="15" s="1"/>
  <c r="K1646" i="15"/>
  <c r="L1646" i="15" s="1"/>
  <c r="O1646" i="15" s="1"/>
  <c r="P1646" i="15" s="1"/>
  <c r="K1650" i="15"/>
  <c r="L1650" i="15" s="1"/>
  <c r="O1650" i="15" s="1"/>
  <c r="P1650" i="15" s="1"/>
  <c r="K1658" i="15"/>
  <c r="L1658" i="15" s="1"/>
  <c r="O1658" i="15" s="1"/>
  <c r="P1658" i="15" s="1"/>
  <c r="K1662" i="15"/>
  <c r="L1662" i="15" s="1"/>
  <c r="O1662" i="15" s="1"/>
  <c r="P1662" i="15" s="1"/>
  <c r="K1666" i="15"/>
  <c r="L1666" i="15" s="1"/>
  <c r="O1666" i="15" s="1"/>
  <c r="P1666" i="15" s="1"/>
  <c r="K1659" i="15"/>
  <c r="L1659" i="15" s="1"/>
  <c r="O1659" i="15" s="1"/>
  <c r="P1659" i="15" s="1"/>
  <c r="K1667" i="15"/>
  <c r="L1667" i="15" s="1"/>
  <c r="O1667" i="15" s="1"/>
  <c r="P1667" i="15" s="1"/>
  <c r="K1643" i="15"/>
  <c r="L1643" i="15" s="1"/>
  <c r="O1643" i="15" s="1"/>
  <c r="P1643" i="15" s="1"/>
  <c r="K1651" i="15"/>
  <c r="L1651" i="15" s="1"/>
  <c r="O1651" i="15" s="1"/>
  <c r="P1651" i="15" s="1"/>
  <c r="K1655" i="15"/>
  <c r="L1655" i="15" s="1"/>
  <c r="O1655" i="15" s="1"/>
  <c r="P1655" i="15" s="1"/>
  <c r="K1975" i="15"/>
  <c r="L1975" i="15" s="1"/>
  <c r="O1975" i="15" s="1"/>
  <c r="P1975" i="15" s="1"/>
  <c r="K1979" i="15"/>
  <c r="L1979" i="15" s="1"/>
  <c r="O1979" i="15" s="1"/>
  <c r="P1979" i="15" s="1"/>
  <c r="K1983" i="15"/>
  <c r="L1983" i="15" s="1"/>
  <c r="O1983" i="15" s="1"/>
  <c r="P1983" i="15" s="1"/>
  <c r="K1987" i="15"/>
  <c r="L1987" i="15" s="1"/>
  <c r="O1987" i="15" s="1"/>
  <c r="P1987" i="15" s="1"/>
  <c r="K1991" i="15"/>
  <c r="L1991" i="15" s="1"/>
  <c r="O1991" i="15" s="1"/>
  <c r="P1991" i="15" s="1"/>
  <c r="K745" i="15"/>
  <c r="L745" i="15" s="1"/>
  <c r="O745" i="15" s="1"/>
  <c r="P745" i="15" s="1"/>
  <c r="K749" i="15"/>
  <c r="L749" i="15" s="1"/>
  <c r="O749" i="15" s="1"/>
  <c r="P749" i="15" s="1"/>
  <c r="K753" i="15"/>
  <c r="L753" i="15" s="1"/>
  <c r="O753" i="15" s="1"/>
  <c r="P753" i="15" s="1"/>
  <c r="O1901" i="15"/>
  <c r="P1901" i="15" s="1"/>
  <c r="K2076" i="15"/>
  <c r="L2076" i="15" s="1"/>
  <c r="O2076" i="15" s="1"/>
  <c r="P2076" i="15" s="1"/>
  <c r="K2080" i="15"/>
  <c r="L2080" i="15" s="1"/>
  <c r="O2080" i="15" s="1"/>
  <c r="P2080" i="15" s="1"/>
  <c r="K2084" i="15"/>
  <c r="L2084" i="15" s="1"/>
  <c r="O2084" i="15" s="1"/>
  <c r="P2084" i="15" s="1"/>
  <c r="K534" i="15"/>
  <c r="L534" i="15" s="1"/>
  <c r="O534" i="15" s="1"/>
  <c r="P534" i="15" s="1"/>
  <c r="K538" i="15"/>
  <c r="L538" i="15" s="1"/>
  <c r="O538" i="15" s="1"/>
  <c r="P538" i="15" s="1"/>
  <c r="K542" i="15"/>
  <c r="L542" i="15" s="1"/>
  <c r="O542" i="15" s="1"/>
  <c r="P542" i="15" s="1"/>
  <c r="K546" i="15"/>
  <c r="L546" i="15" s="1"/>
  <c r="O546" i="15" s="1"/>
  <c r="P546" i="15" s="1"/>
  <c r="K550" i="15"/>
  <c r="L550" i="15" s="1"/>
  <c r="O550" i="15" s="1"/>
  <c r="P550" i="15" s="1"/>
  <c r="K554" i="15"/>
  <c r="L554" i="15" s="1"/>
  <c r="O554" i="15" s="1"/>
  <c r="P554" i="15" s="1"/>
  <c r="K558" i="15"/>
  <c r="L558" i="15" s="1"/>
  <c r="O558" i="15" s="1"/>
  <c r="P558" i="15" s="1"/>
  <c r="K747" i="15"/>
  <c r="L747" i="15" s="1"/>
  <c r="O747" i="15" s="1"/>
  <c r="P747" i="15" s="1"/>
  <c r="K751" i="15"/>
  <c r="L751" i="15" s="1"/>
  <c r="O751" i="15" s="1"/>
  <c r="P751" i="15" s="1"/>
  <c r="K755" i="15"/>
  <c r="L755" i="15" s="1"/>
  <c r="O755" i="15" s="1"/>
  <c r="P755" i="15" s="1"/>
  <c r="K759" i="15"/>
  <c r="L759" i="15" s="1"/>
  <c r="O759" i="15" s="1"/>
  <c r="P759" i="15" s="1"/>
  <c r="K1967" i="15"/>
  <c r="L1967" i="15" s="1"/>
  <c r="O1967" i="15" s="1"/>
  <c r="P1967" i="15" s="1"/>
  <c r="K1971" i="15"/>
  <c r="L1971" i="15" s="1"/>
  <c r="O1971" i="15" s="1"/>
  <c r="P1971" i="15" s="1"/>
  <c r="O1916" i="15"/>
  <c r="P1916" i="15" s="1"/>
  <c r="O1917" i="15"/>
  <c r="P1917" i="15" s="1"/>
  <c r="K1995" i="15"/>
  <c r="L1995" i="15" s="1"/>
  <c r="O1995" i="15" s="1"/>
  <c r="P1995" i="15" s="1"/>
  <c r="K1999" i="15"/>
  <c r="L1999" i="15" s="1"/>
  <c r="O1999" i="15" s="1"/>
  <c r="P1999" i="15" s="1"/>
  <c r="K2078" i="15"/>
  <c r="L2078" i="15" s="1"/>
  <c r="O2078" i="15" s="1"/>
  <c r="P2078" i="15" s="1"/>
  <c r="K2082" i="15"/>
  <c r="L2082" i="15" s="1"/>
  <c r="O2082" i="15" s="1"/>
  <c r="P2082" i="15" s="1"/>
  <c r="K2086" i="15"/>
  <c r="L2086" i="15" s="1"/>
  <c r="O2086" i="15" s="1"/>
  <c r="P2086" i="15" s="1"/>
  <c r="K426" i="15"/>
  <c r="L426" i="15" s="1"/>
  <c r="O426" i="15" s="1"/>
  <c r="P426" i="15" s="1"/>
  <c r="K430" i="15"/>
  <c r="L430" i="15" s="1"/>
  <c r="O430" i="15" s="1"/>
  <c r="P430" i="15" s="1"/>
  <c r="I5" i="15"/>
  <c r="U5" i="15" s="1"/>
  <c r="V5" i="15" s="1"/>
  <c r="I21" i="15"/>
  <c r="U21" i="15" s="1"/>
  <c r="V21" i="15" s="1"/>
  <c r="U42" i="15"/>
  <c r="V42" i="15" s="1"/>
  <c r="U50" i="15"/>
  <c r="V50" i="15" s="1"/>
  <c r="I8" i="15"/>
  <c r="U8" i="15" s="1"/>
  <c r="V8" i="15" s="1"/>
  <c r="I16" i="15"/>
  <c r="U16" i="15" s="1"/>
  <c r="V16" i="15" s="1"/>
  <c r="U57" i="15"/>
  <c r="V57" i="15" s="1"/>
  <c r="U61" i="15"/>
  <c r="V61" i="15" s="1"/>
  <c r="I34" i="15"/>
  <c r="U34" i="15" s="1"/>
  <c r="V34" i="15" s="1"/>
  <c r="U73" i="15"/>
  <c r="V73" i="15" s="1"/>
  <c r="U65" i="15"/>
  <c r="V65" i="15" s="1"/>
  <c r="I7" i="15"/>
  <c r="U7" i="15" s="1"/>
  <c r="V7" i="15" s="1"/>
  <c r="I11" i="15"/>
  <c r="U11" i="15" s="1"/>
  <c r="V11" i="15" s="1"/>
  <c r="I19" i="15"/>
  <c r="U19" i="15" s="1"/>
  <c r="V19" i="15" s="1"/>
  <c r="U44" i="15"/>
  <c r="V44" i="15" s="1"/>
  <c r="U48" i="15"/>
  <c r="V48" i="15" s="1"/>
  <c r="U52" i="15"/>
  <c r="V52" i="15" s="1"/>
  <c r="U56" i="15"/>
  <c r="V56" i="15" s="1"/>
  <c r="U60" i="15"/>
  <c r="V60" i="15" s="1"/>
  <c r="I37" i="15"/>
  <c r="U37" i="15" s="1"/>
  <c r="V37" i="15" s="1"/>
  <c r="I33" i="15"/>
  <c r="U33" i="15" s="1"/>
  <c r="V33" i="15" s="1"/>
  <c r="I29" i="15"/>
  <c r="U29" i="15" s="1"/>
  <c r="V29" i="15" s="1"/>
  <c r="U76" i="15"/>
  <c r="V76" i="15" s="1"/>
  <c r="U72" i="15"/>
  <c r="V72" i="15" s="1"/>
  <c r="U68" i="15"/>
  <c r="V68" i="15" s="1"/>
  <c r="U64" i="15"/>
  <c r="V64" i="15" s="1"/>
  <c r="U77" i="15"/>
  <c r="V77" i="15" s="1"/>
  <c r="I9" i="15"/>
  <c r="U9" i="15" s="1"/>
  <c r="V9" i="15" s="1"/>
  <c r="I13" i="15"/>
  <c r="U13" i="15" s="1"/>
  <c r="V13" i="15" s="1"/>
  <c r="U54" i="15"/>
  <c r="V54" i="15" s="1"/>
  <c r="I4" i="15"/>
  <c r="U4" i="15" s="1"/>
  <c r="V4" i="15" s="1"/>
  <c r="I12" i="15"/>
  <c r="U12" i="15" s="1"/>
  <c r="V12" i="15" s="1"/>
  <c r="I20" i="15"/>
  <c r="U20" i="15" s="1"/>
  <c r="V20" i="15" s="1"/>
  <c r="I24" i="15"/>
  <c r="U24" i="15" s="1"/>
  <c r="V24" i="15" s="1"/>
  <c r="I41" i="15"/>
  <c r="U41" i="15" s="1"/>
  <c r="V41" i="15" s="1"/>
  <c r="U45" i="15"/>
  <c r="V45" i="15" s="1"/>
  <c r="U49" i="15"/>
  <c r="V49" i="15" s="1"/>
  <c r="U53" i="15"/>
  <c r="V53" i="15" s="1"/>
  <c r="I38" i="15"/>
  <c r="U38" i="15" s="1"/>
  <c r="V38" i="15" s="1"/>
  <c r="I30" i="15"/>
  <c r="U30" i="15" s="1"/>
  <c r="V30" i="15" s="1"/>
  <c r="U69" i="15"/>
  <c r="V69" i="15" s="1"/>
  <c r="I15" i="15"/>
  <c r="U15" i="15" s="1"/>
  <c r="V15" i="15" s="1"/>
  <c r="I23" i="15"/>
  <c r="U23" i="15" s="1"/>
  <c r="V23" i="15" s="1"/>
  <c r="I6" i="15"/>
  <c r="U6" i="15" s="1"/>
  <c r="V6" i="15" s="1"/>
  <c r="I10" i="15"/>
  <c r="U10" i="15" s="1"/>
  <c r="V10" i="15" s="1"/>
  <c r="I14" i="15"/>
  <c r="U14" i="15" s="1"/>
  <c r="V14" i="15" s="1"/>
  <c r="I18" i="15"/>
  <c r="U18" i="15" s="1"/>
  <c r="V18" i="15" s="1"/>
  <c r="I22" i="15"/>
  <c r="U22" i="15" s="1"/>
  <c r="V22" i="15" s="1"/>
  <c r="U43" i="15"/>
  <c r="V43" i="15" s="1"/>
  <c r="U47" i="15"/>
  <c r="V47" i="15" s="1"/>
  <c r="U51" i="15"/>
  <c r="V51" i="15" s="1"/>
  <c r="U55" i="15"/>
  <c r="V55" i="15" s="1"/>
  <c r="U59" i="15"/>
  <c r="V59" i="15" s="1"/>
  <c r="I36" i="15"/>
  <c r="U36" i="15" s="1"/>
  <c r="V36" i="15" s="1"/>
  <c r="I32" i="15"/>
  <c r="U32" i="15" s="1"/>
  <c r="V32" i="15" s="1"/>
  <c r="I28" i="15"/>
  <c r="U28" i="15" s="1"/>
  <c r="V28" i="15" s="1"/>
  <c r="U75" i="15"/>
  <c r="V75" i="15" s="1"/>
  <c r="U71" i="15"/>
  <c r="V71" i="15" s="1"/>
  <c r="U67" i="15"/>
  <c r="V67" i="15" s="1"/>
  <c r="U63" i="15"/>
  <c r="V63" i="15" s="1"/>
  <c r="I40" i="15"/>
  <c r="U40" i="15" s="1"/>
  <c r="V40" i="15" s="1"/>
  <c r="K424" i="15"/>
  <c r="L424" i="15" s="1"/>
  <c r="O424" i="15" s="1"/>
  <c r="P424" i="15" s="1"/>
  <c r="I17" i="15"/>
  <c r="U17" i="15" s="1"/>
  <c r="V17" i="15" s="1"/>
  <c r="U46" i="15"/>
  <c r="V46" i="15" s="1"/>
  <c r="U58" i="15"/>
  <c r="V58" i="15" s="1"/>
  <c r="U62" i="15"/>
  <c r="V62" i="15" s="1"/>
  <c r="I35" i="15"/>
  <c r="U35" i="15" s="1"/>
  <c r="V35" i="15" s="1"/>
  <c r="I31" i="15"/>
  <c r="U31" i="15" s="1"/>
  <c r="V31" i="15" s="1"/>
  <c r="I27" i="15"/>
  <c r="U27" i="15" s="1"/>
  <c r="V27" i="15" s="1"/>
  <c r="U74" i="15"/>
  <c r="V74" i="15" s="1"/>
  <c r="U70" i="15"/>
  <c r="V70" i="15" s="1"/>
  <c r="U66" i="15"/>
  <c r="V66" i="15" s="1"/>
  <c r="I39" i="15"/>
  <c r="U39" i="15" s="1"/>
  <c r="V39" i="15" s="1"/>
  <c r="K428" i="15"/>
  <c r="L428" i="15" s="1"/>
  <c r="O428" i="15" s="1"/>
  <c r="P428" i="15" s="1"/>
  <c r="K1635" i="15"/>
  <c r="L1635" i="15" s="1"/>
  <c r="O1635" i="15" s="1"/>
  <c r="P1635" i="15" s="1"/>
  <c r="K1639" i="15"/>
  <c r="L1639" i="15" s="1"/>
  <c r="O1639" i="15" s="1"/>
  <c r="P1639" i="15" s="1"/>
  <c r="K1648" i="15"/>
  <c r="L1648" i="15" s="1"/>
  <c r="O1648" i="15" s="1"/>
  <c r="P1648" i="15" s="1"/>
  <c r="K1652" i="15"/>
  <c r="L1652" i="15" s="1"/>
  <c r="O1652" i="15" s="1"/>
  <c r="P1652" i="15" s="1"/>
  <c r="K1638" i="15"/>
  <c r="L1638" i="15" s="1"/>
  <c r="O1638" i="15" s="1"/>
  <c r="P1638" i="15" s="1"/>
  <c r="K1647" i="15"/>
  <c r="L1647" i="15" s="1"/>
  <c r="O1647" i="15" s="1"/>
  <c r="P1647" i="15" s="1"/>
  <c r="O1892" i="15"/>
  <c r="P1892" i="15" s="1"/>
  <c r="O1893" i="15"/>
  <c r="P1893" i="15" s="1"/>
  <c r="O1924" i="15"/>
  <c r="P1924" i="15" s="1"/>
  <c r="O1925" i="15"/>
  <c r="P1925" i="15" s="1"/>
  <c r="K532" i="15"/>
  <c r="L532" i="15" s="1"/>
  <c r="O532" i="15" s="1"/>
  <c r="P532" i="15" s="1"/>
  <c r="K536" i="15"/>
  <c r="L536" i="15" s="1"/>
  <c r="O536" i="15" s="1"/>
  <c r="P536" i="15" s="1"/>
  <c r="K540" i="15"/>
  <c r="L540" i="15" s="1"/>
  <c r="O540" i="15" s="1"/>
  <c r="P540" i="15" s="1"/>
  <c r="K544" i="15"/>
  <c r="L544" i="15" s="1"/>
  <c r="O544" i="15" s="1"/>
  <c r="P544" i="15" s="1"/>
  <c r="K548" i="15"/>
  <c r="L548" i="15" s="1"/>
  <c r="O548" i="15" s="1"/>
  <c r="P548" i="15" s="1"/>
  <c r="K552" i="15"/>
  <c r="L552" i="15" s="1"/>
  <c r="O552" i="15" s="1"/>
  <c r="P552" i="15" s="1"/>
  <c r="K556" i="15"/>
  <c r="L556" i="15" s="1"/>
  <c r="O556" i="15" s="1"/>
  <c r="P556" i="15" s="1"/>
  <c r="K757" i="15"/>
  <c r="L757" i="15" s="1"/>
  <c r="O757" i="15" s="1"/>
  <c r="P757" i="15" s="1"/>
  <c r="K1654" i="15"/>
  <c r="L1654" i="15" s="1"/>
  <c r="O1654" i="15" s="1"/>
  <c r="P1654" i="15" s="1"/>
  <c r="K1663" i="15"/>
  <c r="L1663" i="15" s="1"/>
  <c r="O1663" i="15" s="1"/>
  <c r="P1663" i="15" s="1"/>
  <c r="K1974" i="15"/>
  <c r="L1974" i="15" s="1"/>
  <c r="O1974" i="15" s="1"/>
  <c r="P1974" i="15" s="1"/>
  <c r="O1908" i="15"/>
  <c r="P1908" i="15" s="1"/>
  <c r="O1909" i="15"/>
  <c r="P1909" i="15" s="1"/>
  <c r="O1896" i="15"/>
  <c r="P1896" i="15" s="1"/>
  <c r="O1897" i="15"/>
  <c r="P1897" i="15" s="1"/>
  <c r="O1904" i="15"/>
  <c r="P1904" i="15" s="1"/>
  <c r="O1905" i="15"/>
  <c r="P1905" i="15" s="1"/>
  <c r="O1912" i="15"/>
  <c r="P1912" i="15" s="1"/>
  <c r="O1913" i="15"/>
  <c r="P1913" i="15" s="1"/>
  <c r="O1920" i="15"/>
  <c r="P1920" i="15" s="1"/>
  <c r="O1921" i="15"/>
  <c r="P1921" i="15" s="1"/>
  <c r="K320" i="15"/>
  <c r="L320" i="15" s="1"/>
  <c r="O320" i="15" s="1"/>
  <c r="P320" i="15" s="1"/>
  <c r="K322" i="15"/>
  <c r="L322" i="15" s="1"/>
  <c r="O322" i="15" s="1"/>
  <c r="P322" i="15" s="1"/>
  <c r="K324" i="15"/>
  <c r="L324" i="15" s="1"/>
  <c r="O324" i="15" s="1"/>
  <c r="P324" i="15" s="1"/>
  <c r="K326" i="15"/>
  <c r="L326" i="15" s="1"/>
  <c r="O326" i="15" s="1"/>
  <c r="P326" i="15" s="1"/>
  <c r="K328" i="15"/>
  <c r="L328" i="15" s="1"/>
  <c r="O328" i="15" s="1"/>
  <c r="P328" i="15" s="1"/>
  <c r="K330" i="15"/>
  <c r="L330" i="15" s="1"/>
  <c r="O330" i="15" s="1"/>
  <c r="P330" i="15" s="1"/>
  <c r="K332" i="15"/>
  <c r="L332" i="15" s="1"/>
  <c r="O332" i="15" s="1"/>
  <c r="P332" i="15" s="1"/>
  <c r="K334" i="15"/>
  <c r="L334" i="15" s="1"/>
  <c r="O334" i="15" s="1"/>
  <c r="P334" i="15" s="1"/>
  <c r="K336" i="15"/>
  <c r="L336" i="15" s="1"/>
  <c r="O336" i="15" s="1"/>
  <c r="P336" i="15" s="1"/>
  <c r="K533" i="15"/>
  <c r="L533" i="15" s="1"/>
  <c r="O533" i="15" s="1"/>
  <c r="P533" i="15" s="1"/>
  <c r="K535" i="15"/>
  <c r="L535" i="15" s="1"/>
  <c r="O535" i="15" s="1"/>
  <c r="P535" i="15" s="1"/>
  <c r="K537" i="15"/>
  <c r="L537" i="15" s="1"/>
  <c r="O537" i="15" s="1"/>
  <c r="P537" i="15" s="1"/>
  <c r="K539" i="15"/>
  <c r="L539" i="15" s="1"/>
  <c r="O539" i="15" s="1"/>
  <c r="P539" i="15" s="1"/>
  <c r="K541" i="15"/>
  <c r="L541" i="15" s="1"/>
  <c r="O541" i="15" s="1"/>
  <c r="P541" i="15" s="1"/>
  <c r="K543" i="15"/>
  <c r="L543" i="15" s="1"/>
  <c r="O543" i="15" s="1"/>
  <c r="P543" i="15" s="1"/>
  <c r="K545" i="15"/>
  <c r="L545" i="15" s="1"/>
  <c r="O545" i="15" s="1"/>
  <c r="P545" i="15" s="1"/>
  <c r="K547" i="15"/>
  <c r="L547" i="15" s="1"/>
  <c r="O547" i="15" s="1"/>
  <c r="P547" i="15" s="1"/>
  <c r="K549" i="15"/>
  <c r="L549" i="15" s="1"/>
  <c r="O549" i="15" s="1"/>
  <c r="P549" i="15" s="1"/>
  <c r="K551" i="15"/>
  <c r="L551" i="15" s="1"/>
  <c r="O551" i="15" s="1"/>
  <c r="P551" i="15" s="1"/>
  <c r="K553" i="15"/>
  <c r="L553" i="15" s="1"/>
  <c r="O553" i="15" s="1"/>
  <c r="P553" i="15" s="1"/>
  <c r="K555" i="15"/>
  <c r="L555" i="15" s="1"/>
  <c r="O555" i="15" s="1"/>
  <c r="P555" i="15" s="1"/>
  <c r="K557" i="15"/>
  <c r="L557" i="15" s="1"/>
  <c r="O557" i="15" s="1"/>
  <c r="P557" i="15" s="1"/>
  <c r="K744" i="15"/>
  <c r="L744" i="15" s="1"/>
  <c r="O744" i="15" s="1"/>
  <c r="P744" i="15" s="1"/>
  <c r="K746" i="15"/>
  <c r="L746" i="15" s="1"/>
  <c r="O746" i="15" s="1"/>
  <c r="P746" i="15" s="1"/>
  <c r="K748" i="15"/>
  <c r="L748" i="15" s="1"/>
  <c r="O748" i="15" s="1"/>
  <c r="P748" i="15" s="1"/>
  <c r="K750" i="15"/>
  <c r="L750" i="15" s="1"/>
  <c r="O750" i="15" s="1"/>
  <c r="P750" i="15" s="1"/>
  <c r="K752" i="15"/>
  <c r="L752" i="15" s="1"/>
  <c r="O752" i="15" s="1"/>
  <c r="P752" i="15" s="1"/>
  <c r="K754" i="15"/>
  <c r="L754" i="15" s="1"/>
  <c r="O754" i="15" s="1"/>
  <c r="P754" i="15" s="1"/>
  <c r="K756" i="15"/>
  <c r="L756" i="15" s="1"/>
  <c r="O756" i="15" s="1"/>
  <c r="P756" i="15" s="1"/>
  <c r="K758" i="15"/>
  <c r="L758" i="15" s="1"/>
  <c r="O758" i="15" s="1"/>
  <c r="P758" i="15" s="1"/>
  <c r="K760" i="15"/>
  <c r="L760" i="15" s="1"/>
  <c r="O760" i="15" s="1"/>
  <c r="P760" i="15" s="1"/>
  <c r="K762" i="15"/>
  <c r="L762" i="15" s="1"/>
  <c r="O762" i="15" s="1"/>
  <c r="P762" i="15" s="1"/>
  <c r="K764" i="15"/>
  <c r="L764" i="15" s="1"/>
  <c r="O764" i="15" s="1"/>
  <c r="P764" i="15" s="1"/>
  <c r="K766" i="15"/>
  <c r="L766" i="15" s="1"/>
  <c r="O766" i="15" s="1"/>
  <c r="P766" i="15" s="1"/>
  <c r="K768" i="15"/>
  <c r="L768" i="15" s="1"/>
  <c r="O768" i="15" s="1"/>
  <c r="P768" i="15" s="1"/>
  <c r="K770" i="15"/>
  <c r="L770" i="15" s="1"/>
  <c r="O770" i="15" s="1"/>
  <c r="P770" i="15" s="1"/>
  <c r="K772" i="15"/>
  <c r="L772" i="15" s="1"/>
  <c r="O772" i="15" s="1"/>
  <c r="P772" i="15" s="1"/>
  <c r="K774" i="15"/>
  <c r="L774" i="15" s="1"/>
  <c r="O774" i="15" s="1"/>
  <c r="P774" i="15" s="1"/>
  <c r="K776" i="15"/>
  <c r="L776" i="15" s="1"/>
  <c r="O776" i="15" s="1"/>
  <c r="P776" i="15" s="1"/>
  <c r="K778" i="15"/>
  <c r="L778" i="15" s="1"/>
  <c r="O778" i="15" s="1"/>
  <c r="P778" i="15" s="1"/>
  <c r="K780" i="15"/>
  <c r="L780" i="15" s="1"/>
  <c r="O780" i="15" s="1"/>
  <c r="P780" i="15" s="1"/>
  <c r="K1633" i="15"/>
  <c r="L1633" i="15" s="1"/>
  <c r="O1633" i="15" s="1"/>
  <c r="P1633" i="15" s="1"/>
  <c r="K1637" i="15"/>
  <c r="L1637" i="15" s="1"/>
  <c r="O1637" i="15" s="1"/>
  <c r="P1637" i="15" s="1"/>
  <c r="K1641" i="15"/>
  <c r="L1641" i="15" s="1"/>
  <c r="O1641" i="15" s="1"/>
  <c r="P1641" i="15" s="1"/>
  <c r="K1645" i="15"/>
  <c r="L1645" i="15" s="1"/>
  <c r="O1645" i="15" s="1"/>
  <c r="P1645" i="15" s="1"/>
  <c r="K1649" i="15"/>
  <c r="L1649" i="15" s="1"/>
  <c r="O1649" i="15" s="1"/>
  <c r="P1649" i="15" s="1"/>
  <c r="K1653" i="15"/>
  <c r="L1653" i="15" s="1"/>
  <c r="O1653" i="15" s="1"/>
  <c r="P1653" i="15" s="1"/>
  <c r="K1657" i="15"/>
  <c r="L1657" i="15" s="1"/>
  <c r="O1657" i="15" s="1"/>
  <c r="P1657" i="15" s="1"/>
  <c r="K1661" i="15"/>
  <c r="L1661" i="15" s="1"/>
  <c r="O1661" i="15" s="1"/>
  <c r="P1661" i="15" s="1"/>
  <c r="K1665" i="15"/>
  <c r="L1665" i="15" s="1"/>
  <c r="O1665" i="15" s="1"/>
  <c r="P1665" i="15" s="1"/>
  <c r="K1882" i="15"/>
  <c r="L1882" i="15" s="1"/>
  <c r="O1882" i="15" s="1"/>
  <c r="P1882" i="15" s="1"/>
  <c r="K1883" i="15"/>
  <c r="L1883" i="15" s="1"/>
  <c r="O1883" i="15" s="1"/>
  <c r="P1883" i="15" s="1"/>
  <c r="K1886" i="15"/>
  <c r="L1886" i="15" s="1"/>
  <c r="O1886" i="15" s="1"/>
  <c r="P1886" i="15" s="1"/>
  <c r="K1887" i="15"/>
  <c r="L1887" i="15" s="1"/>
  <c r="O1887" i="15" s="1"/>
  <c r="P1887" i="15" s="1"/>
  <c r="K1890" i="15"/>
  <c r="L1890" i="15" s="1"/>
  <c r="O1890" i="15" s="1"/>
  <c r="P1890" i="15" s="1"/>
  <c r="K1965" i="15"/>
  <c r="L1965" i="15" s="1"/>
  <c r="O1965" i="15" s="1"/>
  <c r="P1965" i="15" s="1"/>
  <c r="K1969" i="15"/>
  <c r="L1969" i="15" s="1"/>
  <c r="O1969" i="15" s="1"/>
  <c r="P1969" i="15" s="1"/>
  <c r="K1973" i="15"/>
  <c r="L1973" i="15" s="1"/>
  <c r="O1973" i="15" s="1"/>
  <c r="P1973" i="15" s="1"/>
  <c r="K1977" i="15"/>
  <c r="L1977" i="15" s="1"/>
  <c r="O1977" i="15" s="1"/>
  <c r="P1977" i="15" s="1"/>
  <c r="K1981" i="15"/>
  <c r="L1981" i="15" s="1"/>
  <c r="O1981" i="15" s="1"/>
  <c r="P1981" i="15" s="1"/>
  <c r="K1985" i="15"/>
  <c r="L1985" i="15" s="1"/>
  <c r="O1985" i="15" s="1"/>
  <c r="P1985" i="15" s="1"/>
  <c r="K1989" i="15"/>
  <c r="L1989" i="15" s="1"/>
  <c r="O1989" i="15" s="1"/>
  <c r="P1989" i="15" s="1"/>
  <c r="K1993" i="15"/>
  <c r="L1993" i="15" s="1"/>
  <c r="O1993" i="15" s="1"/>
  <c r="P1993" i="15" s="1"/>
  <c r="K1997" i="15"/>
  <c r="L1997" i="15" s="1"/>
  <c r="O1997" i="15" s="1"/>
  <c r="P1997" i="15" s="1"/>
  <c r="K2001" i="15"/>
  <c r="L2001" i="15" s="1"/>
  <c r="O2001" i="15" s="1"/>
  <c r="P2001" i="15" s="1"/>
  <c r="O1891" i="15"/>
  <c r="P1891" i="15" s="1"/>
  <c r="O1894" i="15"/>
  <c r="P1894" i="15" s="1"/>
  <c r="O1895" i="15"/>
  <c r="P1895" i="15" s="1"/>
  <c r="O1898" i="15"/>
  <c r="P1898" i="15" s="1"/>
  <c r="O1899" i="15"/>
  <c r="P1899" i="15" s="1"/>
  <c r="O1902" i="15"/>
  <c r="P1902" i="15" s="1"/>
  <c r="O1903" i="15"/>
  <c r="P1903" i="15" s="1"/>
  <c r="O1906" i="15"/>
  <c r="P1906" i="15" s="1"/>
  <c r="O1907" i="15"/>
  <c r="P1907" i="15" s="1"/>
  <c r="O1910" i="15"/>
  <c r="P1910" i="15" s="1"/>
  <c r="O1911" i="15"/>
  <c r="P1911" i="15" s="1"/>
  <c r="O1914" i="15"/>
  <c r="P1914" i="15" s="1"/>
  <c r="O1915" i="15"/>
  <c r="P1915" i="15" s="1"/>
  <c r="O1918" i="15"/>
  <c r="P1918" i="15" s="1"/>
  <c r="O1919" i="15"/>
  <c r="P1919" i="15" s="1"/>
  <c r="O1922" i="15"/>
  <c r="P1922" i="15" s="1"/>
  <c r="O1923" i="15"/>
  <c r="P1923" i="15" s="1"/>
  <c r="O1926" i="15"/>
  <c r="P1926" i="15" s="1"/>
  <c r="O1927" i="15"/>
  <c r="P1927" i="15" s="1"/>
  <c r="O1808" i="15"/>
  <c r="P1808" i="15" s="1"/>
  <c r="O1811" i="15"/>
  <c r="P1811" i="15" s="1"/>
  <c r="O1812" i="15"/>
  <c r="P1812" i="15" s="1"/>
  <c r="O1815" i="15"/>
  <c r="P1815" i="15" s="1"/>
  <c r="O1816" i="15"/>
  <c r="P1816" i="15" s="1"/>
  <c r="O1809" i="15"/>
  <c r="P1809" i="15" s="1"/>
  <c r="O1810" i="15"/>
  <c r="P1810" i="15" s="1"/>
  <c r="O1813" i="15"/>
  <c r="P1813" i="15" s="1"/>
  <c r="O1814" i="15"/>
  <c r="P1814" i="15" s="1"/>
  <c r="K970" i="15"/>
  <c r="L970" i="15" s="1"/>
  <c r="O970" i="15" s="1"/>
  <c r="P970" i="15" s="1"/>
  <c r="K972" i="15"/>
  <c r="L972" i="15" s="1"/>
  <c r="O972" i="15" s="1"/>
  <c r="P972" i="15" s="1"/>
  <c r="K974" i="15"/>
  <c r="L974" i="15" s="1"/>
  <c r="O974" i="15" s="1"/>
  <c r="P974" i="15" s="1"/>
  <c r="K976" i="15"/>
  <c r="L976" i="15" s="1"/>
  <c r="O976" i="15" s="1"/>
  <c r="P976" i="15" s="1"/>
  <c r="K978" i="15"/>
  <c r="L978" i="15" s="1"/>
  <c r="O978" i="15" s="1"/>
  <c r="P978" i="15" s="1"/>
  <c r="K980" i="15"/>
  <c r="L980" i="15" s="1"/>
  <c r="O980" i="15" s="1"/>
  <c r="P980" i="15" s="1"/>
  <c r="K982" i="15"/>
  <c r="L982" i="15" s="1"/>
  <c r="O982" i="15" s="1"/>
  <c r="P982" i="15" s="1"/>
  <c r="K984" i="15"/>
  <c r="L984" i="15" s="1"/>
  <c r="O984" i="15" s="1"/>
  <c r="P984" i="15" s="1"/>
  <c r="K986" i="15"/>
  <c r="L986" i="15" s="1"/>
  <c r="O986" i="15" s="1"/>
  <c r="P986" i="15" s="1"/>
  <c r="K988" i="15"/>
  <c r="L988" i="15" s="1"/>
  <c r="O988" i="15" s="1"/>
  <c r="P988" i="15" s="1"/>
  <c r="K990" i="15"/>
  <c r="L990" i="15" s="1"/>
  <c r="O990" i="15" s="1"/>
  <c r="P990" i="15" s="1"/>
  <c r="K992" i="15"/>
  <c r="L992" i="15" s="1"/>
  <c r="O992" i="15" s="1"/>
  <c r="P992" i="15" s="1"/>
  <c r="K994" i="15"/>
  <c r="L994" i="15" s="1"/>
  <c r="O994" i="15" s="1"/>
  <c r="P994" i="15" s="1"/>
  <c r="K996" i="15"/>
  <c r="L996" i="15" s="1"/>
  <c r="O996" i="15" s="1"/>
  <c r="P996" i="15" s="1"/>
  <c r="K998" i="15"/>
  <c r="L998" i="15" s="1"/>
  <c r="O998" i="15" s="1"/>
  <c r="P998" i="15" s="1"/>
  <c r="K1854" i="15"/>
  <c r="L1854" i="15" s="1"/>
  <c r="O1854" i="15" s="1"/>
  <c r="P1854" i="15" s="1"/>
  <c r="O1780" i="15"/>
  <c r="P1780" i="15" s="1"/>
  <c r="K1855" i="15"/>
  <c r="L1855" i="15" s="1"/>
  <c r="O1855" i="15" s="1"/>
  <c r="P1855" i="15" s="1"/>
  <c r="O1781" i="15"/>
  <c r="P1781" i="15" s="1"/>
  <c r="K1856" i="15"/>
  <c r="L1856" i="15" s="1"/>
  <c r="O1856" i="15" s="1"/>
  <c r="P1856" i="15" s="1"/>
  <c r="O1782" i="15"/>
  <c r="P1782" i="15" s="1"/>
  <c r="K1857" i="15"/>
  <c r="L1857" i="15" s="1"/>
  <c r="O1857" i="15" s="1"/>
  <c r="P1857" i="15" s="1"/>
  <c r="O1783" i="15"/>
  <c r="P1783" i="15" s="1"/>
  <c r="K1858" i="15"/>
  <c r="L1858" i="15" s="1"/>
  <c r="O1858" i="15" s="1"/>
  <c r="P1858" i="15" s="1"/>
  <c r="O1784" i="15"/>
  <c r="P1784" i="15" s="1"/>
  <c r="K1859" i="15"/>
  <c r="L1859" i="15" s="1"/>
  <c r="O1859" i="15" s="1"/>
  <c r="P1859" i="15" s="1"/>
  <c r="O1785" i="15"/>
  <c r="P1785" i="15" s="1"/>
  <c r="K1860" i="15"/>
  <c r="L1860" i="15" s="1"/>
  <c r="O1860" i="15" s="1"/>
  <c r="P1860" i="15" s="1"/>
  <c r="O1786" i="15"/>
  <c r="P1786" i="15" s="1"/>
  <c r="K1861" i="15"/>
  <c r="L1861" i="15" s="1"/>
  <c r="O1861" i="15" s="1"/>
  <c r="P1861" i="15" s="1"/>
  <c r="O1787" i="15"/>
  <c r="P1787" i="15" s="1"/>
  <c r="K1862" i="15"/>
  <c r="L1862" i="15" s="1"/>
  <c r="O1862" i="15" s="1"/>
  <c r="P1862" i="15" s="1"/>
  <c r="O1788" i="15"/>
  <c r="P1788" i="15" s="1"/>
  <c r="K1863" i="15"/>
  <c r="L1863" i="15" s="1"/>
  <c r="O1863" i="15" s="1"/>
  <c r="P1863" i="15" s="1"/>
  <c r="O1789" i="15"/>
  <c r="P1789" i="15" s="1"/>
  <c r="K1864" i="15"/>
  <c r="L1864" i="15" s="1"/>
  <c r="O1864" i="15" s="1"/>
  <c r="P1864" i="15" s="1"/>
  <c r="O1790" i="15"/>
  <c r="P1790" i="15" s="1"/>
  <c r="K1865" i="15"/>
  <c r="L1865" i="15" s="1"/>
  <c r="O1865" i="15" s="1"/>
  <c r="P1865" i="15" s="1"/>
  <c r="O1791" i="15"/>
  <c r="P1791" i="15" s="1"/>
  <c r="K1866" i="15"/>
  <c r="L1866" i="15" s="1"/>
  <c r="O1866" i="15" s="1"/>
  <c r="P1866" i="15" s="1"/>
  <c r="O1792" i="15"/>
  <c r="P1792" i="15" s="1"/>
  <c r="K1867" i="15"/>
  <c r="L1867" i="15" s="1"/>
  <c r="O1867" i="15" s="1"/>
  <c r="P1867" i="15" s="1"/>
  <c r="O1793" i="15"/>
  <c r="P1793" i="15" s="1"/>
  <c r="K1868" i="15"/>
  <c r="L1868" i="15" s="1"/>
  <c r="O1868" i="15" s="1"/>
  <c r="P1868" i="15" s="1"/>
  <c r="O1794" i="15"/>
  <c r="P1794" i="15" s="1"/>
  <c r="K1869" i="15"/>
  <c r="L1869" i="15" s="1"/>
  <c r="O1869" i="15" s="1"/>
  <c r="P1869" i="15" s="1"/>
  <c r="O1795" i="15"/>
  <c r="P1795" i="15" s="1"/>
  <c r="K1870" i="15"/>
  <c r="L1870" i="15" s="1"/>
  <c r="O1870" i="15" s="1"/>
  <c r="P1870" i="15" s="1"/>
  <c r="O1796" i="15"/>
  <c r="P1796" i="15" s="1"/>
  <c r="K1871" i="15"/>
  <c r="L1871" i="15" s="1"/>
  <c r="O1871" i="15" s="1"/>
  <c r="P1871" i="15" s="1"/>
  <c r="O1797" i="15"/>
  <c r="P1797" i="15" s="1"/>
  <c r="K1872" i="15"/>
  <c r="L1872" i="15" s="1"/>
  <c r="O1872" i="15" s="1"/>
  <c r="P1872" i="15" s="1"/>
  <c r="O1798" i="15"/>
  <c r="P1798" i="15" s="1"/>
  <c r="K1873" i="15"/>
  <c r="L1873" i="15" s="1"/>
  <c r="O1873" i="15" s="1"/>
  <c r="P1873" i="15" s="1"/>
  <c r="O1799" i="15"/>
  <c r="P1799" i="15" s="1"/>
  <c r="K1874" i="15"/>
  <c r="L1874" i="15" s="1"/>
  <c r="O1874" i="15" s="1"/>
  <c r="P1874" i="15" s="1"/>
  <c r="O1800" i="15"/>
  <c r="P1800" i="15" s="1"/>
  <c r="K1875" i="15"/>
  <c r="L1875" i="15" s="1"/>
  <c r="O1875" i="15" s="1"/>
  <c r="P1875" i="15" s="1"/>
  <c r="O1801" i="15"/>
  <c r="P1801" i="15" s="1"/>
  <c r="K1876" i="15"/>
  <c r="L1876" i="15" s="1"/>
  <c r="O1876" i="15" s="1"/>
  <c r="P1876" i="15" s="1"/>
  <c r="O1802" i="15"/>
  <c r="P1802" i="15" s="1"/>
  <c r="K1877" i="15"/>
  <c r="L1877" i="15" s="1"/>
  <c r="O1877" i="15" s="1"/>
  <c r="P1877" i="15" s="1"/>
  <c r="O1803" i="15"/>
  <c r="P1803" i="15" s="1"/>
  <c r="K1878" i="15"/>
  <c r="L1878" i="15" s="1"/>
  <c r="O1878" i="15" s="1"/>
  <c r="P1878" i="15" s="1"/>
  <c r="O1804" i="15"/>
  <c r="P1804" i="15" s="1"/>
  <c r="K1879" i="15"/>
  <c r="L1879" i="15" s="1"/>
  <c r="O1879" i="15" s="1"/>
  <c r="P1879" i="15" s="1"/>
  <c r="O1805" i="15"/>
  <c r="P1805" i="15" s="1"/>
  <c r="K1880" i="15"/>
  <c r="L1880" i="15" s="1"/>
  <c r="O1880" i="15" s="1"/>
  <c r="P1880" i="15" s="1"/>
  <c r="O1806" i="15"/>
  <c r="P1806" i="15" s="1"/>
  <c r="K1881" i="15"/>
  <c r="L1881" i="15" s="1"/>
  <c r="O1881" i="15" s="1"/>
  <c r="P1881" i="15" s="1"/>
  <c r="O1807" i="15"/>
  <c r="P1807" i="15" s="1"/>
  <c r="O2014" i="15"/>
  <c r="P2014" i="15" s="1"/>
  <c r="K2088" i="15"/>
  <c r="L2088" i="15" s="1"/>
  <c r="O2088" i="15" s="1"/>
  <c r="P2088" i="15" s="1"/>
  <c r="O2015" i="15"/>
  <c r="P2015" i="15" s="1"/>
  <c r="K2089" i="15"/>
  <c r="L2089" i="15" s="1"/>
  <c r="O2089" i="15" s="1"/>
  <c r="P2089" i="15" s="1"/>
  <c r="O2016" i="15"/>
  <c r="P2016" i="15" s="1"/>
  <c r="K2090" i="15"/>
  <c r="L2090" i="15" s="1"/>
  <c r="O2090" i="15" s="1"/>
  <c r="P2090" i="15" s="1"/>
  <c r="O2017" i="15"/>
  <c r="P2017" i="15" s="1"/>
  <c r="K2091" i="15"/>
  <c r="L2091" i="15" s="1"/>
  <c r="O2091" i="15" s="1"/>
  <c r="P2091" i="15" s="1"/>
  <c r="O2018" i="15"/>
  <c r="P2018" i="15" s="1"/>
  <c r="K2092" i="15"/>
  <c r="L2092" i="15" s="1"/>
  <c r="O2092" i="15" s="1"/>
  <c r="P2092" i="15" s="1"/>
  <c r="O2019" i="15"/>
  <c r="P2019" i="15" s="1"/>
  <c r="K2093" i="15"/>
  <c r="L2093" i="15" s="1"/>
  <c r="O2093" i="15" s="1"/>
  <c r="P2093" i="15" s="1"/>
  <c r="O2020" i="15"/>
  <c r="P2020" i="15" s="1"/>
  <c r="K2094" i="15"/>
  <c r="L2094" i="15" s="1"/>
  <c r="O2094" i="15" s="1"/>
  <c r="P2094" i="15" s="1"/>
  <c r="O2021" i="15"/>
  <c r="P2021" i="15" s="1"/>
  <c r="K2095" i="15"/>
  <c r="L2095" i="15" s="1"/>
  <c r="O2095" i="15" s="1"/>
  <c r="P2095" i="15" s="1"/>
  <c r="O2022" i="15"/>
  <c r="P2022" i="15" s="1"/>
  <c r="K2096" i="15"/>
  <c r="L2096" i="15" s="1"/>
  <c r="O2096" i="15" s="1"/>
  <c r="P2096" i="15" s="1"/>
  <c r="O2023" i="15"/>
  <c r="P2023" i="15" s="1"/>
  <c r="K2097" i="15"/>
  <c r="L2097" i="15" s="1"/>
  <c r="O2097" i="15" s="1"/>
  <c r="P2097" i="15" s="1"/>
  <c r="O2024" i="15"/>
  <c r="P2024" i="15" s="1"/>
  <c r="K2098" i="15"/>
  <c r="L2098" i="15" s="1"/>
  <c r="O2098" i="15" s="1"/>
  <c r="P2098" i="15" s="1"/>
  <c r="O2025" i="15"/>
  <c r="P2025" i="15" s="1"/>
  <c r="K2099" i="15"/>
  <c r="L2099" i="15" s="1"/>
  <c r="O2099" i="15" s="1"/>
  <c r="P2099" i="15" s="1"/>
  <c r="O2026" i="15"/>
  <c r="P2026" i="15" s="1"/>
  <c r="K2100" i="15"/>
  <c r="L2100" i="15" s="1"/>
  <c r="O2100" i="15" s="1"/>
  <c r="P2100" i="15" s="1"/>
  <c r="O2027" i="15"/>
  <c r="P2027" i="15" s="1"/>
  <c r="K2101" i="15"/>
  <c r="L2101" i="15" s="1"/>
  <c r="O2101" i="15" s="1"/>
  <c r="P2101" i="15" s="1"/>
  <c r="O2028" i="15"/>
  <c r="P2028" i="15" s="1"/>
  <c r="K2102" i="15"/>
  <c r="L2102" i="15" s="1"/>
  <c r="O2102" i="15" s="1"/>
  <c r="P2102" i="15" s="1"/>
  <c r="O2029" i="15"/>
  <c r="P2029" i="15" s="1"/>
  <c r="K2103" i="15"/>
  <c r="L2103" i="15" s="1"/>
  <c r="O2103" i="15" s="1"/>
  <c r="P2103" i="15" s="1"/>
  <c r="O2030" i="15"/>
  <c r="P2030" i="15" s="1"/>
  <c r="K2104" i="15"/>
  <c r="L2104" i="15" s="1"/>
  <c r="O2104" i="15" s="1"/>
  <c r="P2104" i="15" s="1"/>
  <c r="O2031" i="15"/>
  <c r="P2031" i="15" s="1"/>
  <c r="K2105" i="15"/>
  <c r="L2105" i="15" s="1"/>
  <c r="O2105" i="15" s="1"/>
  <c r="P2105" i="15" s="1"/>
  <c r="O2032" i="15"/>
  <c r="P2032" i="15" s="1"/>
  <c r="K2106" i="15"/>
  <c r="L2106" i="15" s="1"/>
  <c r="O2106" i="15" s="1"/>
  <c r="P2106" i="15" s="1"/>
  <c r="K2107" i="15"/>
  <c r="L2107" i="15" s="1"/>
  <c r="O2107" i="15" s="1"/>
  <c r="P2107" i="15" s="1"/>
  <c r="O2033" i="15"/>
  <c r="P2033" i="15" s="1"/>
  <c r="K2108" i="15"/>
  <c r="L2108" i="15" s="1"/>
  <c r="O2108" i="15" s="1"/>
  <c r="P2108" i="15" s="1"/>
  <c r="O2034" i="15"/>
  <c r="P2034" i="15" s="1"/>
  <c r="K2109" i="15"/>
  <c r="L2109" i="15" s="1"/>
  <c r="O2109" i="15" s="1"/>
  <c r="P2109" i="15" s="1"/>
  <c r="O2035" i="15"/>
  <c r="P2035" i="15" s="1"/>
  <c r="K2110" i="15"/>
  <c r="L2110" i="15" s="1"/>
  <c r="O2110" i="15" s="1"/>
  <c r="P2110" i="15" s="1"/>
  <c r="O2036" i="15"/>
  <c r="P2036" i="15" s="1"/>
  <c r="K2111" i="15"/>
  <c r="L2111" i="15" s="1"/>
  <c r="O2111" i="15" s="1"/>
  <c r="P2111" i="15" s="1"/>
  <c r="O2037" i="15"/>
  <c r="P2037" i="15" s="1"/>
  <c r="K2112" i="15"/>
  <c r="L2112" i="15" s="1"/>
  <c r="O2112" i="15" s="1"/>
  <c r="P2112" i="15" s="1"/>
  <c r="O2038" i="15"/>
  <c r="P2038" i="15" s="1"/>
  <c r="O2002" i="15"/>
  <c r="P2002" i="15" s="1"/>
  <c r="O2003" i="15"/>
  <c r="P2003" i="15" s="1"/>
  <c r="O2004" i="15"/>
  <c r="P2004" i="15" s="1"/>
  <c r="O2005" i="15"/>
  <c r="P2005" i="15" s="1"/>
  <c r="O2006" i="15"/>
  <c r="P2006" i="15" s="1"/>
  <c r="O2007" i="15"/>
  <c r="P2007" i="15" s="1"/>
  <c r="O2008" i="15"/>
  <c r="P2008" i="15" s="1"/>
  <c r="O2009" i="15"/>
  <c r="P2009" i="15" s="1"/>
  <c r="O2010" i="15"/>
  <c r="P2010" i="15" s="1"/>
  <c r="O2011" i="15"/>
  <c r="P2011" i="15" s="1"/>
  <c r="O2012" i="15"/>
  <c r="P2012" i="15" s="1"/>
  <c r="O2013" i="15"/>
  <c r="P2013" i="15" s="1"/>
  <c r="K2187" i="15"/>
  <c r="L2187" i="15" s="1"/>
  <c r="O2187" i="15" s="1"/>
  <c r="P2187" i="15" s="1"/>
  <c r="O2113" i="15"/>
  <c r="P2113" i="15" s="1"/>
  <c r="K2188" i="15"/>
  <c r="L2188" i="15" s="1"/>
  <c r="O2188" i="15" s="1"/>
  <c r="P2188" i="15" s="1"/>
  <c r="O2114" i="15"/>
  <c r="P2114" i="15" s="1"/>
  <c r="K2189" i="15"/>
  <c r="L2189" i="15" s="1"/>
  <c r="O2189" i="15" s="1"/>
  <c r="P2189" i="15" s="1"/>
  <c r="O2115" i="15"/>
  <c r="P2115" i="15" s="1"/>
  <c r="K2190" i="15"/>
  <c r="L2190" i="15" s="1"/>
  <c r="O2190" i="15" s="1"/>
  <c r="P2190" i="15" s="1"/>
  <c r="O2116" i="15"/>
  <c r="P2116" i="15" s="1"/>
  <c r="K2191" i="15"/>
  <c r="L2191" i="15" s="1"/>
  <c r="O2191" i="15" s="1"/>
  <c r="P2191" i="15" s="1"/>
  <c r="O2117" i="15"/>
  <c r="P2117" i="15" s="1"/>
  <c r="K2192" i="15"/>
  <c r="L2192" i="15" s="1"/>
  <c r="O2192" i="15" s="1"/>
  <c r="P2192" i="15" s="1"/>
  <c r="O2118" i="15"/>
  <c r="P2118" i="15" s="1"/>
  <c r="K2193" i="15"/>
  <c r="L2193" i="15" s="1"/>
  <c r="O2193" i="15" s="1"/>
  <c r="P2193" i="15" s="1"/>
  <c r="O2119" i="15"/>
  <c r="P2119" i="15" s="1"/>
  <c r="K2194" i="15"/>
  <c r="L2194" i="15" s="1"/>
  <c r="O2194" i="15" s="1"/>
  <c r="P2194" i="15" s="1"/>
  <c r="O2120" i="15"/>
  <c r="P2120" i="15" s="1"/>
  <c r="K2195" i="15"/>
  <c r="L2195" i="15" s="1"/>
  <c r="O2195" i="15" s="1"/>
  <c r="P2195" i="15" s="1"/>
  <c r="O2121" i="15"/>
  <c r="P2121" i="15" s="1"/>
  <c r="K2196" i="15"/>
  <c r="L2196" i="15" s="1"/>
  <c r="O2196" i="15" s="1"/>
  <c r="P2196" i="15" s="1"/>
  <c r="O2122" i="15"/>
  <c r="P2122" i="15" s="1"/>
  <c r="K2197" i="15"/>
  <c r="L2197" i="15" s="1"/>
  <c r="O2197" i="15" s="1"/>
  <c r="P2197" i="15" s="1"/>
  <c r="O2123" i="15"/>
  <c r="P2123" i="15" s="1"/>
  <c r="K2198" i="15"/>
  <c r="L2198" i="15" s="1"/>
  <c r="O2198" i="15" s="1"/>
  <c r="P2198" i="15" s="1"/>
  <c r="O2124" i="15"/>
  <c r="P2124" i="15" s="1"/>
  <c r="K2199" i="15"/>
  <c r="L2199" i="15" s="1"/>
  <c r="O2199" i="15" s="1"/>
  <c r="P2199" i="15" s="1"/>
  <c r="O2125" i="15"/>
  <c r="P2125" i="15" s="1"/>
  <c r="K2200" i="15"/>
  <c r="L2200" i="15" s="1"/>
  <c r="O2200" i="15" s="1"/>
  <c r="P2200" i="15" s="1"/>
  <c r="O2126" i="15"/>
  <c r="P2126" i="15" s="1"/>
  <c r="K2201" i="15"/>
  <c r="L2201" i="15" s="1"/>
  <c r="O2201" i="15" s="1"/>
  <c r="P2201" i="15" s="1"/>
  <c r="O2127" i="15"/>
  <c r="P2127" i="15" s="1"/>
  <c r="K2202" i="15"/>
  <c r="L2202" i="15" s="1"/>
  <c r="O2202" i="15" s="1"/>
  <c r="P2202" i="15" s="1"/>
  <c r="O2128" i="15"/>
  <c r="P2128" i="15" s="1"/>
  <c r="K2203" i="15"/>
  <c r="L2203" i="15" s="1"/>
  <c r="O2203" i="15" s="1"/>
  <c r="P2203" i="15" s="1"/>
  <c r="O2129" i="15"/>
  <c r="P2129" i="15" s="1"/>
  <c r="K2204" i="15"/>
  <c r="L2204" i="15" s="1"/>
  <c r="O2204" i="15" s="1"/>
  <c r="P2204" i="15" s="1"/>
  <c r="O2130" i="15"/>
  <c r="P2130" i="15" s="1"/>
  <c r="K2205" i="15"/>
  <c r="L2205" i="15" s="1"/>
  <c r="O2205" i="15" s="1"/>
  <c r="P2205" i="15" s="1"/>
  <c r="O2131" i="15"/>
  <c r="P2131" i="15" s="1"/>
  <c r="K2206" i="15"/>
  <c r="L2206" i="15" s="1"/>
  <c r="O2206" i="15" s="1"/>
  <c r="P2206" i="15" s="1"/>
  <c r="O2132" i="15"/>
  <c r="P2132" i="15" s="1"/>
  <c r="K2207" i="15"/>
  <c r="L2207" i="15" s="1"/>
  <c r="O2207" i="15" s="1"/>
  <c r="P2207" i="15" s="1"/>
  <c r="O2133" i="15"/>
  <c r="P2133" i="15" s="1"/>
  <c r="K2208" i="15"/>
  <c r="L2208" i="15" s="1"/>
  <c r="O2208" i="15" s="1"/>
  <c r="P2208" i="15" s="1"/>
  <c r="O2134" i="15"/>
  <c r="P2134" i="15" s="1"/>
  <c r="K2209" i="15"/>
  <c r="L2209" i="15" s="1"/>
  <c r="O2209" i="15" s="1"/>
  <c r="P2209" i="15" s="1"/>
  <c r="O2135" i="15"/>
  <c r="P2135" i="15" s="1"/>
  <c r="K2210" i="15"/>
  <c r="L2210" i="15" s="1"/>
  <c r="O2210" i="15" s="1"/>
  <c r="P2210" i="15" s="1"/>
  <c r="O2136" i="15"/>
  <c r="P2136" i="15" s="1"/>
  <c r="K2211" i="15"/>
  <c r="L2211" i="15" s="1"/>
  <c r="O2211" i="15" s="1"/>
  <c r="P2211" i="15" s="1"/>
  <c r="O2137" i="15"/>
  <c r="P2137" i="15" s="1"/>
  <c r="K2212" i="15"/>
  <c r="L2212" i="15" s="1"/>
  <c r="O2212" i="15" s="1"/>
  <c r="P2212" i="15" s="1"/>
  <c r="O2138" i="15"/>
  <c r="P2138" i="15" s="1"/>
  <c r="K2213" i="15"/>
  <c r="L2213" i="15" s="1"/>
  <c r="O2213" i="15" s="1"/>
  <c r="P2213" i="15" s="1"/>
  <c r="O2139" i="15"/>
  <c r="P2139" i="15" s="1"/>
  <c r="K2214" i="15"/>
  <c r="L2214" i="15" s="1"/>
  <c r="O2214" i="15" s="1"/>
  <c r="P2214" i="15" s="1"/>
  <c r="O2140" i="15"/>
  <c r="P2140" i="15" s="1"/>
  <c r="K2215" i="15"/>
  <c r="L2215" i="15" s="1"/>
  <c r="O2215" i="15" s="1"/>
  <c r="P2215" i="15" s="1"/>
  <c r="O2141" i="15"/>
  <c r="P2141" i="15" s="1"/>
  <c r="K2216" i="15"/>
  <c r="L2216" i="15" s="1"/>
  <c r="O2216" i="15" s="1"/>
  <c r="P2216" i="15" s="1"/>
  <c r="O2142" i="15"/>
  <c r="P2142" i="15" s="1"/>
  <c r="K2217" i="15"/>
  <c r="L2217" i="15" s="1"/>
  <c r="O2217" i="15" s="1"/>
  <c r="P2217" i="15" s="1"/>
  <c r="O2143" i="15"/>
  <c r="P2143" i="15" s="1"/>
  <c r="K2218" i="15"/>
  <c r="L2218" i="15" s="1"/>
  <c r="O2218" i="15" s="1"/>
  <c r="P2218" i="15" s="1"/>
  <c r="O2144" i="15"/>
  <c r="P2144" i="15" s="1"/>
  <c r="K2219" i="15"/>
  <c r="L2219" i="15" s="1"/>
  <c r="O2219" i="15" s="1"/>
  <c r="P2219" i="15" s="1"/>
  <c r="O2145" i="15"/>
  <c r="P2145" i="15" s="1"/>
  <c r="K2220" i="15"/>
  <c r="L2220" i="15" s="1"/>
  <c r="O2220" i="15" s="1"/>
  <c r="P2220" i="15" s="1"/>
  <c r="O2146" i="15"/>
  <c r="P2146" i="15" s="1"/>
  <c r="K2221" i="15"/>
  <c r="L2221" i="15" s="1"/>
  <c r="O2221" i="15" s="1"/>
  <c r="P2221" i="15" s="1"/>
  <c r="O2147" i="15"/>
  <c r="P2147" i="15" s="1"/>
  <c r="K2222" i="15"/>
  <c r="L2222" i="15" s="1"/>
  <c r="O2222" i="15" s="1"/>
  <c r="P2222" i="15" s="1"/>
  <c r="O2148" i="15"/>
  <c r="P2148" i="15" s="1"/>
  <c r="K2223" i="15"/>
  <c r="L2223" i="15" s="1"/>
  <c r="O2223" i="15" s="1"/>
  <c r="P2223" i="15" s="1"/>
  <c r="O2149" i="15"/>
  <c r="P2149" i="15" s="1"/>
  <c r="K1410" i="15"/>
  <c r="L1410" i="15" s="1"/>
  <c r="O1410" i="15" s="1"/>
  <c r="P1410" i="15" s="1"/>
  <c r="O1336" i="15"/>
  <c r="P1336" i="15" s="1"/>
  <c r="K1411" i="15"/>
  <c r="L1411" i="15" s="1"/>
  <c r="O1411" i="15" s="1"/>
  <c r="P1411" i="15" s="1"/>
  <c r="O1337" i="15"/>
  <c r="P1337" i="15" s="1"/>
  <c r="K1412" i="15"/>
  <c r="L1412" i="15" s="1"/>
  <c r="O1412" i="15" s="1"/>
  <c r="P1412" i="15" s="1"/>
  <c r="O1338" i="15"/>
  <c r="P1338" i="15" s="1"/>
  <c r="K1413" i="15"/>
  <c r="L1413" i="15" s="1"/>
  <c r="O1413" i="15" s="1"/>
  <c r="P1413" i="15" s="1"/>
  <c r="O1339" i="15"/>
  <c r="P1339" i="15" s="1"/>
  <c r="K1414" i="15"/>
  <c r="L1414" i="15" s="1"/>
  <c r="O1414" i="15" s="1"/>
  <c r="P1414" i="15" s="1"/>
  <c r="O1340" i="15"/>
  <c r="P1340" i="15" s="1"/>
  <c r="K1415" i="15"/>
  <c r="L1415" i="15" s="1"/>
  <c r="O1415" i="15" s="1"/>
  <c r="P1415" i="15" s="1"/>
  <c r="O1341" i="15"/>
  <c r="P1341" i="15" s="1"/>
  <c r="K1416" i="15"/>
  <c r="L1416" i="15" s="1"/>
  <c r="O1416" i="15" s="1"/>
  <c r="P1416" i="15" s="1"/>
  <c r="O1342" i="15"/>
  <c r="P1342" i="15" s="1"/>
  <c r="K1417" i="15"/>
  <c r="L1417" i="15" s="1"/>
  <c r="O1417" i="15" s="1"/>
  <c r="P1417" i="15" s="1"/>
  <c r="O1343" i="15"/>
  <c r="P1343" i="15" s="1"/>
  <c r="K1418" i="15"/>
  <c r="L1418" i="15" s="1"/>
  <c r="O1418" i="15" s="1"/>
  <c r="P1418" i="15" s="1"/>
  <c r="O1344" i="15"/>
  <c r="P1344" i="15" s="1"/>
  <c r="K1419" i="15"/>
  <c r="L1419" i="15" s="1"/>
  <c r="O1419" i="15" s="1"/>
  <c r="P1419" i="15" s="1"/>
  <c r="O1345" i="15"/>
  <c r="P1345" i="15" s="1"/>
  <c r="K1420" i="15"/>
  <c r="L1420" i="15" s="1"/>
  <c r="O1420" i="15" s="1"/>
  <c r="P1420" i="15" s="1"/>
  <c r="O1346" i="15"/>
  <c r="P1346" i="15" s="1"/>
  <c r="K1421" i="15"/>
  <c r="L1421" i="15" s="1"/>
  <c r="O1421" i="15" s="1"/>
  <c r="P1421" i="15" s="1"/>
  <c r="O1347" i="15"/>
  <c r="P1347" i="15" s="1"/>
  <c r="K1422" i="15"/>
  <c r="L1422" i="15" s="1"/>
  <c r="O1422" i="15" s="1"/>
  <c r="P1422" i="15" s="1"/>
  <c r="O1348" i="15"/>
  <c r="P1348" i="15" s="1"/>
  <c r="K1423" i="15"/>
  <c r="L1423" i="15" s="1"/>
  <c r="O1423" i="15" s="1"/>
  <c r="P1423" i="15" s="1"/>
  <c r="O1349" i="15"/>
  <c r="P1349" i="15" s="1"/>
  <c r="K1424" i="15"/>
  <c r="L1424" i="15" s="1"/>
  <c r="O1424" i="15" s="1"/>
  <c r="P1424" i="15" s="1"/>
  <c r="O1350" i="15"/>
  <c r="P1350" i="15" s="1"/>
  <c r="K1425" i="15"/>
  <c r="L1425" i="15" s="1"/>
  <c r="O1425" i="15" s="1"/>
  <c r="P1425" i="15" s="1"/>
  <c r="O1351" i="15"/>
  <c r="P1351" i="15" s="1"/>
  <c r="K1426" i="15"/>
  <c r="L1426" i="15" s="1"/>
  <c r="O1426" i="15" s="1"/>
  <c r="P1426" i="15" s="1"/>
  <c r="O1352" i="15"/>
  <c r="P1352" i="15" s="1"/>
  <c r="K1427" i="15"/>
  <c r="L1427" i="15" s="1"/>
  <c r="O1427" i="15" s="1"/>
  <c r="P1427" i="15" s="1"/>
  <c r="O1353" i="15"/>
  <c r="P1353" i="15" s="1"/>
  <c r="K1428" i="15"/>
  <c r="L1428" i="15" s="1"/>
  <c r="O1428" i="15" s="1"/>
  <c r="P1428" i="15" s="1"/>
  <c r="O1354" i="15"/>
  <c r="P1354" i="15" s="1"/>
  <c r="K1429" i="15"/>
  <c r="L1429" i="15" s="1"/>
  <c r="O1429" i="15" s="1"/>
  <c r="P1429" i="15" s="1"/>
  <c r="O1355" i="15"/>
  <c r="P1355" i="15" s="1"/>
  <c r="K1430" i="15"/>
  <c r="L1430" i="15" s="1"/>
  <c r="O1430" i="15" s="1"/>
  <c r="P1430" i="15" s="1"/>
  <c r="O1356" i="15"/>
  <c r="P1356" i="15" s="1"/>
  <c r="K1431" i="15"/>
  <c r="L1431" i="15" s="1"/>
  <c r="O1431" i="15" s="1"/>
  <c r="P1431" i="15" s="1"/>
  <c r="O1357" i="15"/>
  <c r="P1357" i="15" s="1"/>
  <c r="K1432" i="15"/>
  <c r="L1432" i="15" s="1"/>
  <c r="O1432" i="15" s="1"/>
  <c r="P1432" i="15" s="1"/>
  <c r="O1358" i="15"/>
  <c r="P1358" i="15" s="1"/>
  <c r="K1433" i="15"/>
  <c r="L1433" i="15" s="1"/>
  <c r="O1433" i="15" s="1"/>
  <c r="P1433" i="15" s="1"/>
  <c r="O1359" i="15"/>
  <c r="P1359" i="15" s="1"/>
  <c r="K1434" i="15"/>
  <c r="L1434" i="15" s="1"/>
  <c r="O1434" i="15" s="1"/>
  <c r="P1434" i="15" s="1"/>
  <c r="O1360" i="15"/>
  <c r="P1360" i="15" s="1"/>
  <c r="K1435" i="15"/>
  <c r="L1435" i="15" s="1"/>
  <c r="O1435" i="15" s="1"/>
  <c r="P1435" i="15" s="1"/>
  <c r="O1361" i="15"/>
  <c r="P1361" i="15" s="1"/>
  <c r="K1436" i="15"/>
  <c r="L1436" i="15" s="1"/>
  <c r="O1436" i="15" s="1"/>
  <c r="P1436" i="15" s="1"/>
  <c r="O1362" i="15"/>
  <c r="P1362" i="15" s="1"/>
  <c r="K1437" i="15"/>
  <c r="L1437" i="15" s="1"/>
  <c r="O1437" i="15" s="1"/>
  <c r="P1437" i="15" s="1"/>
  <c r="O1363" i="15"/>
  <c r="P1363" i="15" s="1"/>
  <c r="K1438" i="15"/>
  <c r="L1438" i="15" s="1"/>
  <c r="O1438" i="15" s="1"/>
  <c r="P1438" i="15" s="1"/>
  <c r="O1364" i="15"/>
  <c r="P1364" i="15" s="1"/>
  <c r="K1439" i="15"/>
  <c r="L1439" i="15" s="1"/>
  <c r="O1439" i="15" s="1"/>
  <c r="P1439" i="15" s="1"/>
  <c r="O1365" i="15"/>
  <c r="P1365" i="15" s="1"/>
  <c r="K1440" i="15"/>
  <c r="L1440" i="15" s="1"/>
  <c r="O1440" i="15" s="1"/>
  <c r="P1440" i="15" s="1"/>
  <c r="O1366" i="15"/>
  <c r="P1366" i="15" s="1"/>
  <c r="K1441" i="15"/>
  <c r="L1441" i="15" s="1"/>
  <c r="O1441" i="15" s="1"/>
  <c r="P1441" i="15" s="1"/>
  <c r="O1367" i="15"/>
  <c r="P1367" i="15" s="1"/>
  <c r="K1442" i="15"/>
  <c r="L1442" i="15" s="1"/>
  <c r="O1442" i="15" s="1"/>
  <c r="P1442" i="15" s="1"/>
  <c r="O1368" i="15"/>
  <c r="P1368" i="15" s="1"/>
  <c r="K1443" i="15"/>
  <c r="L1443" i="15" s="1"/>
  <c r="O1443" i="15" s="1"/>
  <c r="P1443" i="15" s="1"/>
  <c r="O1369" i="15"/>
  <c r="P1369" i="15" s="1"/>
  <c r="K1444" i="15"/>
  <c r="L1444" i="15" s="1"/>
  <c r="O1444" i="15" s="1"/>
  <c r="P1444" i="15" s="1"/>
  <c r="O1370" i="15"/>
  <c r="P1370" i="15" s="1"/>
  <c r="K1445" i="15"/>
  <c r="L1445" i="15" s="1"/>
  <c r="O1445" i="15" s="1"/>
  <c r="P1445" i="15" s="1"/>
  <c r="O1371" i="15"/>
  <c r="P1371" i="15" s="1"/>
  <c r="K1446" i="15"/>
  <c r="L1446" i="15" s="1"/>
  <c r="O1446" i="15" s="1"/>
  <c r="P1446" i="15" s="1"/>
  <c r="O1372" i="15"/>
  <c r="P1372" i="15" s="1"/>
  <c r="K1521" i="15"/>
  <c r="L1521" i="15" s="1"/>
  <c r="O1521" i="15" s="1"/>
  <c r="P1521" i="15" s="1"/>
  <c r="O1447" i="15"/>
  <c r="P1447" i="15" s="1"/>
  <c r="K1522" i="15"/>
  <c r="L1522" i="15" s="1"/>
  <c r="O1522" i="15" s="1"/>
  <c r="P1522" i="15" s="1"/>
  <c r="O1448" i="15"/>
  <c r="P1448" i="15" s="1"/>
  <c r="K1523" i="15"/>
  <c r="L1523" i="15" s="1"/>
  <c r="O1523" i="15" s="1"/>
  <c r="P1523" i="15" s="1"/>
  <c r="O1449" i="15"/>
  <c r="P1449" i="15" s="1"/>
  <c r="K1524" i="15"/>
  <c r="L1524" i="15" s="1"/>
  <c r="O1524" i="15" s="1"/>
  <c r="P1524" i="15" s="1"/>
  <c r="O1450" i="15"/>
  <c r="P1450" i="15" s="1"/>
  <c r="K1525" i="15"/>
  <c r="L1525" i="15" s="1"/>
  <c r="O1525" i="15" s="1"/>
  <c r="P1525" i="15" s="1"/>
  <c r="O1451" i="15"/>
  <c r="P1451" i="15" s="1"/>
  <c r="K1526" i="15"/>
  <c r="L1526" i="15" s="1"/>
  <c r="O1526" i="15" s="1"/>
  <c r="P1526" i="15" s="1"/>
  <c r="O1452" i="15"/>
  <c r="P1452" i="15" s="1"/>
  <c r="K1527" i="15"/>
  <c r="L1527" i="15" s="1"/>
  <c r="O1527" i="15" s="1"/>
  <c r="P1527" i="15" s="1"/>
  <c r="O1453" i="15"/>
  <c r="P1453" i="15" s="1"/>
  <c r="K1528" i="15"/>
  <c r="L1528" i="15" s="1"/>
  <c r="O1528" i="15" s="1"/>
  <c r="P1528" i="15" s="1"/>
  <c r="O1454" i="15"/>
  <c r="P1454" i="15" s="1"/>
  <c r="K1529" i="15"/>
  <c r="L1529" i="15" s="1"/>
  <c r="O1529" i="15" s="1"/>
  <c r="P1529" i="15" s="1"/>
  <c r="O1455" i="15"/>
  <c r="P1455" i="15" s="1"/>
  <c r="K1530" i="15"/>
  <c r="L1530" i="15" s="1"/>
  <c r="O1530" i="15" s="1"/>
  <c r="P1530" i="15" s="1"/>
  <c r="O1456" i="15"/>
  <c r="P1456" i="15" s="1"/>
  <c r="K1531" i="15"/>
  <c r="L1531" i="15" s="1"/>
  <c r="O1531" i="15" s="1"/>
  <c r="P1531" i="15" s="1"/>
  <c r="O1457" i="15"/>
  <c r="P1457" i="15" s="1"/>
  <c r="K1532" i="15"/>
  <c r="L1532" i="15" s="1"/>
  <c r="O1532" i="15" s="1"/>
  <c r="P1532" i="15" s="1"/>
  <c r="O1458" i="15"/>
  <c r="P1458" i="15" s="1"/>
  <c r="K1533" i="15"/>
  <c r="L1533" i="15" s="1"/>
  <c r="O1533" i="15" s="1"/>
  <c r="P1533" i="15" s="1"/>
  <c r="O1459" i="15"/>
  <c r="P1459" i="15" s="1"/>
  <c r="K1534" i="15"/>
  <c r="L1534" i="15" s="1"/>
  <c r="O1534" i="15" s="1"/>
  <c r="P1534" i="15" s="1"/>
  <c r="O1460" i="15"/>
  <c r="P1460" i="15" s="1"/>
  <c r="K1535" i="15"/>
  <c r="L1535" i="15" s="1"/>
  <c r="O1535" i="15" s="1"/>
  <c r="P1535" i="15" s="1"/>
  <c r="O1461" i="15"/>
  <c r="P1461" i="15" s="1"/>
  <c r="K1536" i="15"/>
  <c r="L1536" i="15" s="1"/>
  <c r="O1536" i="15" s="1"/>
  <c r="P1536" i="15" s="1"/>
  <c r="O1462" i="15"/>
  <c r="P1462" i="15" s="1"/>
  <c r="K1537" i="15"/>
  <c r="L1537" i="15" s="1"/>
  <c r="O1537" i="15" s="1"/>
  <c r="P1537" i="15" s="1"/>
  <c r="O1463" i="15"/>
  <c r="P1463" i="15" s="1"/>
  <c r="K1538" i="15"/>
  <c r="L1538" i="15" s="1"/>
  <c r="O1538" i="15" s="1"/>
  <c r="P1538" i="15" s="1"/>
  <c r="O1464" i="15"/>
  <c r="P1464" i="15" s="1"/>
  <c r="K1539" i="15"/>
  <c r="L1539" i="15" s="1"/>
  <c r="O1539" i="15" s="1"/>
  <c r="P1539" i="15" s="1"/>
  <c r="O1465" i="15"/>
  <c r="P1465" i="15" s="1"/>
  <c r="K1540" i="15"/>
  <c r="L1540" i="15" s="1"/>
  <c r="O1540" i="15" s="1"/>
  <c r="P1540" i="15" s="1"/>
  <c r="O1466" i="15"/>
  <c r="P1466" i="15" s="1"/>
  <c r="K1541" i="15"/>
  <c r="L1541" i="15" s="1"/>
  <c r="O1541" i="15" s="1"/>
  <c r="P1541" i="15" s="1"/>
  <c r="O1467" i="15"/>
  <c r="P1467" i="15" s="1"/>
  <c r="K1542" i="15"/>
  <c r="L1542" i="15" s="1"/>
  <c r="O1542" i="15" s="1"/>
  <c r="P1542" i="15" s="1"/>
  <c r="O1468" i="15"/>
  <c r="P1468" i="15" s="1"/>
  <c r="K1543" i="15"/>
  <c r="L1543" i="15" s="1"/>
  <c r="O1543" i="15" s="1"/>
  <c r="P1543" i="15" s="1"/>
  <c r="O1469" i="15"/>
  <c r="P1469" i="15" s="1"/>
  <c r="K1544" i="15"/>
  <c r="L1544" i="15" s="1"/>
  <c r="O1544" i="15" s="1"/>
  <c r="P1544" i="15" s="1"/>
  <c r="O1470" i="15"/>
  <c r="P1470" i="15" s="1"/>
  <c r="K1545" i="15"/>
  <c r="L1545" i="15" s="1"/>
  <c r="O1545" i="15" s="1"/>
  <c r="P1545" i="15" s="1"/>
  <c r="O1471" i="15"/>
  <c r="P1471" i="15" s="1"/>
  <c r="K1546" i="15"/>
  <c r="L1546" i="15" s="1"/>
  <c r="O1546" i="15" s="1"/>
  <c r="P1546" i="15" s="1"/>
  <c r="O1472" i="15"/>
  <c r="P1472" i="15" s="1"/>
  <c r="K1547" i="15"/>
  <c r="L1547" i="15" s="1"/>
  <c r="O1547" i="15" s="1"/>
  <c r="P1547" i="15" s="1"/>
  <c r="O1473" i="15"/>
  <c r="P1473" i="15" s="1"/>
  <c r="K1548" i="15"/>
  <c r="L1548" i="15" s="1"/>
  <c r="O1548" i="15" s="1"/>
  <c r="P1548" i="15" s="1"/>
  <c r="O1474" i="15"/>
  <c r="P1474" i="15" s="1"/>
  <c r="K1549" i="15"/>
  <c r="L1549" i="15" s="1"/>
  <c r="O1549" i="15" s="1"/>
  <c r="P1549" i="15" s="1"/>
  <c r="O1475" i="15"/>
  <c r="P1475" i="15" s="1"/>
  <c r="K1550" i="15"/>
  <c r="L1550" i="15" s="1"/>
  <c r="O1550" i="15" s="1"/>
  <c r="P1550" i="15" s="1"/>
  <c r="O1476" i="15"/>
  <c r="P1476" i="15" s="1"/>
  <c r="K1551" i="15"/>
  <c r="L1551" i="15" s="1"/>
  <c r="O1551" i="15" s="1"/>
  <c r="P1551" i="15" s="1"/>
  <c r="O1477" i="15"/>
  <c r="P1477" i="15" s="1"/>
  <c r="K1552" i="15"/>
  <c r="L1552" i="15" s="1"/>
  <c r="O1552" i="15" s="1"/>
  <c r="P1552" i="15" s="1"/>
  <c r="O1478" i="15"/>
  <c r="P1478" i="15" s="1"/>
  <c r="K1553" i="15"/>
  <c r="L1553" i="15" s="1"/>
  <c r="O1553" i="15" s="1"/>
  <c r="P1553" i="15" s="1"/>
  <c r="O1479" i="15"/>
  <c r="P1479" i="15" s="1"/>
  <c r="K1554" i="15"/>
  <c r="L1554" i="15" s="1"/>
  <c r="O1554" i="15" s="1"/>
  <c r="P1554" i="15" s="1"/>
  <c r="O1480" i="15"/>
  <c r="P1480" i="15" s="1"/>
  <c r="K1555" i="15"/>
  <c r="L1555" i="15" s="1"/>
  <c r="O1555" i="15" s="1"/>
  <c r="P1555" i="15" s="1"/>
  <c r="O1481" i="15"/>
  <c r="P1481" i="15" s="1"/>
  <c r="K1556" i="15"/>
  <c r="L1556" i="15" s="1"/>
  <c r="O1556" i="15" s="1"/>
  <c r="P1556" i="15" s="1"/>
  <c r="O1482" i="15"/>
  <c r="P1482" i="15" s="1"/>
  <c r="K1557" i="15"/>
  <c r="L1557" i="15" s="1"/>
  <c r="O1557" i="15" s="1"/>
  <c r="P1557" i="15" s="1"/>
  <c r="O1483" i="15"/>
  <c r="P1483" i="15" s="1"/>
  <c r="O1558" i="15"/>
  <c r="P1558" i="15" s="1"/>
  <c r="O1559" i="15"/>
  <c r="P1559" i="15" s="1"/>
  <c r="O1560" i="15"/>
  <c r="P1560" i="15" s="1"/>
  <c r="O1561" i="15"/>
  <c r="P1561" i="15" s="1"/>
  <c r="O1562" i="15"/>
  <c r="P1562" i="15" s="1"/>
  <c r="O1563" i="15"/>
  <c r="P1563" i="15" s="1"/>
  <c r="O1564" i="15"/>
  <c r="P1564" i="15" s="1"/>
  <c r="O1565" i="15"/>
  <c r="P1565" i="15" s="1"/>
  <c r="O1566" i="15"/>
  <c r="P1566" i="15" s="1"/>
  <c r="O1567" i="15"/>
  <c r="P1567" i="15" s="1"/>
  <c r="O1568" i="15"/>
  <c r="P1568" i="15" s="1"/>
  <c r="O1569" i="15"/>
  <c r="P1569" i="15" s="1"/>
  <c r="O1570" i="15"/>
  <c r="P1570" i="15" s="1"/>
  <c r="O1571" i="15"/>
  <c r="P1571" i="15" s="1"/>
  <c r="O1572" i="15"/>
  <c r="P1572" i="15" s="1"/>
  <c r="O1573" i="15"/>
  <c r="P1573" i="15" s="1"/>
  <c r="O1574" i="15"/>
  <c r="P1574" i="15" s="1"/>
  <c r="O1575" i="15"/>
  <c r="P1575" i="15" s="1"/>
  <c r="O1576" i="15"/>
  <c r="P1576" i="15" s="1"/>
  <c r="O1577" i="15"/>
  <c r="P1577" i="15" s="1"/>
  <c r="O1578" i="15"/>
  <c r="P1578" i="15" s="1"/>
  <c r="O1579" i="15"/>
  <c r="P1579" i="15" s="1"/>
  <c r="O1580" i="15"/>
  <c r="P1580" i="15" s="1"/>
  <c r="O1581" i="15"/>
  <c r="P1581" i="15" s="1"/>
  <c r="O1582" i="15"/>
  <c r="P1582" i="15" s="1"/>
  <c r="O1583" i="15"/>
  <c r="P1583" i="15" s="1"/>
  <c r="O1584" i="15"/>
  <c r="P1584" i="15" s="1"/>
  <c r="O1585" i="15"/>
  <c r="P1585" i="15" s="1"/>
  <c r="O1586" i="15"/>
  <c r="P1586" i="15" s="1"/>
  <c r="O1587" i="15"/>
  <c r="P1587" i="15" s="1"/>
  <c r="O1588" i="15"/>
  <c r="P1588" i="15" s="1"/>
  <c r="O1589" i="15"/>
  <c r="P1589" i="15" s="1"/>
  <c r="O1590" i="15"/>
  <c r="P1590" i="15" s="1"/>
  <c r="O1591" i="15"/>
  <c r="P1591" i="15" s="1"/>
  <c r="O1592" i="15"/>
  <c r="P1592" i="15" s="1"/>
  <c r="O1593" i="15"/>
  <c r="P1593" i="15" s="1"/>
  <c r="O1594" i="15"/>
  <c r="P1594" i="15" s="1"/>
  <c r="K1743" i="15"/>
  <c r="L1743" i="15" s="1"/>
  <c r="O1743" i="15" s="1"/>
  <c r="P1743" i="15" s="1"/>
  <c r="O1669" i="15"/>
  <c r="P1669" i="15" s="1"/>
  <c r="K1744" i="15"/>
  <c r="L1744" i="15" s="1"/>
  <c r="O1744" i="15" s="1"/>
  <c r="P1744" i="15" s="1"/>
  <c r="O1670" i="15"/>
  <c r="P1670" i="15" s="1"/>
  <c r="K1745" i="15"/>
  <c r="L1745" i="15" s="1"/>
  <c r="O1745" i="15" s="1"/>
  <c r="P1745" i="15" s="1"/>
  <c r="O1671" i="15"/>
  <c r="P1671" i="15" s="1"/>
  <c r="K1746" i="15"/>
  <c r="L1746" i="15" s="1"/>
  <c r="O1746" i="15" s="1"/>
  <c r="P1746" i="15" s="1"/>
  <c r="O1672" i="15"/>
  <c r="P1672" i="15" s="1"/>
  <c r="K1747" i="15"/>
  <c r="L1747" i="15" s="1"/>
  <c r="O1747" i="15" s="1"/>
  <c r="P1747" i="15" s="1"/>
  <c r="O1673" i="15"/>
  <c r="P1673" i="15" s="1"/>
  <c r="K1748" i="15"/>
  <c r="L1748" i="15" s="1"/>
  <c r="O1748" i="15" s="1"/>
  <c r="P1748" i="15" s="1"/>
  <c r="O1674" i="15"/>
  <c r="P1674" i="15" s="1"/>
  <c r="K1749" i="15"/>
  <c r="L1749" i="15" s="1"/>
  <c r="O1749" i="15" s="1"/>
  <c r="P1749" i="15" s="1"/>
  <c r="O1675" i="15"/>
  <c r="P1675" i="15" s="1"/>
  <c r="K1750" i="15"/>
  <c r="L1750" i="15" s="1"/>
  <c r="O1750" i="15" s="1"/>
  <c r="P1750" i="15" s="1"/>
  <c r="O1676" i="15"/>
  <c r="P1676" i="15" s="1"/>
  <c r="K1751" i="15"/>
  <c r="L1751" i="15" s="1"/>
  <c r="O1751" i="15" s="1"/>
  <c r="P1751" i="15" s="1"/>
  <c r="O1677" i="15"/>
  <c r="P1677" i="15" s="1"/>
  <c r="K1752" i="15"/>
  <c r="L1752" i="15" s="1"/>
  <c r="O1752" i="15" s="1"/>
  <c r="P1752" i="15" s="1"/>
  <c r="O1678" i="15"/>
  <c r="P1678" i="15" s="1"/>
  <c r="K1753" i="15"/>
  <c r="L1753" i="15" s="1"/>
  <c r="O1753" i="15" s="1"/>
  <c r="P1753" i="15" s="1"/>
  <c r="O1679" i="15"/>
  <c r="P1679" i="15" s="1"/>
  <c r="K1754" i="15"/>
  <c r="L1754" i="15" s="1"/>
  <c r="O1754" i="15" s="1"/>
  <c r="P1754" i="15" s="1"/>
  <c r="O1680" i="15"/>
  <c r="P1680" i="15" s="1"/>
  <c r="K1755" i="15"/>
  <c r="L1755" i="15" s="1"/>
  <c r="O1755" i="15" s="1"/>
  <c r="P1755" i="15" s="1"/>
  <c r="O1681" i="15"/>
  <c r="P1681" i="15" s="1"/>
  <c r="K1756" i="15"/>
  <c r="L1756" i="15" s="1"/>
  <c r="O1756" i="15" s="1"/>
  <c r="P1756" i="15" s="1"/>
  <c r="O1682" i="15"/>
  <c r="P1682" i="15" s="1"/>
  <c r="K1757" i="15"/>
  <c r="L1757" i="15" s="1"/>
  <c r="O1757" i="15" s="1"/>
  <c r="P1757" i="15" s="1"/>
  <c r="O1683" i="15"/>
  <c r="P1683" i="15" s="1"/>
  <c r="K1758" i="15"/>
  <c r="L1758" i="15" s="1"/>
  <c r="O1758" i="15" s="1"/>
  <c r="P1758" i="15" s="1"/>
  <c r="O1684" i="15"/>
  <c r="P1684" i="15" s="1"/>
  <c r="K1759" i="15"/>
  <c r="L1759" i="15" s="1"/>
  <c r="O1759" i="15" s="1"/>
  <c r="P1759" i="15" s="1"/>
  <c r="O1685" i="15"/>
  <c r="P1685" i="15" s="1"/>
  <c r="K1760" i="15"/>
  <c r="L1760" i="15" s="1"/>
  <c r="O1760" i="15" s="1"/>
  <c r="P1760" i="15" s="1"/>
  <c r="O1686" i="15"/>
  <c r="P1686" i="15" s="1"/>
  <c r="K1761" i="15"/>
  <c r="L1761" i="15" s="1"/>
  <c r="O1761" i="15" s="1"/>
  <c r="P1761" i="15" s="1"/>
  <c r="O1687" i="15"/>
  <c r="P1687" i="15" s="1"/>
  <c r="K1762" i="15"/>
  <c r="L1762" i="15" s="1"/>
  <c r="O1762" i="15" s="1"/>
  <c r="P1762" i="15" s="1"/>
  <c r="O1688" i="15"/>
  <c r="P1688" i="15" s="1"/>
  <c r="K1763" i="15"/>
  <c r="L1763" i="15" s="1"/>
  <c r="O1763" i="15" s="1"/>
  <c r="P1763" i="15" s="1"/>
  <c r="O1689" i="15"/>
  <c r="P1689" i="15" s="1"/>
  <c r="K1764" i="15"/>
  <c r="L1764" i="15" s="1"/>
  <c r="O1764" i="15" s="1"/>
  <c r="P1764" i="15" s="1"/>
  <c r="O1690" i="15"/>
  <c r="P1690" i="15" s="1"/>
  <c r="K1765" i="15"/>
  <c r="L1765" i="15" s="1"/>
  <c r="O1765" i="15" s="1"/>
  <c r="P1765" i="15" s="1"/>
  <c r="O1691" i="15"/>
  <c r="P1691" i="15" s="1"/>
  <c r="K1766" i="15"/>
  <c r="L1766" i="15" s="1"/>
  <c r="O1766" i="15" s="1"/>
  <c r="P1766" i="15" s="1"/>
  <c r="O1692" i="15"/>
  <c r="P1692" i="15" s="1"/>
  <c r="K1767" i="15"/>
  <c r="L1767" i="15" s="1"/>
  <c r="O1767" i="15" s="1"/>
  <c r="P1767" i="15" s="1"/>
  <c r="O1693" i="15"/>
  <c r="P1693" i="15" s="1"/>
  <c r="K1768" i="15"/>
  <c r="L1768" i="15" s="1"/>
  <c r="O1768" i="15" s="1"/>
  <c r="P1768" i="15" s="1"/>
  <c r="O1694" i="15"/>
  <c r="P1694" i="15" s="1"/>
  <c r="K1769" i="15"/>
  <c r="L1769" i="15" s="1"/>
  <c r="O1769" i="15" s="1"/>
  <c r="P1769" i="15" s="1"/>
  <c r="O1695" i="15"/>
  <c r="P1695" i="15" s="1"/>
  <c r="K1770" i="15"/>
  <c r="L1770" i="15" s="1"/>
  <c r="O1770" i="15" s="1"/>
  <c r="P1770" i="15" s="1"/>
  <c r="O1696" i="15"/>
  <c r="P1696" i="15" s="1"/>
  <c r="K1771" i="15"/>
  <c r="L1771" i="15" s="1"/>
  <c r="O1771" i="15" s="1"/>
  <c r="P1771" i="15" s="1"/>
  <c r="O1697" i="15"/>
  <c r="P1697" i="15" s="1"/>
  <c r="K1772" i="15"/>
  <c r="L1772" i="15" s="1"/>
  <c r="O1772" i="15" s="1"/>
  <c r="P1772" i="15" s="1"/>
  <c r="O1698" i="15"/>
  <c r="P1698" i="15" s="1"/>
  <c r="K1773" i="15"/>
  <c r="L1773" i="15" s="1"/>
  <c r="O1773" i="15" s="1"/>
  <c r="P1773" i="15" s="1"/>
  <c r="O1699" i="15"/>
  <c r="P1699" i="15" s="1"/>
  <c r="K1774" i="15"/>
  <c r="L1774" i="15" s="1"/>
  <c r="O1774" i="15" s="1"/>
  <c r="P1774" i="15" s="1"/>
  <c r="O1700" i="15"/>
  <c r="P1700" i="15" s="1"/>
  <c r="K1775" i="15"/>
  <c r="L1775" i="15" s="1"/>
  <c r="O1775" i="15" s="1"/>
  <c r="P1775" i="15" s="1"/>
  <c r="O1701" i="15"/>
  <c r="P1701" i="15" s="1"/>
  <c r="K1776" i="15"/>
  <c r="L1776" i="15" s="1"/>
  <c r="O1776" i="15" s="1"/>
  <c r="P1776" i="15" s="1"/>
  <c r="O1702" i="15"/>
  <c r="P1702" i="15" s="1"/>
  <c r="K1777" i="15"/>
  <c r="L1777" i="15" s="1"/>
  <c r="O1777" i="15" s="1"/>
  <c r="P1777" i="15" s="1"/>
  <c r="O1703" i="15"/>
  <c r="P1703" i="15" s="1"/>
  <c r="K1778" i="15"/>
  <c r="L1778" i="15" s="1"/>
  <c r="O1778" i="15" s="1"/>
  <c r="P1778" i="15" s="1"/>
  <c r="O1704" i="15"/>
  <c r="P1704" i="15" s="1"/>
  <c r="K1779" i="15"/>
  <c r="L1779" i="15" s="1"/>
  <c r="O1779" i="15" s="1"/>
  <c r="P1779" i="15" s="1"/>
  <c r="O1705" i="15"/>
  <c r="P1705" i="15" s="1"/>
  <c r="K1299" i="15"/>
  <c r="L1299" i="15" s="1"/>
  <c r="O1299" i="15" s="1"/>
  <c r="P1299" i="15" s="1"/>
  <c r="O1225" i="15"/>
  <c r="P1225" i="15" s="1"/>
  <c r="K1300" i="15"/>
  <c r="L1300" i="15" s="1"/>
  <c r="O1300" i="15" s="1"/>
  <c r="P1300" i="15" s="1"/>
  <c r="O1226" i="15"/>
  <c r="P1226" i="15" s="1"/>
  <c r="K1301" i="15"/>
  <c r="L1301" i="15" s="1"/>
  <c r="O1301" i="15" s="1"/>
  <c r="P1301" i="15" s="1"/>
  <c r="O1227" i="15"/>
  <c r="P1227" i="15" s="1"/>
  <c r="K1302" i="15"/>
  <c r="L1302" i="15" s="1"/>
  <c r="O1302" i="15" s="1"/>
  <c r="P1302" i="15" s="1"/>
  <c r="O1228" i="15"/>
  <c r="P1228" i="15" s="1"/>
  <c r="K1303" i="15"/>
  <c r="L1303" i="15" s="1"/>
  <c r="O1303" i="15" s="1"/>
  <c r="P1303" i="15" s="1"/>
  <c r="O1229" i="15"/>
  <c r="P1229" i="15" s="1"/>
  <c r="K1304" i="15"/>
  <c r="L1304" i="15" s="1"/>
  <c r="O1304" i="15" s="1"/>
  <c r="P1304" i="15" s="1"/>
  <c r="O1230" i="15"/>
  <c r="P1230" i="15" s="1"/>
  <c r="K1305" i="15"/>
  <c r="L1305" i="15" s="1"/>
  <c r="O1305" i="15" s="1"/>
  <c r="P1305" i="15" s="1"/>
  <c r="O1231" i="15"/>
  <c r="P1231" i="15" s="1"/>
  <c r="K1306" i="15"/>
  <c r="L1306" i="15" s="1"/>
  <c r="O1306" i="15" s="1"/>
  <c r="P1306" i="15" s="1"/>
  <c r="O1232" i="15"/>
  <c r="P1232" i="15" s="1"/>
  <c r="K1307" i="15"/>
  <c r="L1307" i="15" s="1"/>
  <c r="O1307" i="15" s="1"/>
  <c r="P1307" i="15" s="1"/>
  <c r="O1233" i="15"/>
  <c r="P1233" i="15" s="1"/>
  <c r="K1308" i="15"/>
  <c r="L1308" i="15" s="1"/>
  <c r="O1308" i="15" s="1"/>
  <c r="P1308" i="15" s="1"/>
  <c r="O1234" i="15"/>
  <c r="P1234" i="15" s="1"/>
  <c r="K1309" i="15"/>
  <c r="L1309" i="15" s="1"/>
  <c r="O1309" i="15" s="1"/>
  <c r="P1309" i="15" s="1"/>
  <c r="O1235" i="15"/>
  <c r="P1235" i="15" s="1"/>
  <c r="K1310" i="15"/>
  <c r="L1310" i="15" s="1"/>
  <c r="O1310" i="15" s="1"/>
  <c r="P1310" i="15" s="1"/>
  <c r="O1236" i="15"/>
  <c r="P1236" i="15" s="1"/>
  <c r="K1311" i="15"/>
  <c r="L1311" i="15" s="1"/>
  <c r="O1311" i="15" s="1"/>
  <c r="P1311" i="15" s="1"/>
  <c r="O1237" i="15"/>
  <c r="P1237" i="15" s="1"/>
  <c r="K1312" i="15"/>
  <c r="L1312" i="15" s="1"/>
  <c r="O1312" i="15" s="1"/>
  <c r="P1312" i="15" s="1"/>
  <c r="O1238" i="15"/>
  <c r="P1238" i="15" s="1"/>
  <c r="K1313" i="15"/>
  <c r="L1313" i="15" s="1"/>
  <c r="O1313" i="15" s="1"/>
  <c r="P1313" i="15" s="1"/>
  <c r="O1239" i="15"/>
  <c r="P1239" i="15" s="1"/>
  <c r="K1314" i="15"/>
  <c r="L1314" i="15" s="1"/>
  <c r="O1314" i="15" s="1"/>
  <c r="P1314" i="15" s="1"/>
  <c r="O1240" i="15"/>
  <c r="P1240" i="15" s="1"/>
  <c r="K1315" i="15"/>
  <c r="L1315" i="15" s="1"/>
  <c r="O1315" i="15" s="1"/>
  <c r="P1315" i="15" s="1"/>
  <c r="O1241" i="15"/>
  <c r="P1241" i="15" s="1"/>
  <c r="K1316" i="15"/>
  <c r="L1316" i="15" s="1"/>
  <c r="O1316" i="15" s="1"/>
  <c r="P1316" i="15" s="1"/>
  <c r="O1242" i="15"/>
  <c r="P1242" i="15" s="1"/>
  <c r="K1317" i="15"/>
  <c r="L1317" i="15" s="1"/>
  <c r="O1317" i="15" s="1"/>
  <c r="P1317" i="15" s="1"/>
  <c r="O1243" i="15"/>
  <c r="P1243" i="15" s="1"/>
  <c r="K1318" i="15"/>
  <c r="L1318" i="15" s="1"/>
  <c r="O1318" i="15" s="1"/>
  <c r="P1318" i="15" s="1"/>
  <c r="O1244" i="15"/>
  <c r="P1244" i="15" s="1"/>
  <c r="K1319" i="15"/>
  <c r="L1319" i="15" s="1"/>
  <c r="O1319" i="15" s="1"/>
  <c r="P1319" i="15" s="1"/>
  <c r="O1245" i="15"/>
  <c r="P1245" i="15" s="1"/>
  <c r="K1320" i="15"/>
  <c r="L1320" i="15" s="1"/>
  <c r="O1320" i="15" s="1"/>
  <c r="P1320" i="15" s="1"/>
  <c r="O1246" i="15"/>
  <c r="P1246" i="15" s="1"/>
  <c r="K1321" i="15"/>
  <c r="L1321" i="15" s="1"/>
  <c r="O1321" i="15" s="1"/>
  <c r="P1321" i="15" s="1"/>
  <c r="O1247" i="15"/>
  <c r="P1247" i="15" s="1"/>
  <c r="K1322" i="15"/>
  <c r="L1322" i="15" s="1"/>
  <c r="O1322" i="15" s="1"/>
  <c r="P1322" i="15" s="1"/>
  <c r="O1248" i="15"/>
  <c r="P1248" i="15" s="1"/>
  <c r="K1323" i="15"/>
  <c r="L1323" i="15" s="1"/>
  <c r="O1323" i="15" s="1"/>
  <c r="P1323" i="15" s="1"/>
  <c r="O1249" i="15"/>
  <c r="P1249" i="15" s="1"/>
  <c r="K1324" i="15"/>
  <c r="L1324" i="15" s="1"/>
  <c r="O1324" i="15" s="1"/>
  <c r="P1324" i="15" s="1"/>
  <c r="O1250" i="15"/>
  <c r="P1250" i="15" s="1"/>
  <c r="K1325" i="15"/>
  <c r="L1325" i="15" s="1"/>
  <c r="O1325" i="15" s="1"/>
  <c r="P1325" i="15" s="1"/>
  <c r="O1251" i="15"/>
  <c r="P1251" i="15" s="1"/>
  <c r="K1326" i="15"/>
  <c r="L1326" i="15" s="1"/>
  <c r="O1326" i="15" s="1"/>
  <c r="P1326" i="15" s="1"/>
  <c r="O1252" i="15"/>
  <c r="P1252" i="15" s="1"/>
  <c r="K1327" i="15"/>
  <c r="L1327" i="15" s="1"/>
  <c r="O1327" i="15" s="1"/>
  <c r="P1327" i="15" s="1"/>
  <c r="O1253" i="15"/>
  <c r="P1253" i="15" s="1"/>
  <c r="K1328" i="15"/>
  <c r="L1328" i="15" s="1"/>
  <c r="O1328" i="15" s="1"/>
  <c r="P1328" i="15" s="1"/>
  <c r="O1254" i="15"/>
  <c r="P1254" i="15" s="1"/>
  <c r="K1329" i="15"/>
  <c r="L1329" i="15" s="1"/>
  <c r="O1329" i="15" s="1"/>
  <c r="P1329" i="15" s="1"/>
  <c r="O1255" i="15"/>
  <c r="P1255" i="15" s="1"/>
  <c r="K1330" i="15"/>
  <c r="L1330" i="15" s="1"/>
  <c r="O1330" i="15" s="1"/>
  <c r="P1330" i="15" s="1"/>
  <c r="O1256" i="15"/>
  <c r="P1256" i="15" s="1"/>
  <c r="K1331" i="15"/>
  <c r="L1331" i="15" s="1"/>
  <c r="O1331" i="15" s="1"/>
  <c r="P1331" i="15" s="1"/>
  <c r="O1257" i="15"/>
  <c r="P1257" i="15" s="1"/>
  <c r="K1332" i="15"/>
  <c r="L1332" i="15" s="1"/>
  <c r="O1332" i="15" s="1"/>
  <c r="P1332" i="15" s="1"/>
  <c r="O1258" i="15"/>
  <c r="P1258" i="15" s="1"/>
  <c r="K1333" i="15"/>
  <c r="L1333" i="15" s="1"/>
  <c r="O1333" i="15" s="1"/>
  <c r="P1333" i="15" s="1"/>
  <c r="O1259" i="15"/>
  <c r="P1259" i="15" s="1"/>
  <c r="K1334" i="15"/>
  <c r="L1334" i="15" s="1"/>
  <c r="O1334" i="15" s="1"/>
  <c r="P1334" i="15" s="1"/>
  <c r="O1260" i="15"/>
  <c r="P1260" i="15" s="1"/>
  <c r="K1335" i="15"/>
  <c r="L1335" i="15" s="1"/>
  <c r="O1335" i="15" s="1"/>
  <c r="P1335" i="15" s="1"/>
  <c r="O1261" i="15"/>
  <c r="P1261" i="15" s="1"/>
  <c r="K1188" i="15"/>
  <c r="L1188" i="15" s="1"/>
  <c r="O1188" i="15" s="1"/>
  <c r="P1188" i="15" s="1"/>
  <c r="O1114" i="15"/>
  <c r="P1114" i="15" s="1"/>
  <c r="K1189" i="15"/>
  <c r="L1189" i="15" s="1"/>
  <c r="O1189" i="15" s="1"/>
  <c r="P1189" i="15" s="1"/>
  <c r="O1115" i="15"/>
  <c r="P1115" i="15" s="1"/>
  <c r="K1190" i="15"/>
  <c r="L1190" i="15" s="1"/>
  <c r="O1190" i="15" s="1"/>
  <c r="P1190" i="15" s="1"/>
  <c r="O1116" i="15"/>
  <c r="P1116" i="15" s="1"/>
  <c r="K1191" i="15"/>
  <c r="L1191" i="15" s="1"/>
  <c r="O1191" i="15" s="1"/>
  <c r="P1191" i="15" s="1"/>
  <c r="O1117" i="15"/>
  <c r="P1117" i="15" s="1"/>
  <c r="K1192" i="15"/>
  <c r="L1192" i="15" s="1"/>
  <c r="O1192" i="15" s="1"/>
  <c r="P1192" i="15" s="1"/>
  <c r="O1118" i="15"/>
  <c r="P1118" i="15" s="1"/>
  <c r="K1193" i="15"/>
  <c r="L1193" i="15" s="1"/>
  <c r="O1193" i="15" s="1"/>
  <c r="P1193" i="15" s="1"/>
  <c r="O1119" i="15"/>
  <c r="P1119" i="15" s="1"/>
  <c r="K1194" i="15"/>
  <c r="L1194" i="15" s="1"/>
  <c r="O1194" i="15" s="1"/>
  <c r="P1194" i="15" s="1"/>
  <c r="O1120" i="15"/>
  <c r="P1120" i="15" s="1"/>
  <c r="K1195" i="15"/>
  <c r="L1195" i="15" s="1"/>
  <c r="O1195" i="15" s="1"/>
  <c r="P1195" i="15" s="1"/>
  <c r="O1121" i="15"/>
  <c r="P1121" i="15" s="1"/>
  <c r="K1196" i="15"/>
  <c r="L1196" i="15" s="1"/>
  <c r="O1196" i="15" s="1"/>
  <c r="P1196" i="15" s="1"/>
  <c r="O1122" i="15"/>
  <c r="P1122" i="15" s="1"/>
  <c r="K1197" i="15"/>
  <c r="L1197" i="15" s="1"/>
  <c r="O1197" i="15" s="1"/>
  <c r="P1197" i="15" s="1"/>
  <c r="O1123" i="15"/>
  <c r="P1123" i="15" s="1"/>
  <c r="K1198" i="15"/>
  <c r="L1198" i="15" s="1"/>
  <c r="O1198" i="15" s="1"/>
  <c r="P1198" i="15" s="1"/>
  <c r="O1124" i="15"/>
  <c r="P1124" i="15" s="1"/>
  <c r="K1199" i="15"/>
  <c r="L1199" i="15" s="1"/>
  <c r="O1199" i="15" s="1"/>
  <c r="P1199" i="15" s="1"/>
  <c r="O1125" i="15"/>
  <c r="P1125" i="15" s="1"/>
  <c r="K1200" i="15"/>
  <c r="L1200" i="15" s="1"/>
  <c r="O1200" i="15" s="1"/>
  <c r="P1200" i="15" s="1"/>
  <c r="O1126" i="15"/>
  <c r="P1126" i="15" s="1"/>
  <c r="K1201" i="15"/>
  <c r="L1201" i="15" s="1"/>
  <c r="O1201" i="15" s="1"/>
  <c r="P1201" i="15" s="1"/>
  <c r="O1127" i="15"/>
  <c r="P1127" i="15" s="1"/>
  <c r="K1202" i="15"/>
  <c r="L1202" i="15" s="1"/>
  <c r="O1202" i="15" s="1"/>
  <c r="P1202" i="15" s="1"/>
  <c r="O1128" i="15"/>
  <c r="P1128" i="15" s="1"/>
  <c r="K1203" i="15"/>
  <c r="L1203" i="15" s="1"/>
  <c r="O1203" i="15" s="1"/>
  <c r="P1203" i="15" s="1"/>
  <c r="O1129" i="15"/>
  <c r="P1129" i="15" s="1"/>
  <c r="K1204" i="15"/>
  <c r="L1204" i="15" s="1"/>
  <c r="O1204" i="15" s="1"/>
  <c r="P1204" i="15" s="1"/>
  <c r="O1130" i="15"/>
  <c r="P1130" i="15" s="1"/>
  <c r="K1205" i="15"/>
  <c r="L1205" i="15" s="1"/>
  <c r="O1205" i="15" s="1"/>
  <c r="P1205" i="15" s="1"/>
  <c r="O1131" i="15"/>
  <c r="P1131" i="15" s="1"/>
  <c r="K1206" i="15"/>
  <c r="L1206" i="15" s="1"/>
  <c r="O1206" i="15" s="1"/>
  <c r="P1206" i="15" s="1"/>
  <c r="O1132" i="15"/>
  <c r="P1132" i="15" s="1"/>
  <c r="K1207" i="15"/>
  <c r="L1207" i="15" s="1"/>
  <c r="O1207" i="15" s="1"/>
  <c r="P1207" i="15" s="1"/>
  <c r="O1133" i="15"/>
  <c r="P1133" i="15" s="1"/>
  <c r="K1208" i="15"/>
  <c r="L1208" i="15" s="1"/>
  <c r="O1208" i="15" s="1"/>
  <c r="P1208" i="15" s="1"/>
  <c r="O1134" i="15"/>
  <c r="P1134" i="15" s="1"/>
  <c r="K1209" i="15"/>
  <c r="L1209" i="15" s="1"/>
  <c r="O1209" i="15" s="1"/>
  <c r="P1209" i="15" s="1"/>
  <c r="O1135" i="15"/>
  <c r="P1135" i="15" s="1"/>
  <c r="K1210" i="15"/>
  <c r="L1210" i="15" s="1"/>
  <c r="O1210" i="15" s="1"/>
  <c r="P1210" i="15" s="1"/>
  <c r="O1136" i="15"/>
  <c r="P1136" i="15" s="1"/>
  <c r="K1211" i="15"/>
  <c r="L1211" i="15" s="1"/>
  <c r="O1211" i="15" s="1"/>
  <c r="P1211" i="15" s="1"/>
  <c r="O1137" i="15"/>
  <c r="P1137" i="15" s="1"/>
  <c r="K1212" i="15"/>
  <c r="L1212" i="15" s="1"/>
  <c r="O1212" i="15" s="1"/>
  <c r="P1212" i="15" s="1"/>
  <c r="O1138" i="15"/>
  <c r="P1138" i="15" s="1"/>
  <c r="K1213" i="15"/>
  <c r="L1213" i="15" s="1"/>
  <c r="O1213" i="15" s="1"/>
  <c r="P1213" i="15" s="1"/>
  <c r="O1139" i="15"/>
  <c r="P1139" i="15" s="1"/>
  <c r="K1214" i="15"/>
  <c r="L1214" i="15" s="1"/>
  <c r="O1214" i="15" s="1"/>
  <c r="P1214" i="15" s="1"/>
  <c r="O1140" i="15"/>
  <c r="P1140" i="15" s="1"/>
  <c r="K1215" i="15"/>
  <c r="L1215" i="15" s="1"/>
  <c r="O1215" i="15" s="1"/>
  <c r="P1215" i="15" s="1"/>
  <c r="O1141" i="15"/>
  <c r="P1141" i="15" s="1"/>
  <c r="K1216" i="15"/>
  <c r="L1216" i="15" s="1"/>
  <c r="O1216" i="15" s="1"/>
  <c r="P1216" i="15" s="1"/>
  <c r="O1142" i="15"/>
  <c r="P1142" i="15" s="1"/>
  <c r="K1217" i="15"/>
  <c r="L1217" i="15" s="1"/>
  <c r="O1217" i="15" s="1"/>
  <c r="P1217" i="15" s="1"/>
  <c r="O1143" i="15"/>
  <c r="P1143" i="15" s="1"/>
  <c r="K1218" i="15"/>
  <c r="L1218" i="15" s="1"/>
  <c r="O1218" i="15" s="1"/>
  <c r="P1218" i="15" s="1"/>
  <c r="O1144" i="15"/>
  <c r="P1144" i="15" s="1"/>
  <c r="K1219" i="15"/>
  <c r="L1219" i="15" s="1"/>
  <c r="O1219" i="15" s="1"/>
  <c r="P1219" i="15" s="1"/>
  <c r="O1145" i="15"/>
  <c r="P1145" i="15" s="1"/>
  <c r="K1220" i="15"/>
  <c r="L1220" i="15" s="1"/>
  <c r="O1220" i="15" s="1"/>
  <c r="P1220" i="15" s="1"/>
  <c r="O1146" i="15"/>
  <c r="P1146" i="15" s="1"/>
  <c r="K1221" i="15"/>
  <c r="L1221" i="15" s="1"/>
  <c r="O1221" i="15" s="1"/>
  <c r="P1221" i="15" s="1"/>
  <c r="O1147" i="15"/>
  <c r="P1147" i="15" s="1"/>
  <c r="K1222" i="15"/>
  <c r="L1222" i="15" s="1"/>
  <c r="O1222" i="15" s="1"/>
  <c r="P1222" i="15" s="1"/>
  <c r="O1148" i="15"/>
  <c r="P1148" i="15" s="1"/>
  <c r="K1223" i="15"/>
  <c r="L1223" i="15" s="1"/>
  <c r="O1223" i="15" s="1"/>
  <c r="P1223" i="15" s="1"/>
  <c r="O1149" i="15"/>
  <c r="P1149" i="15" s="1"/>
  <c r="K1224" i="15"/>
  <c r="L1224" i="15" s="1"/>
  <c r="O1224" i="15" s="1"/>
  <c r="P1224" i="15" s="1"/>
  <c r="O1150" i="15"/>
  <c r="P1150" i="15" s="1"/>
  <c r="K522" i="15"/>
  <c r="L522" i="15" s="1"/>
  <c r="O522" i="15" s="1"/>
  <c r="P522" i="15" s="1"/>
  <c r="K524" i="15"/>
  <c r="L524" i="15" s="1"/>
  <c r="O524" i="15" s="1"/>
  <c r="P524" i="15" s="1"/>
  <c r="K526" i="15"/>
  <c r="L526" i="15" s="1"/>
  <c r="O526" i="15" s="1"/>
  <c r="P526" i="15" s="1"/>
  <c r="K528" i="15"/>
  <c r="L528" i="15" s="1"/>
  <c r="O528" i="15" s="1"/>
  <c r="P528" i="15" s="1"/>
  <c r="K530" i="15"/>
  <c r="L530" i="15" s="1"/>
  <c r="O530" i="15" s="1"/>
  <c r="P530" i="15" s="1"/>
  <c r="K523" i="15"/>
  <c r="L523" i="15" s="1"/>
  <c r="O523" i="15" s="1"/>
  <c r="P523" i="15" s="1"/>
  <c r="K525" i="15"/>
  <c r="L525" i="15" s="1"/>
  <c r="O525" i="15" s="1"/>
  <c r="P525" i="15" s="1"/>
  <c r="K527" i="15"/>
  <c r="L527" i="15" s="1"/>
  <c r="O527" i="15" s="1"/>
  <c r="P527" i="15" s="1"/>
  <c r="K529" i="15"/>
  <c r="L529" i="15" s="1"/>
  <c r="O529" i="15" s="1"/>
  <c r="P529" i="15" s="1"/>
  <c r="K531" i="15"/>
  <c r="L531" i="15" s="1"/>
  <c r="O531" i="15" s="1"/>
  <c r="P531" i="15" s="1"/>
  <c r="O686" i="15"/>
  <c r="P686" i="15" s="1"/>
  <c r="O688" i="15"/>
  <c r="P688" i="15" s="1"/>
  <c r="O690" i="15"/>
  <c r="P690" i="15" s="1"/>
  <c r="O692" i="15"/>
  <c r="P692" i="15" s="1"/>
  <c r="O694" i="15"/>
  <c r="P694" i="15" s="1"/>
  <c r="O696" i="15"/>
  <c r="P696" i="15" s="1"/>
  <c r="O698" i="15"/>
  <c r="P698" i="15" s="1"/>
  <c r="O700" i="15"/>
  <c r="P700" i="15" s="1"/>
  <c r="O702" i="15"/>
  <c r="P702" i="15" s="1"/>
  <c r="O704" i="15"/>
  <c r="P704" i="15" s="1"/>
  <c r="O706" i="15"/>
  <c r="P706" i="15" s="1"/>
  <c r="K199" i="15"/>
  <c r="L199" i="15" s="1"/>
  <c r="O199" i="15" s="1"/>
  <c r="P199" i="15" s="1"/>
  <c r="K201" i="15"/>
  <c r="L201" i="15" s="1"/>
  <c r="O201" i="15" s="1"/>
  <c r="P201" i="15" s="1"/>
  <c r="K203" i="15"/>
  <c r="L203" i="15" s="1"/>
  <c r="O203" i="15" s="1"/>
  <c r="P203" i="15" s="1"/>
  <c r="K205" i="15"/>
  <c r="L205" i="15" s="1"/>
  <c r="O205" i="15" s="1"/>
  <c r="P205" i="15" s="1"/>
  <c r="K225" i="15"/>
  <c r="L225" i="15" s="1"/>
  <c r="O225" i="15" s="1"/>
  <c r="P225" i="15" s="1"/>
  <c r="K329" i="15"/>
  <c r="L329" i="15" s="1"/>
  <c r="O329" i="15" s="1"/>
  <c r="P329" i="15" s="1"/>
  <c r="K331" i="15"/>
  <c r="L331" i="15" s="1"/>
  <c r="O331" i="15" s="1"/>
  <c r="P331" i="15" s="1"/>
  <c r="K333" i="15"/>
  <c r="L333" i="15" s="1"/>
  <c r="O333" i="15" s="1"/>
  <c r="P333" i="15" s="1"/>
  <c r="K335" i="15"/>
  <c r="L335" i="15" s="1"/>
  <c r="O335" i="15" s="1"/>
  <c r="P335" i="15" s="1"/>
  <c r="K421" i="15"/>
  <c r="L421" i="15" s="1"/>
  <c r="O421" i="15" s="1"/>
  <c r="P421" i="15" s="1"/>
  <c r="K423" i="15"/>
  <c r="L423" i="15" s="1"/>
  <c r="O423" i="15" s="1"/>
  <c r="P423" i="15" s="1"/>
  <c r="K425" i="15"/>
  <c r="L425" i="15" s="1"/>
  <c r="O425" i="15" s="1"/>
  <c r="P425" i="15" s="1"/>
  <c r="K427" i="15"/>
  <c r="L427" i="15" s="1"/>
  <c r="O427" i="15" s="1"/>
  <c r="P427" i="15" s="1"/>
  <c r="K429" i="15"/>
  <c r="L429" i="15" s="1"/>
  <c r="O429" i="15" s="1"/>
  <c r="P429" i="15" s="1"/>
  <c r="K1098" i="15"/>
  <c r="L1098" i="15" s="1"/>
  <c r="O1098" i="15" s="1"/>
  <c r="P1098" i="15" s="1"/>
  <c r="K1100" i="15"/>
  <c r="L1100" i="15" s="1"/>
  <c r="O1100" i="15" s="1"/>
  <c r="P1100" i="15" s="1"/>
  <c r="K1102" i="15"/>
  <c r="L1102" i="15" s="1"/>
  <c r="O1102" i="15" s="1"/>
  <c r="P1102" i="15" s="1"/>
  <c r="K1104" i="15"/>
  <c r="L1104" i="15" s="1"/>
  <c r="O1104" i="15" s="1"/>
  <c r="P1104" i="15" s="1"/>
  <c r="K1106" i="15"/>
  <c r="L1106" i="15" s="1"/>
  <c r="O1106" i="15" s="1"/>
  <c r="P1106" i="15" s="1"/>
  <c r="K1108" i="15"/>
  <c r="L1108" i="15" s="1"/>
  <c r="O1108" i="15" s="1"/>
  <c r="P1108" i="15" s="1"/>
  <c r="K1110" i="15"/>
  <c r="L1110" i="15" s="1"/>
  <c r="O1110" i="15" s="1"/>
  <c r="P1110" i="15" s="1"/>
  <c r="K1112" i="15"/>
  <c r="L1112" i="15" s="1"/>
  <c r="O1112" i="15" s="1"/>
  <c r="P1112" i="15" s="1"/>
  <c r="K967" i="15"/>
  <c r="L967" i="15" s="1"/>
  <c r="O967" i="15" s="1"/>
  <c r="P967" i="15" s="1"/>
  <c r="K969" i="15"/>
  <c r="L969" i="15" s="1"/>
  <c r="O969" i="15" s="1"/>
  <c r="P969" i="15" s="1"/>
  <c r="K971" i="15"/>
  <c r="L971" i="15" s="1"/>
  <c r="O971" i="15" s="1"/>
  <c r="P971" i="15" s="1"/>
  <c r="K973" i="15"/>
  <c r="L973" i="15" s="1"/>
  <c r="O973" i="15" s="1"/>
  <c r="P973" i="15" s="1"/>
  <c r="K975" i="15"/>
  <c r="L975" i="15" s="1"/>
  <c r="O975" i="15" s="1"/>
  <c r="P975" i="15" s="1"/>
  <c r="K977" i="15"/>
  <c r="L977" i="15" s="1"/>
  <c r="O977" i="15" s="1"/>
  <c r="P977" i="15" s="1"/>
  <c r="K979" i="15"/>
  <c r="L979" i="15" s="1"/>
  <c r="O979" i="15" s="1"/>
  <c r="P979" i="15" s="1"/>
  <c r="K981" i="15"/>
  <c r="L981" i="15" s="1"/>
  <c r="O981" i="15" s="1"/>
  <c r="P981" i="15" s="1"/>
  <c r="K983" i="15"/>
  <c r="L983" i="15" s="1"/>
  <c r="O983" i="15" s="1"/>
  <c r="P983" i="15" s="1"/>
  <c r="K985" i="15"/>
  <c r="L985" i="15" s="1"/>
  <c r="O985" i="15" s="1"/>
  <c r="P985" i="15" s="1"/>
  <c r="K987" i="15"/>
  <c r="L987" i="15" s="1"/>
  <c r="O987" i="15" s="1"/>
  <c r="P987" i="15" s="1"/>
  <c r="K989" i="15"/>
  <c r="L989" i="15" s="1"/>
  <c r="O989" i="15" s="1"/>
  <c r="P989" i="15" s="1"/>
  <c r="K991" i="15"/>
  <c r="L991" i="15" s="1"/>
  <c r="O991" i="15" s="1"/>
  <c r="P991" i="15" s="1"/>
  <c r="K993" i="15"/>
  <c r="L993" i="15" s="1"/>
  <c r="O993" i="15" s="1"/>
  <c r="P993" i="15" s="1"/>
  <c r="K995" i="15"/>
  <c r="L995" i="15" s="1"/>
  <c r="O995" i="15" s="1"/>
  <c r="P995" i="15" s="1"/>
  <c r="K997" i="15"/>
  <c r="L997" i="15" s="1"/>
  <c r="O997" i="15" s="1"/>
  <c r="P997" i="15" s="1"/>
  <c r="K761" i="15"/>
  <c r="L761" i="15" s="1"/>
  <c r="O761" i="15" s="1"/>
  <c r="P761" i="15" s="1"/>
  <c r="K763" i="15"/>
  <c r="L763" i="15" s="1"/>
  <c r="O763" i="15" s="1"/>
  <c r="P763" i="15" s="1"/>
  <c r="K765" i="15"/>
  <c r="L765" i="15" s="1"/>
  <c r="O765" i="15" s="1"/>
  <c r="P765" i="15" s="1"/>
  <c r="K767" i="15"/>
  <c r="L767" i="15" s="1"/>
  <c r="O767" i="15" s="1"/>
  <c r="P767" i="15" s="1"/>
  <c r="K769" i="15"/>
  <c r="L769" i="15" s="1"/>
  <c r="O769" i="15" s="1"/>
  <c r="P769" i="15" s="1"/>
  <c r="K771" i="15"/>
  <c r="L771" i="15" s="1"/>
  <c r="O771" i="15" s="1"/>
  <c r="P771" i="15" s="1"/>
  <c r="K773" i="15"/>
  <c r="L773" i="15" s="1"/>
  <c r="O773" i="15" s="1"/>
  <c r="P773" i="15" s="1"/>
  <c r="K775" i="15"/>
  <c r="L775" i="15" s="1"/>
  <c r="O775" i="15" s="1"/>
  <c r="P775" i="15" s="1"/>
  <c r="K777" i="15"/>
  <c r="L777" i="15" s="1"/>
  <c r="O777" i="15" s="1"/>
  <c r="P777" i="15" s="1"/>
  <c r="K779" i="15"/>
  <c r="L779" i="15" s="1"/>
  <c r="O779" i="15" s="1"/>
  <c r="P779" i="15" s="1"/>
  <c r="K200" i="15"/>
  <c r="L200" i="15" s="1"/>
  <c r="O200" i="15" s="1"/>
  <c r="P200" i="15" s="1"/>
  <c r="K202" i="15"/>
  <c r="L202" i="15" s="1"/>
  <c r="O202" i="15" s="1"/>
  <c r="P202" i="15" s="1"/>
  <c r="K204" i="15"/>
  <c r="L204" i="15" s="1"/>
  <c r="O204" i="15" s="1"/>
  <c r="P204" i="15" s="1"/>
  <c r="K206" i="15"/>
  <c r="L206" i="15" s="1"/>
  <c r="O206" i="15" s="1"/>
  <c r="P206" i="15" s="1"/>
  <c r="K208" i="15"/>
  <c r="L208" i="15" s="1"/>
  <c r="O208" i="15" s="1"/>
  <c r="P208" i="15" s="1"/>
  <c r="K321" i="15"/>
  <c r="L321" i="15" s="1"/>
  <c r="O321" i="15" s="1"/>
  <c r="P321" i="15" s="1"/>
  <c r="K323" i="15"/>
  <c r="L323" i="15" s="1"/>
  <c r="O323" i="15" s="1"/>
  <c r="P323" i="15" s="1"/>
  <c r="K325" i="15"/>
  <c r="L325" i="15" s="1"/>
  <c r="O325" i="15" s="1"/>
  <c r="P325" i="15" s="1"/>
  <c r="K327" i="15"/>
  <c r="L327" i="15" s="1"/>
  <c r="O327" i="15" s="1"/>
  <c r="P327" i="15" s="1"/>
  <c r="K1097" i="15"/>
  <c r="L1097" i="15" s="1"/>
  <c r="O1097" i="15" s="1"/>
  <c r="P1097" i="15" s="1"/>
  <c r="K1099" i="15"/>
  <c r="L1099" i="15" s="1"/>
  <c r="O1099" i="15" s="1"/>
  <c r="P1099" i="15" s="1"/>
  <c r="K1101" i="15"/>
  <c r="L1101" i="15" s="1"/>
  <c r="O1101" i="15" s="1"/>
  <c r="P1101" i="15" s="1"/>
  <c r="K1103" i="15"/>
  <c r="L1103" i="15" s="1"/>
  <c r="O1103" i="15" s="1"/>
  <c r="P1103" i="15" s="1"/>
  <c r="K1105" i="15"/>
  <c r="L1105" i="15" s="1"/>
  <c r="O1105" i="15" s="1"/>
  <c r="P1105" i="15" s="1"/>
  <c r="K1107" i="15"/>
  <c r="L1107" i="15" s="1"/>
  <c r="O1107" i="15" s="1"/>
  <c r="P1107" i="15" s="1"/>
  <c r="K1109" i="15"/>
  <c r="L1109" i="15" s="1"/>
  <c r="O1109" i="15" s="1"/>
  <c r="P1109" i="15" s="1"/>
  <c r="K1111" i="15"/>
  <c r="L1111" i="15" s="1"/>
  <c r="O1111" i="15" s="1"/>
  <c r="P1111" i="15" s="1"/>
  <c r="K1113" i="15"/>
  <c r="L1113" i="15" s="1"/>
  <c r="O1113" i="15" s="1"/>
  <c r="P1113" i="15" s="1"/>
  <c r="K966" i="15"/>
  <c r="L966" i="15" s="1"/>
  <c r="O966" i="15" s="1"/>
  <c r="P966" i="15" s="1"/>
  <c r="K968" i="15"/>
  <c r="L968" i="15" s="1"/>
  <c r="O968" i="15" s="1"/>
  <c r="P968" i="15" s="1"/>
  <c r="O672" i="15"/>
  <c r="P672" i="15" s="1"/>
  <c r="O674" i="15"/>
  <c r="P674" i="15" s="1"/>
  <c r="O676" i="15"/>
  <c r="P676" i="15" s="1"/>
  <c r="O678" i="15"/>
  <c r="P678" i="15" s="1"/>
  <c r="O680" i="15"/>
  <c r="P680" i="15" s="1"/>
  <c r="O682" i="15"/>
  <c r="P682" i="15" s="1"/>
  <c r="O684" i="15"/>
  <c r="P684" i="15" s="1"/>
  <c r="O673" i="15"/>
  <c r="P673" i="15" s="1"/>
  <c r="O675" i="15"/>
  <c r="P675" i="15" s="1"/>
  <c r="O677" i="15"/>
  <c r="P677" i="15" s="1"/>
  <c r="O679" i="15"/>
  <c r="P679" i="15" s="1"/>
  <c r="O681" i="15"/>
  <c r="P681" i="15" s="1"/>
  <c r="O683" i="15"/>
  <c r="P683" i="15" s="1"/>
  <c r="O685" i="15"/>
  <c r="P685" i="15" s="1"/>
  <c r="O687" i="15"/>
  <c r="P687" i="15" s="1"/>
  <c r="O689" i="15"/>
  <c r="P689" i="15" s="1"/>
  <c r="O691" i="15"/>
  <c r="P691" i="15" s="1"/>
  <c r="O693" i="15"/>
  <c r="P693" i="15" s="1"/>
  <c r="O695" i="15"/>
  <c r="P695" i="15" s="1"/>
  <c r="O697" i="15"/>
  <c r="P697" i="15" s="1"/>
  <c r="O699" i="15"/>
  <c r="P699" i="15" s="1"/>
  <c r="O701" i="15"/>
  <c r="P701" i="15" s="1"/>
  <c r="O703" i="15"/>
  <c r="P703" i="15" s="1"/>
  <c r="O705" i="15"/>
  <c r="P705" i="15" s="1"/>
  <c r="K855" i="15"/>
  <c r="L855" i="15" s="1"/>
  <c r="O855" i="15" s="1"/>
  <c r="P855" i="15" s="1"/>
  <c r="O781" i="15"/>
  <c r="P781" i="15" s="1"/>
  <c r="K856" i="15"/>
  <c r="L856" i="15" s="1"/>
  <c r="O856" i="15" s="1"/>
  <c r="P856" i="15" s="1"/>
  <c r="O782" i="15"/>
  <c r="P782" i="15" s="1"/>
  <c r="K857" i="15"/>
  <c r="L857" i="15" s="1"/>
  <c r="O857" i="15" s="1"/>
  <c r="P857" i="15" s="1"/>
  <c r="O783" i="15"/>
  <c r="P783" i="15" s="1"/>
  <c r="K858" i="15"/>
  <c r="L858" i="15" s="1"/>
  <c r="O858" i="15" s="1"/>
  <c r="P858" i="15" s="1"/>
  <c r="O784" i="15"/>
  <c r="P784" i="15" s="1"/>
  <c r="K859" i="15"/>
  <c r="L859" i="15" s="1"/>
  <c r="O859" i="15" s="1"/>
  <c r="P859" i="15" s="1"/>
  <c r="O785" i="15"/>
  <c r="P785" i="15" s="1"/>
  <c r="K860" i="15"/>
  <c r="L860" i="15" s="1"/>
  <c r="O860" i="15" s="1"/>
  <c r="P860" i="15" s="1"/>
  <c r="O786" i="15"/>
  <c r="P786" i="15" s="1"/>
  <c r="K861" i="15"/>
  <c r="L861" i="15" s="1"/>
  <c r="O861" i="15" s="1"/>
  <c r="P861" i="15" s="1"/>
  <c r="O787" i="15"/>
  <c r="P787" i="15" s="1"/>
  <c r="K862" i="15"/>
  <c r="L862" i="15" s="1"/>
  <c r="O862" i="15" s="1"/>
  <c r="P862" i="15" s="1"/>
  <c r="O788" i="15"/>
  <c r="P788" i="15" s="1"/>
  <c r="K863" i="15"/>
  <c r="L863" i="15" s="1"/>
  <c r="O863" i="15" s="1"/>
  <c r="P863" i="15" s="1"/>
  <c r="O789" i="15"/>
  <c r="P789" i="15" s="1"/>
  <c r="K864" i="15"/>
  <c r="L864" i="15" s="1"/>
  <c r="O864" i="15" s="1"/>
  <c r="P864" i="15" s="1"/>
  <c r="O790" i="15"/>
  <c r="P790" i="15" s="1"/>
  <c r="K865" i="15"/>
  <c r="L865" i="15" s="1"/>
  <c r="O865" i="15" s="1"/>
  <c r="P865" i="15" s="1"/>
  <c r="O791" i="15"/>
  <c r="P791" i="15" s="1"/>
  <c r="K866" i="15"/>
  <c r="L866" i="15" s="1"/>
  <c r="O866" i="15" s="1"/>
  <c r="P866" i="15" s="1"/>
  <c r="O792" i="15"/>
  <c r="P792" i="15" s="1"/>
  <c r="K867" i="15"/>
  <c r="L867" i="15" s="1"/>
  <c r="O867" i="15" s="1"/>
  <c r="P867" i="15" s="1"/>
  <c r="O793" i="15"/>
  <c r="P793" i="15" s="1"/>
  <c r="K868" i="15"/>
  <c r="L868" i="15" s="1"/>
  <c r="O868" i="15" s="1"/>
  <c r="P868" i="15" s="1"/>
  <c r="O794" i="15"/>
  <c r="P794" i="15" s="1"/>
  <c r="K869" i="15"/>
  <c r="L869" i="15" s="1"/>
  <c r="O869" i="15" s="1"/>
  <c r="P869" i="15" s="1"/>
  <c r="O795" i="15"/>
  <c r="P795" i="15" s="1"/>
  <c r="K870" i="15"/>
  <c r="L870" i="15" s="1"/>
  <c r="O870" i="15" s="1"/>
  <c r="P870" i="15" s="1"/>
  <c r="O796" i="15"/>
  <c r="P796" i="15" s="1"/>
  <c r="K871" i="15"/>
  <c r="L871" i="15" s="1"/>
  <c r="O871" i="15" s="1"/>
  <c r="P871" i="15" s="1"/>
  <c r="O797" i="15"/>
  <c r="P797" i="15" s="1"/>
  <c r="K872" i="15"/>
  <c r="L872" i="15" s="1"/>
  <c r="O872" i="15" s="1"/>
  <c r="P872" i="15" s="1"/>
  <c r="O798" i="15"/>
  <c r="P798" i="15" s="1"/>
  <c r="K873" i="15"/>
  <c r="L873" i="15" s="1"/>
  <c r="O873" i="15" s="1"/>
  <c r="P873" i="15" s="1"/>
  <c r="O799" i="15"/>
  <c r="P799" i="15" s="1"/>
  <c r="K874" i="15"/>
  <c r="L874" i="15" s="1"/>
  <c r="O874" i="15" s="1"/>
  <c r="P874" i="15" s="1"/>
  <c r="O800" i="15"/>
  <c r="P800" i="15" s="1"/>
  <c r="K875" i="15"/>
  <c r="L875" i="15" s="1"/>
  <c r="O875" i="15" s="1"/>
  <c r="P875" i="15" s="1"/>
  <c r="O801" i="15"/>
  <c r="P801" i="15" s="1"/>
  <c r="K876" i="15"/>
  <c r="L876" i="15" s="1"/>
  <c r="O876" i="15" s="1"/>
  <c r="P876" i="15" s="1"/>
  <c r="O802" i="15"/>
  <c r="P802" i="15" s="1"/>
  <c r="K877" i="15"/>
  <c r="L877" i="15" s="1"/>
  <c r="O877" i="15" s="1"/>
  <c r="P877" i="15" s="1"/>
  <c r="O803" i="15"/>
  <c r="P803" i="15" s="1"/>
  <c r="K878" i="15"/>
  <c r="L878" i="15" s="1"/>
  <c r="O878" i="15" s="1"/>
  <c r="P878" i="15" s="1"/>
  <c r="O804" i="15"/>
  <c r="P804" i="15" s="1"/>
  <c r="K879" i="15"/>
  <c r="L879" i="15" s="1"/>
  <c r="O879" i="15" s="1"/>
  <c r="P879" i="15" s="1"/>
  <c r="O805" i="15"/>
  <c r="P805" i="15" s="1"/>
  <c r="K880" i="15"/>
  <c r="L880" i="15" s="1"/>
  <c r="O880" i="15" s="1"/>
  <c r="P880" i="15" s="1"/>
  <c r="O806" i="15"/>
  <c r="P806" i="15" s="1"/>
  <c r="K881" i="15"/>
  <c r="L881" i="15" s="1"/>
  <c r="O881" i="15" s="1"/>
  <c r="P881" i="15" s="1"/>
  <c r="O807" i="15"/>
  <c r="P807" i="15" s="1"/>
  <c r="K882" i="15"/>
  <c r="L882" i="15" s="1"/>
  <c r="O882" i="15" s="1"/>
  <c r="P882" i="15" s="1"/>
  <c r="O808" i="15"/>
  <c r="P808" i="15" s="1"/>
  <c r="K883" i="15"/>
  <c r="L883" i="15" s="1"/>
  <c r="O883" i="15" s="1"/>
  <c r="P883" i="15" s="1"/>
  <c r="O809" i="15"/>
  <c r="P809" i="15" s="1"/>
  <c r="K884" i="15"/>
  <c r="L884" i="15" s="1"/>
  <c r="O884" i="15" s="1"/>
  <c r="P884" i="15" s="1"/>
  <c r="O810" i="15"/>
  <c r="P810" i="15" s="1"/>
  <c r="K885" i="15"/>
  <c r="L885" i="15" s="1"/>
  <c r="O885" i="15" s="1"/>
  <c r="P885" i="15" s="1"/>
  <c r="O811" i="15"/>
  <c r="P811" i="15" s="1"/>
  <c r="K886" i="15"/>
  <c r="L886" i="15" s="1"/>
  <c r="O886" i="15" s="1"/>
  <c r="P886" i="15" s="1"/>
  <c r="O812" i="15"/>
  <c r="P812" i="15" s="1"/>
  <c r="K887" i="15"/>
  <c r="L887" i="15" s="1"/>
  <c r="O887" i="15" s="1"/>
  <c r="P887" i="15" s="1"/>
  <c r="O813" i="15"/>
  <c r="P813" i="15" s="1"/>
  <c r="K888" i="15"/>
  <c r="L888" i="15" s="1"/>
  <c r="O888" i="15" s="1"/>
  <c r="P888" i="15" s="1"/>
  <c r="O814" i="15"/>
  <c r="P814" i="15" s="1"/>
  <c r="K889" i="15"/>
  <c r="L889" i="15" s="1"/>
  <c r="O889" i="15" s="1"/>
  <c r="P889" i="15" s="1"/>
  <c r="O815" i="15"/>
  <c r="P815" i="15" s="1"/>
  <c r="K890" i="15"/>
  <c r="L890" i="15" s="1"/>
  <c r="O890" i="15" s="1"/>
  <c r="P890" i="15" s="1"/>
  <c r="O816" i="15"/>
  <c r="P816" i="15" s="1"/>
  <c r="K891" i="15"/>
  <c r="L891" i="15" s="1"/>
  <c r="O891" i="15" s="1"/>
  <c r="P891" i="15" s="1"/>
  <c r="O817" i="15"/>
  <c r="P817" i="15" s="1"/>
  <c r="O670" i="15"/>
  <c r="P670" i="15" s="1"/>
  <c r="O671" i="15"/>
  <c r="P671" i="15" s="1"/>
  <c r="K633" i="15"/>
  <c r="L633" i="15" s="1"/>
  <c r="O633" i="15" s="1"/>
  <c r="P633" i="15" s="1"/>
  <c r="O559" i="15"/>
  <c r="P559" i="15" s="1"/>
  <c r="K634" i="15"/>
  <c r="L634" i="15" s="1"/>
  <c r="O634" i="15" s="1"/>
  <c r="P634" i="15" s="1"/>
  <c r="O560" i="15"/>
  <c r="P560" i="15" s="1"/>
  <c r="K635" i="15"/>
  <c r="L635" i="15" s="1"/>
  <c r="O635" i="15" s="1"/>
  <c r="P635" i="15" s="1"/>
  <c r="O561" i="15"/>
  <c r="P561" i="15" s="1"/>
  <c r="K636" i="15"/>
  <c r="L636" i="15" s="1"/>
  <c r="O636" i="15" s="1"/>
  <c r="P636" i="15" s="1"/>
  <c r="O562" i="15"/>
  <c r="P562" i="15" s="1"/>
  <c r="K637" i="15"/>
  <c r="L637" i="15" s="1"/>
  <c r="O637" i="15" s="1"/>
  <c r="P637" i="15" s="1"/>
  <c r="O563" i="15"/>
  <c r="P563" i="15" s="1"/>
  <c r="K638" i="15"/>
  <c r="L638" i="15" s="1"/>
  <c r="O638" i="15" s="1"/>
  <c r="P638" i="15" s="1"/>
  <c r="O564" i="15"/>
  <c r="P564" i="15" s="1"/>
  <c r="K639" i="15"/>
  <c r="L639" i="15" s="1"/>
  <c r="O639" i="15" s="1"/>
  <c r="P639" i="15" s="1"/>
  <c r="O565" i="15"/>
  <c r="P565" i="15" s="1"/>
  <c r="K640" i="15"/>
  <c r="L640" i="15" s="1"/>
  <c r="O640" i="15" s="1"/>
  <c r="P640" i="15" s="1"/>
  <c r="O566" i="15"/>
  <c r="P566" i="15" s="1"/>
  <c r="K641" i="15"/>
  <c r="L641" i="15" s="1"/>
  <c r="O641" i="15" s="1"/>
  <c r="P641" i="15" s="1"/>
  <c r="O567" i="15"/>
  <c r="P567" i="15" s="1"/>
  <c r="K642" i="15"/>
  <c r="L642" i="15" s="1"/>
  <c r="O642" i="15" s="1"/>
  <c r="P642" i="15" s="1"/>
  <c r="O568" i="15"/>
  <c r="P568" i="15" s="1"/>
  <c r="K643" i="15"/>
  <c r="L643" i="15" s="1"/>
  <c r="O643" i="15" s="1"/>
  <c r="P643" i="15" s="1"/>
  <c r="O569" i="15"/>
  <c r="P569" i="15" s="1"/>
  <c r="K644" i="15"/>
  <c r="L644" i="15" s="1"/>
  <c r="O644" i="15" s="1"/>
  <c r="P644" i="15" s="1"/>
  <c r="O570" i="15"/>
  <c r="P570" i="15" s="1"/>
  <c r="K645" i="15"/>
  <c r="L645" i="15" s="1"/>
  <c r="O645" i="15" s="1"/>
  <c r="P645" i="15" s="1"/>
  <c r="O571" i="15"/>
  <c r="P571" i="15" s="1"/>
  <c r="K646" i="15"/>
  <c r="L646" i="15" s="1"/>
  <c r="O646" i="15" s="1"/>
  <c r="P646" i="15" s="1"/>
  <c r="O572" i="15"/>
  <c r="P572" i="15" s="1"/>
  <c r="K647" i="15"/>
  <c r="L647" i="15" s="1"/>
  <c r="O647" i="15" s="1"/>
  <c r="P647" i="15" s="1"/>
  <c r="O573" i="15"/>
  <c r="P573" i="15" s="1"/>
  <c r="K648" i="15"/>
  <c r="L648" i="15" s="1"/>
  <c r="O648" i="15" s="1"/>
  <c r="P648" i="15" s="1"/>
  <c r="O574" i="15"/>
  <c r="P574" i="15" s="1"/>
  <c r="K649" i="15"/>
  <c r="L649" i="15" s="1"/>
  <c r="O649" i="15" s="1"/>
  <c r="P649" i="15" s="1"/>
  <c r="O575" i="15"/>
  <c r="P575" i="15" s="1"/>
  <c r="K650" i="15"/>
  <c r="L650" i="15" s="1"/>
  <c r="O650" i="15" s="1"/>
  <c r="P650" i="15" s="1"/>
  <c r="O576" i="15"/>
  <c r="P576" i="15" s="1"/>
  <c r="K651" i="15"/>
  <c r="L651" i="15" s="1"/>
  <c r="O651" i="15" s="1"/>
  <c r="P651" i="15" s="1"/>
  <c r="O577" i="15"/>
  <c r="P577" i="15" s="1"/>
  <c r="K652" i="15"/>
  <c r="L652" i="15" s="1"/>
  <c r="O652" i="15" s="1"/>
  <c r="P652" i="15" s="1"/>
  <c r="O578" i="15"/>
  <c r="P578" i="15" s="1"/>
  <c r="K653" i="15"/>
  <c r="L653" i="15" s="1"/>
  <c r="O653" i="15" s="1"/>
  <c r="P653" i="15" s="1"/>
  <c r="O579" i="15"/>
  <c r="P579" i="15" s="1"/>
  <c r="K654" i="15"/>
  <c r="L654" i="15" s="1"/>
  <c r="O654" i="15" s="1"/>
  <c r="P654" i="15" s="1"/>
  <c r="O580" i="15"/>
  <c r="P580" i="15" s="1"/>
  <c r="K655" i="15"/>
  <c r="L655" i="15" s="1"/>
  <c r="O655" i="15" s="1"/>
  <c r="P655" i="15" s="1"/>
  <c r="O581" i="15"/>
  <c r="P581" i="15" s="1"/>
  <c r="K656" i="15"/>
  <c r="L656" i="15" s="1"/>
  <c r="O656" i="15" s="1"/>
  <c r="P656" i="15" s="1"/>
  <c r="O582" i="15"/>
  <c r="P582" i="15" s="1"/>
  <c r="K657" i="15"/>
  <c r="L657" i="15" s="1"/>
  <c r="O657" i="15" s="1"/>
  <c r="P657" i="15" s="1"/>
  <c r="O583" i="15"/>
  <c r="P583" i="15" s="1"/>
  <c r="K658" i="15"/>
  <c r="L658" i="15" s="1"/>
  <c r="O658" i="15" s="1"/>
  <c r="P658" i="15" s="1"/>
  <c r="O584" i="15"/>
  <c r="P584" i="15" s="1"/>
  <c r="K659" i="15"/>
  <c r="L659" i="15" s="1"/>
  <c r="O659" i="15" s="1"/>
  <c r="P659" i="15" s="1"/>
  <c r="O585" i="15"/>
  <c r="P585" i="15" s="1"/>
  <c r="K660" i="15"/>
  <c r="L660" i="15" s="1"/>
  <c r="O660" i="15" s="1"/>
  <c r="P660" i="15" s="1"/>
  <c r="O586" i="15"/>
  <c r="P586" i="15" s="1"/>
  <c r="K661" i="15"/>
  <c r="L661" i="15" s="1"/>
  <c r="O661" i="15" s="1"/>
  <c r="P661" i="15" s="1"/>
  <c r="O587" i="15"/>
  <c r="P587" i="15" s="1"/>
  <c r="K662" i="15"/>
  <c r="L662" i="15" s="1"/>
  <c r="O662" i="15" s="1"/>
  <c r="P662" i="15" s="1"/>
  <c r="O588" i="15"/>
  <c r="P588" i="15" s="1"/>
  <c r="K663" i="15"/>
  <c r="L663" i="15" s="1"/>
  <c r="O663" i="15" s="1"/>
  <c r="P663" i="15" s="1"/>
  <c r="O589" i="15"/>
  <c r="P589" i="15" s="1"/>
  <c r="K664" i="15"/>
  <c r="L664" i="15" s="1"/>
  <c r="O664" i="15" s="1"/>
  <c r="P664" i="15" s="1"/>
  <c r="O590" i="15"/>
  <c r="P590" i="15" s="1"/>
  <c r="K665" i="15"/>
  <c r="L665" i="15" s="1"/>
  <c r="O665" i="15" s="1"/>
  <c r="P665" i="15" s="1"/>
  <c r="O591" i="15"/>
  <c r="P591" i="15" s="1"/>
  <c r="K666" i="15"/>
  <c r="L666" i="15" s="1"/>
  <c r="O666" i="15" s="1"/>
  <c r="P666" i="15" s="1"/>
  <c r="O592" i="15"/>
  <c r="P592" i="15" s="1"/>
  <c r="K667" i="15"/>
  <c r="L667" i="15" s="1"/>
  <c r="O667" i="15" s="1"/>
  <c r="P667" i="15" s="1"/>
  <c r="O593" i="15"/>
  <c r="P593" i="15" s="1"/>
  <c r="K668" i="15"/>
  <c r="L668" i="15" s="1"/>
  <c r="O668" i="15" s="1"/>
  <c r="P668" i="15" s="1"/>
  <c r="O594" i="15"/>
  <c r="P594" i="15" s="1"/>
  <c r="K669" i="15"/>
  <c r="L669" i="15" s="1"/>
  <c r="O669" i="15" s="1"/>
  <c r="P669" i="15" s="1"/>
  <c r="O595" i="15"/>
  <c r="P595" i="15" s="1"/>
  <c r="K999" i="15"/>
  <c r="L999" i="15" s="1"/>
  <c r="O999" i="15" s="1"/>
  <c r="P999" i="15" s="1"/>
  <c r="O925" i="15"/>
  <c r="P925" i="15" s="1"/>
  <c r="K1001" i="15"/>
  <c r="L1001" i="15" s="1"/>
  <c r="O1001" i="15" s="1"/>
  <c r="P1001" i="15" s="1"/>
  <c r="O927" i="15"/>
  <c r="P927" i="15" s="1"/>
  <c r="K1000" i="15"/>
  <c r="L1000" i="15" s="1"/>
  <c r="O1000" i="15" s="1"/>
  <c r="P1000" i="15" s="1"/>
  <c r="O926" i="15"/>
  <c r="P926" i="15" s="1"/>
  <c r="O928" i="15"/>
  <c r="P928" i="15" s="1"/>
  <c r="O892" i="15"/>
  <c r="P892" i="15" s="1"/>
  <c r="O893" i="15"/>
  <c r="P893" i="15" s="1"/>
  <c r="O894" i="15"/>
  <c r="P894" i="15" s="1"/>
  <c r="O895" i="15"/>
  <c r="P895" i="15" s="1"/>
  <c r="O896" i="15"/>
  <c r="P896" i="15" s="1"/>
  <c r="O897" i="15"/>
  <c r="P897" i="15" s="1"/>
  <c r="O898" i="15"/>
  <c r="P898" i="15" s="1"/>
  <c r="O899" i="15"/>
  <c r="P899" i="15" s="1"/>
  <c r="O900" i="15"/>
  <c r="P900" i="15" s="1"/>
  <c r="O901" i="15"/>
  <c r="P901" i="15" s="1"/>
  <c r="O902" i="15"/>
  <c r="P902" i="15" s="1"/>
  <c r="O903" i="15"/>
  <c r="P903" i="15" s="1"/>
  <c r="O904" i="15"/>
  <c r="P904" i="15" s="1"/>
  <c r="O905" i="15"/>
  <c r="P905" i="15" s="1"/>
  <c r="O906" i="15"/>
  <c r="P906" i="15" s="1"/>
  <c r="O907" i="15"/>
  <c r="P907" i="15" s="1"/>
  <c r="O908" i="15"/>
  <c r="P908" i="15" s="1"/>
  <c r="O909" i="15"/>
  <c r="P909" i="15" s="1"/>
  <c r="O910" i="15"/>
  <c r="P910" i="15" s="1"/>
  <c r="O911" i="15"/>
  <c r="P911" i="15" s="1"/>
  <c r="O912" i="15"/>
  <c r="P912" i="15" s="1"/>
  <c r="O913" i="15"/>
  <c r="P913" i="15" s="1"/>
  <c r="O914" i="15"/>
  <c r="P914" i="15" s="1"/>
  <c r="O915" i="15"/>
  <c r="P915" i="15" s="1"/>
  <c r="O916" i="15"/>
  <c r="P916" i="15" s="1"/>
  <c r="O917" i="15"/>
  <c r="P917" i="15" s="1"/>
  <c r="O918" i="15"/>
  <c r="P918" i="15" s="1"/>
  <c r="O919" i="15"/>
  <c r="P919" i="15" s="1"/>
  <c r="O920" i="15"/>
  <c r="P920" i="15" s="1"/>
  <c r="O921" i="15"/>
  <c r="P921" i="15" s="1"/>
  <c r="O922" i="15"/>
  <c r="P922" i="15" s="1"/>
  <c r="O923" i="15"/>
  <c r="P923" i="15" s="1"/>
  <c r="O924" i="15"/>
  <c r="P924" i="15" s="1"/>
  <c r="K1077" i="15"/>
  <c r="L1077" i="15" s="1"/>
  <c r="O1077" i="15" s="1"/>
  <c r="P1077" i="15" s="1"/>
  <c r="O1003" i="15"/>
  <c r="P1003" i="15" s="1"/>
  <c r="K1078" i="15"/>
  <c r="L1078" i="15" s="1"/>
  <c r="O1078" i="15" s="1"/>
  <c r="P1078" i="15" s="1"/>
  <c r="O1004" i="15"/>
  <c r="P1004" i="15" s="1"/>
  <c r="K1079" i="15"/>
  <c r="L1079" i="15" s="1"/>
  <c r="O1079" i="15" s="1"/>
  <c r="P1079" i="15" s="1"/>
  <c r="O1005" i="15"/>
  <c r="P1005" i="15" s="1"/>
  <c r="K1080" i="15"/>
  <c r="L1080" i="15" s="1"/>
  <c r="O1080" i="15" s="1"/>
  <c r="P1080" i="15" s="1"/>
  <c r="O1006" i="15"/>
  <c r="P1006" i="15" s="1"/>
  <c r="K1081" i="15"/>
  <c r="L1081" i="15" s="1"/>
  <c r="O1081" i="15" s="1"/>
  <c r="P1081" i="15" s="1"/>
  <c r="O1007" i="15"/>
  <c r="P1007" i="15" s="1"/>
  <c r="K1082" i="15"/>
  <c r="L1082" i="15" s="1"/>
  <c r="O1082" i="15" s="1"/>
  <c r="P1082" i="15" s="1"/>
  <c r="O1008" i="15"/>
  <c r="P1008" i="15" s="1"/>
  <c r="K1083" i="15"/>
  <c r="L1083" i="15" s="1"/>
  <c r="O1083" i="15" s="1"/>
  <c r="P1083" i="15" s="1"/>
  <c r="O1009" i="15"/>
  <c r="P1009" i="15" s="1"/>
  <c r="K1084" i="15"/>
  <c r="L1084" i="15" s="1"/>
  <c r="O1084" i="15" s="1"/>
  <c r="P1084" i="15" s="1"/>
  <c r="O1010" i="15"/>
  <c r="P1010" i="15" s="1"/>
  <c r="K1085" i="15"/>
  <c r="L1085" i="15" s="1"/>
  <c r="O1085" i="15" s="1"/>
  <c r="P1085" i="15" s="1"/>
  <c r="O1011" i="15"/>
  <c r="P1011" i="15" s="1"/>
  <c r="K1086" i="15"/>
  <c r="L1086" i="15" s="1"/>
  <c r="O1086" i="15" s="1"/>
  <c r="P1086" i="15" s="1"/>
  <c r="O1012" i="15"/>
  <c r="P1012" i="15" s="1"/>
  <c r="K1087" i="15"/>
  <c r="L1087" i="15" s="1"/>
  <c r="O1087" i="15" s="1"/>
  <c r="P1087" i="15" s="1"/>
  <c r="O1013" i="15"/>
  <c r="P1013" i="15" s="1"/>
  <c r="K1088" i="15"/>
  <c r="L1088" i="15" s="1"/>
  <c r="O1088" i="15" s="1"/>
  <c r="P1088" i="15" s="1"/>
  <c r="O1014" i="15"/>
  <c r="P1014" i="15" s="1"/>
  <c r="K1089" i="15"/>
  <c r="L1089" i="15" s="1"/>
  <c r="O1089" i="15" s="1"/>
  <c r="P1089" i="15" s="1"/>
  <c r="O1015" i="15"/>
  <c r="P1015" i="15" s="1"/>
  <c r="K1090" i="15"/>
  <c r="L1090" i="15" s="1"/>
  <c r="O1090" i="15" s="1"/>
  <c r="P1090" i="15" s="1"/>
  <c r="O1016" i="15"/>
  <c r="P1016" i="15" s="1"/>
  <c r="K1091" i="15"/>
  <c r="L1091" i="15" s="1"/>
  <c r="O1091" i="15" s="1"/>
  <c r="P1091" i="15" s="1"/>
  <c r="O1017" i="15"/>
  <c r="P1017" i="15" s="1"/>
  <c r="K1092" i="15"/>
  <c r="L1092" i="15" s="1"/>
  <c r="O1092" i="15" s="1"/>
  <c r="P1092" i="15" s="1"/>
  <c r="O1018" i="15"/>
  <c r="P1018" i="15" s="1"/>
  <c r="K1093" i="15"/>
  <c r="L1093" i="15" s="1"/>
  <c r="O1093" i="15" s="1"/>
  <c r="P1093" i="15" s="1"/>
  <c r="O1019" i="15"/>
  <c r="P1019" i="15" s="1"/>
  <c r="K1094" i="15"/>
  <c r="L1094" i="15" s="1"/>
  <c r="O1094" i="15" s="1"/>
  <c r="P1094" i="15" s="1"/>
  <c r="O1020" i="15"/>
  <c r="P1020" i="15" s="1"/>
  <c r="K1095" i="15"/>
  <c r="L1095" i="15" s="1"/>
  <c r="O1095" i="15" s="1"/>
  <c r="P1095" i="15" s="1"/>
  <c r="O1021" i="15"/>
  <c r="P1021" i="15" s="1"/>
  <c r="K1096" i="15"/>
  <c r="L1096" i="15" s="1"/>
  <c r="O1096" i="15" s="1"/>
  <c r="P1096" i="15" s="1"/>
  <c r="O1022" i="15"/>
  <c r="P1022" i="15" s="1"/>
  <c r="O1023" i="15"/>
  <c r="P1023" i="15" s="1"/>
  <c r="O1024" i="15"/>
  <c r="P1024" i="15" s="1"/>
  <c r="O1025" i="15"/>
  <c r="P1025" i="15" s="1"/>
  <c r="O1026" i="15"/>
  <c r="P1026" i="15" s="1"/>
  <c r="O1027" i="15"/>
  <c r="P1027" i="15" s="1"/>
  <c r="O1028" i="15"/>
  <c r="P1028" i="15" s="1"/>
  <c r="O1029" i="15"/>
  <c r="P1029" i="15" s="1"/>
  <c r="O1030" i="15"/>
  <c r="P1030" i="15" s="1"/>
  <c r="O1031" i="15"/>
  <c r="P1031" i="15" s="1"/>
  <c r="O1032" i="15"/>
  <c r="P1032" i="15" s="1"/>
  <c r="O1033" i="15"/>
  <c r="P1033" i="15" s="1"/>
  <c r="O1034" i="15"/>
  <c r="P1034" i="15" s="1"/>
  <c r="O1035" i="15"/>
  <c r="P1035" i="15" s="1"/>
  <c r="O1036" i="15"/>
  <c r="P1036" i="15" s="1"/>
  <c r="O1037" i="15"/>
  <c r="P1037" i="15" s="1"/>
  <c r="O1038" i="15"/>
  <c r="P1038" i="15" s="1"/>
  <c r="O1039" i="15"/>
  <c r="P1039" i="15" s="1"/>
  <c r="K422" i="15"/>
  <c r="L422" i="15" s="1"/>
  <c r="O422" i="15" s="1"/>
  <c r="P422" i="15" s="1"/>
  <c r="K207" i="15"/>
  <c r="L207" i="15" s="1"/>
  <c r="O207" i="15" s="1"/>
  <c r="P207" i="15" s="1"/>
  <c r="O468" i="15"/>
  <c r="P468" i="15" s="1"/>
  <c r="O469" i="15"/>
  <c r="P469" i="15" s="1"/>
  <c r="O470" i="15"/>
  <c r="P470" i="15" s="1"/>
  <c r="O471" i="15"/>
  <c r="P471" i="15" s="1"/>
  <c r="O472" i="15"/>
  <c r="P472" i="15" s="1"/>
  <c r="O473" i="15"/>
  <c r="P473" i="15" s="1"/>
  <c r="O474" i="15"/>
  <c r="P474" i="15" s="1"/>
  <c r="O475" i="15"/>
  <c r="P475" i="15" s="1"/>
  <c r="O476" i="15"/>
  <c r="P476" i="15" s="1"/>
  <c r="O477" i="15"/>
  <c r="P477" i="15" s="1"/>
  <c r="O478" i="15"/>
  <c r="P478" i="15" s="1"/>
  <c r="O479" i="15"/>
  <c r="P479" i="15" s="1"/>
  <c r="O480" i="15"/>
  <c r="P480" i="15" s="1"/>
  <c r="O481" i="15"/>
  <c r="P481" i="15" s="1"/>
  <c r="O482" i="15"/>
  <c r="P482" i="15" s="1"/>
  <c r="O483" i="15"/>
  <c r="P483" i="15" s="1"/>
  <c r="O484" i="15"/>
  <c r="P484" i="15" s="1"/>
  <c r="O458" i="15"/>
  <c r="P458" i="15" s="1"/>
  <c r="O459" i="15"/>
  <c r="P459" i="15" s="1"/>
  <c r="O460" i="15"/>
  <c r="P460" i="15" s="1"/>
  <c r="O461" i="15"/>
  <c r="P461" i="15" s="1"/>
  <c r="O462" i="15"/>
  <c r="P462" i="15" s="1"/>
  <c r="O463" i="15"/>
  <c r="P463" i="15" s="1"/>
  <c r="O464" i="15"/>
  <c r="P464" i="15" s="1"/>
  <c r="O465" i="15"/>
  <c r="P465" i="15" s="1"/>
  <c r="O466" i="15"/>
  <c r="P466" i="15" s="1"/>
  <c r="O467" i="15"/>
  <c r="P467" i="15" s="1"/>
  <c r="K431" i="15"/>
  <c r="L431" i="15" s="1"/>
  <c r="O431" i="15" s="1"/>
  <c r="P431" i="15" s="1"/>
  <c r="O357" i="15"/>
  <c r="P357" i="15" s="1"/>
  <c r="K432" i="15"/>
  <c r="L432" i="15" s="1"/>
  <c r="O432" i="15" s="1"/>
  <c r="P432" i="15" s="1"/>
  <c r="O358" i="15"/>
  <c r="P358" i="15" s="1"/>
  <c r="K433" i="15"/>
  <c r="L433" i="15" s="1"/>
  <c r="O433" i="15" s="1"/>
  <c r="P433" i="15" s="1"/>
  <c r="O359" i="15"/>
  <c r="P359" i="15" s="1"/>
  <c r="K434" i="15"/>
  <c r="L434" i="15" s="1"/>
  <c r="O434" i="15" s="1"/>
  <c r="P434" i="15" s="1"/>
  <c r="O360" i="15"/>
  <c r="P360" i="15" s="1"/>
  <c r="K435" i="15"/>
  <c r="L435" i="15" s="1"/>
  <c r="O435" i="15" s="1"/>
  <c r="P435" i="15" s="1"/>
  <c r="O361" i="15"/>
  <c r="P361" i="15" s="1"/>
  <c r="K436" i="15"/>
  <c r="L436" i="15" s="1"/>
  <c r="O436" i="15" s="1"/>
  <c r="P436" i="15" s="1"/>
  <c r="O362" i="15"/>
  <c r="P362" i="15" s="1"/>
  <c r="K437" i="15"/>
  <c r="L437" i="15" s="1"/>
  <c r="O437" i="15" s="1"/>
  <c r="P437" i="15" s="1"/>
  <c r="O363" i="15"/>
  <c r="P363" i="15" s="1"/>
  <c r="K438" i="15"/>
  <c r="L438" i="15" s="1"/>
  <c r="O438" i="15" s="1"/>
  <c r="P438" i="15" s="1"/>
  <c r="O364" i="15"/>
  <c r="P364" i="15" s="1"/>
  <c r="K439" i="15"/>
  <c r="L439" i="15" s="1"/>
  <c r="O439" i="15" s="1"/>
  <c r="P439" i="15" s="1"/>
  <c r="O365" i="15"/>
  <c r="P365" i="15" s="1"/>
  <c r="K440" i="15"/>
  <c r="L440" i="15" s="1"/>
  <c r="O440" i="15" s="1"/>
  <c r="P440" i="15" s="1"/>
  <c r="O366" i="15"/>
  <c r="P366" i="15" s="1"/>
  <c r="K441" i="15"/>
  <c r="L441" i="15" s="1"/>
  <c r="O441" i="15" s="1"/>
  <c r="P441" i="15" s="1"/>
  <c r="O367" i="15"/>
  <c r="P367" i="15" s="1"/>
  <c r="K442" i="15"/>
  <c r="L442" i="15" s="1"/>
  <c r="O442" i="15" s="1"/>
  <c r="P442" i="15" s="1"/>
  <c r="O368" i="15"/>
  <c r="P368" i="15" s="1"/>
  <c r="K443" i="15"/>
  <c r="L443" i="15" s="1"/>
  <c r="O443" i="15" s="1"/>
  <c r="P443" i="15" s="1"/>
  <c r="O369" i="15"/>
  <c r="P369" i="15" s="1"/>
  <c r="K444" i="15"/>
  <c r="L444" i="15" s="1"/>
  <c r="O444" i="15" s="1"/>
  <c r="P444" i="15" s="1"/>
  <c r="O370" i="15"/>
  <c r="P370" i="15" s="1"/>
  <c r="K445" i="15"/>
  <c r="L445" i="15" s="1"/>
  <c r="O445" i="15" s="1"/>
  <c r="P445" i="15" s="1"/>
  <c r="O371" i="15"/>
  <c r="P371" i="15" s="1"/>
  <c r="K446" i="15"/>
  <c r="L446" i="15" s="1"/>
  <c r="O446" i="15" s="1"/>
  <c r="P446" i="15" s="1"/>
  <c r="O372" i="15"/>
  <c r="P372" i="15" s="1"/>
  <c r="K447" i="15"/>
  <c r="L447" i="15" s="1"/>
  <c r="O447" i="15" s="1"/>
  <c r="P447" i="15" s="1"/>
  <c r="O373" i="15"/>
  <c r="P373" i="15" s="1"/>
  <c r="O347" i="15"/>
  <c r="P347" i="15" s="1"/>
  <c r="O348" i="15"/>
  <c r="P348" i="15" s="1"/>
  <c r="O349" i="15"/>
  <c r="P349" i="15" s="1"/>
  <c r="O350" i="15"/>
  <c r="P350" i="15" s="1"/>
  <c r="O351" i="15"/>
  <c r="P351" i="15" s="1"/>
  <c r="O352" i="15"/>
  <c r="P352" i="15" s="1"/>
  <c r="O353" i="15"/>
  <c r="P353" i="15" s="1"/>
  <c r="O354" i="15"/>
  <c r="P354" i="15" s="1"/>
  <c r="O355" i="15"/>
  <c r="P355" i="15" s="1"/>
  <c r="O356" i="15"/>
  <c r="P356" i="15" s="1"/>
  <c r="K411" i="15"/>
  <c r="L411" i="15" s="1"/>
  <c r="O411" i="15" s="1"/>
  <c r="P411" i="15" s="1"/>
  <c r="K412" i="15"/>
  <c r="L412" i="15" s="1"/>
  <c r="O412" i="15" s="1"/>
  <c r="P412" i="15" s="1"/>
  <c r="K413" i="15"/>
  <c r="L413" i="15" s="1"/>
  <c r="O413" i="15" s="1"/>
  <c r="P413" i="15" s="1"/>
  <c r="K414" i="15"/>
  <c r="L414" i="15" s="1"/>
  <c r="O414" i="15" s="1"/>
  <c r="P414" i="15" s="1"/>
  <c r="K415" i="15"/>
  <c r="L415" i="15" s="1"/>
  <c r="O415" i="15" s="1"/>
  <c r="P415" i="15" s="1"/>
  <c r="K416" i="15"/>
  <c r="L416" i="15" s="1"/>
  <c r="O416" i="15" s="1"/>
  <c r="P416" i="15" s="1"/>
  <c r="K417" i="15"/>
  <c r="L417" i="15" s="1"/>
  <c r="O417" i="15" s="1"/>
  <c r="P417" i="15" s="1"/>
  <c r="K418" i="15"/>
  <c r="L418" i="15" s="1"/>
  <c r="O418" i="15" s="1"/>
  <c r="P418" i="15" s="1"/>
  <c r="K419" i="15"/>
  <c r="L419" i="15" s="1"/>
  <c r="O419" i="15" s="1"/>
  <c r="P419" i="15" s="1"/>
  <c r="K420" i="15"/>
  <c r="L420" i="15" s="1"/>
  <c r="O420" i="15" s="1"/>
  <c r="P420" i="15" s="1"/>
  <c r="K300" i="15"/>
  <c r="L300" i="15" s="1"/>
  <c r="O300" i="15" s="1"/>
  <c r="P300" i="15" s="1"/>
  <c r="O226" i="15"/>
  <c r="P226" i="15" s="1"/>
  <c r="K301" i="15"/>
  <c r="L301" i="15" s="1"/>
  <c r="O301" i="15" s="1"/>
  <c r="P301" i="15" s="1"/>
  <c r="O227" i="15"/>
  <c r="P227" i="15" s="1"/>
  <c r="K302" i="15"/>
  <c r="L302" i="15" s="1"/>
  <c r="O302" i="15" s="1"/>
  <c r="P302" i="15" s="1"/>
  <c r="O228" i="15"/>
  <c r="P228" i="15" s="1"/>
  <c r="K303" i="15"/>
  <c r="L303" i="15" s="1"/>
  <c r="O303" i="15" s="1"/>
  <c r="P303" i="15" s="1"/>
  <c r="O229" i="15"/>
  <c r="P229" i="15" s="1"/>
  <c r="K304" i="15"/>
  <c r="L304" i="15" s="1"/>
  <c r="O304" i="15" s="1"/>
  <c r="P304" i="15" s="1"/>
  <c r="O230" i="15"/>
  <c r="P230" i="15" s="1"/>
  <c r="K305" i="15"/>
  <c r="L305" i="15" s="1"/>
  <c r="O305" i="15" s="1"/>
  <c r="P305" i="15" s="1"/>
  <c r="O231" i="15"/>
  <c r="P231" i="15" s="1"/>
  <c r="K306" i="15"/>
  <c r="L306" i="15" s="1"/>
  <c r="O306" i="15" s="1"/>
  <c r="P306" i="15" s="1"/>
  <c r="O232" i="15"/>
  <c r="P232" i="15" s="1"/>
  <c r="K307" i="15"/>
  <c r="L307" i="15" s="1"/>
  <c r="O307" i="15" s="1"/>
  <c r="P307" i="15" s="1"/>
  <c r="O233" i="15"/>
  <c r="P233" i="15" s="1"/>
  <c r="K308" i="15"/>
  <c r="L308" i="15" s="1"/>
  <c r="O308" i="15" s="1"/>
  <c r="P308" i="15" s="1"/>
  <c r="O234" i="15"/>
  <c r="P234" i="15" s="1"/>
  <c r="K309" i="15"/>
  <c r="L309" i="15" s="1"/>
  <c r="O309" i="15" s="1"/>
  <c r="P309" i="15" s="1"/>
  <c r="O235" i="15"/>
  <c r="P235" i="15" s="1"/>
  <c r="K310" i="15"/>
  <c r="L310" i="15" s="1"/>
  <c r="O310" i="15" s="1"/>
  <c r="P310" i="15" s="1"/>
  <c r="O236" i="15"/>
  <c r="P236" i="15" s="1"/>
  <c r="K311" i="15"/>
  <c r="L311" i="15" s="1"/>
  <c r="O311" i="15" s="1"/>
  <c r="P311" i="15" s="1"/>
  <c r="O237" i="15"/>
  <c r="P237" i="15" s="1"/>
  <c r="K312" i="15"/>
  <c r="L312" i="15" s="1"/>
  <c r="O312" i="15" s="1"/>
  <c r="P312" i="15" s="1"/>
  <c r="O238" i="15"/>
  <c r="P238" i="15" s="1"/>
  <c r="K313" i="15"/>
  <c r="L313" i="15" s="1"/>
  <c r="O313" i="15" s="1"/>
  <c r="P313" i="15" s="1"/>
  <c r="O239" i="15"/>
  <c r="P239" i="15" s="1"/>
  <c r="K314" i="15"/>
  <c r="L314" i="15" s="1"/>
  <c r="O314" i="15" s="1"/>
  <c r="P314" i="15" s="1"/>
  <c r="O240" i="15"/>
  <c r="P240" i="15" s="1"/>
  <c r="K315" i="15"/>
  <c r="L315" i="15" s="1"/>
  <c r="O315" i="15" s="1"/>
  <c r="P315" i="15" s="1"/>
  <c r="O241" i="15"/>
  <c r="P241" i="15" s="1"/>
  <c r="K316" i="15"/>
  <c r="L316" i="15" s="1"/>
  <c r="O316" i="15" s="1"/>
  <c r="P316" i="15" s="1"/>
  <c r="O242" i="15"/>
  <c r="P242" i="15" s="1"/>
  <c r="K317" i="15"/>
  <c r="L317" i="15" s="1"/>
  <c r="O317" i="15" s="1"/>
  <c r="P317" i="15" s="1"/>
  <c r="O243" i="15"/>
  <c r="P243" i="15" s="1"/>
  <c r="K318" i="15"/>
  <c r="L318" i="15" s="1"/>
  <c r="O318" i="15" s="1"/>
  <c r="P318" i="15" s="1"/>
  <c r="O244" i="15"/>
  <c r="P244" i="15" s="1"/>
  <c r="K319" i="15"/>
  <c r="L319" i="15" s="1"/>
  <c r="O319" i="15" s="1"/>
  <c r="P319" i="15" s="1"/>
  <c r="O245" i="15"/>
  <c r="P245" i="15" s="1"/>
  <c r="O246" i="15"/>
  <c r="P246" i="15" s="1"/>
  <c r="O247" i="15"/>
  <c r="P247" i="15" s="1"/>
  <c r="O248" i="15"/>
  <c r="P248" i="15" s="1"/>
  <c r="O249" i="15"/>
  <c r="P249" i="15" s="1"/>
  <c r="O250" i="15"/>
  <c r="P250" i="15" s="1"/>
  <c r="O251" i="15"/>
  <c r="P251" i="15" s="1"/>
  <c r="O252" i="15"/>
  <c r="P252" i="15" s="1"/>
  <c r="O253" i="15"/>
  <c r="P253" i="15" s="1"/>
  <c r="O254" i="15"/>
  <c r="P254" i="15" s="1"/>
  <c r="O255" i="15"/>
  <c r="P255" i="15" s="1"/>
  <c r="O256" i="15"/>
  <c r="P256" i="15" s="1"/>
  <c r="O257" i="15"/>
  <c r="P257" i="15" s="1"/>
  <c r="O258" i="15"/>
  <c r="P258" i="15" s="1"/>
  <c r="O259" i="15"/>
  <c r="P259" i="15" s="1"/>
  <c r="O260" i="15"/>
  <c r="P260" i="15" s="1"/>
  <c r="O261" i="15"/>
  <c r="P261" i="15" s="1"/>
  <c r="O262" i="15"/>
  <c r="P262" i="15" s="1"/>
  <c r="I168" i="15"/>
  <c r="U168" i="15" s="1"/>
  <c r="V168" i="15" s="1"/>
  <c r="I164" i="15"/>
  <c r="U164" i="15" s="1"/>
  <c r="V164" i="15" s="1"/>
  <c r="I172" i="15"/>
  <c r="U172" i="15" s="1"/>
  <c r="V172" i="15" s="1"/>
  <c r="U152" i="15"/>
  <c r="V152" i="15" s="1"/>
  <c r="U154" i="15"/>
  <c r="V154" i="15" s="1"/>
  <c r="U156" i="15"/>
  <c r="V156" i="15" s="1"/>
  <c r="U158" i="15"/>
  <c r="V158" i="15" s="1"/>
  <c r="U160" i="15"/>
  <c r="V160" i="15" s="1"/>
  <c r="U162" i="15"/>
  <c r="V162" i="15" s="1"/>
  <c r="U166" i="15"/>
  <c r="V166" i="15" s="1"/>
  <c r="U170" i="15"/>
  <c r="V170" i="15" s="1"/>
  <c r="U174" i="15"/>
  <c r="V174" i="15" s="1"/>
  <c r="U176" i="15"/>
  <c r="V176" i="15" s="1"/>
  <c r="U178" i="15"/>
  <c r="V178" i="15" s="1"/>
  <c r="U180" i="15"/>
  <c r="V180" i="15" s="1"/>
  <c r="U182" i="15"/>
  <c r="V182" i="15" s="1"/>
  <c r="U184" i="15"/>
  <c r="V184" i="15" s="1"/>
  <c r="U186" i="15"/>
  <c r="V186" i="15" s="1"/>
  <c r="U188" i="15"/>
  <c r="V188" i="15" s="1"/>
  <c r="I187" i="15"/>
  <c r="U187" i="15" s="1"/>
  <c r="V187" i="15" s="1"/>
  <c r="I185" i="15"/>
  <c r="U185" i="15" s="1"/>
  <c r="V185" i="15" s="1"/>
  <c r="I183" i="15"/>
  <c r="U183" i="15" s="1"/>
  <c r="V183" i="15" s="1"/>
  <c r="I181" i="15"/>
  <c r="U181" i="15" s="1"/>
  <c r="V181" i="15" s="1"/>
  <c r="I179" i="15"/>
  <c r="U179" i="15" s="1"/>
  <c r="V179" i="15" s="1"/>
  <c r="I177" i="15"/>
  <c r="U177" i="15" s="1"/>
  <c r="V177" i="15" s="1"/>
  <c r="I175" i="15"/>
  <c r="U175" i="15" s="1"/>
  <c r="V175" i="15" s="1"/>
  <c r="I173" i="15"/>
  <c r="U173" i="15" s="1"/>
  <c r="V173" i="15" s="1"/>
  <c r="I171" i="15"/>
  <c r="U171" i="15" s="1"/>
  <c r="V171" i="15" s="1"/>
  <c r="I169" i="15"/>
  <c r="U169" i="15" s="1"/>
  <c r="V169" i="15" s="1"/>
  <c r="I167" i="15"/>
  <c r="U167" i="15" s="1"/>
  <c r="V167" i="15" s="1"/>
  <c r="I165" i="15"/>
  <c r="U165" i="15" s="1"/>
  <c r="V165" i="15" s="1"/>
  <c r="I163" i="15"/>
  <c r="U163" i="15" s="1"/>
  <c r="V163" i="15" s="1"/>
  <c r="I161" i="15"/>
  <c r="U161" i="15" s="1"/>
  <c r="V161" i="15" s="1"/>
  <c r="I159" i="15"/>
  <c r="U159" i="15" s="1"/>
  <c r="V159" i="15" s="1"/>
  <c r="I157" i="15"/>
  <c r="U157" i="15" s="1"/>
  <c r="V157" i="15" s="1"/>
  <c r="I155" i="15"/>
  <c r="U155" i="15" s="1"/>
  <c r="V155" i="15" s="1"/>
  <c r="I153" i="15"/>
  <c r="U153" i="15" s="1"/>
  <c r="V153" i="15" s="1"/>
  <c r="K209" i="15"/>
  <c r="L209" i="15" s="1"/>
  <c r="O209" i="15" s="1"/>
  <c r="P209" i="15" s="1"/>
  <c r="O135" i="15"/>
  <c r="P135" i="15" s="1"/>
  <c r="K210" i="15"/>
  <c r="L210" i="15" s="1"/>
  <c r="O210" i="15" s="1"/>
  <c r="P210" i="15" s="1"/>
  <c r="O136" i="15"/>
  <c r="P136" i="15" s="1"/>
  <c r="K211" i="15"/>
  <c r="L211" i="15" s="1"/>
  <c r="O211" i="15" s="1"/>
  <c r="P211" i="15" s="1"/>
  <c r="O137" i="15"/>
  <c r="P137" i="15" s="1"/>
  <c r="K212" i="15"/>
  <c r="L212" i="15" s="1"/>
  <c r="O212" i="15" s="1"/>
  <c r="P212" i="15" s="1"/>
  <c r="O138" i="15"/>
  <c r="P138" i="15" s="1"/>
  <c r="K213" i="15"/>
  <c r="L213" i="15" s="1"/>
  <c r="O213" i="15" s="1"/>
  <c r="P213" i="15" s="1"/>
  <c r="O139" i="15"/>
  <c r="P139" i="15" s="1"/>
  <c r="K214" i="15"/>
  <c r="L214" i="15" s="1"/>
  <c r="O214" i="15" s="1"/>
  <c r="P214" i="15" s="1"/>
  <c r="O140" i="15"/>
  <c r="P140" i="15" s="1"/>
  <c r="K215" i="15"/>
  <c r="L215" i="15" s="1"/>
  <c r="O215" i="15" s="1"/>
  <c r="P215" i="15" s="1"/>
  <c r="O141" i="15"/>
  <c r="P141" i="15" s="1"/>
  <c r="K216" i="15"/>
  <c r="L216" i="15" s="1"/>
  <c r="O216" i="15" s="1"/>
  <c r="P216" i="15" s="1"/>
  <c r="O142" i="15"/>
  <c r="P142" i="15" s="1"/>
  <c r="K217" i="15"/>
  <c r="L217" i="15" s="1"/>
  <c r="O217" i="15" s="1"/>
  <c r="P217" i="15" s="1"/>
  <c r="O143" i="15"/>
  <c r="P143" i="15" s="1"/>
  <c r="K218" i="15"/>
  <c r="L218" i="15" s="1"/>
  <c r="O218" i="15" s="1"/>
  <c r="P218" i="15" s="1"/>
  <c r="O144" i="15"/>
  <c r="P144" i="15" s="1"/>
  <c r="K219" i="15"/>
  <c r="L219" i="15" s="1"/>
  <c r="O219" i="15" s="1"/>
  <c r="P219" i="15" s="1"/>
  <c r="O145" i="15"/>
  <c r="P145" i="15" s="1"/>
  <c r="K220" i="15"/>
  <c r="L220" i="15" s="1"/>
  <c r="O220" i="15" s="1"/>
  <c r="P220" i="15" s="1"/>
  <c r="O146" i="15"/>
  <c r="P146" i="15" s="1"/>
  <c r="K221" i="15"/>
  <c r="L221" i="15" s="1"/>
  <c r="O221" i="15" s="1"/>
  <c r="P221" i="15" s="1"/>
  <c r="O147" i="15"/>
  <c r="P147" i="15" s="1"/>
  <c r="K222" i="15"/>
  <c r="L222" i="15" s="1"/>
  <c r="O222" i="15" s="1"/>
  <c r="P222" i="15" s="1"/>
  <c r="O148" i="15"/>
  <c r="P148" i="15" s="1"/>
  <c r="K223" i="15"/>
  <c r="L223" i="15" s="1"/>
  <c r="O223" i="15" s="1"/>
  <c r="P223" i="15" s="1"/>
  <c r="O149" i="15"/>
  <c r="P149" i="15" s="1"/>
  <c r="K224" i="15"/>
  <c r="L224" i="15" s="1"/>
  <c r="O224" i="15" s="1"/>
  <c r="P224" i="15" s="1"/>
  <c r="O150" i="15"/>
  <c r="P150" i="15" s="1"/>
  <c r="K189" i="15"/>
  <c r="L189" i="15" s="1"/>
  <c r="O189" i="15" s="1"/>
  <c r="P189" i="15" s="1"/>
  <c r="K190" i="15"/>
  <c r="L190" i="15" s="1"/>
  <c r="O190" i="15" s="1"/>
  <c r="P190" i="15" s="1"/>
  <c r="K191" i="15"/>
  <c r="L191" i="15" s="1"/>
  <c r="O191" i="15" s="1"/>
  <c r="P191" i="15" s="1"/>
  <c r="K192" i="15"/>
  <c r="L192" i="15" s="1"/>
  <c r="O192" i="15" s="1"/>
  <c r="P192" i="15" s="1"/>
  <c r="K193" i="15"/>
  <c r="L193" i="15" s="1"/>
  <c r="O193" i="15" s="1"/>
  <c r="P193" i="15" s="1"/>
  <c r="K194" i="15"/>
  <c r="L194" i="15" s="1"/>
  <c r="O194" i="15" s="1"/>
  <c r="P194" i="15" s="1"/>
  <c r="K195" i="15"/>
  <c r="L195" i="15" s="1"/>
  <c r="O195" i="15" s="1"/>
  <c r="P195" i="15" s="1"/>
  <c r="K196" i="15"/>
  <c r="L196" i="15" s="1"/>
  <c r="O196" i="15" s="1"/>
  <c r="P196" i="15" s="1"/>
  <c r="K197" i="15"/>
  <c r="L197" i="15" s="1"/>
  <c r="O197" i="15" s="1"/>
  <c r="P197" i="15" s="1"/>
  <c r="K198" i="15"/>
  <c r="L198" i="15" s="1"/>
  <c r="O198" i="15" s="1"/>
  <c r="P198" i="15" s="1"/>
  <c r="O115" i="15"/>
  <c r="P115" i="15" s="1"/>
  <c r="O116" i="15"/>
  <c r="P116" i="15" s="1"/>
  <c r="O117" i="15"/>
  <c r="P117" i="15" s="1"/>
  <c r="O118" i="15"/>
  <c r="P118" i="15" s="1"/>
  <c r="O119" i="15"/>
  <c r="P119" i="15" s="1"/>
  <c r="O120" i="15"/>
  <c r="P120" i="15" s="1"/>
  <c r="O121" i="15"/>
  <c r="P121" i="15" s="1"/>
  <c r="O122" i="15"/>
  <c r="P122" i="15" s="1"/>
  <c r="O123" i="15"/>
  <c r="P123" i="15" s="1"/>
  <c r="O124" i="15"/>
  <c r="P124" i="15" s="1"/>
  <c r="O125" i="15"/>
  <c r="P125" i="15" s="1"/>
  <c r="O126" i="15"/>
  <c r="P126" i="15" s="1"/>
  <c r="O127" i="15"/>
  <c r="P127" i="15" s="1"/>
  <c r="O128" i="15"/>
  <c r="P128" i="15" s="1"/>
  <c r="O129" i="15"/>
  <c r="P129" i="15" s="1"/>
  <c r="O130" i="15"/>
  <c r="P130" i="15" s="1"/>
  <c r="O131" i="15"/>
  <c r="P131" i="15" s="1"/>
  <c r="O132" i="15"/>
  <c r="P132" i="15" s="1"/>
  <c r="O133" i="15"/>
  <c r="P133" i="15" s="1"/>
  <c r="O134" i="15"/>
  <c r="P134" i="15" s="1"/>
  <c r="O151" i="15"/>
  <c r="P151" i="15" s="1"/>
  <c r="K114" i="15"/>
  <c r="L114" i="15" s="1"/>
  <c r="O114" i="15" s="1"/>
  <c r="P114" i="15" s="1"/>
  <c r="U98" i="15"/>
  <c r="V98" i="15" s="1"/>
  <c r="O42" i="15"/>
  <c r="P42" i="15" s="1"/>
  <c r="O4" i="15"/>
  <c r="P4" i="15" s="1"/>
  <c r="K112" i="15"/>
  <c r="L112" i="15" s="1"/>
  <c r="O112" i="15" s="1"/>
  <c r="P112" i="15" s="1"/>
  <c r="K110" i="15"/>
  <c r="L110" i="15" s="1"/>
  <c r="O110" i="15" s="1"/>
  <c r="P110" i="15" s="1"/>
  <c r="K108" i="15"/>
  <c r="L108" i="15" s="1"/>
  <c r="O108" i="15" s="1"/>
  <c r="P108" i="15" s="1"/>
  <c r="K106" i="15"/>
  <c r="L106" i="15" s="1"/>
  <c r="O106" i="15" s="1"/>
  <c r="P106" i="15" s="1"/>
  <c r="K104" i="15"/>
  <c r="L104" i="15" s="1"/>
  <c r="O104" i="15" s="1"/>
  <c r="P104" i="15" s="1"/>
  <c r="K102" i="15"/>
  <c r="L102" i="15" s="1"/>
  <c r="O102" i="15" s="1"/>
  <c r="P102" i="15" s="1"/>
  <c r="K113" i="15"/>
  <c r="L113" i="15" s="1"/>
  <c r="O113" i="15" s="1"/>
  <c r="P113" i="15" s="1"/>
  <c r="K111" i="15"/>
  <c r="L111" i="15" s="1"/>
  <c r="O111" i="15" s="1"/>
  <c r="P111" i="15" s="1"/>
  <c r="K109" i="15"/>
  <c r="L109" i="15" s="1"/>
  <c r="O109" i="15" s="1"/>
  <c r="P109" i="15" s="1"/>
  <c r="K107" i="15"/>
  <c r="L107" i="15" s="1"/>
  <c r="O107" i="15" s="1"/>
  <c r="P107" i="15" s="1"/>
  <c r="K105" i="15"/>
  <c r="L105" i="15" s="1"/>
  <c r="O105" i="15" s="1"/>
  <c r="P105" i="15" s="1"/>
  <c r="K103" i="15"/>
  <c r="L103" i="15" s="1"/>
  <c r="O103" i="15" s="1"/>
  <c r="P103" i="15" s="1"/>
  <c r="K101" i="15"/>
  <c r="L101" i="15" s="1"/>
  <c r="O101" i="15" s="1"/>
  <c r="P101" i="15" s="1"/>
  <c r="U25" i="15"/>
  <c r="V25" i="15" s="1"/>
  <c r="U26" i="15"/>
  <c r="V26" i="15" s="1"/>
  <c r="K78" i="15"/>
  <c r="L78" i="15" s="1"/>
  <c r="O78" i="15" s="1"/>
  <c r="P78" i="15" s="1"/>
  <c r="K79" i="15"/>
  <c r="L79" i="15" s="1"/>
  <c r="O79" i="15" s="1"/>
  <c r="P79" i="15" s="1"/>
  <c r="K80" i="15"/>
  <c r="L80" i="15" s="1"/>
  <c r="O80" i="15" s="1"/>
  <c r="P80" i="15" s="1"/>
  <c r="K81" i="15"/>
  <c r="L81" i="15" s="1"/>
  <c r="O81" i="15" s="1"/>
  <c r="P81" i="15" s="1"/>
  <c r="K82" i="15"/>
  <c r="L82" i="15" s="1"/>
  <c r="O82" i="15" s="1"/>
  <c r="P82" i="15" s="1"/>
  <c r="K83" i="15"/>
  <c r="L83" i="15" s="1"/>
  <c r="O83" i="15" s="1"/>
  <c r="P83" i="15" s="1"/>
  <c r="K84" i="15"/>
  <c r="L84" i="15" s="1"/>
  <c r="O84" i="15" s="1"/>
  <c r="P84" i="15" s="1"/>
  <c r="K85" i="15"/>
  <c r="L85" i="15" s="1"/>
  <c r="O85" i="15" s="1"/>
  <c r="P85" i="15" s="1"/>
  <c r="K86" i="15"/>
  <c r="L86" i="15" s="1"/>
  <c r="O86" i="15" s="1"/>
  <c r="P86" i="15" s="1"/>
  <c r="K87" i="15"/>
  <c r="L87" i="15" s="1"/>
  <c r="O87" i="15" s="1"/>
  <c r="P87" i="15" s="1"/>
  <c r="K88" i="15"/>
  <c r="L88" i="15" s="1"/>
  <c r="O88" i="15" s="1"/>
  <c r="P88" i="15" s="1"/>
  <c r="K89" i="15"/>
  <c r="L89" i="15" s="1"/>
  <c r="O89" i="15" s="1"/>
  <c r="P89" i="15" s="1"/>
  <c r="K90" i="15"/>
  <c r="L90" i="15" s="1"/>
  <c r="O90" i="15" s="1"/>
  <c r="P90" i="15" s="1"/>
  <c r="K91" i="15"/>
  <c r="L91" i="15" s="1"/>
  <c r="O91" i="15" s="1"/>
  <c r="P91" i="15" s="1"/>
  <c r="K92" i="15"/>
  <c r="L92" i="15" s="1"/>
  <c r="O92" i="15" s="1"/>
  <c r="P92" i="15" s="1"/>
  <c r="K93" i="15"/>
  <c r="L93" i="15" s="1"/>
  <c r="O93" i="15" s="1"/>
  <c r="P93" i="15" s="1"/>
  <c r="K94" i="15"/>
  <c r="L94" i="15" s="1"/>
  <c r="O94" i="15" s="1"/>
  <c r="P94" i="15" s="1"/>
  <c r="K95" i="15"/>
  <c r="L95" i="15" s="1"/>
  <c r="O95" i="15" s="1"/>
  <c r="P95" i="15" s="1"/>
  <c r="K96" i="15"/>
  <c r="L96" i="15" s="1"/>
  <c r="O96" i="15" s="1"/>
  <c r="P96" i="15" s="1"/>
  <c r="K97" i="15"/>
  <c r="L97" i="15" s="1"/>
  <c r="O97" i="15" s="1"/>
  <c r="P97" i="15" s="1"/>
  <c r="K98" i="15"/>
  <c r="L98" i="15" s="1"/>
  <c r="O98" i="15" s="1"/>
  <c r="P98" i="15" s="1"/>
  <c r="K99" i="15"/>
  <c r="L99" i="15" s="1"/>
  <c r="O99" i="15" s="1"/>
  <c r="P99" i="15" s="1"/>
  <c r="K100" i="15"/>
  <c r="L100" i="15" s="1"/>
  <c r="O100" i="15" s="1"/>
  <c r="P100" i="15" s="1"/>
  <c r="P9" i="3"/>
  <c r="P10" i="3"/>
  <c r="E1160" i="14"/>
  <c r="E1037" i="14"/>
  <c r="E1036" i="14"/>
  <c r="E1035" i="14"/>
  <c r="E1034" i="14"/>
  <c r="E1033" i="14"/>
  <c r="E1032" i="14"/>
  <c r="E1031" i="14"/>
  <c r="E1030" i="14"/>
  <c r="E1029" i="14"/>
  <c r="E1028" i="14"/>
  <c r="E1027" i="14"/>
  <c r="E1026" i="14"/>
  <c r="E1025" i="14"/>
  <c r="E1024" i="14"/>
  <c r="E1023" i="14"/>
  <c r="E1022" i="14"/>
  <c r="E1021" i="14"/>
  <c r="E1020" i="14"/>
  <c r="E1019" i="14"/>
  <c r="E1018" i="14"/>
  <c r="E1017" i="14"/>
  <c r="E1016" i="14"/>
  <c r="E1015" i="14"/>
  <c r="E1014" i="14"/>
  <c r="E1013" i="14"/>
  <c r="E1012" i="14"/>
  <c r="E1011" i="14"/>
  <c r="E1010" i="14"/>
  <c r="E1009" i="14"/>
  <c r="E1008" i="14"/>
  <c r="E1007" i="14"/>
  <c r="E1006" i="14"/>
  <c r="E1005" i="14"/>
  <c r="E1004" i="14"/>
  <c r="E1003" i="14"/>
  <c r="E1002" i="14"/>
  <c r="E1001" i="14"/>
  <c r="E1000" i="14"/>
  <c r="E999" i="14"/>
  <c r="E998" i="14"/>
  <c r="E997" i="14"/>
  <c r="E996" i="14"/>
  <c r="E995" i="14"/>
  <c r="E994" i="14"/>
  <c r="E993" i="14"/>
  <c r="E992" i="14"/>
  <c r="E991" i="14"/>
  <c r="E990" i="14"/>
  <c r="E989" i="14"/>
  <c r="E988" i="14"/>
  <c r="E987" i="14"/>
  <c r="E986" i="14"/>
  <c r="E985" i="14"/>
  <c r="E984" i="14"/>
  <c r="E983" i="14"/>
  <c r="E982" i="14"/>
  <c r="E981" i="14"/>
  <c r="E980" i="14"/>
  <c r="E979" i="14"/>
  <c r="E978" i="14"/>
  <c r="E977" i="14"/>
  <c r="E976" i="14"/>
  <c r="E975" i="14"/>
  <c r="E974" i="14"/>
  <c r="E973" i="14"/>
  <c r="E972" i="14"/>
  <c r="E971" i="14"/>
  <c r="E970" i="14"/>
  <c r="E969" i="14"/>
  <c r="E968" i="14"/>
  <c r="E967" i="14"/>
  <c r="E966" i="14"/>
  <c r="E965" i="14"/>
  <c r="E964" i="14"/>
  <c r="E963" i="14"/>
  <c r="E962" i="14"/>
  <c r="E961" i="14"/>
  <c r="E960" i="14"/>
  <c r="E959" i="14"/>
  <c r="E958" i="14"/>
  <c r="E957" i="14"/>
  <c r="E956" i="14"/>
  <c r="E955" i="14"/>
  <c r="E954" i="14"/>
  <c r="E953" i="14"/>
  <c r="E952" i="14"/>
  <c r="E951" i="14"/>
  <c r="E950" i="14"/>
  <c r="E949" i="14"/>
  <c r="E948" i="14"/>
  <c r="E947" i="14"/>
  <c r="E946" i="14"/>
  <c r="E945" i="14"/>
  <c r="E944" i="14"/>
  <c r="E943" i="14"/>
  <c r="E942" i="14"/>
  <c r="E941" i="14"/>
  <c r="E940" i="14"/>
  <c r="E939" i="14"/>
  <c r="E938" i="14"/>
  <c r="E937" i="14"/>
  <c r="E936" i="14"/>
  <c r="E935" i="14"/>
  <c r="E934" i="14"/>
  <c r="E933" i="14"/>
  <c r="E932" i="14"/>
  <c r="E931" i="14"/>
  <c r="E930" i="14"/>
  <c r="E929" i="14"/>
  <c r="E928" i="14"/>
  <c r="E927" i="14"/>
  <c r="E926" i="14"/>
  <c r="E925" i="14"/>
  <c r="E924" i="14"/>
  <c r="E923" i="14"/>
  <c r="E922" i="14"/>
  <c r="E921" i="14"/>
  <c r="E920" i="14"/>
  <c r="E919" i="14"/>
  <c r="E918" i="14"/>
  <c r="E917" i="14"/>
  <c r="E916" i="14"/>
  <c r="E915" i="14"/>
  <c r="E914" i="14"/>
  <c r="E913" i="14"/>
  <c r="E912" i="14"/>
  <c r="E911" i="14"/>
  <c r="E910" i="14"/>
  <c r="E909" i="14"/>
  <c r="E908" i="14"/>
  <c r="E907" i="14"/>
  <c r="E906" i="14"/>
  <c r="E905" i="14"/>
  <c r="E904" i="14"/>
  <c r="E903" i="14"/>
  <c r="E902" i="14"/>
  <c r="E901" i="14"/>
  <c r="E900" i="14"/>
  <c r="E899" i="14"/>
  <c r="E898" i="14"/>
  <c r="E897" i="14"/>
  <c r="E896" i="14"/>
  <c r="E895" i="14"/>
  <c r="E894" i="14"/>
  <c r="E893" i="14"/>
  <c r="E892" i="14"/>
  <c r="E891" i="14"/>
  <c r="E890" i="14"/>
  <c r="E889" i="14"/>
  <c r="E888" i="14"/>
  <c r="E887" i="14"/>
  <c r="E886" i="14"/>
  <c r="E885" i="14"/>
  <c r="E884" i="14"/>
  <c r="E883" i="14"/>
  <c r="E882" i="14"/>
  <c r="E881" i="14"/>
  <c r="E880" i="14"/>
  <c r="E879" i="14"/>
  <c r="E878" i="14"/>
  <c r="E877" i="14"/>
  <c r="E876" i="14"/>
  <c r="E875" i="14"/>
  <c r="E874" i="14"/>
  <c r="E873" i="14"/>
  <c r="E872" i="14"/>
  <c r="E871" i="14"/>
  <c r="E870" i="14"/>
  <c r="E869" i="14"/>
  <c r="E868" i="14"/>
  <c r="E867" i="14"/>
  <c r="E866" i="14"/>
  <c r="E865" i="14"/>
  <c r="E864" i="14"/>
  <c r="E863" i="14"/>
  <c r="E862" i="14"/>
  <c r="E861" i="14"/>
  <c r="E860" i="14"/>
  <c r="E859" i="14"/>
  <c r="E858" i="14"/>
  <c r="E857" i="14"/>
  <c r="E856" i="14"/>
  <c r="E855" i="14"/>
  <c r="E854" i="14"/>
  <c r="E853" i="14"/>
  <c r="E852" i="14"/>
  <c r="E851" i="14"/>
  <c r="E850" i="14"/>
  <c r="E849" i="14"/>
  <c r="E848" i="14"/>
  <c r="E847" i="14"/>
  <c r="E846" i="14"/>
  <c r="E845" i="14"/>
  <c r="E844" i="14"/>
  <c r="E843" i="14"/>
  <c r="E842" i="14"/>
  <c r="E841" i="14"/>
  <c r="E840" i="14"/>
  <c r="E839" i="14"/>
  <c r="E838" i="14"/>
  <c r="E837" i="14"/>
  <c r="E836" i="14"/>
  <c r="E835" i="14"/>
  <c r="E834" i="14"/>
  <c r="E833" i="14"/>
  <c r="E832" i="14"/>
  <c r="E831" i="14"/>
  <c r="E830" i="14"/>
  <c r="E829" i="14"/>
  <c r="E828" i="14"/>
  <c r="E827" i="14"/>
  <c r="E826" i="14"/>
  <c r="E825" i="14"/>
  <c r="E824" i="14"/>
  <c r="E823" i="14"/>
  <c r="E822" i="14"/>
  <c r="E821" i="14"/>
  <c r="E820" i="14"/>
  <c r="E819" i="14"/>
  <c r="E818" i="14"/>
  <c r="E817" i="14"/>
  <c r="E816" i="14"/>
  <c r="E815" i="14"/>
  <c r="E814" i="14"/>
  <c r="E813" i="14"/>
  <c r="E812" i="14"/>
  <c r="E811" i="14"/>
  <c r="E810" i="14"/>
  <c r="E809" i="14"/>
  <c r="E808" i="14"/>
  <c r="E807" i="14"/>
  <c r="E806" i="14"/>
  <c r="E805" i="14"/>
  <c r="E804" i="14"/>
  <c r="E803" i="14"/>
  <c r="E802" i="14"/>
  <c r="E801" i="14"/>
  <c r="E800" i="14"/>
  <c r="E799" i="14"/>
  <c r="E798" i="14"/>
  <c r="E797" i="14"/>
  <c r="E796" i="14"/>
  <c r="E795" i="14"/>
  <c r="E794" i="14"/>
  <c r="E793" i="14"/>
  <c r="E792" i="14"/>
  <c r="E791" i="14"/>
  <c r="E790" i="14"/>
  <c r="E789" i="14"/>
  <c r="E788" i="14"/>
  <c r="E787" i="14"/>
  <c r="E786" i="14"/>
  <c r="E785" i="14"/>
  <c r="E784" i="14"/>
  <c r="E783" i="14"/>
  <c r="E782" i="14"/>
  <c r="E781" i="14"/>
  <c r="E780" i="14"/>
  <c r="E779" i="14"/>
  <c r="E778" i="14"/>
  <c r="E777" i="14"/>
  <c r="E776" i="14"/>
  <c r="E775" i="14"/>
  <c r="E774" i="14"/>
  <c r="E773" i="14"/>
  <c r="E772" i="14"/>
  <c r="E771" i="14"/>
  <c r="E770" i="14"/>
  <c r="E769" i="14"/>
  <c r="E768" i="14"/>
  <c r="E767" i="14"/>
  <c r="E766" i="14"/>
  <c r="E765" i="14"/>
  <c r="E764" i="14"/>
  <c r="E763" i="14"/>
  <c r="E762" i="14"/>
  <c r="E761" i="14"/>
  <c r="E760" i="14"/>
  <c r="E759" i="14"/>
  <c r="E758" i="14"/>
  <c r="E757" i="14"/>
  <c r="E756" i="14"/>
  <c r="E755" i="14"/>
  <c r="E754" i="14"/>
  <c r="E753" i="14"/>
  <c r="E752" i="14"/>
  <c r="E751" i="14"/>
  <c r="E750" i="14"/>
  <c r="E749" i="14"/>
  <c r="E748" i="14"/>
  <c r="E747" i="14"/>
  <c r="E746" i="14"/>
  <c r="E745" i="14"/>
  <c r="E744" i="14"/>
  <c r="E743" i="14"/>
  <c r="E742" i="14"/>
  <c r="E741" i="14"/>
  <c r="E740" i="14"/>
  <c r="E739" i="14"/>
  <c r="E738" i="14"/>
  <c r="E737" i="14"/>
  <c r="E736" i="14"/>
  <c r="E735" i="14"/>
  <c r="E734" i="14"/>
  <c r="E733" i="14"/>
  <c r="E732" i="14"/>
  <c r="E731" i="14"/>
  <c r="E730" i="14"/>
  <c r="E729" i="14"/>
  <c r="E728" i="14"/>
  <c r="E727" i="14"/>
  <c r="E726" i="14"/>
  <c r="E725" i="14"/>
  <c r="E724" i="14"/>
  <c r="E723" i="14"/>
  <c r="E722" i="14"/>
  <c r="E721" i="14"/>
  <c r="E720" i="14"/>
  <c r="E719" i="14"/>
  <c r="E718" i="14"/>
  <c r="E717" i="14"/>
  <c r="E716" i="14"/>
  <c r="E715" i="14"/>
  <c r="E714" i="14"/>
  <c r="E713" i="14"/>
  <c r="E712" i="14"/>
  <c r="E711" i="14"/>
  <c r="E710" i="14"/>
  <c r="E709" i="14"/>
  <c r="E708" i="14"/>
  <c r="E707" i="14"/>
  <c r="E706" i="14"/>
  <c r="E705" i="14"/>
  <c r="E704" i="14"/>
  <c r="E703" i="14"/>
  <c r="E702" i="14"/>
  <c r="E701" i="14"/>
  <c r="E700" i="14"/>
  <c r="E699" i="14"/>
  <c r="E698" i="14"/>
  <c r="E697" i="14"/>
  <c r="E696" i="14"/>
  <c r="E695" i="14"/>
  <c r="E694" i="14"/>
  <c r="E693" i="14"/>
  <c r="E692" i="14"/>
  <c r="E691" i="14"/>
  <c r="E690" i="14"/>
  <c r="E689" i="14"/>
  <c r="E688" i="14"/>
  <c r="E687" i="14"/>
  <c r="E686" i="14"/>
  <c r="E685" i="14"/>
  <c r="E684" i="14"/>
  <c r="E683" i="14"/>
  <c r="E682" i="14"/>
  <c r="E681" i="14"/>
  <c r="E680" i="14"/>
  <c r="E679" i="14"/>
  <c r="E678" i="14"/>
  <c r="E677" i="14"/>
  <c r="E676" i="14"/>
  <c r="E675" i="14"/>
  <c r="E674" i="14"/>
  <c r="E673" i="14"/>
  <c r="E672" i="14"/>
  <c r="E671" i="14"/>
  <c r="E670" i="14"/>
  <c r="E669" i="14"/>
  <c r="E668" i="14"/>
  <c r="E667" i="14"/>
  <c r="E666" i="14"/>
  <c r="E665" i="14"/>
  <c r="E664" i="14"/>
  <c r="E663" i="14"/>
  <c r="E662" i="14"/>
  <c r="E661" i="14"/>
  <c r="E660" i="14"/>
  <c r="E659" i="14"/>
  <c r="E658" i="14"/>
  <c r="E657" i="14"/>
  <c r="E656" i="14"/>
  <c r="E655" i="14"/>
  <c r="E654" i="14"/>
  <c r="E653" i="14"/>
  <c r="E652" i="14"/>
  <c r="E651" i="14"/>
  <c r="E650" i="14"/>
  <c r="E649" i="14"/>
  <c r="E648" i="14"/>
  <c r="E647" i="14"/>
  <c r="E646" i="14"/>
  <c r="E645" i="14"/>
  <c r="E644" i="14"/>
  <c r="E643" i="14"/>
  <c r="E642" i="14"/>
  <c r="E641" i="14"/>
  <c r="E640" i="14"/>
  <c r="E639" i="14"/>
  <c r="E638" i="14"/>
  <c r="E637" i="14"/>
  <c r="E636" i="14"/>
  <c r="E635" i="14"/>
  <c r="E634" i="14"/>
  <c r="E633" i="14"/>
  <c r="E632" i="14"/>
  <c r="E631" i="14"/>
  <c r="E630" i="14"/>
  <c r="E629" i="14"/>
  <c r="E628" i="14"/>
  <c r="E627" i="14"/>
  <c r="E626" i="14"/>
  <c r="E625" i="14"/>
  <c r="E624" i="14"/>
  <c r="E623" i="14"/>
  <c r="E622" i="14"/>
  <c r="E621" i="14"/>
  <c r="E620" i="14"/>
  <c r="E619" i="14"/>
  <c r="E618" i="14"/>
  <c r="E617" i="14"/>
  <c r="E616" i="14"/>
  <c r="E615" i="14"/>
  <c r="E614" i="14"/>
  <c r="E613" i="14"/>
  <c r="E612" i="14"/>
  <c r="E611" i="14"/>
  <c r="E610" i="14"/>
  <c r="E609" i="14"/>
  <c r="E608" i="14"/>
  <c r="E607" i="14"/>
  <c r="E606" i="14"/>
  <c r="E605" i="14"/>
  <c r="E604" i="14"/>
  <c r="E603" i="14"/>
  <c r="E602" i="14"/>
  <c r="E601" i="14"/>
  <c r="E600" i="14"/>
  <c r="E599" i="14"/>
  <c r="E598" i="14"/>
  <c r="E597" i="14"/>
  <c r="E596" i="14"/>
  <c r="E595" i="14"/>
  <c r="E594" i="14"/>
  <c r="E593" i="14"/>
  <c r="E592" i="14"/>
  <c r="E591" i="14"/>
  <c r="E590" i="14"/>
  <c r="E589" i="14"/>
  <c r="E588" i="14"/>
  <c r="E587" i="14"/>
  <c r="E586" i="14"/>
  <c r="E585" i="14"/>
  <c r="E584" i="14"/>
  <c r="E583" i="14"/>
  <c r="E582" i="14"/>
  <c r="E581" i="14"/>
  <c r="E580" i="14"/>
  <c r="E579" i="14"/>
  <c r="E578" i="14"/>
  <c r="E577" i="14"/>
  <c r="E576" i="14"/>
  <c r="E575" i="14"/>
  <c r="E574" i="14"/>
  <c r="E573" i="14"/>
  <c r="E572" i="14"/>
  <c r="E571" i="14"/>
  <c r="E570" i="14"/>
  <c r="E569" i="14"/>
  <c r="E568" i="14"/>
  <c r="E567" i="14"/>
  <c r="E566" i="14"/>
  <c r="E565" i="14"/>
  <c r="E564" i="14"/>
  <c r="E563" i="14"/>
  <c r="E562" i="14"/>
  <c r="E561" i="14"/>
  <c r="E560" i="14"/>
  <c r="E559" i="14"/>
  <c r="E558" i="14"/>
  <c r="E557" i="14"/>
  <c r="E556" i="14"/>
  <c r="E555" i="14"/>
  <c r="E554" i="14"/>
  <c r="E553" i="14"/>
  <c r="E552" i="14"/>
  <c r="E551" i="14"/>
  <c r="E550" i="14"/>
  <c r="E549" i="14"/>
  <c r="E548" i="14"/>
  <c r="E547" i="14"/>
  <c r="E546" i="14"/>
  <c r="E545" i="14"/>
  <c r="E544" i="14"/>
  <c r="E543" i="14"/>
  <c r="E542" i="14"/>
  <c r="E541" i="14"/>
  <c r="E540" i="14"/>
  <c r="E539" i="14"/>
  <c r="E538" i="14"/>
  <c r="E537" i="14"/>
  <c r="E536" i="14"/>
  <c r="E535" i="14"/>
  <c r="E534" i="14"/>
  <c r="E533" i="14"/>
  <c r="E532" i="14"/>
  <c r="E531" i="14"/>
  <c r="E530" i="14"/>
  <c r="E529" i="14"/>
  <c r="E528" i="14"/>
  <c r="E527" i="14"/>
  <c r="E526" i="14"/>
  <c r="E525" i="14"/>
  <c r="E524" i="14"/>
  <c r="E523" i="14"/>
  <c r="E522" i="14"/>
  <c r="E521" i="14"/>
  <c r="E520" i="14"/>
  <c r="E519" i="14"/>
  <c r="E518" i="14"/>
  <c r="E517" i="14"/>
  <c r="E516" i="14"/>
  <c r="E515" i="14"/>
  <c r="E514" i="14"/>
  <c r="E513" i="14"/>
  <c r="E512" i="14"/>
  <c r="E511" i="14"/>
  <c r="E510" i="14"/>
  <c r="E509" i="14"/>
  <c r="E508" i="14"/>
  <c r="E507" i="14"/>
  <c r="E506" i="14"/>
  <c r="E505" i="14"/>
  <c r="E504" i="14"/>
  <c r="E503" i="14"/>
  <c r="E502" i="14"/>
  <c r="E501" i="14"/>
  <c r="E500" i="14"/>
  <c r="E499" i="14"/>
  <c r="E498" i="14"/>
  <c r="E497" i="14"/>
  <c r="E496" i="14"/>
  <c r="E495" i="14"/>
  <c r="E494" i="14"/>
  <c r="E493" i="14"/>
  <c r="E492" i="14"/>
  <c r="E491" i="14"/>
  <c r="E490" i="14"/>
  <c r="E489" i="14"/>
  <c r="E488" i="14"/>
  <c r="E487" i="14"/>
  <c r="E486" i="14"/>
  <c r="E485" i="14"/>
  <c r="E484" i="14"/>
  <c r="E483" i="14"/>
  <c r="E482" i="14"/>
  <c r="E481" i="14"/>
  <c r="E480" i="14"/>
  <c r="E479" i="14"/>
  <c r="E478" i="14"/>
  <c r="E477" i="14"/>
  <c r="E476" i="14"/>
  <c r="E475" i="14"/>
  <c r="E474" i="14"/>
  <c r="E473" i="14"/>
  <c r="E472" i="14"/>
  <c r="E471" i="14"/>
  <c r="E470" i="14"/>
  <c r="E469" i="14"/>
  <c r="E468" i="14"/>
  <c r="E467" i="14"/>
  <c r="E466" i="14"/>
  <c r="E465" i="14"/>
  <c r="E464" i="14"/>
  <c r="E463" i="14"/>
  <c r="E462" i="14"/>
  <c r="E461" i="14"/>
  <c r="E460" i="14"/>
  <c r="E459" i="14"/>
  <c r="E458" i="14"/>
  <c r="E457" i="14"/>
  <c r="E456" i="14"/>
  <c r="E455" i="14"/>
  <c r="E454" i="14"/>
  <c r="E453" i="14"/>
  <c r="E452" i="14"/>
  <c r="E451" i="14"/>
  <c r="E450" i="14"/>
  <c r="E449" i="14"/>
  <c r="E448" i="14"/>
  <c r="E447" i="14"/>
  <c r="E446" i="14"/>
  <c r="E445" i="14"/>
  <c r="E444" i="14"/>
  <c r="E443" i="14"/>
  <c r="E442" i="14"/>
  <c r="E441" i="14"/>
  <c r="E440" i="14"/>
  <c r="E439" i="14"/>
  <c r="E438" i="14"/>
  <c r="E437" i="14"/>
  <c r="E436" i="14"/>
  <c r="E435" i="14"/>
  <c r="E434" i="14"/>
  <c r="E433" i="14"/>
  <c r="E432" i="14"/>
  <c r="E431" i="14"/>
  <c r="E430" i="14"/>
  <c r="E429" i="14"/>
  <c r="E428" i="14"/>
  <c r="E427" i="14"/>
  <c r="E426" i="14"/>
  <c r="E425" i="14"/>
  <c r="E424" i="14"/>
  <c r="E423" i="14"/>
  <c r="E422" i="14"/>
  <c r="E421" i="14"/>
  <c r="E420" i="14"/>
  <c r="E419" i="14"/>
  <c r="E418" i="14"/>
  <c r="E417" i="14"/>
  <c r="E416" i="14"/>
  <c r="E415" i="14"/>
  <c r="E414" i="14"/>
  <c r="E413" i="14"/>
  <c r="E412" i="14"/>
  <c r="E411" i="14"/>
  <c r="E410" i="14"/>
  <c r="E409" i="14"/>
  <c r="E408" i="14"/>
  <c r="E407" i="14"/>
  <c r="E406" i="14"/>
  <c r="E405" i="14"/>
  <c r="E404" i="14"/>
  <c r="E403" i="14"/>
  <c r="E402" i="14"/>
  <c r="E401" i="14"/>
  <c r="E400" i="14"/>
  <c r="E399" i="14"/>
  <c r="E398" i="14"/>
  <c r="E397" i="14"/>
  <c r="E396" i="14"/>
  <c r="E395" i="14"/>
  <c r="E394" i="14"/>
  <c r="E393" i="14"/>
  <c r="E392" i="14"/>
  <c r="E391" i="14"/>
  <c r="E390" i="14"/>
  <c r="E389" i="14"/>
  <c r="E388" i="14"/>
  <c r="E387" i="14"/>
  <c r="E386" i="14"/>
  <c r="E385" i="14"/>
  <c r="E384" i="14"/>
  <c r="E383" i="14"/>
  <c r="E382" i="14"/>
  <c r="E381" i="14"/>
  <c r="E380" i="14"/>
  <c r="E379" i="14"/>
  <c r="E378" i="14"/>
  <c r="E377" i="14"/>
  <c r="E376" i="14"/>
  <c r="E375" i="14"/>
  <c r="E374" i="14"/>
  <c r="E373" i="14"/>
  <c r="E372" i="14"/>
  <c r="E371" i="14"/>
  <c r="E370" i="14"/>
  <c r="E369" i="14"/>
  <c r="E368" i="14"/>
  <c r="E367" i="14"/>
  <c r="E366" i="14"/>
  <c r="E365" i="14"/>
  <c r="E364" i="14"/>
  <c r="E363" i="14"/>
  <c r="E362" i="14"/>
  <c r="E361" i="14"/>
  <c r="E360" i="14"/>
  <c r="E359" i="14"/>
  <c r="E358" i="14"/>
  <c r="E357" i="14"/>
  <c r="E356" i="14"/>
  <c r="E355" i="14"/>
  <c r="E354" i="14"/>
  <c r="E353" i="14"/>
  <c r="E352" i="14"/>
  <c r="E351" i="14"/>
  <c r="E350" i="14"/>
  <c r="E349" i="14"/>
  <c r="E348" i="14"/>
  <c r="E347" i="14"/>
  <c r="E346" i="14"/>
  <c r="E345" i="14"/>
  <c r="E344" i="14"/>
  <c r="E343" i="14"/>
  <c r="E342" i="14"/>
  <c r="E341" i="14"/>
  <c r="E340" i="14"/>
  <c r="E339" i="14"/>
  <c r="E338" i="14"/>
  <c r="E337" i="14"/>
  <c r="E336" i="14"/>
  <c r="E335" i="14"/>
  <c r="E334" i="14"/>
  <c r="E333" i="14"/>
  <c r="E332" i="14"/>
  <c r="E331" i="14"/>
  <c r="E330" i="14"/>
  <c r="E329" i="14"/>
  <c r="E328" i="14"/>
  <c r="E327" i="14"/>
  <c r="E326" i="14"/>
  <c r="E325" i="14"/>
  <c r="E324" i="14"/>
  <c r="E323" i="14"/>
  <c r="E322" i="14"/>
  <c r="E321" i="14"/>
  <c r="E320" i="14"/>
  <c r="E319" i="14"/>
  <c r="E318" i="14"/>
  <c r="E317" i="14"/>
  <c r="E316" i="14"/>
  <c r="E315" i="14"/>
  <c r="E314" i="14"/>
  <c r="E313" i="14"/>
  <c r="E312" i="14"/>
  <c r="E311" i="14"/>
  <c r="E310" i="14"/>
  <c r="E309" i="14"/>
  <c r="E308" i="14"/>
  <c r="E307" i="14"/>
  <c r="E306" i="14"/>
  <c r="E305" i="14"/>
  <c r="E304" i="14"/>
  <c r="E303" i="14"/>
  <c r="E302" i="14"/>
  <c r="E301" i="14"/>
  <c r="E300" i="14"/>
  <c r="E299" i="14"/>
  <c r="E298" i="14"/>
  <c r="E297" i="14"/>
  <c r="E296" i="14"/>
  <c r="E295" i="14"/>
  <c r="E294" i="14"/>
  <c r="E293" i="14"/>
  <c r="E292" i="14"/>
  <c r="E291" i="14"/>
  <c r="E290" i="14"/>
  <c r="E289" i="14"/>
  <c r="E288" i="14"/>
  <c r="E287" i="14"/>
  <c r="E286" i="14"/>
  <c r="E285" i="14"/>
  <c r="E284" i="14"/>
  <c r="E283" i="14"/>
  <c r="E282" i="14"/>
  <c r="E281" i="14"/>
  <c r="E280" i="14"/>
  <c r="E279" i="14"/>
  <c r="E278" i="14"/>
  <c r="E277" i="14"/>
  <c r="E276" i="14"/>
  <c r="E275" i="14"/>
  <c r="E274" i="14"/>
  <c r="E273" i="14"/>
  <c r="E272" i="14"/>
  <c r="E271" i="14"/>
  <c r="E270" i="14"/>
  <c r="E269" i="14"/>
  <c r="E268" i="14"/>
  <c r="E267" i="14"/>
  <c r="E266" i="14"/>
  <c r="E265" i="14"/>
  <c r="E264" i="14"/>
  <c r="E263" i="14"/>
  <c r="E262" i="14"/>
  <c r="E261" i="14"/>
  <c r="E260" i="14"/>
  <c r="E259" i="14"/>
  <c r="E258" i="14"/>
  <c r="E257" i="14"/>
  <c r="E256" i="14"/>
  <c r="E255" i="14"/>
  <c r="E254" i="14"/>
  <c r="E253" i="14"/>
  <c r="E252" i="14"/>
  <c r="E251" i="14"/>
  <c r="E250" i="14"/>
  <c r="E249" i="14"/>
  <c r="E248" i="14"/>
  <c r="E247" i="14"/>
  <c r="E246" i="14"/>
  <c r="E245" i="14"/>
  <c r="E244" i="14"/>
  <c r="E243" i="14"/>
  <c r="E242" i="14"/>
  <c r="E241" i="14"/>
  <c r="E240" i="14"/>
  <c r="E239" i="14"/>
  <c r="E238" i="14"/>
  <c r="E237" i="14"/>
  <c r="E236" i="14"/>
  <c r="E235" i="14"/>
  <c r="E234" i="14"/>
  <c r="E233" i="14"/>
  <c r="E232" i="14"/>
  <c r="E231" i="14"/>
  <c r="E230" i="14"/>
  <c r="E229" i="14"/>
  <c r="E228" i="14"/>
  <c r="E227" i="14"/>
  <c r="E226" i="14"/>
  <c r="E225" i="14"/>
  <c r="E224" i="14"/>
  <c r="E223" i="14"/>
  <c r="E222" i="14"/>
  <c r="E221" i="14"/>
  <c r="E220" i="14"/>
  <c r="E219" i="14"/>
  <c r="E218" i="14"/>
  <c r="E217" i="14"/>
  <c r="E216" i="14"/>
  <c r="E215" i="14"/>
  <c r="E214" i="14"/>
  <c r="E213" i="14"/>
  <c r="E212" i="14"/>
  <c r="E211" i="14"/>
  <c r="E210" i="14"/>
  <c r="E209" i="14"/>
  <c r="E208" i="14"/>
  <c r="E207" i="14"/>
  <c r="E206" i="14"/>
  <c r="E205" i="14"/>
  <c r="E204" i="14"/>
  <c r="E203" i="14"/>
  <c r="E202" i="14"/>
  <c r="E201" i="14"/>
  <c r="E200" i="14"/>
  <c r="E199" i="14"/>
  <c r="E198" i="14"/>
  <c r="E197" i="14"/>
  <c r="E196" i="14"/>
  <c r="E195" i="14"/>
  <c r="E194" i="14"/>
  <c r="E193" i="14"/>
  <c r="E192" i="14"/>
  <c r="E191" i="14"/>
  <c r="E190" i="14"/>
  <c r="E189" i="14"/>
  <c r="E188" i="14"/>
  <c r="E187" i="14"/>
  <c r="E186" i="14"/>
  <c r="E185" i="14"/>
  <c r="E184" i="14"/>
  <c r="E183" i="14"/>
  <c r="E182" i="14"/>
  <c r="E181" i="14"/>
  <c r="E180" i="14"/>
  <c r="E179" i="14"/>
  <c r="E178" i="14"/>
  <c r="E177" i="14"/>
  <c r="E176" i="14"/>
  <c r="E175" i="14"/>
  <c r="E174" i="14"/>
  <c r="E173" i="14"/>
  <c r="E172" i="14"/>
  <c r="E171" i="14"/>
  <c r="E170" i="14"/>
  <c r="E169" i="14"/>
  <c r="E168" i="14"/>
  <c r="E167" i="14"/>
  <c r="E166" i="14"/>
  <c r="E165" i="14"/>
  <c r="E164" i="14"/>
  <c r="E163" i="14"/>
  <c r="E162" i="14"/>
  <c r="E161" i="14"/>
  <c r="E160" i="14"/>
  <c r="E159" i="14"/>
  <c r="E158" i="14"/>
  <c r="E157" i="14"/>
  <c r="E156" i="14"/>
  <c r="E155" i="14"/>
  <c r="E154" i="14"/>
  <c r="E153" i="14"/>
  <c r="E152" i="14"/>
  <c r="E151" i="14"/>
  <c r="E150" i="14"/>
  <c r="E149" i="14"/>
  <c r="E148" i="14"/>
  <c r="E147" i="14"/>
  <c r="E146" i="14"/>
  <c r="E145" i="14"/>
  <c r="E144" i="14"/>
  <c r="E143" i="14"/>
  <c r="E142" i="14"/>
  <c r="E141" i="14"/>
  <c r="E140" i="14"/>
  <c r="E139" i="14"/>
  <c r="E138" i="14"/>
  <c r="E137" i="14"/>
  <c r="E136" i="14"/>
  <c r="E135" i="14"/>
  <c r="E134" i="14"/>
  <c r="E133" i="14"/>
  <c r="E132" i="14"/>
  <c r="E131" i="14"/>
  <c r="E130" i="14"/>
  <c r="E129" i="14"/>
  <c r="E128" i="14"/>
  <c r="E127" i="14"/>
  <c r="E126" i="14"/>
  <c r="E125" i="14"/>
  <c r="E123" i="14"/>
  <c r="E122" i="14"/>
  <c r="E121" i="14"/>
  <c r="E120" i="14"/>
  <c r="E119" i="14"/>
  <c r="E118" i="14"/>
  <c r="E117" i="14"/>
  <c r="E116" i="14"/>
  <c r="E115" i="14"/>
  <c r="E114" i="14"/>
  <c r="E113" i="14"/>
  <c r="E112" i="14"/>
  <c r="E111" i="14"/>
  <c r="E110" i="14"/>
  <c r="E109" i="14"/>
  <c r="E108" i="14"/>
  <c r="E107" i="14"/>
  <c r="E106" i="14"/>
  <c r="E105" i="14"/>
  <c r="E104" i="14"/>
  <c r="E103" i="14"/>
  <c r="E102" i="14"/>
  <c r="E101" i="14"/>
  <c r="E100" i="14"/>
  <c r="E99" i="14"/>
  <c r="E98" i="14"/>
  <c r="E97" i="14"/>
  <c r="E96" i="14"/>
  <c r="E95" i="14"/>
  <c r="E94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80" i="14"/>
  <c r="E79" i="14"/>
  <c r="E78" i="14"/>
  <c r="E77" i="14"/>
  <c r="E76" i="14"/>
  <c r="E75" i="14"/>
  <c r="E74" i="14"/>
  <c r="E73" i="14"/>
  <c r="E72" i="14"/>
  <c r="E71" i="14"/>
  <c r="E70" i="14"/>
  <c r="E69" i="14"/>
  <c r="E68" i="14"/>
  <c r="E67" i="14"/>
  <c r="E66" i="14"/>
  <c r="E65" i="14"/>
  <c r="E64" i="14"/>
  <c r="E63" i="14"/>
  <c r="E62" i="14"/>
  <c r="E61" i="14"/>
  <c r="E60" i="14"/>
  <c r="E59" i="14"/>
  <c r="E58" i="14"/>
  <c r="E57" i="14"/>
  <c r="E56" i="14"/>
  <c r="E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5" i="14"/>
  <c r="E4" i="14"/>
  <c r="E3" i="14"/>
  <c r="E41" i="3" l="1"/>
  <c r="L24" i="3"/>
  <c r="N24" i="3" s="1"/>
  <c r="AA12" i="3"/>
  <c r="M25" i="3"/>
  <c r="N25" i="3" l="1"/>
  <c r="M26" i="3" s="1"/>
  <c r="AA11" i="3"/>
  <c r="AA8" i="3"/>
  <c r="AA10" i="3"/>
  <c r="AA9" i="3"/>
  <c r="P7" i="3"/>
  <c r="E30" i="3"/>
  <c r="E11" i="3" l="1"/>
  <c r="E12" i="3"/>
  <c r="E35" i="3" s="1"/>
  <c r="J14" i="3" l="1"/>
  <c r="E14" i="3" l="1"/>
  <c r="K16" i="3"/>
  <c r="J15" i="3" s="1"/>
  <c r="H1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Lesniak</author>
  </authors>
  <commentList>
    <comment ref="M28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Daniel Lesniak:</t>
        </r>
        <r>
          <rPr>
            <sz val="8"/>
            <color indexed="81"/>
            <rFont val="Tahoma"/>
            <family val="2"/>
          </rPr>
          <t xml:space="preserve">
formula do kontenera by nie przepisywac co chwila. Tylko wpisze nowy rekord i jest
</t>
        </r>
      </text>
    </comment>
  </commentList>
</comments>
</file>

<file path=xl/sharedStrings.xml><?xml version="1.0" encoding="utf-8"?>
<sst xmlns="http://schemas.openxmlformats.org/spreadsheetml/2006/main" count="21203" uniqueCount="3877">
  <si>
    <t>29,99 kg</t>
  </si>
  <si>
    <t>524,91 zł</t>
  </si>
  <si>
    <t>Kolor</t>
  </si>
  <si>
    <t xml:space="preserve">Cena </t>
  </si>
  <si>
    <t>waga</t>
  </si>
  <si>
    <t>Szerokość</t>
  </si>
  <si>
    <t>Głębokość</t>
  </si>
  <si>
    <t>42,1 kg</t>
  </si>
  <si>
    <t>41,55 kg</t>
  </si>
  <si>
    <t>43,69 kg</t>
  </si>
  <si>
    <t>40,01 kg</t>
  </si>
  <si>
    <t>32,89 kg</t>
  </si>
  <si>
    <t>798,87 zł</t>
  </si>
  <si>
    <t>38,16 kg</t>
  </si>
  <si>
    <t>40,91 kg</t>
  </si>
  <si>
    <t>36,98 kg</t>
  </si>
  <si>
    <t>40,59 kg</t>
  </si>
  <si>
    <t>45,88 kg</t>
  </si>
  <si>
    <t>45,72 kg</t>
  </si>
  <si>
    <t>38,2 kg</t>
  </si>
  <si>
    <t>47,79 kg</t>
  </si>
  <si>
    <t>659,62 zł</t>
  </si>
  <si>
    <t>52,66 kg</t>
  </si>
  <si>
    <t>50,69 kg</t>
  </si>
  <si>
    <t>52,57 kg</t>
  </si>
  <si>
    <t>745,66 zł</t>
  </si>
  <si>
    <t>53,29 kg</t>
  </si>
  <si>
    <t>47,7 kg</t>
  </si>
  <si>
    <t>45,68 kg</t>
  </si>
  <si>
    <t>37,39 kg</t>
  </si>
  <si>
    <t>41,61 kg</t>
  </si>
  <si>
    <t>40,42 kg</t>
  </si>
  <si>
    <t>678,91 zł</t>
  </si>
  <si>
    <t>31,25 kg</t>
  </si>
  <si>
    <t>45,33 kg</t>
  </si>
  <si>
    <t>41 kg</t>
  </si>
  <si>
    <t>39,34 kg</t>
  </si>
  <si>
    <t>41,82 kg</t>
  </si>
  <si>
    <t>843,79 zł</t>
  </si>
  <si>
    <t>54,38 kg</t>
  </si>
  <si>
    <t>42,79 kg</t>
  </si>
  <si>
    <t>550,17 zł</t>
  </si>
  <si>
    <t>731,84 zł</t>
  </si>
  <si>
    <t>710,70 zł</t>
  </si>
  <si>
    <t>55,37 kg</t>
  </si>
  <si>
    <t>55,52 kg</t>
  </si>
  <si>
    <t>52,46 kg</t>
  </si>
  <si>
    <t>46,89 kg</t>
  </si>
  <si>
    <t>50,95 kg</t>
  </si>
  <si>
    <t>49,7 kg</t>
  </si>
  <si>
    <t>50,53 kg</t>
  </si>
  <si>
    <t>48,05 kg</t>
  </si>
  <si>
    <t>44,1 kg</t>
  </si>
  <si>
    <t>609,05 zł</t>
  </si>
  <si>
    <t>53,36 kg</t>
  </si>
  <si>
    <t>58,45 kg</t>
  </si>
  <si>
    <t>617,31 zł</t>
  </si>
  <si>
    <t>59,98 kg</t>
  </si>
  <si>
    <t>55,05 kg</t>
  </si>
  <si>
    <t>49,79 kg</t>
  </si>
  <si>
    <t>48,43 kg</t>
  </si>
  <si>
    <t>706,22 zł</t>
  </si>
  <si>
    <t>60,4 kg</t>
  </si>
  <si>
    <t>669,59 zł</t>
  </si>
  <si>
    <t>58 kg</t>
  </si>
  <si>
    <t>62,99 kg</t>
  </si>
  <si>
    <t>48,86 kg</t>
  </si>
  <si>
    <t>65,01 kg</t>
  </si>
  <si>
    <t>56,89 kg</t>
  </si>
  <si>
    <t>56,71 kg</t>
  </si>
  <si>
    <t>678,46 zł</t>
  </si>
  <si>
    <t>50,2 kg</t>
  </si>
  <si>
    <t>50,06 kg</t>
  </si>
  <si>
    <t>52,36 kg</t>
  </si>
  <si>
    <t>56,86 kg</t>
  </si>
  <si>
    <t>45,56 kg</t>
  </si>
  <si>
    <t>43,9 kg</t>
  </si>
  <si>
    <t>556,82 zł</t>
  </si>
  <si>
    <t>60,04 kg</t>
  </si>
  <si>
    <t>41,48 kg</t>
  </si>
  <si>
    <t>59,6 kg</t>
  </si>
  <si>
    <t>751,00 zł</t>
  </si>
  <si>
    <t>46,69 kg</t>
  </si>
  <si>
    <t>690,52 zł</t>
  </si>
  <si>
    <t>52,62 kg</t>
  </si>
  <si>
    <t>840,96 zł</t>
  </si>
  <si>
    <t>63,17 kg</t>
  </si>
  <si>
    <t>665,47 zł</t>
  </si>
  <si>
    <t>760,75 zł</t>
  </si>
  <si>
    <t>LWL</t>
  </si>
  <si>
    <t xml:space="preserve">LW duble 1 </t>
  </si>
  <si>
    <t xml:space="preserve">LW duble 2 </t>
  </si>
  <si>
    <t xml:space="preserve">LW duble 3 </t>
  </si>
  <si>
    <t xml:space="preserve">LW1 </t>
  </si>
  <si>
    <t xml:space="preserve">LW10 </t>
  </si>
  <si>
    <t xml:space="preserve">LW11 </t>
  </si>
  <si>
    <t xml:space="preserve">LW12 </t>
  </si>
  <si>
    <t xml:space="preserve">LW13 </t>
  </si>
  <si>
    <t xml:space="preserve">LW14 </t>
  </si>
  <si>
    <t xml:space="preserve">LW15 </t>
  </si>
  <si>
    <t xml:space="preserve">LW16 </t>
  </si>
  <si>
    <t xml:space="preserve">LW17 </t>
  </si>
  <si>
    <t xml:space="preserve">LW18 </t>
  </si>
  <si>
    <t xml:space="preserve">LW19 </t>
  </si>
  <si>
    <t xml:space="preserve">LW2 </t>
  </si>
  <si>
    <t xml:space="preserve">LW20 </t>
  </si>
  <si>
    <t xml:space="preserve">LW3 </t>
  </si>
  <si>
    <t xml:space="preserve">LW4 </t>
  </si>
  <si>
    <t xml:space="preserve">LW5 </t>
  </si>
  <si>
    <t xml:space="preserve">LW6 </t>
  </si>
  <si>
    <t xml:space="preserve">LW7 </t>
  </si>
  <si>
    <t xml:space="preserve">LW8 </t>
  </si>
  <si>
    <t xml:space="preserve">LW9 </t>
  </si>
  <si>
    <t>29,99</t>
  </si>
  <si>
    <t>33,31</t>
  </si>
  <si>
    <t>34,44</t>
  </si>
  <si>
    <t>24,16</t>
  </si>
  <si>
    <t>32,69</t>
  </si>
  <si>
    <t>33,49</t>
  </si>
  <si>
    <t>35,55</t>
  </si>
  <si>
    <t>34,27</t>
  </si>
  <si>
    <t>36,34</t>
  </si>
  <si>
    <t>32,94</t>
  </si>
  <si>
    <t>35,01</t>
  </si>
  <si>
    <t>34,84</t>
  </si>
  <si>
    <t>36,91</t>
  </si>
  <si>
    <t>33,51</t>
  </si>
  <si>
    <t>27,31</t>
  </si>
  <si>
    <t>35,58</t>
  </si>
  <si>
    <t>27,14</t>
  </si>
  <si>
    <t>30,21</t>
  </si>
  <si>
    <t>30,06</t>
  </si>
  <si>
    <t>32,12</t>
  </si>
  <si>
    <t>29,29</t>
  </si>
  <si>
    <t>31,36</t>
  </si>
  <si>
    <t>30,62</t>
  </si>
  <si>
    <t>35,34</t>
  </si>
  <si>
    <t>38,36</t>
  </si>
  <si>
    <t>39,47</t>
  </si>
  <si>
    <t>29,08</t>
  </si>
  <si>
    <t>38,97</t>
  </si>
  <si>
    <t>40,03</t>
  </si>
  <si>
    <t>42,1 </t>
  </si>
  <si>
    <t>41,09</t>
  </si>
  <si>
    <t>43,16</t>
  </si>
  <si>
    <t>39,49</t>
  </si>
  <si>
    <t>41,55</t>
  </si>
  <si>
    <t>41,62</t>
  </si>
  <si>
    <t>43,69</t>
  </si>
  <si>
    <t>40,01</t>
  </si>
  <si>
    <t>32,23</t>
  </si>
  <si>
    <t>42,08</t>
  </si>
  <si>
    <t>32,89</t>
  </si>
  <si>
    <t>36,21</t>
  </si>
  <si>
    <t>36,37</t>
  </si>
  <si>
    <t>38,44</t>
  </si>
  <si>
    <t>35,29</t>
  </si>
  <si>
    <t>37,36</t>
  </si>
  <si>
    <t>33,48</t>
  </si>
  <si>
    <t>35,42</t>
  </si>
  <si>
    <t>37,49</t>
  </si>
  <si>
    <t>25,06</t>
  </si>
  <si>
    <t>36,88</t>
  </si>
  <si>
    <t>38,75</t>
  </si>
  <si>
    <t>38,16</t>
  </si>
  <si>
    <t>40,04</t>
  </si>
  <si>
    <t>36,12</t>
  </si>
  <si>
    <t>39,03</t>
  </si>
  <si>
    <t>40,91</t>
  </si>
  <si>
    <t>36,98</t>
  </si>
  <si>
    <t>28,46</t>
  </si>
  <si>
    <t>38,86</t>
  </si>
  <si>
    <t>29,16</t>
  </si>
  <si>
    <t>32,04</t>
  </si>
  <si>
    <t>32,96</t>
  </si>
  <si>
    <t>31,77</t>
  </si>
  <si>
    <t>33,64</t>
  </si>
  <si>
    <t>33,82</t>
  </si>
  <si>
    <t>40,14</t>
  </si>
  <si>
    <t>40,59</t>
  </si>
  <si>
    <t>42,64</t>
  </si>
  <si>
    <t>30,11</t>
  </si>
  <si>
    <t>42,56</t>
  </si>
  <si>
    <t>45,88</t>
  </si>
  <si>
    <t>45,72</t>
  </si>
  <si>
    <t>43,24</t>
  </si>
  <si>
    <t>45,12</t>
  </si>
  <si>
    <t>46,54</t>
  </si>
  <si>
    <t>48,42</t>
  </si>
  <si>
    <t>44,07</t>
  </si>
  <si>
    <t>45,95</t>
  </si>
  <si>
    <t>35,35</t>
  </si>
  <si>
    <t>38,48</t>
  </si>
  <si>
    <t>39,86</t>
  </si>
  <si>
    <t>41,74</t>
  </si>
  <si>
    <t>40,08</t>
  </si>
  <si>
    <t>40,68</t>
  </si>
  <si>
    <t>45,77</t>
  </si>
  <si>
    <t>47,79</t>
  </si>
  <si>
    <t>35,16</t>
  </si>
  <si>
    <t>48,49</t>
  </si>
  <si>
    <t>51,13</t>
  </si>
  <si>
    <t>53,01</t>
  </si>
  <si>
    <t>52,34</t>
  </si>
  <si>
    <t>54,22</t>
  </si>
  <si>
    <t>50,37</t>
  </si>
  <si>
    <t>52,25</t>
  </si>
  <si>
    <t>52,66</t>
  </si>
  <si>
    <t>54,54</t>
  </si>
  <si>
    <t>50,69</t>
  </si>
  <si>
    <t>38,56</t>
  </si>
  <si>
    <t>52,57</t>
  </si>
  <si>
    <t>41,53</t>
  </si>
  <si>
    <t>44,91</t>
  </si>
  <si>
    <t>46,29</t>
  </si>
  <si>
    <t>48,17</t>
  </si>
  <si>
    <t>44,63</t>
  </si>
  <si>
    <t>46,51</t>
  </si>
  <si>
    <t>46,61</t>
  </si>
  <si>
    <t>47,55</t>
  </si>
  <si>
    <t>51,41</t>
  </si>
  <si>
    <t>53,29</t>
  </si>
  <si>
    <t>51,26</t>
  </si>
  <si>
    <t>53,14</t>
  </si>
  <si>
    <t>50,22</t>
  </si>
  <si>
    <t>45,82</t>
  </si>
  <si>
    <t>45,68</t>
  </si>
  <si>
    <t>35,24</t>
  </si>
  <si>
    <t>37,39</t>
  </si>
  <si>
    <t>39,69</t>
  </si>
  <si>
    <t>26,08</t>
  </si>
  <si>
    <t>37,07</t>
  </si>
  <si>
    <t>38,08</t>
  </si>
  <si>
    <t>40,32</t>
  </si>
  <si>
    <t>39,37</t>
  </si>
  <si>
    <t>41,61</t>
  </si>
  <si>
    <t>37,32</t>
  </si>
  <si>
    <t>39,56</t>
  </si>
  <si>
    <t>40,23</t>
  </si>
  <si>
    <t>42,47</t>
  </si>
  <si>
    <t>38,18</t>
  </si>
  <si>
    <t>29,84</t>
  </si>
  <si>
    <t>40,42</t>
  </si>
  <si>
    <t>30,18</t>
  </si>
  <si>
    <t>33,42</t>
  </si>
  <si>
    <t>33,97</t>
  </si>
  <si>
    <t>32,78</t>
  </si>
  <si>
    <t>35,02</t>
  </si>
  <si>
    <t>34,83</t>
  </si>
  <si>
    <t>42,15</t>
  </si>
  <si>
    <t>42,69</t>
  </si>
  <si>
    <t>44,97</t>
  </si>
  <si>
    <t>31,25</t>
  </si>
  <si>
    <t>44,06</t>
  </si>
  <si>
    <t>45,33</t>
  </si>
  <si>
    <t>47,57</t>
  </si>
  <si>
    <t>47,05</t>
  </si>
  <si>
    <t>49,29</t>
  </si>
  <si>
    <t>44,57</t>
  </si>
  <si>
    <t>46,81</t>
  </si>
  <si>
    <t>47,87</t>
  </si>
  <si>
    <t>50,11</t>
  </si>
  <si>
    <t>47,64</t>
  </si>
  <si>
    <t>36,49</t>
  </si>
  <si>
    <t>39,98</t>
  </si>
  <si>
    <t>39,34</t>
  </si>
  <si>
    <t>41,58</t>
  </si>
  <si>
    <t>41,82</t>
  </si>
  <si>
    <t>48,76</t>
  </si>
  <si>
    <t>50,24</t>
  </si>
  <si>
    <t>36,42</t>
  </si>
  <si>
    <t>52,58</t>
  </si>
  <si>
    <t>54,82</t>
  </si>
  <si>
    <t>53,79</t>
  </si>
  <si>
    <t>56,03</t>
  </si>
  <si>
    <t>51,82</t>
  </si>
  <si>
    <t>54,06</t>
  </si>
  <si>
    <t>54,11</t>
  </si>
  <si>
    <t>56,35</t>
  </si>
  <si>
    <t>52,14</t>
  </si>
  <si>
    <t>40,18</t>
  </si>
  <si>
    <t>54,38</t>
  </si>
  <si>
    <t>42,79</t>
  </si>
  <si>
    <t>47,56</t>
  </si>
  <si>
    <t>48,14</t>
  </si>
  <si>
    <t>55,37</t>
  </si>
  <si>
    <t>55,52</t>
  </si>
  <si>
    <t>56,17</t>
  </si>
  <si>
    <t>59,83</t>
  </si>
  <si>
    <t>62,07</t>
  </si>
  <si>
    <t>60,54</t>
  </si>
  <si>
    <t>62,78</t>
  </si>
  <si>
    <t>59,07</t>
  </si>
  <si>
    <t>61,31</t>
  </si>
  <si>
    <t>60,35</t>
  </si>
  <si>
    <t>62,59</t>
  </si>
  <si>
    <t>58,89</t>
  </si>
  <si>
    <t>45,36</t>
  </si>
  <si>
    <t>61,13</t>
  </si>
  <si>
    <t>52,46</t>
  </si>
  <si>
    <t>53,93</t>
  </si>
  <si>
    <t>46,18</t>
  </si>
  <si>
    <t>46,89</t>
  </si>
  <si>
    <t>49,61</t>
  </si>
  <si>
    <t>33,53</t>
  </si>
  <si>
    <t>47,06</t>
  </si>
  <si>
    <t>47,99</t>
  </si>
  <si>
    <t>50,95</t>
  </si>
  <si>
    <t>47,23</t>
  </si>
  <si>
    <t>50,19</t>
  </si>
  <si>
    <t>50,53</t>
  </si>
  <si>
    <t>53,49</t>
  </si>
  <si>
    <t>48,05</t>
  </si>
  <si>
    <t>38,01</t>
  </si>
  <si>
    <t>51,01</t>
  </si>
  <si>
    <t>38,77</t>
  </si>
  <si>
    <t>42,98</t>
  </si>
  <si>
    <t>43,28</t>
  </si>
  <si>
    <t>46,24</t>
  </si>
  <si>
    <t>44,58</t>
  </si>
  <si>
    <t>52,45</t>
  </si>
  <si>
    <t>55,14</t>
  </si>
  <si>
    <t>38,95</t>
  </si>
  <si>
    <t>53,36</t>
  </si>
  <si>
    <t>55,49</t>
  </si>
  <si>
    <t>58,45</t>
  </si>
  <si>
    <t>59,66</t>
  </si>
  <si>
    <t>54,73</t>
  </si>
  <si>
    <t>57,69</t>
  </si>
  <si>
    <t>57,02</t>
  </si>
  <si>
    <t>59,98</t>
  </si>
  <si>
    <t>55,05</t>
  </si>
  <si>
    <t>43,43</t>
  </si>
  <si>
    <t>58,01</t>
  </si>
  <si>
    <t>45,32</t>
  </si>
  <si>
    <t>49,79</t>
  </si>
  <si>
    <t>50,09</t>
  </si>
  <si>
    <t>53,05</t>
  </si>
  <si>
    <t>48,43</t>
  </si>
  <si>
    <t>51,39</t>
  </si>
  <si>
    <t>60,67</t>
  </si>
  <si>
    <t>44,38</t>
  </si>
  <si>
    <t>59,67</t>
  </si>
  <si>
    <t>62,99</t>
  </si>
  <si>
    <t>65,95</t>
  </si>
  <si>
    <t>66,66</t>
  </si>
  <si>
    <t>62,23</t>
  </si>
  <si>
    <t>65,19</t>
  </si>
  <si>
    <t>63,51</t>
  </si>
  <si>
    <t>66,47</t>
  </si>
  <si>
    <t>62,05</t>
  </si>
  <si>
    <t>48,86</t>
  </si>
  <si>
    <t>65,01</t>
  </si>
  <si>
    <t>51,88</t>
  </si>
  <si>
    <t>56,89</t>
  </si>
  <si>
    <t>59,86</t>
  </si>
  <si>
    <t>55,24</t>
  </si>
  <si>
    <t>56,71</t>
  </si>
  <si>
    <t>51,09</t>
  </si>
  <si>
    <t>54,26</t>
  </si>
  <si>
    <t>35,81</t>
  </si>
  <si>
    <t>50,06</t>
  </si>
  <si>
    <t>50,64</t>
  </si>
  <si>
    <t>54,32</t>
  </si>
  <si>
    <t>52,36</t>
  </si>
  <si>
    <t>56,04</t>
  </si>
  <si>
    <t>49,88</t>
  </si>
  <si>
    <t>53,57</t>
  </si>
  <si>
    <t>53,18</t>
  </si>
  <si>
    <t>56,86</t>
  </si>
  <si>
    <t>50,71</t>
  </si>
  <si>
    <t>41,01</t>
  </si>
  <si>
    <t>54,39</t>
  </si>
  <si>
    <t>41,05</t>
  </si>
  <si>
    <t>45,98</t>
  </si>
  <si>
    <t>45,56</t>
  </si>
  <si>
    <t>49,24</t>
  </si>
  <si>
    <t>47,58</t>
  </si>
  <si>
    <t>46,38</t>
  </si>
  <si>
    <t>57,81</t>
  </si>
  <si>
    <t>60,04</t>
  </si>
  <si>
    <t>41,48</t>
  </si>
  <si>
    <t>56,62</t>
  </si>
  <si>
    <t>58,39</t>
  </si>
  <si>
    <t>62,08</t>
  </si>
  <si>
    <t>63,29</t>
  </si>
  <si>
    <t>57,64</t>
  </si>
  <si>
    <t>61,32</t>
  </si>
  <si>
    <t>59,92</t>
  </si>
  <si>
    <t>63,61</t>
  </si>
  <si>
    <t>57,96</t>
  </si>
  <si>
    <t>46,69</t>
  </si>
  <si>
    <t>61,64</t>
  </si>
  <si>
    <t>47,85</t>
  </si>
  <si>
    <t>53,04</t>
  </si>
  <si>
    <t>52,62</t>
  </si>
  <si>
    <t>50,96</t>
  </si>
  <si>
    <t>54,64</t>
  </si>
  <si>
    <t>52,93</t>
  </si>
  <si>
    <t>65,43</t>
  </si>
  <si>
    <t>65,82</t>
  </si>
  <si>
    <t>47,16</t>
  </si>
  <si>
    <t>63,17</t>
  </si>
  <si>
    <t>66,14</t>
  </si>
  <si>
    <t>69,83</t>
  </si>
  <si>
    <t>66,85</t>
  </si>
  <si>
    <t>70,53</t>
  </si>
  <si>
    <t>65,39</t>
  </si>
  <si>
    <t>69,07</t>
  </si>
  <si>
    <t>66,67</t>
  </si>
  <si>
    <t>70,35</t>
  </si>
  <si>
    <t>68,89</t>
  </si>
  <si>
    <t>54,66</t>
  </si>
  <si>
    <t>59,68</t>
  </si>
  <si>
    <t>63,36</t>
  </si>
  <si>
    <t>58,02</t>
  </si>
  <si>
    <t>59,49</t>
  </si>
  <si>
    <t>101,1</t>
  </si>
  <si>
    <t>Waga netto</t>
  </si>
  <si>
    <t>Waga brutto</t>
  </si>
  <si>
    <t>Cena brutto</t>
  </si>
  <si>
    <t>Dodatkowa opłata</t>
  </si>
  <si>
    <t>Transport</t>
  </si>
  <si>
    <t>Paleta</t>
  </si>
  <si>
    <t>Pakowania</t>
  </si>
  <si>
    <t>Spedycja</t>
  </si>
  <si>
    <t>brutto</t>
  </si>
  <si>
    <t>Model</t>
  </si>
  <si>
    <t>Szerokość biurka</t>
  </si>
  <si>
    <t>Głębokość biurka</t>
  </si>
  <si>
    <t>KOD</t>
  </si>
  <si>
    <t>Podstawowy</t>
  </si>
  <si>
    <t>Drewnopodobne</t>
  </si>
  <si>
    <t>zł</t>
  </si>
  <si>
    <t>cm</t>
  </si>
  <si>
    <t>kg</t>
  </si>
  <si>
    <t>Zaokrąglenie</t>
  </si>
  <si>
    <t>Cichy domyk szuflad</t>
  </si>
  <si>
    <t>współ korygujacy</t>
  </si>
  <si>
    <t>cena po korygacji</t>
  </si>
  <si>
    <t>Klon Naturalny</t>
  </si>
  <si>
    <t>Orzech Caravaggio</t>
  </si>
  <si>
    <t>Olcha Górska</t>
  </si>
  <si>
    <t xml:space="preserve">Błękit Lodowy </t>
  </si>
  <si>
    <t xml:space="preserve">Enigma </t>
  </si>
  <si>
    <t>Buk Mangfall Jasny</t>
  </si>
  <si>
    <t>Czereśnia</t>
  </si>
  <si>
    <t>Dąb Sonoma</t>
  </si>
  <si>
    <t>Dąb Windsor Jasny</t>
  </si>
  <si>
    <t>Grusza Dzika</t>
  </si>
  <si>
    <t>Grusza Polna</t>
  </si>
  <si>
    <t>Jesion Calabria</t>
  </si>
  <si>
    <t>Jesion Messina</t>
  </si>
  <si>
    <t>Jesion Sycylia Jasny</t>
  </si>
  <si>
    <t>Klon Vancouver Jansy</t>
  </si>
  <si>
    <t>Olcha</t>
  </si>
  <si>
    <t>Oliwka</t>
  </si>
  <si>
    <t>Orzech Marino</t>
  </si>
  <si>
    <t>Orzech Milano</t>
  </si>
  <si>
    <t>Wenge</t>
  </si>
  <si>
    <t>Wenge Jasne</t>
  </si>
  <si>
    <t>Wiśnia Antyczna</t>
  </si>
  <si>
    <t>Wiśnia Oxford</t>
  </si>
  <si>
    <t>Beż Jasny</t>
  </si>
  <si>
    <t>Cappucino</t>
  </si>
  <si>
    <t>Bordowy</t>
  </si>
  <si>
    <t>Fioletowy Ciemny</t>
  </si>
  <si>
    <t>Fioletowy</t>
  </si>
  <si>
    <t>Czerwony</t>
  </si>
  <si>
    <t>Czarny</t>
  </si>
  <si>
    <t>Grafitowy</t>
  </si>
  <si>
    <t>Niebieski</t>
  </si>
  <si>
    <t>Niebieski Jasny</t>
  </si>
  <si>
    <t>Oberżyna</t>
  </si>
  <si>
    <t>Pomarańczowy</t>
  </si>
  <si>
    <t>Popiel</t>
  </si>
  <si>
    <t>Zielony Limonka</t>
  </si>
  <si>
    <t>Zielony Groszek</t>
  </si>
  <si>
    <t>Zielony</t>
  </si>
  <si>
    <t>Wanilia</t>
  </si>
  <si>
    <t>Różowy</t>
  </si>
  <si>
    <t>Żółty</t>
  </si>
  <si>
    <t>Jabłoń Locarno Jasna</t>
  </si>
  <si>
    <t xml:space="preserve">Buk </t>
  </si>
  <si>
    <t>KONCOWA CENA zaokr</t>
  </si>
  <si>
    <t>Mahoń Togo</t>
  </si>
  <si>
    <t xml:space="preserve">Bodega Jasna </t>
  </si>
  <si>
    <t>Biała Alaska</t>
  </si>
  <si>
    <t>Biały Kremowy</t>
  </si>
  <si>
    <t>Grupa cenowa</t>
  </si>
  <si>
    <t>Barwa biurka</t>
  </si>
  <si>
    <t>brak</t>
  </si>
  <si>
    <t>Szuflady, szafki po stronie</t>
  </si>
  <si>
    <t>LW1</t>
  </si>
  <si>
    <t>LW2</t>
  </si>
  <si>
    <t>LW3</t>
  </si>
  <si>
    <t>LW4</t>
  </si>
  <si>
    <t>LW5</t>
  </si>
  <si>
    <t>LW6</t>
  </si>
  <si>
    <t>LW7</t>
  </si>
  <si>
    <t>LW8</t>
  </si>
  <si>
    <t>LW9</t>
  </si>
  <si>
    <t>LW10</t>
  </si>
  <si>
    <t>LW11</t>
  </si>
  <si>
    <t>LW12</t>
  </si>
  <si>
    <t>LW13</t>
  </si>
  <si>
    <t>LW14</t>
  </si>
  <si>
    <t>LW15</t>
  </si>
  <si>
    <t>LW16</t>
  </si>
  <si>
    <t>LW17</t>
  </si>
  <si>
    <t>LW18</t>
  </si>
  <si>
    <t>LW19</t>
  </si>
  <si>
    <t>LW20</t>
  </si>
  <si>
    <t>Brak</t>
  </si>
  <si>
    <t>prawej</t>
  </si>
  <si>
    <t xml:space="preserve">lewej </t>
  </si>
  <si>
    <t>Kraj dostawy</t>
  </si>
  <si>
    <t>Polska</t>
  </si>
  <si>
    <t>szt.</t>
  </si>
  <si>
    <t>Gałki gumowane</t>
  </si>
  <si>
    <t>DPD</t>
  </si>
  <si>
    <t>Kg</t>
  </si>
  <si>
    <t>Zagranica</t>
  </si>
  <si>
    <t>Ilość biurek</t>
  </si>
  <si>
    <t xml:space="preserve">Rabat za ilość </t>
  </si>
  <si>
    <t>Rabaty</t>
  </si>
  <si>
    <t>%</t>
  </si>
  <si>
    <t>Gałki gumowe</t>
  </si>
  <si>
    <t>Cichy domyk szafki</t>
  </si>
  <si>
    <t>Kontenerek dziecięcy</t>
  </si>
  <si>
    <t>Półka pod klawiaturę</t>
  </si>
  <si>
    <t>Podkładka na biurko</t>
  </si>
  <si>
    <t xml:space="preserve">Cena transportu kurier </t>
  </si>
  <si>
    <t>zł/szt.</t>
  </si>
  <si>
    <t>Cena jednego biurka</t>
  </si>
  <si>
    <t>Całkowity koszt z dostawą</t>
  </si>
  <si>
    <t>Cichy domyk</t>
  </si>
  <si>
    <t>Cicha szafka</t>
  </si>
  <si>
    <t xml:space="preserve">Opcje dodatkowe </t>
  </si>
  <si>
    <t>Uwaga: Rabat dodajemy na wszystkie produkty, bez transportu.</t>
  </si>
  <si>
    <t xml:space="preserve">Kontakt </t>
  </si>
  <si>
    <t xml:space="preserve">Email </t>
  </si>
  <si>
    <t>telefon</t>
  </si>
  <si>
    <t>www.</t>
  </si>
  <si>
    <t>info@lwiki.pl</t>
  </si>
  <si>
    <t>515 0 79 79 0</t>
  </si>
  <si>
    <t>Lwiki.com.pl</t>
  </si>
  <si>
    <t>Nadstawka na biurko/półka</t>
  </si>
  <si>
    <t>Dane potrzebne do zamówienia biurka.              Podaj je w emailu.</t>
  </si>
  <si>
    <t>Wycena wazna przez 7 dni od daty wyceny</t>
  </si>
  <si>
    <t xml:space="preserve">Data wyceny: </t>
  </si>
  <si>
    <t>W przypadku innej wersji biurka proszę o kontakt emailowy.</t>
  </si>
  <si>
    <t>rabat dodatkowy</t>
  </si>
  <si>
    <t>Uchwyty w standardzie</t>
  </si>
  <si>
    <t>cienkie</t>
  </si>
  <si>
    <t>mat, satyna , chrom</t>
  </si>
  <si>
    <t>grube</t>
  </si>
  <si>
    <t>Facebook</t>
  </si>
  <si>
    <t>dodaj nas do ulubionych</t>
  </si>
  <si>
    <t>LW25</t>
  </si>
  <si>
    <t>LW26</t>
  </si>
  <si>
    <t>cena brutto</t>
  </si>
  <si>
    <t>cena netto</t>
  </si>
  <si>
    <t>zdjecie</t>
  </si>
  <si>
    <t>opis</t>
  </si>
  <si>
    <t>LW duble 1 10050Podstawowy</t>
  </si>
  <si>
    <t>LW duble 2 10050Podstawowy</t>
  </si>
  <si>
    <t>LW duble 3 10050Podstawowy</t>
  </si>
  <si>
    <t>LW1 10050Podstawowy</t>
  </si>
  <si>
    <t>LW10 10050Podstawowy</t>
  </si>
  <si>
    <t>LW11 10050Podstawowy</t>
  </si>
  <si>
    <t>LW12 10050Podstawowy</t>
  </si>
  <si>
    <t>LW13 10050Podstawowy</t>
  </si>
  <si>
    <t>LW14 10050Podstawowy</t>
  </si>
  <si>
    <t>LW15 10050Podstawowy</t>
  </si>
  <si>
    <t>LW16 10050Podstawowy</t>
  </si>
  <si>
    <t>LW17 10050Podstawowy</t>
  </si>
  <si>
    <t>LW18 10050Podstawowy</t>
  </si>
  <si>
    <t>LW19 10050Podstawowy</t>
  </si>
  <si>
    <t>LW2 10050Podstawowy</t>
  </si>
  <si>
    <t>LW20 10050Podstawowy</t>
  </si>
  <si>
    <t>LW3 10050Podstawowy</t>
  </si>
  <si>
    <t>LW4 10050Podstawowy</t>
  </si>
  <si>
    <t>LW5 10050Podstawowy</t>
  </si>
  <si>
    <t>LW6 10050Podstawowy</t>
  </si>
  <si>
    <t>LW7 10050Podstawowy</t>
  </si>
  <si>
    <t>LW8 10050Podstawowy</t>
  </si>
  <si>
    <t>LW9 10050Podstawowy</t>
  </si>
  <si>
    <t>LW duble 1 10050Drewnopodobne</t>
  </si>
  <si>
    <t>LW duble 2 10050Drewnopodobne</t>
  </si>
  <si>
    <t>LW duble 3 10050Drewnopodobne</t>
  </si>
  <si>
    <t>LW1 10050Drewnopodobne</t>
  </si>
  <si>
    <t>LW10 10050Drewnopodobne</t>
  </si>
  <si>
    <t>LW11 10050Drewnopodobne</t>
  </si>
  <si>
    <t>LW12 10050Drewnopodobne</t>
  </si>
  <si>
    <t>LW13 10050Drewnopodobne</t>
  </si>
  <si>
    <t>LW14 10050Drewnopodobne</t>
  </si>
  <si>
    <t>LW15 10050Drewnopodobne</t>
  </si>
  <si>
    <t>LW16 10050Drewnopodobne</t>
  </si>
  <si>
    <t>LW17 10050Drewnopodobne</t>
  </si>
  <si>
    <t>LW18 10050Drewnopodobne</t>
  </si>
  <si>
    <t>LW19 10050Drewnopodobne</t>
  </si>
  <si>
    <t>LW2 10050Drewnopodobne</t>
  </si>
  <si>
    <t>LW20 10050Drewnopodobne</t>
  </si>
  <si>
    <t>LW3 10050Drewnopodobne</t>
  </si>
  <si>
    <t>LW4 10050Drewnopodobne</t>
  </si>
  <si>
    <t>LW5 10050Drewnopodobne</t>
  </si>
  <si>
    <t>LW6 10050Drewnopodobne</t>
  </si>
  <si>
    <t>LW7 10050Drewnopodobne</t>
  </si>
  <si>
    <t>LW8 10050Drewnopodobne</t>
  </si>
  <si>
    <t>LW9 10050Drewnopodobne</t>
  </si>
  <si>
    <t>LW duble 1 10050Kolor</t>
  </si>
  <si>
    <t>LW duble 2 10050Kolor</t>
  </si>
  <si>
    <t>LW duble 3 10050Kolor</t>
  </si>
  <si>
    <t>LW1 10050Kolor</t>
  </si>
  <si>
    <t>LW10 10050Kolor</t>
  </si>
  <si>
    <t>LW11 10050Kolor</t>
  </si>
  <si>
    <t>LW12 10050Kolor</t>
  </si>
  <si>
    <t>LW13 10050Kolor</t>
  </si>
  <si>
    <t>LW14 10050Kolor</t>
  </si>
  <si>
    <t>LW15 10050Kolor</t>
  </si>
  <si>
    <t>LW16 10050Kolor</t>
  </si>
  <si>
    <t>LW17 10050Kolor</t>
  </si>
  <si>
    <t>LW18 10050Kolor</t>
  </si>
  <si>
    <t>LW19 10050Kolor</t>
  </si>
  <si>
    <t>LW2 10050Kolor</t>
  </si>
  <si>
    <t>LW20 10050Kolor</t>
  </si>
  <si>
    <t>LW3 10050Kolor</t>
  </si>
  <si>
    <t>LW4 10050Kolor</t>
  </si>
  <si>
    <t>LW5 10050Kolor</t>
  </si>
  <si>
    <t>LW6 10050Kolor</t>
  </si>
  <si>
    <t>LW7 10050Kolor</t>
  </si>
  <si>
    <t>LW8 10050Kolor</t>
  </si>
  <si>
    <t>LW9 10050Kolor</t>
  </si>
  <si>
    <t>LW duble 1 10060Podstawowy</t>
  </si>
  <si>
    <t>LW duble 2 10060Podstawowy</t>
  </si>
  <si>
    <t>LW duble 3 10060Podstawowy</t>
  </si>
  <si>
    <t>LW1 10060Podstawowy</t>
  </si>
  <si>
    <t>LW10 10060Podstawowy</t>
  </si>
  <si>
    <t>LW11 10060Podstawowy</t>
  </si>
  <si>
    <t>LW12 10060Podstawowy</t>
  </si>
  <si>
    <t>LW13 10060Podstawowy</t>
  </si>
  <si>
    <t>LW14 10060Podstawowy</t>
  </si>
  <si>
    <t>LW15 10060Podstawowy</t>
  </si>
  <si>
    <t>LW16 10060Podstawowy</t>
  </si>
  <si>
    <t>LW17 10060Podstawowy</t>
  </si>
  <si>
    <t>LW18 10060Podstawowy</t>
  </si>
  <si>
    <t>LW19 10060Podstawowy</t>
  </si>
  <si>
    <t>LW2 10060Podstawowy</t>
  </si>
  <si>
    <t>LW20 10060Podstawowy</t>
  </si>
  <si>
    <t>LW3 10060Podstawowy</t>
  </si>
  <si>
    <t>LW4 10060Podstawowy</t>
  </si>
  <si>
    <t>LW5 10060Podstawowy</t>
  </si>
  <si>
    <t>LW6 10060Podstawowy</t>
  </si>
  <si>
    <t>LW7 10060Podstawowy</t>
  </si>
  <si>
    <t>LW8 10060Podstawowy</t>
  </si>
  <si>
    <t>LW9 10060Podstawowy</t>
  </si>
  <si>
    <t>LW duble 1 10060Drewnopodobne</t>
  </si>
  <si>
    <t>LW duble 2 10060Drewnopodobne</t>
  </si>
  <si>
    <t>LW duble 3 10060Drewnopodobne</t>
  </si>
  <si>
    <t>LW1 10060Drewnopodobne</t>
  </si>
  <si>
    <t>LW10 10060Drewnopodobne</t>
  </si>
  <si>
    <t>LW11 10060Drewnopodobne</t>
  </si>
  <si>
    <t>LW12 10060Drewnopodobne</t>
  </si>
  <si>
    <t>LW13 10060Drewnopodobne</t>
  </si>
  <si>
    <t>LW14 10060Drewnopodobne</t>
  </si>
  <si>
    <t>LW15 10060Drewnopodobne</t>
  </si>
  <si>
    <t>LW16 10060Drewnopodobne</t>
  </si>
  <si>
    <t>LW17 10060Drewnopodobne</t>
  </si>
  <si>
    <t>LW18 10060Drewnopodobne</t>
  </si>
  <si>
    <t>LW19 10060Drewnopodobne</t>
  </si>
  <si>
    <t>LW2 10060Drewnopodobne</t>
  </si>
  <si>
    <t>LW20 10060Drewnopodobne</t>
  </si>
  <si>
    <t>LW3 10060Drewnopodobne</t>
  </si>
  <si>
    <t>LW4 10060Drewnopodobne</t>
  </si>
  <si>
    <t>LW5 10060Drewnopodobne</t>
  </si>
  <si>
    <t>LW6 10060Drewnopodobne</t>
  </si>
  <si>
    <t>LW7 10060Drewnopodobne</t>
  </si>
  <si>
    <t>LW8 10060Drewnopodobne</t>
  </si>
  <si>
    <t>LW9 10060Drewnopodobne</t>
  </si>
  <si>
    <t>LW duble 1 10060Kolor</t>
  </si>
  <si>
    <t>LW duble 2 10060Kolor</t>
  </si>
  <si>
    <t>LW duble 3 10060Kolor</t>
  </si>
  <si>
    <t>LW1 10060Kolor</t>
  </si>
  <si>
    <t>LW10 10060Kolor</t>
  </si>
  <si>
    <t>LW11 10060Kolor</t>
  </si>
  <si>
    <t>LW12 10060Kolor</t>
  </si>
  <si>
    <t>LW13 10060Kolor</t>
  </si>
  <si>
    <t>LW14 10060Kolor</t>
  </si>
  <si>
    <t>LW15 10060Kolor</t>
  </si>
  <si>
    <t>LW16 10060Kolor</t>
  </si>
  <si>
    <t>LW17 10060Kolor</t>
  </si>
  <si>
    <t>LW18 10060Kolor</t>
  </si>
  <si>
    <t>LW19 10060Kolor</t>
  </si>
  <si>
    <t>LW2 10060Kolor</t>
  </si>
  <si>
    <t>LW20 10060Kolor</t>
  </si>
  <si>
    <t>LW3 10060Kolor</t>
  </si>
  <si>
    <t>LW4 10060Kolor</t>
  </si>
  <si>
    <t>LW5 10060Kolor</t>
  </si>
  <si>
    <t>LW6 10060Kolor</t>
  </si>
  <si>
    <t>LW7 10060Kolor</t>
  </si>
  <si>
    <t>LW8 10060Kolor</t>
  </si>
  <si>
    <t>LW9 10060Kolor</t>
  </si>
  <si>
    <t>LW duble 1 11050Podstawowy</t>
  </si>
  <si>
    <t>LW duble 2 11050Podstawowy</t>
  </si>
  <si>
    <t>LW duble 3 11050Podstawowy</t>
  </si>
  <si>
    <t>LW1 11050Podstawowy</t>
  </si>
  <si>
    <t>LW10 11050Podstawowy</t>
  </si>
  <si>
    <t>LW11 11050Podstawowy</t>
  </si>
  <si>
    <t>LW12 11050Podstawowy</t>
  </si>
  <si>
    <t>LW13 11050Podstawowy</t>
  </si>
  <si>
    <t>LW14 11050Podstawowy</t>
  </si>
  <si>
    <t>LW15 11050Podstawowy</t>
  </si>
  <si>
    <t>LW16 11050Podstawowy</t>
  </si>
  <si>
    <t>LW17 11050Podstawowy</t>
  </si>
  <si>
    <t>LW18 11050Podstawowy</t>
  </si>
  <si>
    <t>LW19 11050Podstawowy</t>
  </si>
  <si>
    <t>LW2 11050Podstawowy</t>
  </si>
  <si>
    <t>LW20 11050Podstawowy</t>
  </si>
  <si>
    <t>LW3 11050Podstawowy</t>
  </si>
  <si>
    <t>LW4 11050Podstawowy</t>
  </si>
  <si>
    <t>LW5 11050Podstawowy</t>
  </si>
  <si>
    <t>LW6 11050Podstawowy</t>
  </si>
  <si>
    <t>LW7 11050Podstawowy</t>
  </si>
  <si>
    <t>LW8 11050Podstawowy</t>
  </si>
  <si>
    <t>LW9 11050Podstawowy</t>
  </si>
  <si>
    <t>LW duble 1 11050Drewnopodobne</t>
  </si>
  <si>
    <t>LW duble 2 11050Drewnopodobne</t>
  </si>
  <si>
    <t>LW duble 3 11050Drewnopodobne</t>
  </si>
  <si>
    <t>LW1 11050Drewnopodobne</t>
  </si>
  <si>
    <t>LW10 11050Drewnopodobne</t>
  </si>
  <si>
    <t>LW11 11050Drewnopodobne</t>
  </si>
  <si>
    <t>LW12 11050Drewnopodobne</t>
  </si>
  <si>
    <t>LW13 11050Drewnopodobne</t>
  </si>
  <si>
    <t>LW14 11050Drewnopodobne</t>
  </si>
  <si>
    <t>LW15 11050Drewnopodobne</t>
  </si>
  <si>
    <t>LW16 11050Drewnopodobne</t>
  </si>
  <si>
    <t>LW17 11050Drewnopodobne</t>
  </si>
  <si>
    <t>LW18 11050Drewnopodobne</t>
  </si>
  <si>
    <t>LW19 11050Drewnopodobne</t>
  </si>
  <si>
    <t>LW2 11050Drewnopodobne</t>
  </si>
  <si>
    <t>LW20 11050Drewnopodobne</t>
  </si>
  <si>
    <t>LW3 11050Drewnopodobne</t>
  </si>
  <si>
    <t>LW4 11050Drewnopodobne</t>
  </si>
  <si>
    <t>LW5 11050Drewnopodobne</t>
  </si>
  <si>
    <t>LW6 11050Drewnopodobne</t>
  </si>
  <si>
    <t>LW7 11050Drewnopodobne</t>
  </si>
  <si>
    <t>LW8 11050Drewnopodobne</t>
  </si>
  <si>
    <t>LW9 11050Drewnopodobne</t>
  </si>
  <si>
    <t>LW duble 1 11050Kolor</t>
  </si>
  <si>
    <t>LW duble 2 11050Kolor</t>
  </si>
  <si>
    <t>LW duble 3 11050Kolor</t>
  </si>
  <si>
    <t>LW1 11050Kolor</t>
  </si>
  <si>
    <t>LW10 11050Kolor</t>
  </si>
  <si>
    <t>LW11 11050Kolor</t>
  </si>
  <si>
    <t>LW12 11050Kolor</t>
  </si>
  <si>
    <t>LW13 11050Kolor</t>
  </si>
  <si>
    <t>LW14 11050Kolor</t>
  </si>
  <si>
    <t>LW15 11050Kolor</t>
  </si>
  <si>
    <t>LW16 11050Kolor</t>
  </si>
  <si>
    <t>LW17 11050Kolor</t>
  </si>
  <si>
    <t>LW18 11050Kolor</t>
  </si>
  <si>
    <t>LW19 11050Kolor</t>
  </si>
  <si>
    <t>LW2 11050Kolor</t>
  </si>
  <si>
    <t>LW20 11050Kolor</t>
  </si>
  <si>
    <t>LW3 11050Kolor</t>
  </si>
  <si>
    <t>LW4 11050Kolor</t>
  </si>
  <si>
    <t>LW5 11050Kolor</t>
  </si>
  <si>
    <t>LW6 11050Kolor</t>
  </si>
  <si>
    <t>LW7 11050Kolor</t>
  </si>
  <si>
    <t>LW8 11050Kolor</t>
  </si>
  <si>
    <t>LW9 11050Kolor</t>
  </si>
  <si>
    <t>LW duble 1 11060Podstawowy</t>
  </si>
  <si>
    <t>LW duble 2 11060Podstawowy</t>
  </si>
  <si>
    <t>LW duble 3 11060Podstawowy</t>
  </si>
  <si>
    <t>LW1 11060Podstawowy</t>
  </si>
  <si>
    <t>LW10 11060Podstawowy</t>
  </si>
  <si>
    <t>LW11 11060Podstawowy</t>
  </si>
  <si>
    <t>LW12 11060Podstawowy</t>
  </si>
  <si>
    <t>LW13 11060Podstawowy</t>
  </si>
  <si>
    <t>LW14 11060Podstawowy</t>
  </si>
  <si>
    <t>LW15 11060Podstawowy</t>
  </si>
  <si>
    <t>LW16 11060Podstawowy</t>
  </si>
  <si>
    <t>LW17 11060Podstawowy</t>
  </si>
  <si>
    <t>LW18 11060Podstawowy</t>
  </si>
  <si>
    <t>LW19 11060Podstawowy</t>
  </si>
  <si>
    <t>LW2 11060Podstawowy</t>
  </si>
  <si>
    <t>LW20 11060Podstawowy</t>
  </si>
  <si>
    <t>LW3 11060Podstawowy</t>
  </si>
  <si>
    <t>LW4 11060Podstawowy</t>
  </si>
  <si>
    <t>LW5 11060Podstawowy</t>
  </si>
  <si>
    <t>LW6 11060Podstawowy</t>
  </si>
  <si>
    <t>LW7 11060Podstawowy</t>
  </si>
  <si>
    <t>LW8 11060Podstawowy</t>
  </si>
  <si>
    <t>LW9 11060Podstawowy</t>
  </si>
  <si>
    <t>LW duble 1 11060Drewnopodobne</t>
  </si>
  <si>
    <t>LW duble 2 11060Drewnopodobne</t>
  </si>
  <si>
    <t>LW duble 3 11060Drewnopodobne</t>
  </si>
  <si>
    <t>LW1 11060Drewnopodobne</t>
  </si>
  <si>
    <t>LW10 11060Drewnopodobne</t>
  </si>
  <si>
    <t>LW11 11060Drewnopodobne</t>
  </si>
  <si>
    <t>LW12 11060Drewnopodobne</t>
  </si>
  <si>
    <t>LW13 11060Drewnopodobne</t>
  </si>
  <si>
    <t>LW14 11060Drewnopodobne</t>
  </si>
  <si>
    <t>LW15 11060Drewnopodobne</t>
  </si>
  <si>
    <t>LW16 11060Drewnopodobne</t>
  </si>
  <si>
    <t>LW17 11060Drewnopodobne</t>
  </si>
  <si>
    <t>LW18 11060Drewnopodobne</t>
  </si>
  <si>
    <t>LW19 11060Drewnopodobne</t>
  </si>
  <si>
    <t>LW2 11060Drewnopodobne</t>
  </si>
  <si>
    <t>LW20 11060Drewnopodobne</t>
  </si>
  <si>
    <t>LW3 11060Drewnopodobne</t>
  </si>
  <si>
    <t>LW4 11060Drewnopodobne</t>
  </si>
  <si>
    <t>LW5 11060Drewnopodobne</t>
  </si>
  <si>
    <t>LW6 11060Drewnopodobne</t>
  </si>
  <si>
    <t>LW7 11060Drewnopodobne</t>
  </si>
  <si>
    <t>LW8 11060Drewnopodobne</t>
  </si>
  <si>
    <t>LW9 11060Drewnopodobne</t>
  </si>
  <si>
    <t>LW duble 1 11060Kolor</t>
  </si>
  <si>
    <t>LW duble 2 11060Kolor</t>
  </si>
  <si>
    <t>LW duble 3 11060Kolor</t>
  </si>
  <si>
    <t>LW1 11060Kolor</t>
  </si>
  <si>
    <t>LW10 11060Kolor</t>
  </si>
  <si>
    <t>LW11 11060Kolor</t>
  </si>
  <si>
    <t>LW12 11060Kolor</t>
  </si>
  <si>
    <t>LW13 11060Kolor</t>
  </si>
  <si>
    <t>LW14 11060Kolor</t>
  </si>
  <si>
    <t>LW15 11060Kolor</t>
  </si>
  <si>
    <t>LW16 11060Kolor</t>
  </si>
  <si>
    <t>LW17 11060Kolor</t>
  </si>
  <si>
    <t>LW18 11060Kolor</t>
  </si>
  <si>
    <t>LW19 11060Kolor</t>
  </si>
  <si>
    <t>LW2 11060Kolor</t>
  </si>
  <si>
    <t>LW20 11060Kolor</t>
  </si>
  <si>
    <t>LW3 11060Kolor</t>
  </si>
  <si>
    <t>LW4 11060Kolor</t>
  </si>
  <si>
    <t>LW5 11060Kolor</t>
  </si>
  <si>
    <t>LW6 11060Kolor</t>
  </si>
  <si>
    <t>LW7 11060Kolor</t>
  </si>
  <si>
    <t>LW8 11060Kolor</t>
  </si>
  <si>
    <t>LW9 11060Kolor</t>
  </si>
  <si>
    <t>LW duble 1 11070Podstawowy</t>
  </si>
  <si>
    <t>LW duble 2 11070Podstawowy</t>
  </si>
  <si>
    <t>LW duble 3 11070Podstawowy</t>
  </si>
  <si>
    <t>LW1 11070Podstawowy</t>
  </si>
  <si>
    <t>LW10 11070Podstawowy</t>
  </si>
  <si>
    <t>LW11 11070Podstawowy</t>
  </si>
  <si>
    <t>LW12 11070Podstawowy</t>
  </si>
  <si>
    <t>LW13 11070Podstawowy</t>
  </si>
  <si>
    <t>LW14 11070Podstawowy</t>
  </si>
  <si>
    <t>LW15 11070Podstawowy</t>
  </si>
  <si>
    <t>LW16 11070Podstawowy</t>
  </si>
  <si>
    <t>LW17 11070Podstawowy</t>
  </si>
  <si>
    <t>LW18 11070Podstawowy</t>
  </si>
  <si>
    <t>LW19 11070Podstawowy</t>
  </si>
  <si>
    <t>LW2 11070Podstawowy</t>
  </si>
  <si>
    <t>LW20 11070Podstawowy</t>
  </si>
  <si>
    <t>LW3 11070Podstawowy</t>
  </si>
  <si>
    <t>LW4 11070Podstawowy</t>
  </si>
  <si>
    <t>LW5 11070Podstawowy</t>
  </si>
  <si>
    <t>LW6 11070Podstawowy</t>
  </si>
  <si>
    <t>LW7 11070Podstawowy</t>
  </si>
  <si>
    <t>LW8 11070Podstawowy</t>
  </si>
  <si>
    <t>LW9 11070Podstawowy</t>
  </si>
  <si>
    <t>LW duble 1 11070Drewnopodobne</t>
  </si>
  <si>
    <t>LW duble 2 11070Drewnopodobne</t>
  </si>
  <si>
    <t>LW duble 3 11070Drewnopodobne</t>
  </si>
  <si>
    <t>LW1 11070Drewnopodobne</t>
  </si>
  <si>
    <t>LW10 11070Drewnopodobne</t>
  </si>
  <si>
    <t>LW11 11070Drewnopodobne</t>
  </si>
  <si>
    <t>LW12 11070Drewnopodobne</t>
  </si>
  <si>
    <t>LW13 11070Drewnopodobne</t>
  </si>
  <si>
    <t>LW14 11070Drewnopodobne</t>
  </si>
  <si>
    <t>LW15 11070Drewnopodobne</t>
  </si>
  <si>
    <t>LW16 11070Drewnopodobne</t>
  </si>
  <si>
    <t>LW17 11070Drewnopodobne</t>
  </si>
  <si>
    <t>LW18 11070Drewnopodobne</t>
  </si>
  <si>
    <t>LW19 11070Drewnopodobne</t>
  </si>
  <si>
    <t>LW2 11070Drewnopodobne</t>
  </si>
  <si>
    <t>LW20 11070Drewnopodobne</t>
  </si>
  <si>
    <t>LW3 11070Drewnopodobne</t>
  </si>
  <si>
    <t>LW4 11070Drewnopodobne</t>
  </si>
  <si>
    <t>LW5 11070Drewnopodobne</t>
  </si>
  <si>
    <t>LW6 11070Drewnopodobne</t>
  </si>
  <si>
    <t>LW7 11070Drewnopodobne</t>
  </si>
  <si>
    <t>LW8 11070Drewnopodobne</t>
  </si>
  <si>
    <t>LW9 11070Drewnopodobne</t>
  </si>
  <si>
    <t>LW duble 1 11070Kolor</t>
  </si>
  <si>
    <t>LW duble 2 11070Kolor</t>
  </si>
  <si>
    <t>LW duble 3 11070Kolor</t>
  </si>
  <si>
    <t>LW1 11070Kolor</t>
  </si>
  <si>
    <t>LW10 11070Kolor</t>
  </si>
  <si>
    <t>LW11 11070Kolor</t>
  </si>
  <si>
    <t>LW12 11070Kolor</t>
  </si>
  <si>
    <t>LW13 11070Kolor</t>
  </si>
  <si>
    <t>LW14 11070Kolor</t>
  </si>
  <si>
    <t>LW15 11070Kolor</t>
  </si>
  <si>
    <t>LW16 11070Kolor</t>
  </si>
  <si>
    <t>LW17 11070Kolor</t>
  </si>
  <si>
    <t>LW18 11070Kolor</t>
  </si>
  <si>
    <t>LW19 11070Kolor</t>
  </si>
  <si>
    <t>LW2 11070Kolor</t>
  </si>
  <si>
    <t>LW20 11070Kolor</t>
  </si>
  <si>
    <t>LW3 11070Kolor</t>
  </si>
  <si>
    <t>LW4 11070Kolor</t>
  </si>
  <si>
    <t>LW5 11070Kolor</t>
  </si>
  <si>
    <t>LW6 11070Kolor</t>
  </si>
  <si>
    <t>LW7 11070Kolor</t>
  </si>
  <si>
    <t>LW8 11070Kolor</t>
  </si>
  <si>
    <t>LW9 11070Kolor</t>
  </si>
  <si>
    <t>LW duble 1 12050Podstawowy</t>
  </si>
  <si>
    <t>LW duble 2 12050Podstawowy</t>
  </si>
  <si>
    <t>LW duble 3 12050Podstawowy</t>
  </si>
  <si>
    <t>LW1 12050Podstawowy</t>
  </si>
  <si>
    <t>LW10 12050Podstawowy</t>
  </si>
  <si>
    <t>LW11 12050Podstawowy</t>
  </si>
  <si>
    <t>LW12 12050Podstawowy</t>
  </si>
  <si>
    <t>LW13 12050Podstawowy</t>
  </si>
  <si>
    <t>LW14 12050Podstawowy</t>
  </si>
  <si>
    <t>LW15 12050Podstawowy</t>
  </si>
  <si>
    <t>LW16 12050Podstawowy</t>
  </si>
  <si>
    <t>LW17 12050Podstawowy</t>
  </si>
  <si>
    <t>LW18 12050Podstawowy</t>
  </si>
  <si>
    <t>LW19 12050Podstawowy</t>
  </si>
  <si>
    <t>LW2 12050Podstawowy</t>
  </si>
  <si>
    <t>LW20 12050Podstawowy</t>
  </si>
  <si>
    <t>LW3 12050Podstawowy</t>
  </si>
  <si>
    <t>LW4 12050Podstawowy</t>
  </si>
  <si>
    <t>LW5 12050Podstawowy</t>
  </si>
  <si>
    <t>LW6 12050Podstawowy</t>
  </si>
  <si>
    <t>LW7 12050Podstawowy</t>
  </si>
  <si>
    <t>LW8 12050Podstawowy</t>
  </si>
  <si>
    <t>LW9 12050Podstawowy</t>
  </si>
  <si>
    <t>LW duble 1 12050Drewnopodobne</t>
  </si>
  <si>
    <t>LW duble 2 12050Drewnopodobne</t>
  </si>
  <si>
    <t>LW duble 3 12050Drewnopodobne</t>
  </si>
  <si>
    <t>LW1 12050Drewnopodobne</t>
  </si>
  <si>
    <t>LW10 12050Drewnopodobne</t>
  </si>
  <si>
    <t>LW11 12050Drewnopodobne</t>
  </si>
  <si>
    <t>LW12 12050Drewnopodobne</t>
  </si>
  <si>
    <t>LW13 12050Drewnopodobne</t>
  </si>
  <si>
    <t>LW14 12050Drewnopodobne</t>
  </si>
  <si>
    <t>LW15 12050Drewnopodobne</t>
  </si>
  <si>
    <t>LW16 12050Drewnopodobne</t>
  </si>
  <si>
    <t>LW17 12050Drewnopodobne</t>
  </si>
  <si>
    <t>LW18 12050Drewnopodobne</t>
  </si>
  <si>
    <t>LW19 12050Drewnopodobne</t>
  </si>
  <si>
    <t>LW2 12050Drewnopodobne</t>
  </si>
  <si>
    <t>LW20 12050Drewnopodobne</t>
  </si>
  <si>
    <t>LW3 12050Drewnopodobne</t>
  </si>
  <si>
    <t>LW4 12050Drewnopodobne</t>
  </si>
  <si>
    <t>LW5 12050Drewnopodobne</t>
  </si>
  <si>
    <t>LW6 12050Drewnopodobne</t>
  </si>
  <si>
    <t>LW7 12050Drewnopodobne</t>
  </si>
  <si>
    <t>LW8 12050Drewnopodobne</t>
  </si>
  <si>
    <t>LW9 12050Drewnopodobne</t>
  </si>
  <si>
    <t>LW duble 1 12050Kolor</t>
  </si>
  <si>
    <t>LW duble 2 12050Kolor</t>
  </si>
  <si>
    <t>LW duble 3 12050Kolor</t>
  </si>
  <si>
    <t>LW1 12050Kolor</t>
  </si>
  <si>
    <t>LW10 12050Kolor</t>
  </si>
  <si>
    <t>LW11 12050Kolor</t>
  </si>
  <si>
    <t>LW12 12050Kolor</t>
  </si>
  <si>
    <t>LW13 12050Kolor</t>
  </si>
  <si>
    <t>LW14 12050Kolor</t>
  </si>
  <si>
    <t>LW15 12050Kolor</t>
  </si>
  <si>
    <t>LW16 12050Kolor</t>
  </si>
  <si>
    <t>LW17 12050Kolor</t>
  </si>
  <si>
    <t>LW18 12050Kolor</t>
  </si>
  <si>
    <t>LW19 12050Kolor</t>
  </si>
  <si>
    <t>LW2 12050Kolor</t>
  </si>
  <si>
    <t>LW20 12050Kolor</t>
  </si>
  <si>
    <t>LW3 12050Kolor</t>
  </si>
  <si>
    <t>LW4 12050Kolor</t>
  </si>
  <si>
    <t>LW5 12050Kolor</t>
  </si>
  <si>
    <t>LW6 12050Kolor</t>
  </si>
  <si>
    <t>LW7 12050Kolor</t>
  </si>
  <si>
    <t>LW8 12050Kolor</t>
  </si>
  <si>
    <t>LW9 12050Kolor</t>
  </si>
  <si>
    <t>LW duble 1 12060Podstawowy</t>
  </si>
  <si>
    <t>LW duble 2 12060Podstawowy</t>
  </si>
  <si>
    <t>LW duble 3 12060Podstawowy</t>
  </si>
  <si>
    <t>LW1 12060Podstawowy</t>
  </si>
  <si>
    <t>LW10 12060Podstawowy</t>
  </si>
  <si>
    <t>LW11 12060Podstawowy</t>
  </si>
  <si>
    <t>LW12 12060Podstawowy</t>
  </si>
  <si>
    <t>LW13 12060Podstawowy</t>
  </si>
  <si>
    <t>LW14 12060Podstawowy</t>
  </si>
  <si>
    <t>LW15 12060Podstawowy</t>
  </si>
  <si>
    <t>LW16 12060Podstawowy</t>
  </si>
  <si>
    <t>LW17 12060Podstawowy</t>
  </si>
  <si>
    <t>LW18 12060Podstawowy</t>
  </si>
  <si>
    <t>LW19 12060Podstawowy</t>
  </si>
  <si>
    <t>LW2 12060Podstawowy</t>
  </si>
  <si>
    <t>LW20 12060Podstawowy</t>
  </si>
  <si>
    <t>LW3 12060Podstawowy</t>
  </si>
  <si>
    <t>LW4 12060Podstawowy</t>
  </si>
  <si>
    <t>LW5 12060Podstawowy</t>
  </si>
  <si>
    <t>LW6 12060Podstawowy</t>
  </si>
  <si>
    <t>LW7 12060Podstawowy</t>
  </si>
  <si>
    <t>LW8 12060Podstawowy</t>
  </si>
  <si>
    <t>LW9 12060Podstawowy</t>
  </si>
  <si>
    <t>LW duble 1 12060Drewnopodobne</t>
  </si>
  <si>
    <t>LW duble 2 12060Drewnopodobne</t>
  </si>
  <si>
    <t>LW duble 3 12060Drewnopodobne</t>
  </si>
  <si>
    <t>LW1 12060Drewnopodobne</t>
  </si>
  <si>
    <t>LW10 12060Drewnopodobne</t>
  </si>
  <si>
    <t>LW11 12060Drewnopodobne</t>
  </si>
  <si>
    <t>LW12 12060Drewnopodobne</t>
  </si>
  <si>
    <t>LW13 12060Drewnopodobne</t>
  </si>
  <si>
    <t>LW14 12060Drewnopodobne</t>
  </si>
  <si>
    <t>LW15 12060Drewnopodobne</t>
  </si>
  <si>
    <t>LW16 12060Drewnopodobne</t>
  </si>
  <si>
    <t>LW17 12060Drewnopodobne</t>
  </si>
  <si>
    <t>LW18 12060Drewnopodobne</t>
  </si>
  <si>
    <t>LW19 12060Drewnopodobne</t>
  </si>
  <si>
    <t>LW2 12060Drewnopodobne</t>
  </si>
  <si>
    <t>LW20 12060Drewnopodobne</t>
  </si>
  <si>
    <t>LW3 12060Drewnopodobne</t>
  </si>
  <si>
    <t>LW4 12060Drewnopodobne</t>
  </si>
  <si>
    <t>LW5 12060Drewnopodobne</t>
  </si>
  <si>
    <t>LW6 12060Drewnopodobne</t>
  </si>
  <si>
    <t>LW7 12060Drewnopodobne</t>
  </si>
  <si>
    <t>LW8 12060Drewnopodobne</t>
  </si>
  <si>
    <t>LW9 12060Drewnopodobne</t>
  </si>
  <si>
    <t>LW duble 1 12060Kolor</t>
  </si>
  <si>
    <t>LW duble 2 12060Kolor</t>
  </si>
  <si>
    <t>LW duble 3 12060Kolor</t>
  </si>
  <si>
    <t>LW1 12060Kolor</t>
  </si>
  <si>
    <t>LW10 12060Kolor</t>
  </si>
  <si>
    <t>LW11 12060Kolor</t>
  </si>
  <si>
    <t>LW12 12060Kolor</t>
  </si>
  <si>
    <t>LW13 12060Kolor</t>
  </si>
  <si>
    <t>LW14 12060Kolor</t>
  </si>
  <si>
    <t>LW15 12060Kolor</t>
  </si>
  <si>
    <t>LW16 12060Kolor</t>
  </si>
  <si>
    <t>LW17 12060Kolor</t>
  </si>
  <si>
    <t>LW18 12060Kolor</t>
  </si>
  <si>
    <t>LW19 12060Kolor</t>
  </si>
  <si>
    <t>LW2 12060Kolor</t>
  </si>
  <si>
    <t>LW20 12060Kolor</t>
  </si>
  <si>
    <t>LW3 12060Kolor</t>
  </si>
  <si>
    <t>LW4 12060Kolor</t>
  </si>
  <si>
    <t>LW5 12060Kolor</t>
  </si>
  <si>
    <t>LW6 12060Kolor</t>
  </si>
  <si>
    <t>LW7 12060Kolor</t>
  </si>
  <si>
    <t>LW8 12060Kolor</t>
  </si>
  <si>
    <t>LW9 12060Kolor</t>
  </si>
  <si>
    <t>LW duble 1 12070Podstawowy</t>
  </si>
  <si>
    <t>LW duble 2 12070Podstawowy</t>
  </si>
  <si>
    <t>LW duble 3 12070Podstawowy</t>
  </si>
  <si>
    <t>LW1 12070Podstawowy</t>
  </si>
  <si>
    <t>LW10 12070Podstawowy</t>
  </si>
  <si>
    <t>LW11 12070Podstawowy</t>
  </si>
  <si>
    <t>LW12 12070Podstawowy</t>
  </si>
  <si>
    <t>LW13 12070Podstawowy</t>
  </si>
  <si>
    <t>LW14 12070Podstawowy</t>
  </si>
  <si>
    <t>LW15 12070Podstawowy</t>
  </si>
  <si>
    <t>LW16 12070Podstawowy</t>
  </si>
  <si>
    <t>LW17 12070Podstawowy</t>
  </si>
  <si>
    <t>LW18 12070Podstawowy</t>
  </si>
  <si>
    <t>LW19 12070Podstawowy</t>
  </si>
  <si>
    <t>LW2 12070Podstawowy</t>
  </si>
  <si>
    <t>LW20 12070Podstawowy</t>
  </si>
  <si>
    <t>LW3 12070Podstawowy</t>
  </si>
  <si>
    <t>LW4 12070Podstawowy</t>
  </si>
  <si>
    <t>LW5 12070Podstawowy</t>
  </si>
  <si>
    <t>LW6 12070Podstawowy</t>
  </si>
  <si>
    <t>LW7 12070Podstawowy</t>
  </si>
  <si>
    <t>LW8 12070Podstawowy</t>
  </si>
  <si>
    <t>LW9 12070Podstawowy</t>
  </si>
  <si>
    <t>LW duble 1 12070Drewnopodobne</t>
  </si>
  <si>
    <t>LW duble 2 12070Drewnopodobne</t>
  </si>
  <si>
    <t>LW duble 3 12070Drewnopodobne</t>
  </si>
  <si>
    <t>LW1 12070Drewnopodobne</t>
  </si>
  <si>
    <t>LW10 12070Drewnopodobne</t>
  </si>
  <si>
    <t>LW11 12070Drewnopodobne</t>
  </si>
  <si>
    <t>LW12 12070Drewnopodobne</t>
  </si>
  <si>
    <t>LW13 12070Drewnopodobne</t>
  </si>
  <si>
    <t>LW14 12070Drewnopodobne</t>
  </si>
  <si>
    <t>LW15 12070Drewnopodobne</t>
  </si>
  <si>
    <t>LW16 12070Drewnopodobne</t>
  </si>
  <si>
    <t>LW17 12070Drewnopodobne</t>
  </si>
  <si>
    <t>LW18 12070Drewnopodobne</t>
  </si>
  <si>
    <t>LW19 12070Drewnopodobne</t>
  </si>
  <si>
    <t>LW2 12070Drewnopodobne</t>
  </si>
  <si>
    <t>LW20 12070Drewnopodobne</t>
  </si>
  <si>
    <t>LW3 12070Drewnopodobne</t>
  </si>
  <si>
    <t>LW4 12070Drewnopodobne</t>
  </si>
  <si>
    <t>LW5 12070Drewnopodobne</t>
  </si>
  <si>
    <t>LW6 12070Drewnopodobne</t>
  </si>
  <si>
    <t>LW7 12070Drewnopodobne</t>
  </si>
  <si>
    <t>LW8 12070Drewnopodobne</t>
  </si>
  <si>
    <t>LW9 12070Drewnopodobne</t>
  </si>
  <si>
    <t>LW duble 1 12070Kolor</t>
  </si>
  <si>
    <t>LW duble 2 12070Kolor</t>
  </si>
  <si>
    <t>LW duble 3 12070Kolor</t>
  </si>
  <si>
    <t>LW1 12070Kolor</t>
  </si>
  <si>
    <t>LW10 12070Kolor</t>
  </si>
  <si>
    <t>LW11 12070Kolor</t>
  </si>
  <si>
    <t>LW12 12070Kolor</t>
  </si>
  <si>
    <t>LW13 12070Kolor</t>
  </si>
  <si>
    <t>LW14 12070Kolor</t>
  </si>
  <si>
    <t>LW15 12070Kolor</t>
  </si>
  <si>
    <t>LW16 12070Kolor</t>
  </si>
  <si>
    <t>LW17 12070Kolor</t>
  </si>
  <si>
    <t>LW18 12070Kolor</t>
  </si>
  <si>
    <t>LW19 12070Kolor</t>
  </si>
  <si>
    <t>LW2 12070Kolor</t>
  </si>
  <si>
    <t>LW20 12070Kolor</t>
  </si>
  <si>
    <t>LW3 12070Kolor</t>
  </si>
  <si>
    <t>LW4 12070Kolor</t>
  </si>
  <si>
    <t>LW5 12070Kolor</t>
  </si>
  <si>
    <t>LW6 12070Kolor</t>
  </si>
  <si>
    <t>LW7 12070Kolor</t>
  </si>
  <si>
    <t>LW8 12070Kolor</t>
  </si>
  <si>
    <t>LW9 12070Kolor</t>
  </si>
  <si>
    <t>LW duble 1 12080Podstawowy</t>
  </si>
  <si>
    <t>LW duble 2 12080Podstawowy</t>
  </si>
  <si>
    <t>LW duble 3 12080Podstawowy</t>
  </si>
  <si>
    <t>LW1 12080Podstawowy</t>
  </si>
  <si>
    <t>LW10 12080Podstawowy</t>
  </si>
  <si>
    <t>LW11 12080Podstawowy</t>
  </si>
  <si>
    <t>LW12 12080Podstawowy</t>
  </si>
  <si>
    <t>LW13 12080Podstawowy</t>
  </si>
  <si>
    <t>LW14 12080Podstawowy</t>
  </si>
  <si>
    <t>LW15 12080Podstawowy</t>
  </si>
  <si>
    <t>LW16 12080Podstawowy</t>
  </si>
  <si>
    <t>LW17 12080Podstawowy</t>
  </si>
  <si>
    <t>LW18 12080Podstawowy</t>
  </si>
  <si>
    <t>LW19 12080Podstawowy</t>
  </si>
  <si>
    <t>LW2 12080Podstawowy</t>
  </si>
  <si>
    <t>LW20 12080Podstawowy</t>
  </si>
  <si>
    <t>LW3 12080Podstawowy</t>
  </si>
  <si>
    <t>LW4 12080Podstawowy</t>
  </si>
  <si>
    <t>LW5 12080Podstawowy</t>
  </si>
  <si>
    <t>LW6 12080Podstawowy</t>
  </si>
  <si>
    <t>LW7 12080Podstawowy</t>
  </si>
  <si>
    <t>LW8 12080Podstawowy</t>
  </si>
  <si>
    <t>LW9 12080Podstawowy</t>
  </si>
  <si>
    <t>LW duble 1 12080Drewnopodobne</t>
  </si>
  <si>
    <t>LW duble 2 12080Drewnopodobne</t>
  </si>
  <si>
    <t>LW duble 3 12080Drewnopodobne</t>
  </si>
  <si>
    <t>LW1 12080Drewnopodobne</t>
  </si>
  <si>
    <t>LW10 12080Drewnopodobne</t>
  </si>
  <si>
    <t>LW11 12080Drewnopodobne</t>
  </si>
  <si>
    <t>LW12 12080Drewnopodobne</t>
  </si>
  <si>
    <t>LW13 12080Drewnopodobne</t>
  </si>
  <si>
    <t>LW14 12080Drewnopodobne</t>
  </si>
  <si>
    <t>LW15 12080Drewnopodobne</t>
  </si>
  <si>
    <t>LW16 12080Drewnopodobne</t>
  </si>
  <si>
    <t>LW17 12080Drewnopodobne</t>
  </si>
  <si>
    <t>LW18 12080Drewnopodobne</t>
  </si>
  <si>
    <t>LW19 12080Drewnopodobne</t>
  </si>
  <si>
    <t>LW2 12080Drewnopodobne</t>
  </si>
  <si>
    <t>LW20 12080Drewnopodobne</t>
  </si>
  <si>
    <t>LW3 12080Drewnopodobne</t>
  </si>
  <si>
    <t>LW4 12080Drewnopodobne</t>
  </si>
  <si>
    <t>LW5 12080Drewnopodobne</t>
  </si>
  <si>
    <t>LW6 12080Drewnopodobne</t>
  </si>
  <si>
    <t>LW7 12080Drewnopodobne</t>
  </si>
  <si>
    <t>LW8 12080Drewnopodobne</t>
  </si>
  <si>
    <t>LW9 12080Drewnopodobne</t>
  </si>
  <si>
    <t>LW duble 1 12080Kolor</t>
  </si>
  <si>
    <t>LW duble 2 12080Kolor</t>
  </si>
  <si>
    <t>LW duble 3 12080Kolor</t>
  </si>
  <si>
    <t>LW1 12080Kolor</t>
  </si>
  <si>
    <t>LW10 12080Kolor</t>
  </si>
  <si>
    <t>LW11 12080Kolor</t>
  </si>
  <si>
    <t>LW12 12080Kolor</t>
  </si>
  <si>
    <t>LW13 12080Kolor</t>
  </si>
  <si>
    <t>LW14 12080Kolor</t>
  </si>
  <si>
    <t>LW15 12080Kolor</t>
  </si>
  <si>
    <t>LW16 12080Kolor</t>
  </si>
  <si>
    <t>LW17 12080Kolor</t>
  </si>
  <si>
    <t>LW18 12080Kolor</t>
  </si>
  <si>
    <t>LW19 12080Kolor</t>
  </si>
  <si>
    <t>LW2 12080Kolor</t>
  </si>
  <si>
    <t>LW20 12080Kolor</t>
  </si>
  <si>
    <t>LW3 12080Kolor</t>
  </si>
  <si>
    <t>LW4 12080Kolor</t>
  </si>
  <si>
    <t>LW5 12080Kolor</t>
  </si>
  <si>
    <t>LW6 12080Kolor</t>
  </si>
  <si>
    <t>LW7 12080Kolor</t>
  </si>
  <si>
    <t>LW8 12080Kolor</t>
  </si>
  <si>
    <t>LW9 12080Kolor</t>
  </si>
  <si>
    <t>LW duble 1 14060Podstawowy</t>
  </si>
  <si>
    <t>LW duble 2 14060Podstawowy</t>
  </si>
  <si>
    <t>LW duble 3 14060Podstawowy</t>
  </si>
  <si>
    <t>LW1 14060Podstawowy</t>
  </si>
  <si>
    <t>LW10 14060Podstawowy</t>
  </si>
  <si>
    <t>LW11 14060Podstawowy</t>
  </si>
  <si>
    <t>LW12 14060Podstawowy</t>
  </si>
  <si>
    <t>LW13 14060Podstawowy</t>
  </si>
  <si>
    <t>LW14 14060Podstawowy</t>
  </si>
  <si>
    <t>LW15 14060Podstawowy</t>
  </si>
  <si>
    <t>LW16 14060Podstawowy</t>
  </si>
  <si>
    <t>LW17 14060Podstawowy</t>
  </si>
  <si>
    <t>LW18 14060Podstawowy</t>
  </si>
  <si>
    <t>LW19 14060Podstawowy</t>
  </si>
  <si>
    <t>LW2 14060Podstawowy</t>
  </si>
  <si>
    <t>LW20 14060Podstawowy</t>
  </si>
  <si>
    <t>LW3 14060Podstawowy</t>
  </si>
  <si>
    <t>LW4 14060Podstawowy</t>
  </si>
  <si>
    <t>LW5 14060Podstawowy</t>
  </si>
  <si>
    <t>LW6 14060Podstawowy</t>
  </si>
  <si>
    <t>LW7 14060Podstawowy</t>
  </si>
  <si>
    <t>LW8 14060Podstawowy</t>
  </si>
  <si>
    <t>LW9 14060Podstawowy</t>
  </si>
  <si>
    <t>LW duble 1 14060Drewnopodobne</t>
  </si>
  <si>
    <t>LW duble 2 14060Drewnopodobne</t>
  </si>
  <si>
    <t>LW duble 3 14060Drewnopodobne</t>
  </si>
  <si>
    <t>LW1 14060Drewnopodobne</t>
  </si>
  <si>
    <t>LW10 14060Drewnopodobne</t>
  </si>
  <si>
    <t>LW11 14060Drewnopodobne</t>
  </si>
  <si>
    <t>LW12 14060Drewnopodobne</t>
  </si>
  <si>
    <t>LW13 14060Drewnopodobne</t>
  </si>
  <si>
    <t>LW14 14060Drewnopodobne</t>
  </si>
  <si>
    <t>LW15 14060Drewnopodobne</t>
  </si>
  <si>
    <t>LW16 14060Drewnopodobne</t>
  </si>
  <si>
    <t>LW17 14060Drewnopodobne</t>
  </si>
  <si>
    <t>LW18 14060Drewnopodobne</t>
  </si>
  <si>
    <t>LW19 14060Drewnopodobne</t>
  </si>
  <si>
    <t>LW2 14060Drewnopodobne</t>
  </si>
  <si>
    <t>LW20 14060Drewnopodobne</t>
  </si>
  <si>
    <t>LW3 14060Drewnopodobne</t>
  </si>
  <si>
    <t>LW4 14060Drewnopodobne</t>
  </si>
  <si>
    <t>LW5 14060Drewnopodobne</t>
  </si>
  <si>
    <t>LW6 14060Drewnopodobne</t>
  </si>
  <si>
    <t>LW7 14060Drewnopodobne</t>
  </si>
  <si>
    <t>LW8 14060Drewnopodobne</t>
  </si>
  <si>
    <t>LW9 14060Drewnopodobne</t>
  </si>
  <si>
    <t>LW duble 1 14060Kolor</t>
  </si>
  <si>
    <t>LW duble 2 14060Kolor</t>
  </si>
  <si>
    <t>LW duble 3 14060Kolor</t>
  </si>
  <si>
    <t>LW1 14060Kolor</t>
  </si>
  <si>
    <t>LW10 14060Kolor</t>
  </si>
  <si>
    <t>LW11 14060Kolor</t>
  </si>
  <si>
    <t>LW12 14060Kolor</t>
  </si>
  <si>
    <t>LW13 14060Kolor</t>
  </si>
  <si>
    <t>LW14 14060Kolor</t>
  </si>
  <si>
    <t>LW15 14060Kolor</t>
  </si>
  <si>
    <t>LW16 14060Kolor</t>
  </si>
  <si>
    <t>LW17 14060Kolor</t>
  </si>
  <si>
    <t>LW18 14060Kolor</t>
  </si>
  <si>
    <t>LW19 14060Kolor</t>
  </si>
  <si>
    <t>LW2 14060Kolor</t>
  </si>
  <si>
    <t>LW20 14060Kolor</t>
  </si>
  <si>
    <t>LW3 14060Kolor</t>
  </si>
  <si>
    <t>LW4 14060Kolor</t>
  </si>
  <si>
    <t>LW5 14060Kolor</t>
  </si>
  <si>
    <t>LW6 14060Kolor</t>
  </si>
  <si>
    <t>LW7 14060Kolor</t>
  </si>
  <si>
    <t>LW8 14060Kolor</t>
  </si>
  <si>
    <t>LW9 14060Kolor</t>
  </si>
  <si>
    <t>LW duble 1 14070Podstawowy</t>
  </si>
  <si>
    <t>LW duble 2 14070Podstawowy</t>
  </si>
  <si>
    <t>LW duble 3 14070Podstawowy</t>
  </si>
  <si>
    <t>LW1 14070Podstawowy</t>
  </si>
  <si>
    <t>LW10 14070Podstawowy</t>
  </si>
  <si>
    <t>LW11 14070Podstawowy</t>
  </si>
  <si>
    <t>LW12 14070Podstawowy</t>
  </si>
  <si>
    <t>LW13 14070Podstawowy</t>
  </si>
  <si>
    <t>LW14 14070Podstawowy</t>
  </si>
  <si>
    <t>LW15 14070Podstawowy</t>
  </si>
  <si>
    <t>LW16 14070Podstawowy</t>
  </si>
  <si>
    <t>LW17 14070Podstawowy</t>
  </si>
  <si>
    <t>LW18 14070Podstawowy</t>
  </si>
  <si>
    <t>LW19 14070Podstawowy</t>
  </si>
  <si>
    <t>LW2 14070Podstawowy</t>
  </si>
  <si>
    <t>LW20 14070Podstawowy</t>
  </si>
  <si>
    <t>LW3 14070Podstawowy</t>
  </si>
  <si>
    <t>LW4 14070Podstawowy</t>
  </si>
  <si>
    <t>LW5 14070Podstawowy</t>
  </si>
  <si>
    <t>LW6 14070Podstawowy</t>
  </si>
  <si>
    <t>LW7 14070Podstawowy</t>
  </si>
  <si>
    <t>LW8 14070Podstawowy</t>
  </si>
  <si>
    <t>LW9 14070Podstawowy</t>
  </si>
  <si>
    <t>LW duble 1 14070Drewnopodobne</t>
  </si>
  <si>
    <t>LW duble 2 14070Drewnopodobne</t>
  </si>
  <si>
    <t>LW duble 3 14070Drewnopodobne</t>
  </si>
  <si>
    <t>LW1 14070Drewnopodobne</t>
  </si>
  <si>
    <t>LW10 14070Drewnopodobne</t>
  </si>
  <si>
    <t>LW11 14070Drewnopodobne</t>
  </si>
  <si>
    <t>LW12 14070Drewnopodobne</t>
  </si>
  <si>
    <t>LW13 14070Drewnopodobne</t>
  </si>
  <si>
    <t>LW14 14070Drewnopodobne</t>
  </si>
  <si>
    <t>LW15 14070Drewnopodobne</t>
  </si>
  <si>
    <t>LW16 14070Drewnopodobne</t>
  </si>
  <si>
    <t>LW17 14070Drewnopodobne</t>
  </si>
  <si>
    <t>LW18 14070Drewnopodobne</t>
  </si>
  <si>
    <t>LW19 14070Drewnopodobne</t>
  </si>
  <si>
    <t>LW2 14070Drewnopodobne</t>
  </si>
  <si>
    <t>LW20 14070Drewnopodobne</t>
  </si>
  <si>
    <t>LW3 14070Drewnopodobne</t>
  </si>
  <si>
    <t>LW4 14070Drewnopodobne</t>
  </si>
  <si>
    <t>LW5 14070Drewnopodobne</t>
  </si>
  <si>
    <t>LW6 14070Drewnopodobne</t>
  </si>
  <si>
    <t>LW7 14070Drewnopodobne</t>
  </si>
  <si>
    <t>LW8 14070Drewnopodobne</t>
  </si>
  <si>
    <t>LW9 14070Drewnopodobne</t>
  </si>
  <si>
    <t>LW duble 1 14070Kolor</t>
  </si>
  <si>
    <t>LW duble 2 14070Kolor</t>
  </si>
  <si>
    <t>LW duble 3 14070Kolor</t>
  </si>
  <si>
    <t>LW1 14070Kolor</t>
  </si>
  <si>
    <t>LW10 14070Kolor</t>
  </si>
  <si>
    <t>LW11 14070Kolor</t>
  </si>
  <si>
    <t>LW12 14070Kolor</t>
  </si>
  <si>
    <t>LW13 14070Kolor</t>
  </si>
  <si>
    <t>LW14 14070Kolor</t>
  </si>
  <si>
    <t>LW15 14070Kolor</t>
  </si>
  <si>
    <t>LW16 14070Kolor</t>
  </si>
  <si>
    <t>LW17 14070Kolor</t>
  </si>
  <si>
    <t>LW18 14070Kolor</t>
  </si>
  <si>
    <t>LW19 14070Kolor</t>
  </si>
  <si>
    <t>LW2 14070Kolor</t>
  </si>
  <si>
    <t>LW20 14070Kolor</t>
  </si>
  <si>
    <t>LW3 14070Kolor</t>
  </si>
  <si>
    <t>LW4 14070Kolor</t>
  </si>
  <si>
    <t>LW5 14070Kolor</t>
  </si>
  <si>
    <t>LW6 14070Kolor</t>
  </si>
  <si>
    <t>LW7 14070Kolor</t>
  </si>
  <si>
    <t>LW8 14070Kolor</t>
  </si>
  <si>
    <t>LW9 14070Kolor</t>
  </si>
  <si>
    <t>LW duble 1 14080Podstawowy</t>
  </si>
  <si>
    <t>LW duble 2 14080Podstawowy</t>
  </si>
  <si>
    <t>LW duble 3 14080Podstawowy</t>
  </si>
  <si>
    <t>LW1 14080Podstawowy</t>
  </si>
  <si>
    <t>LW10 14080Podstawowy</t>
  </si>
  <si>
    <t>LW11 14080Podstawowy</t>
  </si>
  <si>
    <t>LW12 14080Podstawowy</t>
  </si>
  <si>
    <t>LW13 14080Podstawowy</t>
  </si>
  <si>
    <t>LW14 14080Podstawowy</t>
  </si>
  <si>
    <t>LW15 14080Podstawowy</t>
  </si>
  <si>
    <t>LW16 14080Podstawowy</t>
  </si>
  <si>
    <t>LW17 14080Podstawowy</t>
  </si>
  <si>
    <t>LW18 14080Podstawowy</t>
  </si>
  <si>
    <t>LW19 14080Podstawowy</t>
  </si>
  <si>
    <t>LW2 14080Podstawowy</t>
  </si>
  <si>
    <t>LW20 14080Podstawowy</t>
  </si>
  <si>
    <t>LW3 14080Podstawowy</t>
  </si>
  <si>
    <t>LW4 14080Podstawowy</t>
  </si>
  <si>
    <t>LW5 14080Podstawowy</t>
  </si>
  <si>
    <t>LW6 14080Podstawowy</t>
  </si>
  <si>
    <t>LW7 14080Podstawowy</t>
  </si>
  <si>
    <t>LW8 14080Podstawowy</t>
  </si>
  <si>
    <t>LW9 14080Podstawowy</t>
  </si>
  <si>
    <t>LW duble 1 14080Drewnopodobne</t>
  </si>
  <si>
    <t>LW duble 2 14080Drewnopodobne</t>
  </si>
  <si>
    <t>LW duble 3 14080Drewnopodobne</t>
  </si>
  <si>
    <t>LW1 14080Drewnopodobne</t>
  </si>
  <si>
    <t>LW10 14080Drewnopodobne</t>
  </si>
  <si>
    <t>LW11 14080Drewnopodobne</t>
  </si>
  <si>
    <t>LW12 14080Drewnopodobne</t>
  </si>
  <si>
    <t>LW13 14080Drewnopodobne</t>
  </si>
  <si>
    <t>LW14 14080Drewnopodobne</t>
  </si>
  <si>
    <t>LW15 14080Drewnopodobne</t>
  </si>
  <si>
    <t>LW16 14080Drewnopodobne</t>
  </si>
  <si>
    <t>LW17 14080Drewnopodobne</t>
  </si>
  <si>
    <t>LW18 14080Drewnopodobne</t>
  </si>
  <si>
    <t>LW19 14080Drewnopodobne</t>
  </si>
  <si>
    <t>LW2 14080Drewnopodobne</t>
  </si>
  <si>
    <t>LW20 14080Drewnopodobne</t>
  </si>
  <si>
    <t>LW3 14080Drewnopodobne</t>
  </si>
  <si>
    <t>LW4 14080Drewnopodobne</t>
  </si>
  <si>
    <t>LW5 14080Drewnopodobne</t>
  </si>
  <si>
    <t>LW6 14080Drewnopodobne</t>
  </si>
  <si>
    <t>LW7 14080Drewnopodobne</t>
  </si>
  <si>
    <t>LW8 14080Drewnopodobne</t>
  </si>
  <si>
    <t>LW9 14080Drewnopodobne</t>
  </si>
  <si>
    <t>LW duble 1 14080Kolor</t>
  </si>
  <si>
    <t>LW duble 2 14080Kolor</t>
  </si>
  <si>
    <t>LW duble 3 14080Kolor</t>
  </si>
  <si>
    <t>LW1 14080Kolor</t>
  </si>
  <si>
    <t>LW10 14080Kolor</t>
  </si>
  <si>
    <t>LW11 14080Kolor</t>
  </si>
  <si>
    <t>LW12 14080Kolor</t>
  </si>
  <si>
    <t>LW13 14080Kolor</t>
  </si>
  <si>
    <t>LW14 14080Kolor</t>
  </si>
  <si>
    <t>LW15 14080Kolor</t>
  </si>
  <si>
    <t>LW16 14080Kolor</t>
  </si>
  <si>
    <t>LW17 14080Kolor</t>
  </si>
  <si>
    <t>LW18 14080Kolor</t>
  </si>
  <si>
    <t>LW19 14080Kolor</t>
  </si>
  <si>
    <t>LW2 14080Kolor</t>
  </si>
  <si>
    <t>LW20 14080Kolor</t>
  </si>
  <si>
    <t>LW3 14080Kolor</t>
  </si>
  <si>
    <t>LW4 14080Kolor</t>
  </si>
  <si>
    <t>LW5 14080Kolor</t>
  </si>
  <si>
    <t>LW6 14080Kolor</t>
  </si>
  <si>
    <t>LW7 14080Kolor</t>
  </si>
  <si>
    <t>LW8 14080Kolor</t>
  </si>
  <si>
    <t>LW9 14080Kolor</t>
  </si>
  <si>
    <t>LW duble 1 16060Podstawowy</t>
  </si>
  <si>
    <t>LW duble 2 16060Podstawowy</t>
  </si>
  <si>
    <t>LW duble 3 16060Podstawowy</t>
  </si>
  <si>
    <t>LW1 16060Podstawowy</t>
  </si>
  <si>
    <t>LW10 16060Podstawowy</t>
  </si>
  <si>
    <t>LW11 16060Podstawowy</t>
  </si>
  <si>
    <t>LW12 16060Podstawowy</t>
  </si>
  <si>
    <t>LW13 16060Podstawowy</t>
  </si>
  <si>
    <t>LW14 16060Podstawowy</t>
  </si>
  <si>
    <t>LW15 16060Podstawowy</t>
  </si>
  <si>
    <t>LW16 16060Podstawowy</t>
  </si>
  <si>
    <t>LW17 16060Podstawowy</t>
  </si>
  <si>
    <t>LW18 16060Podstawowy</t>
  </si>
  <si>
    <t>LW19 16060Podstawowy</t>
  </si>
  <si>
    <t>LW2 16060Podstawowy</t>
  </si>
  <si>
    <t>LW20 16060Podstawowy</t>
  </si>
  <si>
    <t>LW3 16060Podstawowy</t>
  </si>
  <si>
    <t>LW4 16060Podstawowy</t>
  </si>
  <si>
    <t>LW5 16060Podstawowy</t>
  </si>
  <si>
    <t>LW6 16060Podstawowy</t>
  </si>
  <si>
    <t>LW7 16060Podstawowy</t>
  </si>
  <si>
    <t>LW8 16060Podstawowy</t>
  </si>
  <si>
    <t>LW9 16060Podstawowy</t>
  </si>
  <si>
    <t>LW duble 1 16060Drewnopodobne</t>
  </si>
  <si>
    <t>LW duble 2 16060Drewnopodobne</t>
  </si>
  <si>
    <t>LW duble 3 16060Drewnopodobne</t>
  </si>
  <si>
    <t>LW1 16060Drewnopodobne</t>
  </si>
  <si>
    <t>LW10 16060Drewnopodobne</t>
  </si>
  <si>
    <t>LW11 16060Drewnopodobne</t>
  </si>
  <si>
    <t>LW12 16060Drewnopodobne</t>
  </si>
  <si>
    <t>LW13 16060Drewnopodobne</t>
  </si>
  <si>
    <t>LW14 16060Drewnopodobne</t>
  </si>
  <si>
    <t>LW15 16060Drewnopodobne</t>
  </si>
  <si>
    <t>LW16 16060Drewnopodobne</t>
  </si>
  <si>
    <t>LW17 16060Drewnopodobne</t>
  </si>
  <si>
    <t>LW18 16060Drewnopodobne</t>
  </si>
  <si>
    <t>LW19 16060Drewnopodobne</t>
  </si>
  <si>
    <t>LW2 16060Drewnopodobne</t>
  </si>
  <si>
    <t>LW20 16060Drewnopodobne</t>
  </si>
  <si>
    <t>LW3 16060Drewnopodobne</t>
  </si>
  <si>
    <t>LW4 16060Drewnopodobne</t>
  </si>
  <si>
    <t>LW5 16060Drewnopodobne</t>
  </si>
  <si>
    <t>LW6 16060Drewnopodobne</t>
  </si>
  <si>
    <t>LW7 16060Drewnopodobne</t>
  </si>
  <si>
    <t>LW8 16060Drewnopodobne</t>
  </si>
  <si>
    <t>LW9 16060Drewnopodobne</t>
  </si>
  <si>
    <t>LW duble 1 16060Kolor</t>
  </si>
  <si>
    <t>LW duble 2 16060Kolor</t>
  </si>
  <si>
    <t>LW duble 3 16060Kolor</t>
  </si>
  <si>
    <t>LW1 16060Kolor</t>
  </si>
  <si>
    <t>LW10 16060Kolor</t>
  </si>
  <si>
    <t>LW11 16060Kolor</t>
  </si>
  <si>
    <t>LW12 16060Kolor</t>
  </si>
  <si>
    <t>LW13 16060Kolor</t>
  </si>
  <si>
    <t>LW14 16060Kolor</t>
  </si>
  <si>
    <t>LW15 16060Kolor</t>
  </si>
  <si>
    <t>LW16 16060Kolor</t>
  </si>
  <si>
    <t>LW17 16060Kolor</t>
  </si>
  <si>
    <t>LW18 16060Kolor</t>
  </si>
  <si>
    <t>LW19 16060Kolor</t>
  </si>
  <si>
    <t>LW2 16060Kolor</t>
  </si>
  <si>
    <t>LW20 16060Kolor</t>
  </si>
  <si>
    <t>LW3 16060Kolor</t>
  </si>
  <si>
    <t>LW4 16060Kolor</t>
  </si>
  <si>
    <t>LW5 16060Kolor</t>
  </si>
  <si>
    <t>LW6 16060Kolor</t>
  </si>
  <si>
    <t>LW7 16060Kolor</t>
  </si>
  <si>
    <t>LW8 16060Kolor</t>
  </si>
  <si>
    <t>LW9 16060Kolor</t>
  </si>
  <si>
    <t>LW duble 1 16070Podstawowy</t>
  </si>
  <si>
    <t>LW duble 2 16070Podstawowy</t>
  </si>
  <si>
    <t>LW duble 3 16070Podstawowy</t>
  </si>
  <si>
    <t>LW1 16070Podstawowy</t>
  </si>
  <si>
    <t>LW10 16070Podstawowy</t>
  </si>
  <si>
    <t>LW11 16070Podstawowy</t>
  </si>
  <si>
    <t>LW12 16070Podstawowy</t>
  </si>
  <si>
    <t>LW13 16070Podstawowy</t>
  </si>
  <si>
    <t>LW14 16070Podstawowy</t>
  </si>
  <si>
    <t>LW15 16070Podstawowy</t>
  </si>
  <si>
    <t>LW16 16070Podstawowy</t>
  </si>
  <si>
    <t>LW17 16070Podstawowy</t>
  </si>
  <si>
    <t>LW18 16070Podstawowy</t>
  </si>
  <si>
    <t>LW19 16070Podstawowy</t>
  </si>
  <si>
    <t>LW2 16070Podstawowy</t>
  </si>
  <si>
    <t>LW20 16070Podstawowy</t>
  </si>
  <si>
    <t>LW3 16070Podstawowy</t>
  </si>
  <si>
    <t>LW4 16070Podstawowy</t>
  </si>
  <si>
    <t>LW5 16070Podstawowy</t>
  </si>
  <si>
    <t>LW6 16070Podstawowy</t>
  </si>
  <si>
    <t>LW7 16070Podstawowy</t>
  </si>
  <si>
    <t>LW8 16070Podstawowy</t>
  </si>
  <si>
    <t>LW9 16070Podstawowy</t>
  </si>
  <si>
    <t>LW duble 1 16070Drewnopodobne</t>
  </si>
  <si>
    <t>LW duble 2 16070Drewnopodobne</t>
  </si>
  <si>
    <t>LW duble 3 16070Drewnopodobne</t>
  </si>
  <si>
    <t>LW1 16070Drewnopodobne</t>
  </si>
  <si>
    <t>LW10 16070Drewnopodobne</t>
  </si>
  <si>
    <t>LW11 16070Drewnopodobne</t>
  </si>
  <si>
    <t>LW12 16070Drewnopodobne</t>
  </si>
  <si>
    <t>LW13 16070Drewnopodobne</t>
  </si>
  <si>
    <t>LW14 16070Drewnopodobne</t>
  </si>
  <si>
    <t>LW15 16070Drewnopodobne</t>
  </si>
  <si>
    <t>LW16 16070Drewnopodobne</t>
  </si>
  <si>
    <t>LW17 16070Drewnopodobne</t>
  </si>
  <si>
    <t>LW18 16070Drewnopodobne</t>
  </si>
  <si>
    <t>LW19 16070Drewnopodobne</t>
  </si>
  <si>
    <t>LW2 16070Drewnopodobne</t>
  </si>
  <si>
    <t>LW20 16070Drewnopodobne</t>
  </si>
  <si>
    <t>LW3 16070Drewnopodobne</t>
  </si>
  <si>
    <t>LW4 16070Drewnopodobne</t>
  </si>
  <si>
    <t>LW5 16070Drewnopodobne</t>
  </si>
  <si>
    <t>LW6 16070Drewnopodobne</t>
  </si>
  <si>
    <t>LW7 16070Drewnopodobne</t>
  </si>
  <si>
    <t>LW8 16070Drewnopodobne</t>
  </si>
  <si>
    <t>LW9 16070Drewnopodobne</t>
  </si>
  <si>
    <t>LW duble 1 16070Kolor</t>
  </si>
  <si>
    <t>LW duble 2 16070Kolor</t>
  </si>
  <si>
    <t>LW duble 3 16070Kolor</t>
  </si>
  <si>
    <t>LW1 16070Kolor</t>
  </si>
  <si>
    <t>LW10 16070Kolor</t>
  </si>
  <si>
    <t>LW11 16070Kolor</t>
  </si>
  <si>
    <t>LW12 16070Kolor</t>
  </si>
  <si>
    <t>LW13 16070Kolor</t>
  </si>
  <si>
    <t>LW14 16070Kolor</t>
  </si>
  <si>
    <t>LW15 16070Kolor</t>
  </si>
  <si>
    <t>LW16 16070Kolor</t>
  </si>
  <si>
    <t>LW17 16070Kolor</t>
  </si>
  <si>
    <t>LW18 16070Kolor</t>
  </si>
  <si>
    <t>LW19 16070Kolor</t>
  </si>
  <si>
    <t>LW2 16070Kolor</t>
  </si>
  <si>
    <t>LW20 16070Kolor</t>
  </si>
  <si>
    <t>LW3 16070Kolor</t>
  </si>
  <si>
    <t>LW4 16070Kolor</t>
  </si>
  <si>
    <t>LW5 16070Kolor</t>
  </si>
  <si>
    <t>LW6 16070Kolor</t>
  </si>
  <si>
    <t>LW7 16070Kolor</t>
  </si>
  <si>
    <t>LW8 16070Kolor</t>
  </si>
  <si>
    <t>LW9 16070Kolor</t>
  </si>
  <si>
    <t>LW duble 1 16080Podstawowy</t>
  </si>
  <si>
    <t>LW duble 2 16080Podstawowy</t>
  </si>
  <si>
    <t>LW duble 3 16080Podstawowy</t>
  </si>
  <si>
    <t>LW1 16080Podstawowy</t>
  </si>
  <si>
    <t>LW10 16080Podstawowy</t>
  </si>
  <si>
    <t>LW11 16080Podstawowy</t>
  </si>
  <si>
    <t>LW12 16080Podstawowy</t>
  </si>
  <si>
    <t>LW13 16080Podstawowy</t>
  </si>
  <si>
    <t>LW14 16080Podstawowy</t>
  </si>
  <si>
    <t>LW15 16080Podstawowy</t>
  </si>
  <si>
    <t>LW16 16080Podstawowy</t>
  </si>
  <si>
    <t>LW17 16080Podstawowy</t>
  </si>
  <si>
    <t>LW18 16080Podstawowy</t>
  </si>
  <si>
    <t>LW19 16080Podstawowy</t>
  </si>
  <si>
    <t>LW2 16080Podstawowy</t>
  </si>
  <si>
    <t>LW20 16080Podstawowy</t>
  </si>
  <si>
    <t>LW3 16080Podstawowy</t>
  </si>
  <si>
    <t>LW4 16080Podstawowy</t>
  </si>
  <si>
    <t>LW5 16080Podstawowy</t>
  </si>
  <si>
    <t>LW6 16080Podstawowy</t>
  </si>
  <si>
    <t>LW7 16080Podstawowy</t>
  </si>
  <si>
    <t>LW8 16080Podstawowy</t>
  </si>
  <si>
    <t>LW9 16080Podstawowy</t>
  </si>
  <si>
    <t>LW duble 1 16080Drewnopodobne</t>
  </si>
  <si>
    <t>LW duble 2 16080Drewnopodobne</t>
  </si>
  <si>
    <t>LW duble 3 16080Drewnopodobne</t>
  </si>
  <si>
    <t>LW1 16080Drewnopodobne</t>
  </si>
  <si>
    <t>LW10 16080Drewnopodobne</t>
  </si>
  <si>
    <t>LW11 16080Drewnopodobne</t>
  </si>
  <si>
    <t>LW12 16080Drewnopodobne</t>
  </si>
  <si>
    <t>LW13 16080Drewnopodobne</t>
  </si>
  <si>
    <t>LW14 16080Drewnopodobne</t>
  </si>
  <si>
    <t>LW15 16080Drewnopodobne</t>
  </si>
  <si>
    <t>LW16 16080Drewnopodobne</t>
  </si>
  <si>
    <t>LW17 16080Drewnopodobne</t>
  </si>
  <si>
    <t>LW18 16080Drewnopodobne</t>
  </si>
  <si>
    <t>LW19 16080Drewnopodobne</t>
  </si>
  <si>
    <t>LW2 16080Drewnopodobne</t>
  </si>
  <si>
    <t>LW20 16080Drewnopodobne</t>
  </si>
  <si>
    <t>LW3 16080Drewnopodobne</t>
  </si>
  <si>
    <t>LW4 16080Drewnopodobne</t>
  </si>
  <si>
    <t>LW5 16080Drewnopodobne</t>
  </si>
  <si>
    <t>LW6 16080Drewnopodobne</t>
  </si>
  <si>
    <t>LW7 16080Drewnopodobne</t>
  </si>
  <si>
    <t>LW8 16080Drewnopodobne</t>
  </si>
  <si>
    <t>LW9 16080Drewnopodobne</t>
  </si>
  <si>
    <t>LW duble 1 16080Kolor</t>
  </si>
  <si>
    <t>LW duble 2 16080Kolor</t>
  </si>
  <si>
    <t>LW duble 3 16080Kolor</t>
  </si>
  <si>
    <t>LW1 16080Kolor</t>
  </si>
  <si>
    <t>LW10 16080Kolor</t>
  </si>
  <si>
    <t>LW11 16080Kolor</t>
  </si>
  <si>
    <t>LW12 16080Kolor</t>
  </si>
  <si>
    <t>LW13 16080Kolor</t>
  </si>
  <si>
    <t>LW14 16080Kolor</t>
  </si>
  <si>
    <t>LW15 16080Kolor</t>
  </si>
  <si>
    <t>LW16 16080Kolor</t>
  </si>
  <si>
    <t>LW17 16080Kolor</t>
  </si>
  <si>
    <t>LW18 16080Kolor</t>
  </si>
  <si>
    <t>LW19 16080Kolor</t>
  </si>
  <si>
    <t>LW2 16080Kolor</t>
  </si>
  <si>
    <t>LW20 16080Kolor</t>
  </si>
  <si>
    <t>LW3 16080Kolor</t>
  </si>
  <si>
    <t>LW4 16080Kolor</t>
  </si>
  <si>
    <t>LW5 16080Kolor</t>
  </si>
  <si>
    <t>LW6 16080Kolor</t>
  </si>
  <si>
    <t>LW7 16080Kolor</t>
  </si>
  <si>
    <t>LW8 16080Kolor</t>
  </si>
  <si>
    <t>LW9 16080Kolor</t>
  </si>
  <si>
    <t>LW2510050Podstawowy</t>
  </si>
  <si>
    <t>LW2510050Drewnopodobne</t>
  </si>
  <si>
    <t>LW2510050Kolor</t>
  </si>
  <si>
    <t>LW2510060Podstawowy</t>
  </si>
  <si>
    <t>LW2510060Drewnopodobne</t>
  </si>
  <si>
    <t>LW2510060Kolor</t>
  </si>
  <si>
    <t>LW2510070Podstawowy</t>
  </si>
  <si>
    <t>LW2510070Drewnopodobne</t>
  </si>
  <si>
    <t>LW2510070Kolor</t>
  </si>
  <si>
    <t>LW2510080Podstawowy</t>
  </si>
  <si>
    <t>LW2510080Drewnopodobne</t>
  </si>
  <si>
    <t>LW2510080Kolor</t>
  </si>
  <si>
    <t>LW2511050Podstawowy</t>
  </si>
  <si>
    <t>LW2511050Drewnopodobne</t>
  </si>
  <si>
    <t>LW2511050Kolor</t>
  </si>
  <si>
    <t>LW2511060Podstawowy</t>
  </si>
  <si>
    <t>LW2511060Drewnopodobne</t>
  </si>
  <si>
    <t>LW2511060Kolor</t>
  </si>
  <si>
    <t>LW2511070Podstawowy</t>
  </si>
  <si>
    <t>LW2511070Drewnopodobne</t>
  </si>
  <si>
    <t>LW2511070Kolor</t>
  </si>
  <si>
    <t>LW2511080Podstawowy</t>
  </si>
  <si>
    <t>LW2511080Drewnopodobne</t>
  </si>
  <si>
    <t>LW2511080Kolor</t>
  </si>
  <si>
    <t>LW2512050Podstawowy</t>
  </si>
  <si>
    <t>LW2512050Drewnopodobne</t>
  </si>
  <si>
    <t>LW2512050Kolor</t>
  </si>
  <si>
    <t>LW2512060Podstawowy</t>
  </si>
  <si>
    <t>LW2512060Drewnopodobne</t>
  </si>
  <si>
    <t>LW2512060Kolor</t>
  </si>
  <si>
    <t>LW2512070Podstawowy</t>
  </si>
  <si>
    <t>LW2512070Drewnopodobne</t>
  </si>
  <si>
    <t>LW2512070Kolor</t>
  </si>
  <si>
    <t>LW2512080Podstawowy</t>
  </si>
  <si>
    <t>LW2512080Drewnopodobne</t>
  </si>
  <si>
    <t>LW2512080Kolor</t>
  </si>
  <si>
    <t>LW2514050Podstawowy</t>
  </si>
  <si>
    <t>LW2514050Drewnopodobne</t>
  </si>
  <si>
    <t>LW2514050Kolor</t>
  </si>
  <si>
    <t>LW2514060Podstawowy</t>
  </si>
  <si>
    <t>LW2514060Drewnopodobne</t>
  </si>
  <si>
    <t>LW2514060Kolor</t>
  </si>
  <si>
    <t>LW2514070Podstawowy</t>
  </si>
  <si>
    <t>LW2514070Drewnopodobne</t>
  </si>
  <si>
    <t>LW2514070Kolor</t>
  </si>
  <si>
    <t>LW2514080Podstawowy</t>
  </si>
  <si>
    <t>LW2514080Drewnopodobne</t>
  </si>
  <si>
    <t>LW2514080Kolor</t>
  </si>
  <si>
    <t>LW2516050Podstawowy</t>
  </si>
  <si>
    <t>LW2516050Drewnopodobne</t>
  </si>
  <si>
    <t>LW2516050Kolor</t>
  </si>
  <si>
    <t>LW2516060Podstawowy</t>
  </si>
  <si>
    <t>LW2516060Drewnopodobne</t>
  </si>
  <si>
    <t>LW2516060Kolor</t>
  </si>
  <si>
    <t>LW2516070Podstawowy</t>
  </si>
  <si>
    <t>LW2516070Drewnopodobne</t>
  </si>
  <si>
    <t>LW2516070Kolor</t>
  </si>
  <si>
    <t>LW2516080Podstawowy</t>
  </si>
  <si>
    <t>LW2516080Drewnopodobne</t>
  </si>
  <si>
    <t>LW2516080Kolor</t>
  </si>
  <si>
    <t>LW2610050Podstawowy</t>
  </si>
  <si>
    <t>LW2610050Drewnopodobne</t>
  </si>
  <si>
    <t>LW2610050Kolor</t>
  </si>
  <si>
    <t>LW2610060Podstawowy</t>
  </si>
  <si>
    <t>LW2610060Drewnopodobne</t>
  </si>
  <si>
    <t>LW2610060Kolor</t>
  </si>
  <si>
    <t>LW2610070Podstawowy</t>
  </si>
  <si>
    <t>LW2610070Drewnopodobne</t>
  </si>
  <si>
    <t>LW2610070Kolor</t>
  </si>
  <si>
    <t>LW2610080Podstawowy</t>
  </si>
  <si>
    <t>LW2610080Drewnopodobne</t>
  </si>
  <si>
    <t>LW2610080Kolor</t>
  </si>
  <si>
    <t>LW2611050Podstawowy</t>
  </si>
  <si>
    <t>LW2611050Drewnopodobne</t>
  </si>
  <si>
    <t>LW2611050Kolor</t>
  </si>
  <si>
    <t>LW2611060Podstawowy</t>
  </si>
  <si>
    <t>LW2611060Drewnopodobne</t>
  </si>
  <si>
    <t>LW2611060Kolor</t>
  </si>
  <si>
    <t>LW2611070Podstawowy</t>
  </si>
  <si>
    <t>LW2611070Drewnopodobne</t>
  </si>
  <si>
    <t>LW2611070Kolor</t>
  </si>
  <si>
    <t>LW2611080Podstawowy</t>
  </si>
  <si>
    <t>LW2611080Drewnopodobne</t>
  </si>
  <si>
    <t>LW2611080Kolor</t>
  </si>
  <si>
    <t>LW2612050Podstawowy</t>
  </si>
  <si>
    <t>LW2612050Drewnopodobne</t>
  </si>
  <si>
    <t>LW2612050Kolor</t>
  </si>
  <si>
    <t>LW2612060Podstawowy</t>
  </si>
  <si>
    <t>LW2612060Drewnopodobne</t>
  </si>
  <si>
    <t>LW2612060Kolor</t>
  </si>
  <si>
    <t>LW2612070Podstawowy</t>
  </si>
  <si>
    <t>LW2612070Drewnopodobne</t>
  </si>
  <si>
    <t>LW2612070Kolor</t>
  </si>
  <si>
    <t>LW2612080Podstawowy</t>
  </si>
  <si>
    <t>LW2612080Drewnopodobne</t>
  </si>
  <si>
    <t>LW2612080Kolor</t>
  </si>
  <si>
    <t>LW2614050Podstawowy</t>
  </si>
  <si>
    <t>LW2614050Drewnopodobne</t>
  </si>
  <si>
    <t>LW2614050Kolor</t>
  </si>
  <si>
    <t>LW2614060Podstawowy</t>
  </si>
  <si>
    <t>LW2614060Drewnopodobne</t>
  </si>
  <si>
    <t>LW2614060Kolor</t>
  </si>
  <si>
    <t>LW2614070Podstawowy</t>
  </si>
  <si>
    <t>LW2614070Drewnopodobne</t>
  </si>
  <si>
    <t>LW2614070Kolor</t>
  </si>
  <si>
    <t>LW2614080Podstawowy</t>
  </si>
  <si>
    <t>LW2614080Drewnopodobne</t>
  </si>
  <si>
    <t>LW2614080Kolor</t>
  </si>
  <si>
    <t>LW2616050Podstawowy</t>
  </si>
  <si>
    <t>LW2616050Drewnopodobne</t>
  </si>
  <si>
    <t>LW2616050Kolor</t>
  </si>
  <si>
    <t>LW2616060Podstawowy</t>
  </si>
  <si>
    <t>LW2616060Drewnopodobne</t>
  </si>
  <si>
    <t>LW2616060Kolor</t>
  </si>
  <si>
    <t>LW2616070Podstawowy</t>
  </si>
  <si>
    <t>LW2616070Drewnopodobne</t>
  </si>
  <si>
    <t>LW2616070Kolor</t>
  </si>
  <si>
    <t>LW2616080Podstawowy</t>
  </si>
  <si>
    <t>LW2616080Drewnopodobne</t>
  </si>
  <si>
    <t>LW2616080Kolor</t>
  </si>
  <si>
    <t>LWL16080Drewnopodobne</t>
  </si>
  <si>
    <t>Wiśnia Dworkowa</t>
  </si>
  <si>
    <t>Biały Struktura</t>
  </si>
  <si>
    <t>Orzech</t>
  </si>
  <si>
    <t>DąbJasny</t>
  </si>
  <si>
    <t>Grusza Polna Ciemna</t>
  </si>
  <si>
    <t>Buk Samerberg</t>
  </si>
  <si>
    <t>Dąb Ancona</t>
  </si>
  <si>
    <t>Dąb Antyczny</t>
  </si>
  <si>
    <t>Dąb Brunico</t>
  </si>
  <si>
    <t>Dąb Canyon</t>
  </si>
  <si>
    <t>Dąb Cortona</t>
  </si>
  <si>
    <t>Dąb Królewski</t>
  </si>
  <si>
    <t>Dąb Palermo Jasny</t>
  </si>
  <si>
    <t>Klon Biały</t>
  </si>
  <si>
    <t>30,58 kg</t>
  </si>
  <si>
    <t>48,07 kg</t>
  </si>
  <si>
    <t xml:space="preserve"> </t>
  </si>
  <si>
    <t>LW27</t>
  </si>
  <si>
    <t>LW28</t>
  </si>
  <si>
    <t>LW29</t>
  </si>
  <si>
    <t>UPS</t>
  </si>
  <si>
    <t>LW30</t>
  </si>
  <si>
    <t>LW31</t>
  </si>
  <si>
    <t>LW32</t>
  </si>
  <si>
    <t>LW33</t>
  </si>
  <si>
    <t>LW34</t>
  </si>
  <si>
    <t>LW35</t>
  </si>
  <si>
    <t>LW36</t>
  </si>
  <si>
    <t>LW duble 2</t>
  </si>
  <si>
    <t>LW duble 3</t>
  </si>
  <si>
    <t>bez zł</t>
  </si>
  <si>
    <t>42,37 kg</t>
  </si>
  <si>
    <t>45,19 kg</t>
  </si>
  <si>
    <t>43,42 kg</t>
  </si>
  <si>
    <t>43,12 kg</t>
  </si>
  <si>
    <t>651,43 zł</t>
  </si>
  <si>
    <t>713,45 zł</t>
  </si>
  <si>
    <t>615,63 zł</t>
  </si>
  <si>
    <t>677,71 zł</t>
  </si>
  <si>
    <t>723,31 zł</t>
  </si>
  <si>
    <t>815,76 zł</t>
  </si>
  <si>
    <t>770,42 zł</t>
  </si>
  <si>
    <t>702,74 zł</t>
  </si>
  <si>
    <t>809,90 zł</t>
  </si>
  <si>
    <t>742,28 zł</t>
  </si>
  <si>
    <t>709,07 zł</t>
  </si>
  <si>
    <t>622,61 zł</t>
  </si>
  <si>
    <t>899,79 zł</t>
  </si>
  <si>
    <t>602,03 zł</t>
  </si>
  <si>
    <t>809,41 zł</t>
  </si>
  <si>
    <t>999,53 zł</t>
  </si>
  <si>
    <t>944,68 zł</t>
  </si>
  <si>
    <t>55,23 kg</t>
  </si>
  <si>
    <t>50,62 kg</t>
  </si>
  <si>
    <t>59,87 kg</t>
  </si>
  <si>
    <t>40,58 kg</t>
  </si>
  <si>
    <t>42,06 kg</t>
  </si>
  <si>
    <t>44,14 kg</t>
  </si>
  <si>
    <t>49,05 kg</t>
  </si>
  <si>
    <t>51,87 kg</t>
  </si>
  <si>
    <t>47,27 kg</t>
  </si>
  <si>
    <t>50,1 kg</t>
  </si>
  <si>
    <t>49,3 kg</t>
  </si>
  <si>
    <t>52,11 kg</t>
  </si>
  <si>
    <t>54,15 kg</t>
  </si>
  <si>
    <t>56,97 kg</t>
  </si>
  <si>
    <t>55,44 kg</t>
  </si>
  <si>
    <t>58,26 kg</t>
  </si>
  <si>
    <t>56,25 kg</t>
  </si>
  <si>
    <t>55,76 kg</t>
  </si>
  <si>
    <t>58,58 kg</t>
  </si>
  <si>
    <t>53,76 kg</t>
  </si>
  <si>
    <t>56,61 kg</t>
  </si>
  <si>
    <t>896,36 zł</t>
  </si>
  <si>
    <t>971,25 zł</t>
  </si>
  <si>
    <t>598,73 zł</t>
  </si>
  <si>
    <t>649,39 zł</t>
  </si>
  <si>
    <t>766,62 zł</t>
  </si>
  <si>
    <t>799,83 zł</t>
  </si>
  <si>
    <t>867,46 zł</t>
  </si>
  <si>
    <t>760,29 zł</t>
  </si>
  <si>
    <t>827,98 zł</t>
  </si>
  <si>
    <t>869,90 zł</t>
  </si>
  <si>
    <t>937,49 zł</t>
  </si>
  <si>
    <t>827,71 zł</t>
  </si>
  <si>
    <t>933,52 zł</t>
  </si>
  <si>
    <t>929,22 zł</t>
  </si>
  <si>
    <t>789,56 zł</t>
  </si>
  <si>
    <t>925,59 zł</t>
  </si>
  <si>
    <t>868,25 zł</t>
  </si>
  <si>
    <t>958,61 zł</t>
  </si>
  <si>
    <t>1019,22 zł</t>
  </si>
  <si>
    <t>1222,26 zł</t>
  </si>
  <si>
    <t>1000,09 zł</t>
  </si>
  <si>
    <t>1054,94 zł</t>
  </si>
  <si>
    <t>777,72 zł</t>
  </si>
  <si>
    <t>862,96 zł</t>
  </si>
  <si>
    <t>1095,25 zł</t>
  </si>
  <si>
    <t>511,47 zł</t>
  </si>
  <si>
    <t>559,42 zł</t>
  </si>
  <si>
    <t>583,64 zł</t>
  </si>
  <si>
    <t>662,97 zł</t>
  </si>
  <si>
    <t>694,59 zł</t>
  </si>
  <si>
    <t>756,62 zł</t>
  </si>
  <si>
    <t>658,79 zł</t>
  </si>
  <si>
    <t>720,89 zł</t>
  </si>
  <si>
    <t>764,15 zł</t>
  </si>
  <si>
    <t>826,15 zł</t>
  </si>
  <si>
    <t>711,42 zł</t>
  </si>
  <si>
    <t>811,64 zł</t>
  </si>
  <si>
    <t>810,32 zł</t>
  </si>
  <si>
    <t>894,73 zł</t>
  </si>
  <si>
    <t>674,90 zł</t>
  </si>
  <si>
    <t>805,34 zł</t>
  </si>
  <si>
    <t>880,50 zł</t>
  </si>
  <si>
    <t>929,76 zł</t>
  </si>
  <si>
    <t>752,91 zł</t>
  </si>
  <si>
    <t>837,67 zł</t>
  </si>
  <si>
    <t>62,1 kg</t>
  </si>
  <si>
    <t>55,63 kg</t>
  </si>
  <si>
    <t>66,72 kg</t>
  </si>
  <si>
    <t>47,36 kg</t>
  </si>
  <si>
    <t>50,57 kg</t>
  </si>
  <si>
    <t>55,11 kg</t>
  </si>
  <si>
    <t>55,74 kg</t>
  </si>
  <si>
    <t>58,56 kg</t>
  </si>
  <si>
    <t>53,96 kg</t>
  </si>
  <si>
    <t>56,78 kg</t>
  </si>
  <si>
    <t>55,48 kg</t>
  </si>
  <si>
    <t>58,29 kg</t>
  </si>
  <si>
    <t>61,53 kg</t>
  </si>
  <si>
    <t>64,35 kg</t>
  </si>
  <si>
    <t>62,31 kg</t>
  </si>
  <si>
    <t>65,13 kg</t>
  </si>
  <si>
    <t>60,77 kg</t>
  </si>
  <si>
    <t>63,62 kg</t>
  </si>
  <si>
    <t>62,13 kg</t>
  </si>
  <si>
    <t>64,95 kg</t>
  </si>
  <si>
    <t>60,63 kg</t>
  </si>
  <si>
    <t>63,48 kg</t>
  </si>
  <si>
    <t>822,59 zł</t>
  </si>
  <si>
    <t>899,22 zł</t>
  </si>
  <si>
    <t>1140,82 zł</t>
  </si>
  <si>
    <t>547,42 zł</t>
  </si>
  <si>
    <t>595,36 zł</t>
  </si>
  <si>
    <t>625,66 zł</t>
  </si>
  <si>
    <t>706,14 zł</t>
  </si>
  <si>
    <t>737,77 zł</t>
  </si>
  <si>
    <t>799,79 zł</t>
  </si>
  <si>
    <t>701,97 zł</t>
  </si>
  <si>
    <t>764,05 zł</t>
  </si>
  <si>
    <t>804,98 zł</t>
  </si>
  <si>
    <t>866,99 zł</t>
  </si>
  <si>
    <t>757,79 zł</t>
  </si>
  <si>
    <t>858,01 zł</t>
  </si>
  <si>
    <t>854,36 zł</t>
  </si>
  <si>
    <t>938,76 zł</t>
  </si>
  <si>
    <t>721,27 zł</t>
  </si>
  <si>
    <t>851,72 zł</t>
  </si>
  <si>
    <t>922,20 zł</t>
  </si>
  <si>
    <t>971,47 zł</t>
  </si>
  <si>
    <t>796,94 zł</t>
  </si>
  <si>
    <t>881,72 zł</t>
  </si>
  <si>
    <t>956,03 zł</t>
  </si>
  <si>
    <t>1018,30 zł</t>
  </si>
  <si>
    <t>1282,58 zł</t>
  </si>
  <si>
    <t>646,09 zł</t>
  </si>
  <si>
    <t>696,74 zł</t>
  </si>
  <si>
    <t>734,32 zł</t>
  </si>
  <si>
    <t>824,18 zł</t>
  </si>
  <si>
    <t>857,39 zł</t>
  </si>
  <si>
    <t>925,01 zł</t>
  </si>
  <si>
    <t>817,85 zł</t>
  </si>
  <si>
    <t>885,53 zł</t>
  </si>
  <si>
    <t>924,03 zł</t>
  </si>
  <si>
    <t>991,63 zł</t>
  </si>
  <si>
    <t>889,95 zł</t>
  </si>
  <si>
    <t>995,77 zł</t>
  </si>
  <si>
    <t>988,04 zł</t>
  </si>
  <si>
    <t>1078,03 zł</t>
  </si>
  <si>
    <t>851,79 zł</t>
  </si>
  <si>
    <t>987,84 zł</t>
  </si>
  <si>
    <t>1055,49 zł</t>
  </si>
  <si>
    <t>1110,35 zł</t>
  </si>
  <si>
    <t>927,07 zł</t>
  </si>
  <si>
    <t>1017,45 zł</t>
  </si>
  <si>
    <t>LW37</t>
  </si>
  <si>
    <t>nazwa</t>
  </si>
  <si>
    <t>bez kg</t>
  </si>
  <si>
    <t>30,39 kg</t>
  </si>
  <si>
    <t>33,61 kg</t>
  </si>
  <si>
    <t>34,92 kg</t>
  </si>
  <si>
    <t>22,16 kg</t>
  </si>
  <si>
    <t>27,56 kg</t>
  </si>
  <si>
    <t>27,22 kg</t>
  </si>
  <si>
    <t>30,47 kg</t>
  </si>
  <si>
    <t>34,94 kg</t>
  </si>
  <si>
    <t>29,4 kg</t>
  </si>
  <si>
    <t>31,7 kg</t>
  </si>
  <si>
    <t>31,41 kg</t>
  </si>
  <si>
    <t>33,69 kg</t>
  </si>
  <si>
    <t>35,89 kg</t>
  </si>
  <si>
    <t>35,09 kg</t>
  </si>
  <si>
    <t>36,75 kg</t>
  </si>
  <si>
    <t>33,06 kg</t>
  </si>
  <si>
    <t>35,38 kg</t>
  </si>
  <si>
    <t>35,98 kg</t>
  </si>
  <si>
    <t>38,26 kg</t>
  </si>
  <si>
    <t>33,98 kg</t>
  </si>
  <si>
    <t>36,3 kg</t>
  </si>
  <si>
    <t>27,76 kg</t>
  </si>
  <si>
    <t>29,88 kg</t>
  </si>
  <si>
    <t>30,32 kg</t>
  </si>
  <si>
    <t>32,76 kg</t>
  </si>
  <si>
    <t>34,72 kg</t>
  </si>
  <si>
    <t>37,16 kg</t>
  </si>
  <si>
    <t>37,77 kg</t>
  </si>
  <si>
    <t>40,21 kg</t>
  </si>
  <si>
    <t>38,07 kg</t>
  </si>
  <si>
    <t>40,5 kg</t>
  </si>
  <si>
    <t>34,11 kg</t>
  </si>
  <si>
    <t>36,54 kg</t>
  </si>
  <si>
    <t>670,48 zł</t>
  </si>
  <si>
    <t>765,65 zł</t>
  </si>
  <si>
    <t>828,76 zł</t>
  </si>
  <si>
    <t>387,54 zł</t>
  </si>
  <si>
    <t>440,77 zł</t>
  </si>
  <si>
    <t>447,18 zł</t>
  </si>
  <si>
    <t>541,67 zł</t>
  </si>
  <si>
    <t>546,94 zł</t>
  </si>
  <si>
    <t>641,04 zł</t>
  </si>
  <si>
    <t>538,31 zł</t>
  </si>
  <si>
    <t>595,51 zł</t>
  </si>
  <si>
    <t>616,21 zł</t>
  </si>
  <si>
    <t>695,71 zł</t>
  </si>
  <si>
    <t>547,72 zł</t>
  </si>
  <si>
    <t>672,90 zł</t>
  </si>
  <si>
    <t>650,03 zł</t>
  </si>
  <si>
    <t>734,10 zł</t>
  </si>
  <si>
    <t>542,04 zł</t>
  </si>
  <si>
    <t>667,58 zł</t>
  </si>
  <si>
    <t>704,87 zł</t>
  </si>
  <si>
    <t>808,94 zł</t>
  </si>
  <si>
    <t>619,63 zł</t>
  </si>
  <si>
    <t>699,52 zł</t>
  </si>
  <si>
    <t>551,96 zł</t>
  </si>
  <si>
    <t>662,27 zł</t>
  </si>
  <si>
    <t>632,51 zł</t>
  </si>
  <si>
    <t>766,65 zł</t>
  </si>
  <si>
    <t>747,58 zł</t>
  </si>
  <si>
    <t>868,99 zł</t>
  </si>
  <si>
    <t>830,93 zł</t>
  </si>
  <si>
    <t>965,08 zł</t>
  </si>
  <si>
    <t>835,46 zł</t>
  </si>
  <si>
    <t>956,86 zł</t>
  </si>
  <si>
    <t>628,97 zł</t>
  </si>
  <si>
    <t>763,11 zł</t>
  </si>
  <si>
    <t>LW38</t>
  </si>
  <si>
    <t>34,28 kg</t>
  </si>
  <si>
    <t>36,71 kg</t>
  </si>
  <si>
    <t>569,94 zł</t>
  </si>
  <si>
    <t>704,08 zł</t>
  </si>
  <si>
    <t>735,66 zł</t>
  </si>
  <si>
    <t>837,33 zł</t>
  </si>
  <si>
    <t>902,87 zł</t>
  </si>
  <si>
    <t>435,17 zł</t>
  </si>
  <si>
    <t>499,53 zł</t>
  </si>
  <si>
    <t>505,58 zł</t>
  </si>
  <si>
    <t>606,68 zł</t>
  </si>
  <si>
    <t>612,42 zł</t>
  </si>
  <si>
    <t>715,43 zł</t>
  </si>
  <si>
    <t>601,34 zł</t>
  </si>
  <si>
    <t>662,99 zł</t>
  </si>
  <si>
    <t>683,47 zł</t>
  </si>
  <si>
    <t>767,41 zł</t>
  </si>
  <si>
    <t>619,78 zł</t>
  </si>
  <si>
    <t>749,41 zł</t>
  </si>
  <si>
    <t>725,14 zł</t>
  </si>
  <si>
    <t>812,30 zł</t>
  </si>
  <si>
    <t>612,93 zł</t>
  </si>
  <si>
    <t>742,93 zł</t>
  </si>
  <si>
    <t>781,87 zł</t>
  </si>
  <si>
    <t>890,39 zł</t>
  </si>
  <si>
    <t>692,42 zł</t>
  </si>
  <si>
    <t>776,75 zł</t>
  </si>
  <si>
    <t>611,29 zł</t>
  </si>
  <si>
    <t>725,38 zł</t>
  </si>
  <si>
    <t>697,28 zł</t>
  </si>
  <si>
    <t>835,87 zł</t>
  </si>
  <si>
    <t>821,74 zł</t>
  </si>
  <si>
    <t>947,59 zł</t>
  </si>
  <si>
    <t>911,56 zł</t>
  </si>
  <si>
    <t>1050,16 zł</t>
  </si>
  <si>
    <t>916,73 zł</t>
  </si>
  <si>
    <t>1042,58 zł</t>
  </si>
  <si>
    <t>701,90 zł</t>
  </si>
  <si>
    <t>840,48 zł</t>
  </si>
  <si>
    <t>643,31 zł</t>
  </si>
  <si>
    <t>781,90 zł</t>
  </si>
  <si>
    <t>35,44 kg</t>
  </si>
  <si>
    <t>38,66 kg</t>
  </si>
  <si>
    <t>39,95 kg</t>
  </si>
  <si>
    <t>26,84 kg</t>
  </si>
  <si>
    <t>32,48 kg</t>
  </si>
  <si>
    <t>32,97 kg</t>
  </si>
  <si>
    <t>36,48 kg</t>
  </si>
  <si>
    <t>36,58 kg</t>
  </si>
  <si>
    <t>35,41 kg</t>
  </si>
  <si>
    <t>37,7 kg</t>
  </si>
  <si>
    <t>37,06 kg</t>
  </si>
  <si>
    <t>40,15 kg</t>
  </si>
  <si>
    <t>42,43 kg</t>
  </si>
  <si>
    <t>41,28 kg</t>
  </si>
  <si>
    <t>42,94 kg</t>
  </si>
  <si>
    <t>39,61 kg</t>
  </si>
  <si>
    <t>41,92 kg</t>
  </si>
  <si>
    <t>40,17 kg</t>
  </si>
  <si>
    <t>42,49 kg</t>
  </si>
  <si>
    <t>33,13 kg</t>
  </si>
  <si>
    <t>35,25 kg</t>
  </si>
  <si>
    <t>35,83 kg</t>
  </si>
  <si>
    <t>38,27 kg</t>
  </si>
  <si>
    <t>40,39 kg</t>
  </si>
  <si>
    <t>42,83 kg</t>
  </si>
  <si>
    <t>43,61 kg</t>
  </si>
  <si>
    <t>46,04 kg</t>
  </si>
  <si>
    <t>46,34 kg</t>
  </si>
  <si>
    <t>40,29 kg</t>
  </si>
  <si>
    <t>42,73 kg</t>
  </si>
  <si>
    <t>40,82 kg</t>
  </si>
  <si>
    <t>43,25 kg</t>
  </si>
  <si>
    <t>781,36 zł</t>
  </si>
  <si>
    <t>883,04 zł</t>
  </si>
  <si>
    <t>948,40 zł</t>
  </si>
  <si>
    <t>478,28 zł</t>
  </si>
  <si>
    <t>544,34 zł</t>
  </si>
  <si>
    <t>665,37 zł</t>
  </si>
  <si>
    <t>768,19 zł</t>
  </si>
  <si>
    <t>654,27 zł</t>
  </si>
  <si>
    <t>715,93 zł</t>
  </si>
  <si>
    <t>734,02 zł</t>
  </si>
  <si>
    <t>817,96 zł</t>
  </si>
  <si>
    <t>676,38 zł</t>
  </si>
  <si>
    <t>806,01 zł</t>
  </si>
  <si>
    <t>779,34 zł</t>
  </si>
  <si>
    <t>866,51 zł</t>
  </si>
  <si>
    <t>669,53 zł</t>
  </si>
  <si>
    <t>799,53 zł</t>
  </si>
  <si>
    <t>833,70 zł</t>
  </si>
  <si>
    <t>942,22 zł</t>
  </si>
  <si>
    <t>746,63 zł</t>
  </si>
  <si>
    <t>830,96 zł</t>
  </si>
  <si>
    <t>659,96 zł</t>
  </si>
  <si>
    <t>775,69 zł</t>
  </si>
  <si>
    <t>746,88 zł</t>
  </si>
  <si>
    <t>887,10 zł</t>
  </si>
  <si>
    <t>872,43 zł</t>
  </si>
  <si>
    <t>999,92 zł</t>
  </si>
  <si>
    <t>963,36 zł</t>
  </si>
  <si>
    <t>1103,59 zł</t>
  </si>
  <si>
    <t>968,53 zł</t>
  </si>
  <si>
    <t>1096,01 zł</t>
  </si>
  <si>
    <t>756,07 zł</t>
  </si>
  <si>
    <t>896,29 zł</t>
  </si>
  <si>
    <t>699,88 zł</t>
  </si>
  <si>
    <t>840,10 zł</t>
  </si>
  <si>
    <t>705,29 zł</t>
  </si>
  <si>
    <t>800,48 zł</t>
  </si>
  <si>
    <t>863,47 zł</t>
  </si>
  <si>
    <t>420,60 zł</t>
  </si>
  <si>
    <t>474,98 zł</t>
  </si>
  <si>
    <t>486,04 zł</t>
  </si>
  <si>
    <t>581,70 zł</t>
  </si>
  <si>
    <t>586,97 zł</t>
  </si>
  <si>
    <t>680,93 zł</t>
  </si>
  <si>
    <t>578,32 zł</t>
  </si>
  <si>
    <t>635,52 zł</t>
  </si>
  <si>
    <t>654,61 zł</t>
  </si>
  <si>
    <t>590,24 zł</t>
  </si>
  <si>
    <t>715,42 zł</t>
  </si>
  <si>
    <t>690,91 zł</t>
  </si>
  <si>
    <t>774,98 zł</t>
  </si>
  <si>
    <t>584,56 zł</t>
  </si>
  <si>
    <t>710,11 zł</t>
  </si>
  <si>
    <t>744,13 zł</t>
  </si>
  <si>
    <t>848,21 zł</t>
  </si>
  <si>
    <t>660,52 zł</t>
  </si>
  <si>
    <t>740,40 zł</t>
  </si>
  <si>
    <t>589,07 zł</t>
  </si>
  <si>
    <t>701,02 zł</t>
  </si>
  <si>
    <t>670,25 zł</t>
  </si>
  <si>
    <t>806,03 zł</t>
  </si>
  <si>
    <t>786,07 zł</t>
  </si>
  <si>
    <t>909,11 zł</t>
  </si>
  <si>
    <t>870,17 zł</t>
  </si>
  <si>
    <t>1005,95 zł</t>
  </si>
  <si>
    <t>874,70 zł</t>
  </si>
  <si>
    <t>997,74 zł</t>
  </si>
  <si>
    <t>669,83 zł</t>
  </si>
  <si>
    <t>805,61 zł</t>
  </si>
  <si>
    <t>612,44 zł</t>
  </si>
  <si>
    <t>748,22 zł</t>
  </si>
  <si>
    <t>43,72 kg</t>
  </si>
  <si>
    <t>44,98 kg</t>
  </si>
  <si>
    <t>31,51 kg</t>
  </si>
  <si>
    <t>37,4 kg</t>
  </si>
  <si>
    <t>38,73 kg</t>
  </si>
  <si>
    <t>42,48 kg</t>
  </si>
  <si>
    <t>42,59 kg</t>
  </si>
  <si>
    <t>41,41 kg</t>
  </si>
  <si>
    <t>43,7 kg</t>
  </si>
  <si>
    <t>42,71 kg</t>
  </si>
  <si>
    <t>45 kg</t>
  </si>
  <si>
    <t>48,98 kg</t>
  </si>
  <si>
    <t>47,47 kg</t>
  </si>
  <si>
    <t>49,13 kg</t>
  </si>
  <si>
    <t>46,15 kg</t>
  </si>
  <si>
    <t>48,46 kg</t>
  </si>
  <si>
    <t>47,66 kg</t>
  </si>
  <si>
    <t>49,94 kg</t>
  </si>
  <si>
    <t>46,36 kg</t>
  </si>
  <si>
    <t>48,68 kg</t>
  </si>
  <si>
    <t>38,5 kg</t>
  </si>
  <si>
    <t>40,62 kg</t>
  </si>
  <si>
    <t>41,34 kg</t>
  </si>
  <si>
    <t>43,77 kg</t>
  </si>
  <si>
    <t>46,07 kg</t>
  </si>
  <si>
    <t>48,5 kg</t>
  </si>
  <si>
    <t>49,44 kg</t>
  </si>
  <si>
    <t>49,73 kg</t>
  </si>
  <si>
    <t>52,17 kg</t>
  </si>
  <si>
    <t>46,48 kg</t>
  </si>
  <si>
    <t>48,91 kg</t>
  </si>
  <si>
    <t>47,35 kg</t>
  </si>
  <si>
    <t>740,12 zł</t>
  </si>
  <si>
    <t>835,29 zł</t>
  </si>
  <si>
    <t>898,17 zł</t>
  </si>
  <si>
    <t>453,66 zł</t>
  </si>
  <si>
    <t>509,21 zł</t>
  </si>
  <si>
    <t>621,71 zł</t>
  </si>
  <si>
    <t>626,98 zł</t>
  </si>
  <si>
    <t>720,85 zł</t>
  </si>
  <si>
    <t>618,35 zł</t>
  </si>
  <si>
    <t>675,55 zł</t>
  </si>
  <si>
    <t>693,01 zł</t>
  </si>
  <si>
    <t>772,49 zł</t>
  </si>
  <si>
    <t>632,75 zł</t>
  </si>
  <si>
    <t>757,93 zł</t>
  </si>
  <si>
    <t>731,81 zł</t>
  </si>
  <si>
    <t>815,87 zł</t>
  </si>
  <si>
    <t>627,07 zł</t>
  </si>
  <si>
    <t>752,62 zł</t>
  </si>
  <si>
    <t>783,40 zł</t>
  </si>
  <si>
    <t>887,47 zł</t>
  </si>
  <si>
    <t>701,42 zł</t>
  </si>
  <si>
    <t>781,29 zł</t>
  </si>
  <si>
    <t>626,18 zł</t>
  </si>
  <si>
    <t>739,77 zł</t>
  </si>
  <si>
    <t>707,98 zł</t>
  </si>
  <si>
    <t>845,40 zł</t>
  </si>
  <si>
    <t>824,56 zł</t>
  </si>
  <si>
    <t>949,24 zł</t>
  </si>
  <si>
    <t>909,41 zł</t>
  </si>
  <si>
    <t>1046,83 zł</t>
  </si>
  <si>
    <t>913,94 zł</t>
  </si>
  <si>
    <t>1038,61 zł</t>
  </si>
  <si>
    <t>710,71 zł</t>
  </si>
  <si>
    <t>848,12 zł</t>
  </si>
  <si>
    <t>654,93 zł</t>
  </si>
  <si>
    <t>792,35 zł</t>
  </si>
  <si>
    <t>827,06 zł</t>
  </si>
  <si>
    <t>928,73 zł</t>
  </si>
  <si>
    <t>993,93 zł</t>
  </si>
  <si>
    <t>521,40 zł</t>
  </si>
  <si>
    <t>589,16 zł</t>
  </si>
  <si>
    <t>608,07 zł</t>
  </si>
  <si>
    <t>712,56 zł</t>
  </si>
  <si>
    <t>718,30 zł</t>
  </si>
  <si>
    <t>820,96 zł</t>
  </si>
  <si>
    <t>707,22 zł</t>
  </si>
  <si>
    <t>768,87 zł</t>
  </si>
  <si>
    <t>784,58 zł</t>
  </si>
  <si>
    <t>868,51 zł</t>
  </si>
  <si>
    <t>732,97 zł</t>
  </si>
  <si>
    <t>862,60 zł</t>
  </si>
  <si>
    <t>833,56 zł</t>
  </si>
  <si>
    <t>920,72 zł</t>
  </si>
  <si>
    <t>726,12 zł</t>
  </si>
  <si>
    <t>856,12 zł</t>
  </si>
  <si>
    <t>994,05 zł</t>
  </si>
  <si>
    <t>800,85 zł</t>
  </si>
  <si>
    <t>885,18 zł</t>
  </si>
  <si>
    <t>708,64 zł</t>
  </si>
  <si>
    <t>826,01 zł</t>
  </si>
  <si>
    <t>796,46 zł</t>
  </si>
  <si>
    <t>938,33 zł</t>
  </si>
  <si>
    <t>923,12 zł</t>
  </si>
  <si>
    <t>1052,26 zł</t>
  </si>
  <si>
    <t>1015,15 zł</t>
  </si>
  <si>
    <t>1157,01 zł</t>
  </si>
  <si>
    <t>1020,32 zł</t>
  </si>
  <si>
    <t>1149,44 zł</t>
  </si>
  <si>
    <t>810,25 zł</t>
  </si>
  <si>
    <t>952,11 zł</t>
  </si>
  <si>
    <t>756,43 zł</t>
  </si>
  <si>
    <t>898,30 zł</t>
  </si>
  <si>
    <t>36,96 kg</t>
  </si>
  <si>
    <t>653,99 zł</t>
  </si>
  <si>
    <t>45,55 kg</t>
  </si>
  <si>
    <t>48,77 kg</t>
  </si>
  <si>
    <t>50,01 kg</t>
  </si>
  <si>
    <t>36,18 kg</t>
  </si>
  <si>
    <t>42,32 kg</t>
  </si>
  <si>
    <t>44,48 kg</t>
  </si>
  <si>
    <t>48,48 kg</t>
  </si>
  <si>
    <t>48,59 kg</t>
  </si>
  <si>
    <t>52,87 kg</t>
  </si>
  <si>
    <t>47,41 kg</t>
  </si>
  <si>
    <t>48,36 kg</t>
  </si>
  <si>
    <t>50,65 kg</t>
  </si>
  <si>
    <t>53,23 kg</t>
  </si>
  <si>
    <t>53,66 kg</t>
  </si>
  <si>
    <t>55,32 kg</t>
  </si>
  <si>
    <t>52,69 kg</t>
  </si>
  <si>
    <t>55,01 kg</t>
  </si>
  <si>
    <t>53,5 kg</t>
  </si>
  <si>
    <t>55,78 kg</t>
  </si>
  <si>
    <t>52,55 kg</t>
  </si>
  <si>
    <t>54,87 kg</t>
  </si>
  <si>
    <t>43,87 kg</t>
  </si>
  <si>
    <t>46 kg</t>
  </si>
  <si>
    <t>46,85 kg</t>
  </si>
  <si>
    <t>49,28 kg</t>
  </si>
  <si>
    <t>51,74 kg</t>
  </si>
  <si>
    <t>54,17 kg</t>
  </si>
  <si>
    <t>55,27 kg</t>
  </si>
  <si>
    <t>57,71 kg</t>
  </si>
  <si>
    <t>55,57 kg</t>
  </si>
  <si>
    <t>55,1 kg</t>
  </si>
  <si>
    <t>53,89 kg</t>
  </si>
  <si>
    <t>56,32 kg</t>
  </si>
  <si>
    <t>872,76 zł</t>
  </si>
  <si>
    <t>974,43 zł</t>
  </si>
  <si>
    <t>1039,46 zł</t>
  </si>
  <si>
    <t>564,50 zł</t>
  </si>
  <si>
    <t>633,96 zł</t>
  </si>
  <si>
    <t>659,31 zł</t>
  </si>
  <si>
    <t>765,50 zł</t>
  </si>
  <si>
    <t>771,24 zł</t>
  </si>
  <si>
    <t>873,73 zł</t>
  </si>
  <si>
    <t>760,16 zł</t>
  </si>
  <si>
    <t>821,80 zł</t>
  </si>
  <si>
    <t>835,13 zł</t>
  </si>
  <si>
    <t>919,07 zł</t>
  </si>
  <si>
    <t>789,57 zł</t>
  </si>
  <si>
    <t>919,20 zł</t>
  </si>
  <si>
    <t>887,77 zł</t>
  </si>
  <si>
    <t>974,93 zł</t>
  </si>
  <si>
    <t>782,72 zł</t>
  </si>
  <si>
    <t>912,72 zł</t>
  </si>
  <si>
    <t>937,35 zł</t>
  </si>
  <si>
    <t>1045,88 zł</t>
  </si>
  <si>
    <t>855,05 zł</t>
  </si>
  <si>
    <t>939,38 zł</t>
  </si>
  <si>
    <t>757,31 zł</t>
  </si>
  <si>
    <t>876,31 zł</t>
  </si>
  <si>
    <t>846,05 zł</t>
  </si>
  <si>
    <t>989,55 zł</t>
  </si>
  <si>
    <t>973,81 zł</t>
  </si>
  <si>
    <t>1104,58 zł</t>
  </si>
  <si>
    <t>1066,95 zł</t>
  </si>
  <si>
    <t>1210,45 zł</t>
  </si>
  <si>
    <t>1072,11 zł</t>
  </si>
  <si>
    <t>1202,88 zł</t>
  </si>
  <si>
    <t>864,42 zł</t>
  </si>
  <si>
    <t>1007,93 zł</t>
  </si>
  <si>
    <t>813,00 zł</t>
  </si>
  <si>
    <t>956,50 zł</t>
  </si>
  <si>
    <t>774,94 zł</t>
  </si>
  <si>
    <t>870,12 zł</t>
  </si>
  <si>
    <t>932,88 zł</t>
  </si>
  <si>
    <t>486,70 zł</t>
  </si>
  <si>
    <t>543,41 zł</t>
  </si>
  <si>
    <t>563,77 zł</t>
  </si>
  <si>
    <t>661,74 zł</t>
  </si>
  <si>
    <t>667,01 zł</t>
  </si>
  <si>
    <t>658,37 zł</t>
  </si>
  <si>
    <t>715,57 zł</t>
  </si>
  <si>
    <t>731,40 zł</t>
  </si>
  <si>
    <t>810,89 zł</t>
  </si>
  <si>
    <t>675,27 zł</t>
  </si>
  <si>
    <t>800,45 zł</t>
  </si>
  <si>
    <t>772,70 zł</t>
  </si>
  <si>
    <t>856,76 zł</t>
  </si>
  <si>
    <t>795,14 zł</t>
  </si>
  <si>
    <t>822,65 zł</t>
  </si>
  <si>
    <t>926,74 zł</t>
  </si>
  <si>
    <t>742,30 zł</t>
  </si>
  <si>
    <t>822,18 zł</t>
  </si>
  <si>
    <t>663,29 zł</t>
  </si>
  <si>
    <t>778,52 zł</t>
  </si>
  <si>
    <t>745,72 zł</t>
  </si>
  <si>
    <t>884,77 zł</t>
  </si>
  <si>
    <t>863,04 zł</t>
  </si>
  <si>
    <t>989,36 zł</t>
  </si>
  <si>
    <t>948,65 zł</t>
  </si>
  <si>
    <t>1087,70 zł</t>
  </si>
  <si>
    <t>953,18 zł</t>
  </si>
  <si>
    <t>1079,50 zł</t>
  </si>
  <si>
    <t>751,57 zł</t>
  </si>
  <si>
    <t>890,63 zł</t>
  </si>
  <si>
    <t>697,43 zł</t>
  </si>
  <si>
    <t>836,48 zł</t>
  </si>
  <si>
    <t>38,09 kg</t>
  </si>
  <si>
    <t>40,93 kg</t>
  </si>
  <si>
    <t>27,46 kg</t>
  </si>
  <si>
    <t>28,71 kg</t>
  </si>
  <si>
    <t>29,25 kg</t>
  </si>
  <si>
    <t>32,31 kg</t>
  </si>
  <si>
    <t>33,66 kg</t>
  </si>
  <si>
    <t>35,75 kg</t>
  </si>
  <si>
    <t>31,88 kg</t>
  </si>
  <si>
    <t>34,91 kg</t>
  </si>
  <si>
    <t>37,01 kg</t>
  </si>
  <si>
    <t>37 kg</t>
  </si>
  <si>
    <t>39,09 kg</t>
  </si>
  <si>
    <t>39,29 kg</t>
  </si>
  <si>
    <t>41,39 kg</t>
  </si>
  <si>
    <t>36,24 kg</t>
  </si>
  <si>
    <t>38,37 kg</t>
  </si>
  <si>
    <t>40,63 kg</t>
  </si>
  <si>
    <t>42,72 kg</t>
  </si>
  <si>
    <t>37,61 kg</t>
  </si>
  <si>
    <t>39,74 kg</t>
  </si>
  <si>
    <t>30,24 kg</t>
  </si>
  <si>
    <t>32,37 kg</t>
  </si>
  <si>
    <t>33,63 kg</t>
  </si>
  <si>
    <t>35,87 kg</t>
  </si>
  <si>
    <t>39,14 kg</t>
  </si>
  <si>
    <t>43,2 kg</t>
  </si>
  <si>
    <t>45,45 kg</t>
  </si>
  <si>
    <t>45,87 kg</t>
  </si>
  <si>
    <t>37,72 kg</t>
  </si>
  <si>
    <t>39,97 kg</t>
  </si>
  <si>
    <t>733,31 zł</t>
  </si>
  <si>
    <t>852,03 zł</t>
  </si>
  <si>
    <t>1049,75 zł</t>
  </si>
  <si>
    <t>480,34 zł</t>
  </si>
  <si>
    <t>526,22 zł</t>
  </si>
  <si>
    <t>546,45 zł</t>
  </si>
  <si>
    <t>623,05 zł</t>
  </si>
  <si>
    <t>664,43 zł</t>
  </si>
  <si>
    <t>723,89 zł</t>
  </si>
  <si>
    <t>624,89 zł</t>
  </si>
  <si>
    <t>684,41 zł</t>
  </si>
  <si>
    <t>741,33 zł</t>
  </si>
  <si>
    <t>800,76 zł</t>
  </si>
  <si>
    <t>680,37 zł</t>
  </si>
  <si>
    <t>778,02 zł</t>
  </si>
  <si>
    <t>788,72 zł</t>
  </si>
  <si>
    <t>870,55 zł</t>
  </si>
  <si>
    <t>642,22 zł</t>
  </si>
  <si>
    <t>770,09 zł</t>
  </si>
  <si>
    <t>866,42 zł</t>
  </si>
  <si>
    <t>913,11 zł</t>
  </si>
  <si>
    <t>727,75 zł</t>
  </si>
  <si>
    <t>809,95 zł</t>
  </si>
  <si>
    <t>635,28 zł</t>
  </si>
  <si>
    <t>748,16 zł</t>
  </si>
  <si>
    <t>730,43 zł</t>
  </si>
  <si>
    <t>863,52 zł</t>
  </si>
  <si>
    <t>815,48 zł</t>
  </si>
  <si>
    <t>990,16 zł</t>
  </si>
  <si>
    <t>967,10 zł</t>
  </si>
  <si>
    <t>1103,56 zł</t>
  </si>
  <si>
    <t>943,75 zł</t>
  </si>
  <si>
    <t>1110,59 zł</t>
  </si>
  <si>
    <t>736,12 zł</t>
  </si>
  <si>
    <t>872,58 zł</t>
  </si>
  <si>
    <t>667,40 zł</t>
  </si>
  <si>
    <t>790,77 zł</t>
  </si>
  <si>
    <t>770,69 zł</t>
  </si>
  <si>
    <t>963,49 zł</t>
  </si>
  <si>
    <t>421,33 zł</t>
  </si>
  <si>
    <t>464,97 zł</t>
  </si>
  <si>
    <t>483,69 zł</t>
  </si>
  <si>
    <t>554,08 zł</t>
  </si>
  <si>
    <t>592,33 zł</t>
  </si>
  <si>
    <t>647,74 zł</t>
  </si>
  <si>
    <t>556,53 zł</t>
  </si>
  <si>
    <t>612,01 zł</t>
  </si>
  <si>
    <t>666,55 zł</t>
  </si>
  <si>
    <t>721,93 zł</t>
  </si>
  <si>
    <t>601,01 zł</t>
  </si>
  <si>
    <t>694,62 zł</t>
  </si>
  <si>
    <t>704,58 zł</t>
  </si>
  <si>
    <t>782,37 zł</t>
  </si>
  <si>
    <t>564,49 zł</t>
  </si>
  <si>
    <t>688,32 zł</t>
  </si>
  <si>
    <t>779,42 zł</t>
  </si>
  <si>
    <t>822,07 zł</t>
  </si>
  <si>
    <t>647,16 zł</t>
  </si>
  <si>
    <t>725,32 zł</t>
  </si>
  <si>
    <t>570,59 zł</t>
  </si>
  <si>
    <t>679,69 zł</t>
  </si>
  <si>
    <t>658,55 zł</t>
  </si>
  <si>
    <t>787,59 zł</t>
  </si>
  <si>
    <t>902,45 zł</t>
  </si>
  <si>
    <t>874,79 zł</t>
  </si>
  <si>
    <t>1007,20 zł</t>
  </si>
  <si>
    <t>844,30 zł</t>
  </si>
  <si>
    <t>1013,32 zł</t>
  </si>
  <si>
    <t>655,43 zł</t>
  </si>
  <si>
    <t>787,85 zł</t>
  </si>
  <si>
    <t>588,21 zł</t>
  </si>
  <si>
    <t>43,33 kg</t>
  </si>
  <si>
    <t>43,1 kg</t>
  </si>
  <si>
    <t>47,28 kg</t>
  </si>
  <si>
    <t>32,5 kg</t>
  </si>
  <si>
    <t>33,76 kg</t>
  </si>
  <si>
    <t>35,43 kg</t>
  </si>
  <si>
    <t>38,74 kg</t>
  </si>
  <si>
    <t>40,09 kg</t>
  </si>
  <si>
    <t>42,19 kg</t>
  </si>
  <si>
    <t>38,31 kg</t>
  </si>
  <si>
    <t>40,84 kg</t>
  </si>
  <si>
    <t>42,93 kg</t>
  </si>
  <si>
    <t>44,12 kg</t>
  </si>
  <si>
    <t>46,22 kg</t>
  </si>
  <si>
    <t>45,91 kg</t>
  </si>
  <si>
    <t>48,01 kg</t>
  </si>
  <si>
    <t>43,37 kg</t>
  </si>
  <si>
    <t>45,49 kg</t>
  </si>
  <si>
    <t>46,74 kg</t>
  </si>
  <si>
    <t>48,84 kg</t>
  </si>
  <si>
    <t>44,23 kg</t>
  </si>
  <si>
    <t>35,91 kg</t>
  </si>
  <si>
    <t>38,02 kg</t>
  </si>
  <si>
    <t>39,41 kg</t>
  </si>
  <si>
    <t>41,66 kg</t>
  </si>
  <si>
    <t>45,09 kg</t>
  </si>
  <si>
    <t>47,34 kg</t>
  </si>
  <si>
    <t>49,31 kg</t>
  </si>
  <si>
    <t>51,56 kg</t>
  </si>
  <si>
    <t>52,86 kg</t>
  </si>
  <si>
    <t>51,98 kg</t>
  </si>
  <si>
    <t>44,33 kg</t>
  </si>
  <si>
    <t>46,58 kg</t>
  </si>
  <si>
    <t>44,01 kg</t>
  </si>
  <si>
    <t>696,55 zł</t>
  </si>
  <si>
    <t>806,94 zł</t>
  </si>
  <si>
    <t>1006,76 zł</t>
  </si>
  <si>
    <t>456,13 zł</t>
  </si>
  <si>
    <t>499,76 zł</t>
  </si>
  <si>
    <t>524,54 zł</t>
  </si>
  <si>
    <t>596,10 zł</t>
  </si>
  <si>
    <t>634,34 zł</t>
  </si>
  <si>
    <t>689,75 zł</t>
  </si>
  <si>
    <t>598,54 zł</t>
  </si>
  <si>
    <t>654,02 zł</t>
  </si>
  <si>
    <t>761,61 zł</t>
  </si>
  <si>
    <t>646,23 zł</t>
  </si>
  <si>
    <t>739,84 zł</t>
  </si>
  <si>
    <t>747,47 zł</t>
  </si>
  <si>
    <t>825,26 zł</t>
  </si>
  <si>
    <t>609,71 zł</t>
  </si>
  <si>
    <t>733,54 zł</t>
  </si>
  <si>
    <t>819,97 zł</t>
  </si>
  <si>
    <t>862,62 zł</t>
  </si>
  <si>
    <t>690,04 zł</t>
  </si>
  <si>
    <t>768,20 zł</t>
  </si>
  <si>
    <t>719,75 zł</t>
  </si>
  <si>
    <t>697,57 zł</t>
  </si>
  <si>
    <t>828,26 zł</t>
  </si>
  <si>
    <t>771,59 zł</t>
  </si>
  <si>
    <t>943,87 zł</t>
  </si>
  <si>
    <t>915,31 zł</t>
  </si>
  <si>
    <t>1049,37 zł</t>
  </si>
  <si>
    <t>886,03 zł</t>
  </si>
  <si>
    <t>698,28 zł</t>
  </si>
  <si>
    <t>832,34 zł</t>
  </si>
  <si>
    <t>633,41 zł</t>
  </si>
  <si>
    <t>755,91 zł</t>
  </si>
  <si>
    <t>789,59 zł</t>
  </si>
  <si>
    <t>899,06 zł</t>
  </si>
  <si>
    <t>1106,67 zł</t>
  </si>
  <si>
    <t>526,01 zł</t>
  </si>
  <si>
    <t>571,88 zł</t>
  </si>
  <si>
    <t>600,61 zł</t>
  </si>
  <si>
    <t>720,29 zł</t>
  </si>
  <si>
    <t>779,74 zł</t>
  </si>
  <si>
    <t>680,75 zł</t>
  </si>
  <si>
    <t>740,27 zł</t>
  </si>
  <si>
    <t>793,76 zł</t>
  </si>
  <si>
    <t>853,20 zł</t>
  </si>
  <si>
    <t>740,92 zł</t>
  </si>
  <si>
    <t>838,58 zł</t>
  </si>
  <si>
    <t>845,86 zł</t>
  </si>
  <si>
    <t>927,69 zł</t>
  </si>
  <si>
    <t>702,77 zł</t>
  </si>
  <si>
    <t>830,65 zł</t>
  </si>
  <si>
    <t>920,13 zł</t>
  </si>
  <si>
    <t>966,83 zł</t>
  </si>
  <si>
    <t>784,88 zł</t>
  </si>
  <si>
    <t>867,09 zł</t>
  </si>
  <si>
    <t>685,93 zł</t>
  </si>
  <si>
    <t>800,38 zł</t>
  </si>
  <si>
    <t>916,63 zł</t>
  </si>
  <si>
    <t>868,06 zł</t>
  </si>
  <si>
    <t>1044,38 zł</t>
  </si>
  <si>
    <t>1020,78 zł</t>
  </si>
  <si>
    <t>1158,88 zł</t>
  </si>
  <si>
    <t>999,20 zł</t>
  </si>
  <si>
    <t>1165,91 zł</t>
  </si>
  <si>
    <t>793,21 zł</t>
  </si>
  <si>
    <t>931,31 zł</t>
  </si>
  <si>
    <t>727,92 zł</t>
  </si>
  <si>
    <t>849,50 zł</t>
  </si>
  <si>
    <t>49,71 kg</t>
  </si>
  <si>
    <t>48,12 kg</t>
  </si>
  <si>
    <t>53,63 kg</t>
  </si>
  <si>
    <t>37,55 kg</t>
  </si>
  <si>
    <t>38,81 kg</t>
  </si>
  <si>
    <t>45,18 kg</t>
  </si>
  <si>
    <t>46,52 kg</t>
  </si>
  <si>
    <t>48,62 kg</t>
  </si>
  <si>
    <t>44,74 kg</t>
  </si>
  <si>
    <t>46,77 kg</t>
  </si>
  <si>
    <t>51,25 kg</t>
  </si>
  <si>
    <t>53,34 kg</t>
  </si>
  <si>
    <t>52,53 kg</t>
  </si>
  <si>
    <t>54,63 kg</t>
  </si>
  <si>
    <t>50,49 kg</t>
  </si>
  <si>
    <t>54,95 kg</t>
  </si>
  <si>
    <t>50,85 kg</t>
  </si>
  <si>
    <t>52,98 kg</t>
  </si>
  <si>
    <t>41,57 kg</t>
  </si>
  <si>
    <t>43,68 kg</t>
  </si>
  <si>
    <t>45,2 kg</t>
  </si>
  <si>
    <t>47,45 kg</t>
  </si>
  <si>
    <t>51,04 kg</t>
  </si>
  <si>
    <t>55,42 kg</t>
  </si>
  <si>
    <t>57,67 kg</t>
  </si>
  <si>
    <t>59,23 kg</t>
  </si>
  <si>
    <t>58,09 kg</t>
  </si>
  <si>
    <t>53,2 kg</t>
  </si>
  <si>
    <t>51,22 kg</t>
  </si>
  <si>
    <t>50,63 kg</t>
  </si>
  <si>
    <t>845,85 zł</t>
  </si>
  <si>
    <t>946,10 zł</t>
  </si>
  <si>
    <t>1163,60 zł</t>
  </si>
  <si>
    <t>571,65 zł</t>
  </si>
  <si>
    <t>617,53 zł</t>
  </si>
  <si>
    <t>654,78 zł</t>
  </si>
  <si>
    <t>734,76 zł</t>
  </si>
  <si>
    <t>776,14 zł</t>
  </si>
  <si>
    <t>835,60 zł</t>
  </si>
  <si>
    <t>736,60 zł</t>
  </si>
  <si>
    <t>796,13 zł</t>
  </si>
  <si>
    <t>846,21 zł</t>
  </si>
  <si>
    <t>905,64 zł</t>
  </si>
  <si>
    <t>801,47 zł</t>
  </si>
  <si>
    <t>899,12 zł</t>
  </si>
  <si>
    <t>902,98 zł</t>
  </si>
  <si>
    <t>984,81 zł</t>
  </si>
  <si>
    <t>763,31 zł</t>
  </si>
  <si>
    <t>891,19 zł</t>
  </si>
  <si>
    <t>973,85 zł</t>
  </si>
  <si>
    <t>1020,54 zł</t>
  </si>
  <si>
    <t>842,01 zł</t>
  </si>
  <si>
    <t>924,21 zł</t>
  </si>
  <si>
    <t>736,57 zł</t>
  </si>
  <si>
    <t>852,60 zł</t>
  </si>
  <si>
    <t>833,37 zł</t>
  </si>
  <si>
    <t>969,74 zł</t>
  </si>
  <si>
    <t>920,62 zł</t>
  </si>
  <si>
    <t>1098,59 zł</t>
  </si>
  <si>
    <t>1074,45 zł</t>
  </si>
  <si>
    <t>1214,19 zł</t>
  </si>
  <si>
    <t>1054,64 zł</t>
  </si>
  <si>
    <t>1221,22 zł</t>
  </si>
  <si>
    <t>850,31 zł</t>
  </si>
  <si>
    <t>990,04 zł</t>
  </si>
  <si>
    <t>788,43 zł</t>
  </si>
  <si>
    <t>908,24 zł</t>
  </si>
  <si>
    <t>739,10 zł</t>
  </si>
  <si>
    <t>843,19 zł</t>
  </si>
  <si>
    <t>1050,02 zł</t>
  </si>
  <si>
    <t>490,91 zł</t>
  </si>
  <si>
    <t>534,56 zł</t>
  </si>
  <si>
    <t>565,40 zł</t>
  </si>
  <si>
    <t>638,11 zł</t>
  </si>
  <si>
    <t>676,35 zł</t>
  </si>
  <si>
    <t>731,76 zł</t>
  </si>
  <si>
    <t>640,55 zł</t>
  </si>
  <si>
    <t>696,03 zł</t>
  </si>
  <si>
    <t>745,91 zł</t>
  </si>
  <si>
    <t>801,29 zł</t>
  </si>
  <si>
    <t>691,44 zł</t>
  </si>
  <si>
    <t>785,05 zł</t>
  </si>
  <si>
    <t>790,34 zł</t>
  </si>
  <si>
    <t>868,13 zł</t>
  </si>
  <si>
    <t>654,91 zł</t>
  </si>
  <si>
    <t>778,74 zł</t>
  </si>
  <si>
    <t>860,52 zł</t>
  </si>
  <si>
    <t>903,17 zł</t>
  </si>
  <si>
    <t>732,92 zł</t>
  </si>
  <si>
    <t>811,08 zł</t>
  </si>
  <si>
    <t>647,50 zł</t>
  </si>
  <si>
    <t>759,79 zł</t>
  </si>
  <si>
    <t>736,59 zł</t>
  </si>
  <si>
    <t>868,91 zł</t>
  </si>
  <si>
    <t>811,35 zł</t>
  </si>
  <si>
    <t>985,28 zł</t>
  </si>
  <si>
    <t>955,83 zł</t>
  </si>
  <si>
    <t>1091,53 zł</t>
  </si>
  <si>
    <t>927,76 zł</t>
  </si>
  <si>
    <t>1097,65 zł</t>
  </si>
  <si>
    <t>741,14 zł</t>
  </si>
  <si>
    <t>876,84 zł</t>
  </si>
  <si>
    <t>678,59 zł</t>
  </si>
  <si>
    <t>800,41 zł</t>
  </si>
  <si>
    <t>56,08 kg</t>
  </si>
  <si>
    <t>53,13 kg</t>
  </si>
  <si>
    <t>42,6 kg</t>
  </si>
  <si>
    <t>43,85 kg</t>
  </si>
  <si>
    <t>51,61 kg</t>
  </si>
  <si>
    <t>52,96 kg</t>
  </si>
  <si>
    <t>51,18 kg</t>
  </si>
  <si>
    <t>53,28 kg</t>
  </si>
  <si>
    <t>52,7 kg</t>
  </si>
  <si>
    <t>54,79 kg</t>
  </si>
  <si>
    <t>58,37 kg</t>
  </si>
  <si>
    <t>60,47 kg</t>
  </si>
  <si>
    <t>59,15 kg</t>
  </si>
  <si>
    <t>61,25 kg</t>
  </si>
  <si>
    <t>57,62 kg</t>
  </si>
  <si>
    <t>59,75 kg</t>
  </si>
  <si>
    <t>58,98 kg</t>
  </si>
  <si>
    <t>61,07 kg</t>
  </si>
  <si>
    <t>57,47 kg</t>
  </si>
  <si>
    <t>47,24 kg</t>
  </si>
  <si>
    <t>49,33 kg</t>
  </si>
  <si>
    <t>50,98 kg</t>
  </si>
  <si>
    <t>56,99 kg</t>
  </si>
  <si>
    <t>59,24 kg</t>
  </si>
  <si>
    <t>63,78 kg</t>
  </si>
  <si>
    <t>65,6 kg</t>
  </si>
  <si>
    <t>64,2 kg</t>
  </si>
  <si>
    <t>57,57 kg</t>
  </si>
  <si>
    <t>59,81 kg</t>
  </si>
  <si>
    <t>58,34 kg</t>
  </si>
  <si>
    <t>57,24 kg</t>
  </si>
  <si>
    <t>781,66 zł</t>
  </si>
  <si>
    <t>879,45 zł</t>
  </si>
  <si>
    <t>1093,28 zł</t>
  </si>
  <si>
    <t>525,70 zł</t>
  </si>
  <si>
    <t>569,34 zł</t>
  </si>
  <si>
    <t>606,25 zł</t>
  </si>
  <si>
    <t>680,13 zł</t>
  </si>
  <si>
    <t>718,37 zł</t>
  </si>
  <si>
    <t>773,77 zł</t>
  </si>
  <si>
    <t>682,56 zł</t>
  </si>
  <si>
    <t>738,04 zł</t>
  </si>
  <si>
    <t>785,58 zł</t>
  </si>
  <si>
    <t>840,98 zł</t>
  </si>
  <si>
    <t>736,66 zł</t>
  </si>
  <si>
    <t>830,27 zł</t>
  </si>
  <si>
    <t>833,23 zł</t>
  </si>
  <si>
    <t>911,02 zł</t>
  </si>
  <si>
    <t>700,13 zł</t>
  </si>
  <si>
    <t>823,96 zł</t>
  </si>
  <si>
    <t>901,07 zł</t>
  </si>
  <si>
    <t>943,72 zł</t>
  </si>
  <si>
    <t>775,80 zł</t>
  </si>
  <si>
    <t>853,96 zł</t>
  </si>
  <si>
    <t>685,97 zł</t>
  </si>
  <si>
    <t>799,84 zł</t>
  </si>
  <si>
    <t>775,61 zł</t>
  </si>
  <si>
    <t>909,57 zł</t>
  </si>
  <si>
    <t>851,13 zł</t>
  </si>
  <si>
    <t>1026,68 zł</t>
  </si>
  <si>
    <t>996,36 zł</t>
  </si>
  <si>
    <t>1133,69 zł</t>
  </si>
  <si>
    <t>969,49 zł</t>
  </si>
  <si>
    <t>1139,80 zł</t>
  </si>
  <si>
    <t>784,00 zł</t>
  </si>
  <si>
    <t>921,34 zł</t>
  </si>
  <si>
    <t>723,79 zł</t>
  </si>
  <si>
    <t>844,90 zł</t>
  </si>
  <si>
    <t>902,14 zł</t>
  </si>
  <si>
    <t>993,14 zł</t>
  </si>
  <si>
    <t>1220,52 zł</t>
  </si>
  <si>
    <t>663,18 zł</t>
  </si>
  <si>
    <t>708,93 zł</t>
  </si>
  <si>
    <t>790,62 zł</t>
  </si>
  <si>
    <t>832,01 zł</t>
  </si>
  <si>
    <t>891,45 zł</t>
  </si>
  <si>
    <t>792,46 zł</t>
  </si>
  <si>
    <t>851,97 zł</t>
  </si>
  <si>
    <t>898,65 zł</t>
  </si>
  <si>
    <t>958,08 zł</t>
  </si>
  <si>
    <t>862,02 zł</t>
  </si>
  <si>
    <t>959,68 zł</t>
  </si>
  <si>
    <t>960,12 zł</t>
  </si>
  <si>
    <t>1041,95 zł</t>
  </si>
  <si>
    <t>823,87 zł</t>
  </si>
  <si>
    <t>951,74 zł</t>
  </si>
  <si>
    <t>1027,56 zł</t>
  </si>
  <si>
    <t>1074,26 zł</t>
  </si>
  <si>
    <t>899,14 zł</t>
  </si>
  <si>
    <t>981,35 zł</t>
  </si>
  <si>
    <t>787,23 zł</t>
  </si>
  <si>
    <t>904,82 zł</t>
  </si>
  <si>
    <t>884,85 zł</t>
  </si>
  <si>
    <t>1022,85 zł</t>
  </si>
  <si>
    <t>973,20 zł</t>
  </si>
  <si>
    <t>1152,80 zł</t>
  </si>
  <si>
    <t>1128,13 zł</t>
  </si>
  <si>
    <t>1269,50 zł</t>
  </si>
  <si>
    <t>1110,08 zł</t>
  </si>
  <si>
    <t>1276,53 zł</t>
  </si>
  <si>
    <t>907,40 zł</t>
  </si>
  <si>
    <t>1048,78 zł</t>
  </si>
  <si>
    <t>848,95 zł</t>
  </si>
  <si>
    <t>966,97 zł</t>
  </si>
  <si>
    <t>39,22 kg</t>
  </si>
  <si>
    <t>39,35 kg</t>
  </si>
  <si>
    <t>43,55 kg</t>
  </si>
  <si>
    <t>28,72 kg</t>
  </si>
  <si>
    <t>30,09 kg</t>
  </si>
  <si>
    <t>30,26 kg</t>
  </si>
  <si>
    <t>34,67 kg</t>
  </si>
  <si>
    <t>37,13 kg</t>
  </si>
  <si>
    <t>35,36 kg</t>
  </si>
  <si>
    <t>35,92 kg</t>
  </si>
  <si>
    <t>38,38 kg</t>
  </si>
  <si>
    <t>40,66 kg</t>
  </si>
  <si>
    <t>40,49 kg</t>
  </si>
  <si>
    <t>42,95 kg</t>
  </si>
  <si>
    <t>37,44 kg</t>
  </si>
  <si>
    <t>39,93 kg</t>
  </si>
  <si>
    <t>41,83 kg</t>
  </si>
  <si>
    <t>44,29 kg</t>
  </si>
  <si>
    <t>41,3 kg</t>
  </si>
  <si>
    <t>33,73 kg</t>
  </si>
  <si>
    <t>34,63 kg</t>
  </si>
  <si>
    <t>37,24 kg</t>
  </si>
  <si>
    <t>40,33 kg</t>
  </si>
  <si>
    <t>44,42 kg</t>
  </si>
  <si>
    <t>47,03 kg</t>
  </si>
  <si>
    <t>48,11 kg</t>
  </si>
  <si>
    <t>38,94 kg</t>
  </si>
  <si>
    <t>38,98 kg</t>
  </si>
  <si>
    <t>755,16 zł</t>
  </si>
  <si>
    <t>864,60 zł</t>
  </si>
  <si>
    <t>1075,68 zł</t>
  </si>
  <si>
    <t>492,19 zł</t>
  </si>
  <si>
    <t>540,45 zł</t>
  </si>
  <si>
    <t>556,61 zł</t>
  </si>
  <si>
    <t>637,28 zł</t>
  </si>
  <si>
    <t>674,58 zł</t>
  </si>
  <si>
    <t>738,11 zł</t>
  </si>
  <si>
    <t>635,04 zł</t>
  </si>
  <si>
    <t>698,63 zł</t>
  </si>
  <si>
    <t>751,48 zł</t>
  </si>
  <si>
    <t>815,00 zł</t>
  </si>
  <si>
    <t>691,79 zł</t>
  </si>
  <si>
    <t>793,54 zł</t>
  </si>
  <si>
    <t>800,15 zł</t>
  </si>
  <si>
    <t>886,07 zł</t>
  </si>
  <si>
    <t>653,64 zł</t>
  </si>
  <si>
    <t>785,60 zł</t>
  </si>
  <si>
    <t>877,85 zł</t>
  </si>
  <si>
    <t>928,63 zł</t>
  </si>
  <si>
    <t>739,17 zł</t>
  </si>
  <si>
    <t>825,46 zł</t>
  </si>
  <si>
    <t>645,34 zł</t>
  </si>
  <si>
    <t>762,31 zł</t>
  </si>
  <si>
    <t>740,50 zł</t>
  </si>
  <si>
    <t>877,67 zł</t>
  </si>
  <si>
    <t>826,82 zł</t>
  </si>
  <si>
    <t>1005,58 zł</t>
  </si>
  <si>
    <t>978,65 zł</t>
  </si>
  <si>
    <t>1119,20 zł</t>
  </si>
  <si>
    <t>959,70 zł</t>
  </si>
  <si>
    <t>1126,23 zł</t>
  </si>
  <si>
    <t>747,66 zł</t>
  </si>
  <si>
    <t>888,22 zł</t>
  </si>
  <si>
    <t>678,96 zł</t>
  </si>
  <si>
    <t>806,41 zł</t>
  </si>
  <si>
    <t>670,98 zł</t>
  </si>
  <si>
    <t>780,57 zł</t>
  </si>
  <si>
    <t>983,79 zł</t>
  </si>
  <si>
    <t>430,45 zł</t>
  </si>
  <si>
    <t>476,24 zł</t>
  </si>
  <si>
    <t>491,66 zł</t>
  </si>
  <si>
    <t>565,36 zł</t>
  </si>
  <si>
    <t>600,29 zł</t>
  </si>
  <si>
    <t>659,01 zł</t>
  </si>
  <si>
    <t>623,27 zł</t>
  </si>
  <si>
    <t>674,51 zł</t>
  </si>
  <si>
    <t>733,21 zł</t>
  </si>
  <si>
    <t>609,85 zł</t>
  </si>
  <si>
    <t>706,77 zł</t>
  </si>
  <si>
    <t>713,42 zł</t>
  </si>
  <si>
    <t>794,52 zł</t>
  </si>
  <si>
    <t>573,32 zł</t>
  </si>
  <si>
    <t>700,46 zł</t>
  </si>
  <si>
    <t>788,26 zł</t>
  </si>
  <si>
    <t>834,22 zł</t>
  </si>
  <si>
    <t>655,99 zł</t>
  </si>
  <si>
    <t>737,46 zł</t>
  </si>
  <si>
    <t>578,50 zł</t>
  </si>
  <si>
    <t>666,46 zł</t>
  </si>
  <si>
    <t>798,81 zł</t>
  </si>
  <si>
    <t>740,59 zł</t>
  </si>
  <si>
    <t>914,53 zł</t>
  </si>
  <si>
    <t>883,70 zł</t>
  </si>
  <si>
    <t>1019,43 zł</t>
  </si>
  <si>
    <t>856,74 zł</t>
  </si>
  <si>
    <t>1025,55 zł</t>
  </si>
  <si>
    <t>664,35 zł</t>
  </si>
  <si>
    <t>800,08 zł</t>
  </si>
  <si>
    <t>597,14 zł</t>
  </si>
  <si>
    <t>723,65 zł</t>
  </si>
  <si>
    <t>45,84 kg</t>
  </si>
  <si>
    <t>44,36 kg</t>
  </si>
  <si>
    <t>50,15 kg</t>
  </si>
  <si>
    <t>33,89 kg</t>
  </si>
  <si>
    <t>35,26 kg</t>
  </si>
  <si>
    <t>36,57 kg</t>
  </si>
  <si>
    <t>40,24 kg</t>
  </si>
  <si>
    <t>41,23 kg</t>
  </si>
  <si>
    <t>39,45 kg</t>
  </si>
  <si>
    <t>41,98 kg</t>
  </si>
  <si>
    <t>44,44 kg</t>
  </si>
  <si>
    <t>47,91 kg</t>
  </si>
  <si>
    <t>44,69 kg</t>
  </si>
  <si>
    <t>47,18 kg</t>
  </si>
  <si>
    <t>37,04 kg</t>
  </si>
  <si>
    <t>39,51 kg</t>
  </si>
  <si>
    <t>40,54 kg</t>
  </si>
  <si>
    <t>43,15 kg</t>
  </si>
  <si>
    <t>46,41 kg</t>
  </si>
  <si>
    <t>49,01 kg</t>
  </si>
  <si>
    <t>50,66 kg</t>
  </si>
  <si>
    <t>53,27 kg</t>
  </si>
  <si>
    <t>54,61 kg</t>
  </si>
  <si>
    <t>53,69 kg</t>
  </si>
  <si>
    <t>48,29 kg</t>
  </si>
  <si>
    <t>714,69 zł</t>
  </si>
  <si>
    <t>816,82 zł</t>
  </si>
  <si>
    <t>1028,21 zł</t>
  </si>
  <si>
    <t>465,82 zł</t>
  </si>
  <si>
    <t>511,61 zł</t>
  </si>
  <si>
    <t>533,09 zł</t>
  </si>
  <si>
    <t>607,95 zł</t>
  </si>
  <si>
    <t>642,88 zł</t>
  </si>
  <si>
    <t>701,60 zł</t>
  </si>
  <si>
    <t>607,08 zł</t>
  </si>
  <si>
    <t>665,87 zł</t>
  </si>
  <si>
    <t>714,77 zł</t>
  </si>
  <si>
    <t>773,46 zł</t>
  </si>
  <si>
    <t>655,63 zł</t>
  </si>
  <si>
    <t>752,55 zł</t>
  </si>
  <si>
    <t>756,87 zł</t>
  </si>
  <si>
    <t>837,97 zł</t>
  </si>
  <si>
    <t>619,11 zł</t>
  </si>
  <si>
    <t>746,25 zł</t>
  </si>
  <si>
    <t>829,38 zł</t>
  </si>
  <si>
    <t>875,34 zł</t>
  </si>
  <si>
    <t>699,46 zł</t>
  </si>
  <si>
    <t>780,91 zł</t>
  </si>
  <si>
    <t>731,53 zł</t>
  </si>
  <si>
    <t>706,06 zł</t>
  </si>
  <si>
    <t>840,05 zł</t>
  </si>
  <si>
    <t>780,93 zł</t>
  </si>
  <si>
    <t>956,52 zł</t>
  </si>
  <si>
    <t>924,81 zł</t>
  </si>
  <si>
    <t>1062,18 zł</t>
  </si>
  <si>
    <t>899,05 zł</t>
  </si>
  <si>
    <t>1068,29 zł</t>
  </si>
  <si>
    <t>707,79 zł</t>
  </si>
  <si>
    <t>845,15 zł</t>
  </si>
  <si>
    <t>642,92 zł</t>
  </si>
  <si>
    <t>768,72 zł</t>
  </si>
  <si>
    <t>813,14 zł</t>
  </si>
  <si>
    <t>911,63 zł</t>
  </si>
  <si>
    <t>1134,31 zł</t>
  </si>
  <si>
    <t>538,69 zł</t>
  </si>
  <si>
    <t>586,96 zł</t>
  </si>
  <si>
    <t>611,61 zł</t>
  </si>
  <si>
    <t>693,98 zł</t>
  </si>
  <si>
    <t>731,28 zł</t>
  </si>
  <si>
    <t>794,82 zł</t>
  </si>
  <si>
    <t>691,74 zł</t>
  </si>
  <si>
    <t>755,34 zł</t>
  </si>
  <si>
    <t>804,76 zł</t>
  </si>
  <si>
    <t>868,27 zł</t>
  </si>
  <si>
    <t>753,19 zł</t>
  </si>
  <si>
    <t>854,92 zł</t>
  </si>
  <si>
    <t>858,12 zł</t>
  </si>
  <si>
    <t>944,04 zł</t>
  </si>
  <si>
    <t>715,03 zł</t>
  </si>
  <si>
    <t>846,99 zł</t>
  </si>
  <si>
    <t>932,40 zł</t>
  </si>
  <si>
    <t>983,18 zł</t>
  </si>
  <si>
    <t>797,16 zł</t>
  </si>
  <si>
    <t>883,43 zł</t>
  </si>
  <si>
    <t>696,83 zł</t>
  </si>
  <si>
    <t>815,37 zł</t>
  </si>
  <si>
    <t>792,81 zł</t>
  </si>
  <si>
    <t>931,63 zł</t>
  </si>
  <si>
    <t>880,23 zł</t>
  </si>
  <si>
    <t>1060,64 zł</t>
  </si>
  <si>
    <t>1033,18 zł</t>
  </si>
  <si>
    <t>1175,36 zł</t>
  </si>
  <si>
    <t>1015,99 zł</t>
  </si>
  <si>
    <t>1182,39 zł</t>
  </si>
  <si>
    <t>947,79 zł</t>
  </si>
  <si>
    <t>740,33 zł</t>
  </si>
  <si>
    <t>865,99 zł</t>
  </si>
  <si>
    <t>52,47 kg</t>
  </si>
  <si>
    <t>49,37 kg</t>
  </si>
  <si>
    <t>56,75 kg</t>
  </si>
  <si>
    <t>39,07 kg</t>
  </si>
  <si>
    <t>40,43 kg</t>
  </si>
  <si>
    <t>42,88 kg</t>
  </si>
  <si>
    <t>46,8 kg</t>
  </si>
  <si>
    <t>50,25 kg</t>
  </si>
  <si>
    <t>46,01 kg</t>
  </si>
  <si>
    <t>48,47 kg</t>
  </si>
  <si>
    <t>48,03 kg</t>
  </si>
  <si>
    <t>55,16 kg</t>
  </si>
  <si>
    <t>53,98 kg</t>
  </si>
  <si>
    <t>56,44 kg</t>
  </si>
  <si>
    <t>51,94 kg</t>
  </si>
  <si>
    <t>54,43 kg</t>
  </si>
  <si>
    <t>54,31 kg</t>
  </si>
  <si>
    <t>56,77 kg</t>
  </si>
  <si>
    <t>52,3 kg</t>
  </si>
  <si>
    <t>42,82 kg</t>
  </si>
  <si>
    <t>45,29 kg</t>
  </si>
  <si>
    <t>46,45 kg</t>
  </si>
  <si>
    <t>49,06 kg</t>
  </si>
  <si>
    <t>52,48 kg</t>
  </si>
  <si>
    <t>55,09 kg</t>
  </si>
  <si>
    <t>56,9 kg</t>
  </si>
  <si>
    <t>59,5 kg</t>
  </si>
  <si>
    <t>61,11 kg</t>
  </si>
  <si>
    <t>59,93 kg</t>
  </si>
  <si>
    <t>52,42 kg</t>
  </si>
  <si>
    <t>55,03 kg</t>
  </si>
  <si>
    <t>871,12 zł</t>
  </si>
  <si>
    <t>958,68 zł</t>
  </si>
  <si>
    <t>1192,93 zł</t>
  </si>
  <si>
    <t>585,20 zł</t>
  </si>
  <si>
    <t>633,46 zł</t>
  </si>
  <si>
    <t>666,62 zł</t>
  </si>
  <si>
    <t>750,70 zł</t>
  </si>
  <si>
    <t>787,99 zł</t>
  </si>
  <si>
    <t>851,52 zł</t>
  </si>
  <si>
    <t>748,45 zł</t>
  </si>
  <si>
    <t>812,05 zł</t>
  </si>
  <si>
    <t>858,05 zł</t>
  </si>
  <si>
    <t>921,57 zł</t>
  </si>
  <si>
    <t>814,59 zł</t>
  </si>
  <si>
    <t>916,32 zł</t>
  </si>
  <si>
    <t>916,10 zł</t>
  </si>
  <si>
    <t>1002,02 zł</t>
  </si>
  <si>
    <t>776,44 zł</t>
  </si>
  <si>
    <t>908,40 zł</t>
  </si>
  <si>
    <t>986,96 zł</t>
  </si>
  <si>
    <t>1037,74 zł</t>
  </si>
  <si>
    <t>855,13 zł</t>
  </si>
  <si>
    <t>941,42 zł</t>
  </si>
  <si>
    <t>748,33 zł</t>
  </si>
  <si>
    <t>868,44 zł</t>
  </si>
  <si>
    <t>845,14 zł</t>
  </si>
  <si>
    <t>985,58 zł</t>
  </si>
  <si>
    <t>933,66 zł</t>
  </si>
  <si>
    <t>1115,70 zł</t>
  </si>
  <si>
    <t>1231,52 zł</t>
  </si>
  <si>
    <t>1072,29 zł</t>
  </si>
  <si>
    <t>1238,56 zł</t>
  </si>
  <si>
    <t>863,55 zł</t>
  </si>
  <si>
    <t>1007,38 zł</t>
  </si>
  <si>
    <t>801,68 zł</t>
  </si>
  <si>
    <t>925,57 zł</t>
  </si>
  <si>
    <t>758,42 zł</t>
  </si>
  <si>
    <t>853,08 zł</t>
  </si>
  <si>
    <t>1072,63 zł</t>
  </si>
  <si>
    <t>501,19 zł</t>
  </si>
  <si>
    <t>546,98 zł</t>
  </si>
  <si>
    <t>574,53 zł</t>
  </si>
  <si>
    <t>650,54 zł</t>
  </si>
  <si>
    <t>685,48 zł</t>
  </si>
  <si>
    <t>744,19 zł</t>
  </si>
  <si>
    <t>649,68 zł</t>
  </si>
  <si>
    <t>708,45 zł</t>
  </si>
  <si>
    <t>755,02 zł</t>
  </si>
  <si>
    <t>813,72 zł</t>
  </si>
  <si>
    <t>701,43 zł</t>
  </si>
  <si>
    <t>798,35 zł</t>
  </si>
  <si>
    <t>800,34 zł</t>
  </si>
  <si>
    <t>881,44 zł</t>
  </si>
  <si>
    <t>664,91 zł</t>
  </si>
  <si>
    <t>792,05 zł</t>
  </si>
  <si>
    <t>870,51 zł</t>
  </si>
  <si>
    <t>916,47 zł</t>
  </si>
  <si>
    <t>742,91 zł</t>
  </si>
  <si>
    <t>824,38 zł</t>
  </si>
  <si>
    <t>656,57 zł</t>
  </si>
  <si>
    <t>772,16 zł</t>
  </si>
  <si>
    <t>881,28 zł</t>
  </si>
  <si>
    <t>821,29 zł</t>
  </si>
  <si>
    <t>998,51 zł</t>
  </si>
  <si>
    <t>965,91 zł</t>
  </si>
  <si>
    <t>1104,91 zł</t>
  </si>
  <si>
    <t>941,36 zł</t>
  </si>
  <si>
    <t>1111,04 zł</t>
  </si>
  <si>
    <t>751,22 zł</t>
  </si>
  <si>
    <t>890,23 zł</t>
  </si>
  <si>
    <t>688,68 zł</t>
  </si>
  <si>
    <t>813,80 zł</t>
  </si>
  <si>
    <t>59,09 kg</t>
  </si>
  <si>
    <t>63,35 kg</t>
  </si>
  <si>
    <t>44,24 kg</t>
  </si>
  <si>
    <t>45,61 kg</t>
  </si>
  <si>
    <t>49,18 kg</t>
  </si>
  <si>
    <t>54,35 kg</t>
  </si>
  <si>
    <t>56,8 kg</t>
  </si>
  <si>
    <t>54,09 kg</t>
  </si>
  <si>
    <t>56,54 kg</t>
  </si>
  <si>
    <t>59,95 kg</t>
  </si>
  <si>
    <t>62,41 kg</t>
  </si>
  <si>
    <t>60,73 kg</t>
  </si>
  <si>
    <t>63,19 kg</t>
  </si>
  <si>
    <t>59,2 kg</t>
  </si>
  <si>
    <t>61,68 kg</t>
  </si>
  <si>
    <t>60,55 kg</t>
  </si>
  <si>
    <t>63,01 kg</t>
  </si>
  <si>
    <t>59,05 kg</t>
  </si>
  <si>
    <t>61,54 kg</t>
  </si>
  <si>
    <t>48,61 kg</t>
  </si>
  <si>
    <t>51,07 kg</t>
  </si>
  <si>
    <t>54,97 kg</t>
  </si>
  <si>
    <t>58,55 kg</t>
  </si>
  <si>
    <t>61,16 kg</t>
  </si>
  <si>
    <t>63,13 kg</t>
  </si>
  <si>
    <t>65,74 kg</t>
  </si>
  <si>
    <t>67,6 kg</t>
  </si>
  <si>
    <t>66,16 kg</t>
  </si>
  <si>
    <t>59,16 kg</t>
  </si>
  <si>
    <t>61,77 kg</t>
  </si>
  <si>
    <t>59,94 kg</t>
  </si>
  <si>
    <t>802,13 zł</t>
  </si>
  <si>
    <t>889,33 zł</t>
  </si>
  <si>
    <t>1117,05 zł</t>
  </si>
  <si>
    <t>536,56 zł</t>
  </si>
  <si>
    <t>582,35 zł</t>
  </si>
  <si>
    <t>615,96 zł</t>
  </si>
  <si>
    <t>693,13 zł</t>
  </si>
  <si>
    <t>728,06 zł</t>
  </si>
  <si>
    <t>786,78 zł</t>
  </si>
  <si>
    <t>692,26 zł</t>
  </si>
  <si>
    <t>751,05 zł</t>
  </si>
  <si>
    <t>795,29 zł</t>
  </si>
  <si>
    <t>853,97 zł</t>
  </si>
  <si>
    <t>747,22 zł</t>
  </si>
  <si>
    <t>844,14 zł</t>
  </si>
  <si>
    <t>924,89 zł</t>
  </si>
  <si>
    <t>837,83 zł</t>
  </si>
  <si>
    <t>957,59 zł</t>
  </si>
  <si>
    <t>786,38 zł</t>
  </si>
  <si>
    <t>867,83 zł</t>
  </si>
  <si>
    <t>695,61 zł</t>
  </si>
  <si>
    <t>812,79 zł</t>
  </si>
  <si>
    <t>785,26 zł</t>
  </si>
  <si>
    <t>922,52 zł</t>
  </si>
  <si>
    <t>861,64 zł</t>
  </si>
  <si>
    <t>1040,51 zł</t>
  </si>
  <si>
    <t>1007,02 zł</t>
  </si>
  <si>
    <t>1147,66 zł</t>
  </si>
  <si>
    <t>983,66 zł</t>
  </si>
  <si>
    <t>1153,78 zł</t>
  </si>
  <si>
    <t>794,66 zł</t>
  </si>
  <si>
    <t>935,30 zł</t>
  </si>
  <si>
    <t>734,46 zł</t>
  </si>
  <si>
    <t>858,87 zł</t>
  </si>
  <si>
    <t>929,09 zł</t>
  </si>
  <si>
    <t>1005,71 zł</t>
  </si>
  <si>
    <t>1251,56 zł</t>
  </si>
  <si>
    <t>631,69 zł</t>
  </si>
  <si>
    <t>679,96 zł</t>
  </si>
  <si>
    <t>721,63 zł</t>
  </si>
  <si>
    <t>807,40 zł</t>
  </si>
  <si>
    <t>844,69 zł</t>
  </si>
  <si>
    <t>908,23 zł</t>
  </si>
  <si>
    <t>805,15 zł</t>
  </si>
  <si>
    <t>868,76 zł</t>
  </si>
  <si>
    <t>911,34 zł</t>
  </si>
  <si>
    <t>974,85 zł</t>
  </si>
  <si>
    <t>875,98 zł</t>
  </si>
  <si>
    <t>977,72 zł</t>
  </si>
  <si>
    <t>974,07 zł</t>
  </si>
  <si>
    <t>1059,99 zł</t>
  </si>
  <si>
    <t>969,78 zł</t>
  </si>
  <si>
    <t>1041,52 zł</t>
  </si>
  <si>
    <t>1092,30 zł</t>
  </si>
  <si>
    <t>999,39 zł</t>
  </si>
  <si>
    <t>921,51 zł</t>
  </si>
  <si>
    <t>897,46 zł</t>
  </si>
  <si>
    <t>1039,54 zł</t>
  </si>
  <si>
    <t>987,08 zł</t>
  </si>
  <si>
    <t>921,50 zł</t>
  </si>
  <si>
    <t>1066,96 zł</t>
  </si>
  <si>
    <t>863,06 zł</t>
  </si>
  <si>
    <t>985,15 zł</t>
  </si>
  <si>
    <t>1170,77 zł</t>
  </si>
  <si>
    <t>1142,23 zł</t>
  </si>
  <si>
    <t>1287,69 zł</t>
  </si>
  <si>
    <t>1128,57 zł</t>
  </si>
  <si>
    <t>1294,72 zł</t>
  </si>
  <si>
    <t>40,6 kg</t>
  </si>
  <si>
    <t>46,17 kg</t>
  </si>
  <si>
    <t>31,46 kg</t>
  </si>
  <si>
    <t>31,28 kg</t>
  </si>
  <si>
    <t>35,06 kg</t>
  </si>
  <si>
    <t>35,69 kg</t>
  </si>
  <si>
    <t>33,91 kg</t>
  </si>
  <si>
    <t>36,73 kg</t>
  </si>
  <si>
    <t>36,94 kg</t>
  </si>
  <si>
    <t>39,76 kg</t>
  </si>
  <si>
    <t>39,4 kg</t>
  </si>
  <si>
    <t>42,22 kg</t>
  </si>
  <si>
    <t>41,69 kg</t>
  </si>
  <si>
    <t>44,51 kg</t>
  </si>
  <si>
    <t>38,64 kg</t>
  </si>
  <si>
    <t>41,49 kg</t>
  </si>
  <si>
    <t>43,03 kg</t>
  </si>
  <si>
    <t>45,85 kg</t>
  </si>
  <si>
    <t>42,86 kg</t>
  </si>
  <si>
    <t>32,25 kg</t>
  </si>
  <si>
    <t>35,63 kg</t>
  </si>
  <si>
    <t>38,6 kg</t>
  </si>
  <si>
    <t>41,52 kg</t>
  </si>
  <si>
    <t>44,49 kg</t>
  </si>
  <si>
    <t>45,64 kg</t>
  </si>
  <si>
    <t>49,74 kg</t>
  </si>
  <si>
    <t>49,04 kg</t>
  </si>
  <si>
    <t>40,16 kg</t>
  </si>
  <si>
    <t>43,13 kg</t>
  </si>
  <si>
    <t>39,43 kg</t>
  </si>
  <si>
    <t>40,56 kg</t>
  </si>
  <si>
    <t>777,02 zł</t>
  </si>
  <si>
    <t>877,18 zł</t>
  </si>
  <si>
    <t>1101,62 zł</t>
  </si>
  <si>
    <t>504,03 zł</t>
  </si>
  <si>
    <t>554,68 zł</t>
  </si>
  <si>
    <t>566,75 zł</t>
  </si>
  <si>
    <t>651,51 zł</t>
  </si>
  <si>
    <t>684,72 zł</t>
  </si>
  <si>
    <t>752,35 zł</t>
  </si>
  <si>
    <t>645,18 zł</t>
  </si>
  <si>
    <t>712,87 zł</t>
  </si>
  <si>
    <t>761,63 zł</t>
  </si>
  <si>
    <t>829,22 zł</t>
  </si>
  <si>
    <t>703,22 zł</t>
  </si>
  <si>
    <t>809,03 zł</t>
  </si>
  <si>
    <t>811,56 zł</t>
  </si>
  <si>
    <t>901,56 zł</t>
  </si>
  <si>
    <t>665,07 zł</t>
  </si>
  <si>
    <t>801,09 zł</t>
  </si>
  <si>
    <t>889,27 zł</t>
  </si>
  <si>
    <t>944,12 zł</t>
  </si>
  <si>
    <t>750,60 zł</t>
  </si>
  <si>
    <t>655,40 zł</t>
  </si>
  <si>
    <t>776,45 zł</t>
  </si>
  <si>
    <t>750,56 zł</t>
  </si>
  <si>
    <t>891,81 zł</t>
  </si>
  <si>
    <t>838,14 zł</t>
  </si>
  <si>
    <t>1021,00 zł</t>
  </si>
  <si>
    <t>990,21 zł</t>
  </si>
  <si>
    <t>1134,83 zł</t>
  </si>
  <si>
    <t>975,64 zł</t>
  </si>
  <si>
    <t>1141,86 zł</t>
  </si>
  <si>
    <t>759,22 zł</t>
  </si>
  <si>
    <t>903,86 zł</t>
  </si>
  <si>
    <t>822,04 zł</t>
  </si>
  <si>
    <t>687,97 zł</t>
  </si>
  <si>
    <t>790,45 zł</t>
  </si>
  <si>
    <t>1004,09 zł</t>
  </si>
  <si>
    <t>439,57 zł</t>
  </si>
  <si>
    <t>487,51 zł</t>
  </si>
  <si>
    <t>499,62 zł</t>
  </si>
  <si>
    <t>576,63 zł</t>
  </si>
  <si>
    <t>608,25 zł</t>
  </si>
  <si>
    <t>670,28 zł</t>
  </si>
  <si>
    <t>572,45 zł</t>
  </si>
  <si>
    <t>634,55 zł</t>
  </si>
  <si>
    <t>682,47 zł</t>
  </si>
  <si>
    <t>744,47 zł</t>
  </si>
  <si>
    <t>618,69 zł</t>
  </si>
  <si>
    <t>718,90 zł</t>
  </si>
  <si>
    <t>722,25 zł</t>
  </si>
  <si>
    <t>806,65 zł</t>
  </si>
  <si>
    <t>582,16 zł</t>
  </si>
  <si>
    <t>712,59 zł</t>
  </si>
  <si>
    <t>797,09 zł</t>
  </si>
  <si>
    <t>846,35 zł</t>
  </si>
  <si>
    <t>664,83 zł</t>
  </si>
  <si>
    <t>749,59 zł</t>
  </si>
  <si>
    <t>586,40 zł</t>
  </si>
  <si>
    <t>702,11 zł</t>
  </si>
  <si>
    <t>674,36 zł</t>
  </si>
  <si>
    <t>810,02 zł</t>
  </si>
  <si>
    <t>749,36 zł</t>
  </si>
  <si>
    <t>926,61 zł</t>
  </si>
  <si>
    <t>892,64 zł</t>
  </si>
  <si>
    <t>1031,66 zł</t>
  </si>
  <si>
    <t>869,18 zł</t>
  </si>
  <si>
    <t>1037,78 zł</t>
  </si>
  <si>
    <t>673,27 zł</t>
  </si>
  <si>
    <t>812,31 zł</t>
  </si>
  <si>
    <t>606,07 zł</t>
  </si>
  <si>
    <t>735,87 zł</t>
  </si>
  <si>
    <t>48,35 kg</t>
  </si>
  <si>
    <t>53,02 kg</t>
  </si>
  <si>
    <t>35,28 kg</t>
  </si>
  <si>
    <t>36,76 kg</t>
  </si>
  <si>
    <t>37,71 kg</t>
  </si>
  <si>
    <t>41,75 kg</t>
  </si>
  <si>
    <t>45,94 kg</t>
  </si>
  <si>
    <t>46,78 kg</t>
  </si>
  <si>
    <t>49,6 kg</t>
  </si>
  <si>
    <t>48,57 kg</t>
  </si>
  <si>
    <t>51,38 kg</t>
  </si>
  <si>
    <t>46,02 kg</t>
  </si>
  <si>
    <t>48,87 kg</t>
  </si>
  <si>
    <t>49,4 kg</t>
  </si>
  <si>
    <t>52,22 kg</t>
  </si>
  <si>
    <t>41,67 kg</t>
  </si>
  <si>
    <t>44,64 kg</t>
  </si>
  <si>
    <t>47,72 kg</t>
  </si>
  <si>
    <t>52,01 kg</t>
  </si>
  <si>
    <t>54,98 kg</t>
  </si>
  <si>
    <t>56,36 kg</t>
  </si>
  <si>
    <t>55,4 kg</t>
  </si>
  <si>
    <t>50 kg</t>
  </si>
  <si>
    <t>47,43 kg</t>
  </si>
  <si>
    <t>732,85 zł</t>
  </si>
  <si>
    <t>826,71 zł</t>
  </si>
  <si>
    <t>1049,67 zł</t>
  </si>
  <si>
    <t>475,52 zł</t>
  </si>
  <si>
    <t>523,46 zł</t>
  </si>
  <si>
    <t>541,64 zł</t>
  </si>
  <si>
    <t>619,80 zł</t>
  </si>
  <si>
    <t>785,31 zł</t>
  </si>
  <si>
    <t>665,05 zł</t>
  </si>
  <si>
    <t>765,28 zł</t>
  </si>
  <si>
    <t>766,29 zł</t>
  </si>
  <si>
    <t>850,68 zł</t>
  </si>
  <si>
    <t>628,53 zł</t>
  </si>
  <si>
    <t>758,97 zł</t>
  </si>
  <si>
    <t>838,79 zł</t>
  </si>
  <si>
    <t>888,06 zł</t>
  </si>
  <si>
    <t>708,86 zł</t>
  </si>
  <si>
    <t>793,64 zł</t>
  </si>
  <si>
    <t>626,02 zł</t>
  </si>
  <si>
    <t>743,32 zł</t>
  </si>
  <si>
    <t>714,55 zł</t>
  </si>
  <si>
    <t>851,84 zł</t>
  </si>
  <si>
    <t>790,29 zł</t>
  </si>
  <si>
    <t>969,18 zł</t>
  </si>
  <si>
    <t>934,31 zł</t>
  </si>
  <si>
    <t>1074,99 zł</t>
  </si>
  <si>
    <t>912,06 zł</t>
  </si>
  <si>
    <t>1081,11 zł</t>
  </si>
  <si>
    <t>717,28 zł</t>
  </si>
  <si>
    <t>857,96 zł</t>
  </si>
  <si>
    <t>652,41 zł</t>
  </si>
  <si>
    <t>781,53 zł</t>
  </si>
  <si>
    <t>836,69 zł</t>
  </si>
  <si>
    <t>924,22 zł</t>
  </si>
  <si>
    <t>1161,95 zł</t>
  </si>
  <si>
    <t>551,39 zł</t>
  </si>
  <si>
    <t>883,36 zł</t>
  </si>
  <si>
    <t>765,46 zł</t>
  </si>
  <si>
    <t>871,28 zł</t>
  </si>
  <si>
    <t>870,39 zł</t>
  </si>
  <si>
    <t>960,38 zł</t>
  </si>
  <si>
    <t>727,31 zł</t>
  </si>
  <si>
    <t>863,35 zł</t>
  </si>
  <si>
    <t>707,75 zł</t>
  </si>
  <si>
    <t>830,36 zł</t>
  </si>
  <si>
    <t>803,73 zł</t>
  </si>
  <si>
    <t>946,63 zł</t>
  </si>
  <si>
    <t>892,42 zł</t>
  </si>
  <si>
    <t>1076,90 zł</t>
  </si>
  <si>
    <t>1045,58 zł</t>
  </si>
  <si>
    <t>1191,85 zł</t>
  </si>
  <si>
    <t>1032,78 zł</t>
  </si>
  <si>
    <t>1198,88 zł</t>
  </si>
  <si>
    <t>818,01 zł</t>
  </si>
  <si>
    <t>964,29 zł</t>
  </si>
  <si>
    <t>752,72 zł</t>
  </si>
  <si>
    <t>882,48 zł</t>
  </si>
  <si>
    <t>53,4 kg</t>
  </si>
  <si>
    <t>44,08 kg</t>
  </si>
  <si>
    <t>46,9 kg</t>
  </si>
  <si>
    <t>50,67 kg</t>
  </si>
  <si>
    <t>53,92 kg</t>
  </si>
  <si>
    <t>61,34 kg</t>
  </si>
  <si>
    <t>61,76 kg</t>
  </si>
  <si>
    <t>53,9 kg</t>
  </si>
  <si>
    <t>54,29 kg</t>
  </si>
  <si>
    <t>760,09 zł</t>
  </si>
  <si>
    <t>884,28 zł</t>
  </si>
  <si>
    <t>856,89 zł</t>
  </si>
  <si>
    <t>1001,43 zł</t>
  </si>
  <si>
    <t>946,69 zł</t>
  </si>
  <si>
    <t>1132,82 zł</t>
  </si>
  <si>
    <t>1100,96 zł</t>
  </si>
  <si>
    <t>1248,87 zł</t>
  </si>
  <si>
    <t>1089,92 zł</t>
  </si>
  <si>
    <t>1255,89 zł</t>
  </si>
  <si>
    <t>876,81 zł</t>
  </si>
  <si>
    <t>1024,71 zł</t>
  </si>
  <si>
    <t>814,94 zł</t>
  </si>
  <si>
    <t>942,90 zł</t>
  </si>
  <si>
    <t>665,63 zł</t>
  </si>
  <si>
    <t>784,53 zł</t>
  </si>
  <si>
    <t>754,72 zł</t>
  </si>
  <si>
    <t>893,66 zł</t>
  </si>
  <si>
    <t>831,22 zł</t>
  </si>
  <si>
    <t>1011,75 zł</t>
  </si>
  <si>
    <t>976,00 zł</t>
  </si>
  <si>
    <t>1118,31 zł</t>
  </si>
  <si>
    <t>954,95 zł</t>
  </si>
  <si>
    <t>1124,42 zł</t>
  </si>
  <si>
    <t>761,30 zł</t>
  </si>
  <si>
    <t>903,61 zł</t>
  </si>
  <si>
    <t>698,77 zł</t>
  </si>
  <si>
    <t>827,18 zł</t>
  </si>
  <si>
    <t>49,99 kg</t>
  </si>
  <si>
    <t>52,81 kg</t>
  </si>
  <si>
    <t>53,74 kg</t>
  </si>
  <si>
    <t>60,12 kg</t>
  </si>
  <si>
    <t>63,09 kg</t>
  </si>
  <si>
    <t>64,73 kg</t>
  </si>
  <si>
    <t>67,7 kg</t>
  </si>
  <si>
    <t>69,61 kg</t>
  </si>
  <si>
    <t>68,12 kg</t>
  </si>
  <si>
    <t>60,76 kg</t>
  </si>
  <si>
    <t>63,73 kg</t>
  </si>
  <si>
    <t>705,25 zł</t>
  </si>
  <si>
    <t>825,74 zł</t>
  </si>
  <si>
    <t>794,90 zł</t>
  </si>
  <si>
    <t>935,47 zł</t>
  </si>
  <si>
    <t>872,15 zł</t>
  </si>
  <si>
    <t>1054,32 zł</t>
  </si>
  <si>
    <t>1017,68 zł</t>
  </si>
  <si>
    <t>1161,62 zł</t>
  </si>
  <si>
    <t>997,83 zł</t>
  </si>
  <si>
    <t>1167,74 zł</t>
  </si>
  <si>
    <t>805,31 zł</t>
  </si>
  <si>
    <t>949,26 zł</t>
  </si>
  <si>
    <t>745,11 zł</t>
  </si>
  <si>
    <t>872,83 zł</t>
  </si>
  <si>
    <t>812,44 zł</t>
  </si>
  <si>
    <t>938,19 zł</t>
  </si>
  <si>
    <t>910,07 zł</t>
  </si>
  <si>
    <t>1056,23 zł</t>
  </si>
  <si>
    <t>1000,96 zł</t>
  </si>
  <si>
    <t>1188,73 zł</t>
  </si>
  <si>
    <t>1156,33 zł</t>
  </si>
  <si>
    <t>1305,87 zł</t>
  </si>
  <si>
    <t>1147,05 zł</t>
  </si>
  <si>
    <t>1312,90 zł</t>
  </si>
  <si>
    <t>935,59 zł</t>
  </si>
  <si>
    <t>1085,14 zł</t>
  </si>
  <si>
    <t>877,15 zł</t>
  </si>
  <si>
    <t>1003,33 zł</t>
  </si>
  <si>
    <t>43,74 kg</t>
  </si>
  <si>
    <t>41,85 kg</t>
  </si>
  <si>
    <t>48,79 kg</t>
  </si>
  <si>
    <t>32,84 kg</t>
  </si>
  <si>
    <t>32,29 kg</t>
  </si>
  <si>
    <t>36,44 kg</t>
  </si>
  <si>
    <t>36,7 kg</t>
  </si>
  <si>
    <t>39,88 kg</t>
  </si>
  <si>
    <t>38,11 kg</t>
  </si>
  <si>
    <t>37,95 kg</t>
  </si>
  <si>
    <t>41,13 kg</t>
  </si>
  <si>
    <t>43,78 kg</t>
  </si>
  <si>
    <t>42,9 kg</t>
  </si>
  <si>
    <t>46,08 kg</t>
  </si>
  <si>
    <t>39,85 kg</t>
  </si>
  <si>
    <t>43,06 kg</t>
  </si>
  <si>
    <t>41,22 kg</t>
  </si>
  <si>
    <t>44,43 kg</t>
  </si>
  <si>
    <t>33,25 kg</t>
  </si>
  <si>
    <t>36,46 kg</t>
  </si>
  <si>
    <t>36,63 kg</t>
  </si>
  <si>
    <t>39,96 kg</t>
  </si>
  <si>
    <t>46,87 kg</t>
  </si>
  <si>
    <t>51,37 kg</t>
  </si>
  <si>
    <t>44,71 kg</t>
  </si>
  <si>
    <t>40,65 kg</t>
  </si>
  <si>
    <t>42,14 kg</t>
  </si>
  <si>
    <t>889,76 zł</t>
  </si>
  <si>
    <t>1127,56 zł</t>
  </si>
  <si>
    <t>515,88 zł</t>
  </si>
  <si>
    <t>568,91 zł</t>
  </si>
  <si>
    <t>576,90 zł</t>
  </si>
  <si>
    <t>665,74 zł</t>
  </si>
  <si>
    <t>694,88 zł</t>
  </si>
  <si>
    <t>766,58 zł</t>
  </si>
  <si>
    <t>655,33 zł</t>
  </si>
  <si>
    <t>727,10 zł</t>
  </si>
  <si>
    <t>771,77 zł</t>
  </si>
  <si>
    <t>843,45 zł</t>
  </si>
  <si>
    <t>714,63 zł</t>
  </si>
  <si>
    <t>824,54 zł</t>
  </si>
  <si>
    <t>822,98 zł</t>
  </si>
  <si>
    <t>917,06 zł</t>
  </si>
  <si>
    <t>676,48 zł</t>
  </si>
  <si>
    <t>816,60 zł</t>
  </si>
  <si>
    <t>900,68 zł</t>
  </si>
  <si>
    <t>959,62 zł</t>
  </si>
  <si>
    <t>762,01 zł</t>
  </si>
  <si>
    <t>856,47 zł</t>
  </si>
  <si>
    <t>790,60 zł</t>
  </si>
  <si>
    <t>760,62 zł</t>
  </si>
  <si>
    <t>905,96 zł</t>
  </si>
  <si>
    <t>849,49 zł</t>
  </si>
  <si>
    <t>1036,41 zł</t>
  </si>
  <si>
    <t>1001,76 zł</t>
  </si>
  <si>
    <t>1150,48 zł</t>
  </si>
  <si>
    <t>991,58 zł</t>
  </si>
  <si>
    <t>1157,50 zł</t>
  </si>
  <si>
    <t>770,79 zł</t>
  </si>
  <si>
    <t>919,49 zł</t>
  </si>
  <si>
    <t>702,07 zł</t>
  </si>
  <si>
    <t>837,68 zł</t>
  </si>
  <si>
    <t>704,96 zł</t>
  </si>
  <si>
    <t>800,33 zł</t>
  </si>
  <si>
    <t>1024,39 zł</t>
  </si>
  <si>
    <t>448,70 zł</t>
  </si>
  <si>
    <t>498,78 zł</t>
  </si>
  <si>
    <t>507,59 zł</t>
  </si>
  <si>
    <t>587,90 zł</t>
  </si>
  <si>
    <t>616,23 zł</t>
  </si>
  <si>
    <t>681,55 zł</t>
  </si>
  <si>
    <t>580,42 zł</t>
  </si>
  <si>
    <t>645,81 zł</t>
  </si>
  <si>
    <t>690,43 zł</t>
  </si>
  <si>
    <t>755,75 zł</t>
  </si>
  <si>
    <t>627,51 zł</t>
  </si>
  <si>
    <t>731,04 zł</t>
  </si>
  <si>
    <t>731,08 zł</t>
  </si>
  <si>
    <t>818,78 zł</t>
  </si>
  <si>
    <t>590,99 zł</t>
  </si>
  <si>
    <t>724,73 zł</t>
  </si>
  <si>
    <t>805,92 zł</t>
  </si>
  <si>
    <t>858,48 zł</t>
  </si>
  <si>
    <t>673,65 zł</t>
  </si>
  <si>
    <t>761,74 zł</t>
  </si>
  <si>
    <t>594,31 zł</t>
  </si>
  <si>
    <t>713,33 zł</t>
  </si>
  <si>
    <t>682,27 zł</t>
  </si>
  <si>
    <t>821,24 zł</t>
  </si>
  <si>
    <t>758,14 zł</t>
  </si>
  <si>
    <t>938,69 zł</t>
  </si>
  <si>
    <t>901,55 zł</t>
  </si>
  <si>
    <t>1043,90 zł</t>
  </si>
  <si>
    <t>881,61 zł</t>
  </si>
  <si>
    <t>1050,01 zł</t>
  </si>
  <si>
    <t>682,21 zł</t>
  </si>
  <si>
    <t>614,99 zł</t>
  </si>
  <si>
    <t>748,11 zł</t>
  </si>
  <si>
    <t>50,86 kg</t>
  </si>
  <si>
    <t>46,86 kg</t>
  </si>
  <si>
    <t>55,89 kg</t>
  </si>
  <si>
    <t>36,67 kg</t>
  </si>
  <si>
    <t>38,85 kg</t>
  </si>
  <si>
    <t>43,51 kg</t>
  </si>
  <si>
    <t>41,73 kg</t>
  </si>
  <si>
    <t>44,92 kg</t>
  </si>
  <si>
    <t>44,26 kg</t>
  </si>
  <si>
    <t>47,44 kg</t>
  </si>
  <si>
    <t>51,28 kg</t>
  </si>
  <si>
    <t>49,89 kg</t>
  </si>
  <si>
    <t>53,07 kg</t>
  </si>
  <si>
    <t>50,56 kg</t>
  </si>
  <si>
    <t>50,73 kg</t>
  </si>
  <si>
    <t>48,21 kg</t>
  </si>
  <si>
    <t>51,42 kg</t>
  </si>
  <si>
    <t>46,12 kg</t>
  </si>
  <si>
    <t>52,37 kg</t>
  </si>
  <si>
    <t>53,35 kg</t>
  </si>
  <si>
    <t>56,68 kg</t>
  </si>
  <si>
    <t>58,12 kg</t>
  </si>
  <si>
    <t>57,11 kg</t>
  </si>
  <si>
    <t>48,38 kg</t>
  </si>
  <si>
    <t>51,71 kg</t>
  </si>
  <si>
    <t>48,15 kg</t>
  </si>
  <si>
    <t>49,14 kg</t>
  </si>
  <si>
    <t>836,58 zł</t>
  </si>
  <si>
    <t>1071,13 zł</t>
  </si>
  <si>
    <t>485,22 zł</t>
  </si>
  <si>
    <t>535,30 zł</t>
  </si>
  <si>
    <t>631,64 zł</t>
  </si>
  <si>
    <t>659,97 zł</t>
  </si>
  <si>
    <t>725,30 zł</t>
  </si>
  <si>
    <t>624,16 zł</t>
  </si>
  <si>
    <t>689,57 zł</t>
  </si>
  <si>
    <t>731,86 zł</t>
  </si>
  <si>
    <t>674,46 zł</t>
  </si>
  <si>
    <t>777,99 zł</t>
  </si>
  <si>
    <t>775,71 zł</t>
  </si>
  <si>
    <t>863,41 zł</t>
  </si>
  <si>
    <t>637,94 zł</t>
  </si>
  <si>
    <t>771,68 zł</t>
  </si>
  <si>
    <t>900,77 zł</t>
  </si>
  <si>
    <t>718,28 zł</t>
  </si>
  <si>
    <t>806,35 zł</t>
  </si>
  <si>
    <t>634,50 zł</t>
  </si>
  <si>
    <t>755,11 zł</t>
  </si>
  <si>
    <t>723,02 zł</t>
  </si>
  <si>
    <t>863,63 zł</t>
  </si>
  <si>
    <t>799,65 zł</t>
  </si>
  <si>
    <t>981,84 zł</t>
  </si>
  <si>
    <t>943,82 zł</t>
  </si>
  <si>
    <t>1087,79 zł</t>
  </si>
  <si>
    <t>925,08 zł</t>
  </si>
  <si>
    <t>1093,91 zł</t>
  </si>
  <si>
    <t>726,80 zł</t>
  </si>
  <si>
    <t>870,77 zł</t>
  </si>
  <si>
    <t>661,92 zł</t>
  </si>
  <si>
    <t>794,34 zł</t>
  </si>
  <si>
    <t>860,25 zł</t>
  </si>
  <si>
    <t>936,79 zł</t>
  </si>
  <si>
    <t>1189,58 zł</t>
  </si>
  <si>
    <t>564,07 zł</t>
  </si>
  <si>
    <t>617,11 zł</t>
  </si>
  <si>
    <t>633,60 zł</t>
  </si>
  <si>
    <t>724,14 zł</t>
  </si>
  <si>
    <t>753,28 zł</t>
  </si>
  <si>
    <t>824,98 zł</t>
  </si>
  <si>
    <t>713,73 zł</t>
  </si>
  <si>
    <t>785,51 zł</t>
  </si>
  <si>
    <t>826,76 zł</t>
  </si>
  <si>
    <t>898,43 zł</t>
  </si>
  <si>
    <t>777,73 zł</t>
  </si>
  <si>
    <t>887,63 zł</t>
  </si>
  <si>
    <t>882,67 zł</t>
  </si>
  <si>
    <t>976,74 zł</t>
  </si>
  <si>
    <t>739,58 zł</t>
  </si>
  <si>
    <t>879,69 zł</t>
  </si>
  <si>
    <t>956,94 zł</t>
  </si>
  <si>
    <t>1015,88 zł</t>
  </si>
  <si>
    <t>821,69 zł</t>
  </si>
  <si>
    <t>916,14 zł</t>
  </si>
  <si>
    <t>718,65 zł</t>
  </si>
  <si>
    <t>845,35 zł</t>
  </si>
  <si>
    <t>814,64 zł</t>
  </si>
  <si>
    <t>961,61 zł</t>
  </si>
  <si>
    <t>904,61 zł</t>
  </si>
  <si>
    <t>1093,17 zł</t>
  </si>
  <si>
    <t>1057,99 zł</t>
  </si>
  <si>
    <t>1208,34 zł</t>
  </si>
  <si>
    <t>1049,57 zł</t>
  </si>
  <si>
    <t>1215,36 zł</t>
  </si>
  <si>
    <t>830,42 zł</t>
  </si>
  <si>
    <t>980,77 zł</t>
  </si>
  <si>
    <t>765,14 zł</t>
  </si>
  <si>
    <t>898,96 zł</t>
  </si>
  <si>
    <t>57,99 kg</t>
  </si>
  <si>
    <t>45,41 kg</t>
  </si>
  <si>
    <t>50,32 kg</t>
  </si>
  <si>
    <t>48,54 kg</t>
  </si>
  <si>
    <t>51,73 kg</t>
  </si>
  <si>
    <t>55,61 kg</t>
  </si>
  <si>
    <t>58,79 kg</t>
  </si>
  <si>
    <t>60,07 kg</t>
  </si>
  <si>
    <t>54,85 kg</t>
  </si>
  <si>
    <t>58,06 kg</t>
  </si>
  <si>
    <t>57,22 kg</t>
  </si>
  <si>
    <t>55,21 kg</t>
  </si>
  <si>
    <t>58,42 kg</t>
  </si>
  <si>
    <t>48,52 kg</t>
  </si>
  <si>
    <t>48,96 kg</t>
  </si>
  <si>
    <t>52,29 kg</t>
  </si>
  <si>
    <t>55,36 kg</t>
  </si>
  <si>
    <t>58,69 kg</t>
  </si>
  <si>
    <t>59,84 kg</t>
  </si>
  <si>
    <t>64,87 kg</t>
  </si>
  <si>
    <t>63,59 kg</t>
  </si>
  <si>
    <t>58,7 kg</t>
  </si>
  <si>
    <t>55,64 kg</t>
  </si>
  <si>
    <t>56,13 kg</t>
  </si>
  <si>
    <t>921,61 zł</t>
  </si>
  <si>
    <t>983,84 zł</t>
  </si>
  <si>
    <t>1251,59 zł</t>
  </si>
  <si>
    <t>612,28 zł</t>
  </si>
  <si>
    <t>665,31 zł</t>
  </si>
  <si>
    <t>690,31 zł</t>
  </si>
  <si>
    <t>782,55 zł</t>
  </si>
  <si>
    <t>811,69 zł</t>
  </si>
  <si>
    <t>883,38 zł</t>
  </si>
  <si>
    <t>772,14 zł</t>
  </si>
  <si>
    <t>843,90 zł</t>
  </si>
  <si>
    <t>881,73 zł</t>
  </si>
  <si>
    <t>953,42 zł</t>
  </si>
  <si>
    <t>840,82 zł</t>
  </si>
  <si>
    <t>950,73 zł</t>
  </si>
  <si>
    <t>942,33 zł</t>
  </si>
  <si>
    <t>802,67 zł</t>
  </si>
  <si>
    <t>942,78 zł</t>
  </si>
  <si>
    <t>1013,19 zł</t>
  </si>
  <si>
    <t>1072,13 zł</t>
  </si>
  <si>
    <t>881,36 zł</t>
  </si>
  <si>
    <t>975,81 zł</t>
  </si>
  <si>
    <t>771,85 zł</t>
  </si>
  <si>
    <t>900,12 zł</t>
  </si>
  <si>
    <t>868,66 zł</t>
  </si>
  <si>
    <t>1017,26 zł</t>
  </si>
  <si>
    <t>959,72 zł</t>
  </si>
  <si>
    <t>1149,93 zł</t>
  </si>
  <si>
    <t>1114,21 zł</t>
  </si>
  <si>
    <t>1266,20 zł</t>
  </si>
  <si>
    <t>1107,56 zł</t>
  </si>
  <si>
    <t>1273,22 zł</t>
  </si>
  <si>
    <t>890,07 zł</t>
  </si>
  <si>
    <t>1042,05 zł</t>
  </si>
  <si>
    <t>828,19 zł</t>
  </si>
  <si>
    <t>960,23 zł</t>
  </si>
  <si>
    <t>797,03 zł</t>
  </si>
  <si>
    <t>872,85 zł</t>
  </si>
  <si>
    <t>1117,86 zł</t>
  </si>
  <si>
    <t>521,75 zł</t>
  </si>
  <si>
    <t>571,83 zł</t>
  </si>
  <si>
    <t>592,77 zł</t>
  </si>
  <si>
    <t>675,40 zł</t>
  </si>
  <si>
    <t>703,72 zł</t>
  </si>
  <si>
    <t>769,05 zł</t>
  </si>
  <si>
    <t>667,92 zł</t>
  </si>
  <si>
    <t>773,26 zł</t>
  </si>
  <si>
    <t>721,41 zł</t>
  </si>
  <si>
    <t>824,94 zł</t>
  </si>
  <si>
    <t>820,31 zł</t>
  </si>
  <si>
    <t>908,02 zł</t>
  </si>
  <si>
    <t>684,89 zł</t>
  </si>
  <si>
    <t>818,63 zł</t>
  </si>
  <si>
    <t>890,49 zł</t>
  </si>
  <si>
    <t>943,05 zł</t>
  </si>
  <si>
    <t>762,89 zł</t>
  </si>
  <si>
    <t>850,97 zł</t>
  </si>
  <si>
    <t>674,70 zł</t>
  </si>
  <si>
    <t>796,90 zł</t>
  </si>
  <si>
    <t>763,79 zł</t>
  </si>
  <si>
    <t>906,02 zł</t>
  </si>
  <si>
    <t>841,15 zł</t>
  </si>
  <si>
    <t>1024,98 zł</t>
  </si>
  <si>
    <t>986,08 zł</t>
  </si>
  <si>
    <t>1131,69 zł</t>
  </si>
  <si>
    <t>968,55 zł</t>
  </si>
  <si>
    <t>1137,81 zł</t>
  </si>
  <si>
    <t>771,39 zł</t>
  </si>
  <si>
    <t>917,01 zł</t>
  </si>
  <si>
    <t>708,84 zł</t>
  </si>
  <si>
    <t>840,57 zł</t>
  </si>
  <si>
    <t>65,11 kg</t>
  </si>
  <si>
    <t>56,88 kg</t>
  </si>
  <si>
    <t>70,09 kg</t>
  </si>
  <si>
    <t>47,52 kg</t>
  </si>
  <si>
    <t>49,11 kg</t>
  </si>
  <si>
    <t>51,97 kg</t>
  </si>
  <si>
    <t>57,13 kg</t>
  </si>
  <si>
    <t>60,31 kg</t>
  </si>
  <si>
    <t>55,35 kg</t>
  </si>
  <si>
    <t>58,54 kg</t>
  </si>
  <si>
    <t>56,87 kg</t>
  </si>
  <si>
    <t>63,11 kg</t>
  </si>
  <si>
    <t>66,29 kg</t>
  </si>
  <si>
    <t>63,89 kg</t>
  </si>
  <si>
    <t>67,07 kg</t>
  </si>
  <si>
    <t>62,35 kg</t>
  </si>
  <si>
    <t>65,56 kg</t>
  </si>
  <si>
    <t>63,71 kg</t>
  </si>
  <si>
    <t>66,89 kg</t>
  </si>
  <si>
    <t>62,21 kg</t>
  </si>
  <si>
    <t>65,42 kg</t>
  </si>
  <si>
    <t>54,55 kg</t>
  </si>
  <si>
    <t>55,12 kg</t>
  </si>
  <si>
    <t>66,33 kg</t>
  </si>
  <si>
    <t>69,66 kg</t>
  </si>
  <si>
    <t>71,61 kg</t>
  </si>
  <si>
    <t>70,08 kg</t>
  </si>
  <si>
    <t>62,36 kg</t>
  </si>
  <si>
    <t>65,69 kg</t>
  </si>
  <si>
    <t>63,14 kg</t>
  </si>
  <si>
    <t>63,12 kg</t>
  </si>
  <si>
    <t>843,06 zł</t>
  </si>
  <si>
    <t>909,10 zł</t>
  </si>
  <si>
    <t>1164,59 zł</t>
  </si>
  <si>
    <t>558,28 zł</t>
  </si>
  <si>
    <t>608,37 zł</t>
  </si>
  <si>
    <t>635,35 zł</t>
  </si>
  <si>
    <t>719,14 zł</t>
  </si>
  <si>
    <t>747,46 zł</t>
  </si>
  <si>
    <t>812,80 zł</t>
  </si>
  <si>
    <t>711,66 zł</t>
  </si>
  <si>
    <t>777,06 zł</t>
  </si>
  <si>
    <t>814,69 zł</t>
  </si>
  <si>
    <t>879,99 zł</t>
  </si>
  <si>
    <t>768,37 zł</t>
  </si>
  <si>
    <t>871,89 zł</t>
  </si>
  <si>
    <t>864,94 zł</t>
  </si>
  <si>
    <t>952,64 zł</t>
  </si>
  <si>
    <t>865,58 zł</t>
  </si>
  <si>
    <t>932,77 zł</t>
  </si>
  <si>
    <t>985,34 zł</t>
  </si>
  <si>
    <t>807,51 zł</t>
  </si>
  <si>
    <t>895,58 zł</t>
  </si>
  <si>
    <t>714,89 zł</t>
  </si>
  <si>
    <t>838,69 zł</t>
  </si>
  <si>
    <t>804,54 zł</t>
  </si>
  <si>
    <t>948,42 zł</t>
  </si>
  <si>
    <t>1068,13 zł</t>
  </si>
  <si>
    <t>1028,34 zł</t>
  </si>
  <si>
    <t>1175,59 zł</t>
  </si>
  <si>
    <t>1012,01 zł</t>
  </si>
  <si>
    <t>1181,71 zł</t>
  </si>
  <si>
    <t>815,98 zł</t>
  </si>
  <si>
    <t>963,24 zł</t>
  </si>
  <si>
    <t>755,77 zł</t>
  </si>
  <si>
    <t>886,81 zł</t>
  </si>
  <si>
    <t>982,98 zł</t>
  </si>
  <si>
    <t>1030,87 zł</t>
  </si>
  <si>
    <t>1313,61 zł</t>
  </si>
  <si>
    <t>660,48 zł</t>
  </si>
  <si>
    <t>713,52 zł</t>
  </si>
  <si>
    <t>747,01 zł</t>
  </si>
  <si>
    <t>840,94 zł</t>
  </si>
  <si>
    <t>870,08 zł</t>
  </si>
  <si>
    <t>941,79 zł</t>
  </si>
  <si>
    <t>830,54 zł</t>
  </si>
  <si>
    <t>902,31 zł</t>
  </si>
  <si>
    <t>936,72 zł</t>
  </si>
  <si>
    <t>1008,40 zł</t>
  </si>
  <si>
    <t>903,92 zł</t>
  </si>
  <si>
    <t>1013,82 zł</t>
  </si>
  <si>
    <t>1096,09 zł</t>
  </si>
  <si>
    <t>865,77 zł</t>
  </si>
  <si>
    <t>1005,88 zł</t>
  </si>
  <si>
    <t>1069,45 zł</t>
  </si>
  <si>
    <t>1128,39 zł</t>
  </si>
  <si>
    <t>941,04 zł</t>
  </si>
  <si>
    <t>1035,49 zł</t>
  </si>
  <si>
    <t>825,04 zł</t>
  </si>
  <si>
    <t>954,88 zł</t>
  </si>
  <si>
    <t>922,67 zł</t>
  </si>
  <si>
    <t>1072,93 zł</t>
  </si>
  <si>
    <t>1014,85 zł</t>
  </si>
  <si>
    <t>1206,68 zł</t>
  </si>
  <si>
    <t>1170,43 zł</t>
  </si>
  <si>
    <t>1324,06 zł</t>
  </si>
  <si>
    <t>1165,55 zł</t>
  </si>
  <si>
    <t>1331,08 zł</t>
  </si>
  <si>
    <t>949,70 zł</t>
  </si>
  <si>
    <t>1103,33 zł</t>
  </si>
  <si>
    <t>891,25 zł</t>
  </si>
  <si>
    <t>1021,52 zł</t>
  </si>
  <si>
    <t>Info:</t>
  </si>
  <si>
    <t>4 szuflady A3</t>
  </si>
  <si>
    <t>2 szuflady piórnikowe</t>
  </si>
  <si>
    <t>2 szuflady A3</t>
  </si>
  <si>
    <t>1 suflada piornikowa i szuflada duża</t>
  </si>
  <si>
    <t>1 szuflada A3 i szafka z 2 półkami</t>
  </si>
  <si>
    <t>3 szuflady A3</t>
  </si>
  <si>
    <t>1 półka i 1 szafka z 2 półkami</t>
  </si>
  <si>
    <t>1 półka i 2 szuflady A3</t>
  </si>
  <si>
    <t>1 szafka z 3 pólkami</t>
  </si>
  <si>
    <t>1 półka i 1 szuflada A3</t>
  </si>
  <si>
    <t>1 półka i 1 szuflada A4</t>
  </si>
  <si>
    <t>2 szuflady A4</t>
  </si>
  <si>
    <t>1 półka i 2 szuflady A4</t>
  </si>
  <si>
    <t>3 szuflady A4</t>
  </si>
  <si>
    <t>4 szuflady A4</t>
  </si>
  <si>
    <t xml:space="preserve">2 półki A3 </t>
  </si>
  <si>
    <t>2 półki A4</t>
  </si>
  <si>
    <t>1 szafka z 1 pólką A3</t>
  </si>
  <si>
    <t>1 szafka z 1 pólką A4</t>
  </si>
  <si>
    <t>1 szafka z 3 pólkami A3</t>
  </si>
  <si>
    <t>1 półka i 1 szafka z 2 półkami A3</t>
  </si>
  <si>
    <t>1 szuflada A4 i szafka z 2 półkami A4</t>
  </si>
  <si>
    <t>1 szuflada piórnikowa A3</t>
  </si>
  <si>
    <t>1 szuflada piórnikowa A4</t>
  </si>
  <si>
    <t>1 szuflada piórnikowa i 1 szuflada A3</t>
  </si>
  <si>
    <t>1 szuflada piórnikowa i 2 szuflady A3</t>
  </si>
  <si>
    <t>1 szuflada piórnikowa i 3 szuflady A3</t>
  </si>
  <si>
    <t>1 szuflada piórnikowa i 3 szuflady A4</t>
  </si>
  <si>
    <t>1 szuflada piórnikowa i 2 szuflady A4</t>
  </si>
  <si>
    <t>1 szuflada piórnikowa i 1 szuflada A4</t>
  </si>
  <si>
    <t>1 szuflada piórnikowa i 1 szufka z 2 połkami A3</t>
  </si>
  <si>
    <t>1 szuflada piórnik i 1 szufka z 2 połkami A3</t>
  </si>
  <si>
    <t>1 szafka z 3 półkami A3</t>
  </si>
  <si>
    <t>1 szafka z 3 półkami A4</t>
  </si>
  <si>
    <t>1 szuflada piórnikowai 1 szufka z 2 połkami A4</t>
  </si>
  <si>
    <t>1 szuflada piórnikowa i 1 szufka z 2 połkami A4</t>
  </si>
  <si>
    <t>można dokupić kontener i nadstawkę 1</t>
  </si>
  <si>
    <t>można dokupić kontener 2</t>
  </si>
  <si>
    <t>można dokupić kontener i nadstawkę 3</t>
  </si>
  <si>
    <t>można dokupić kontener 4</t>
  </si>
  <si>
    <t xml:space="preserve">                      Szybki kalkulator wyceny biurka rosnącego.</t>
  </si>
  <si>
    <t>Waga</t>
  </si>
  <si>
    <t>kontener</t>
  </si>
  <si>
    <t>Nadstawki</t>
  </si>
  <si>
    <t>Waga 1 biurka rosnącego</t>
  </si>
  <si>
    <t>Waga przesyłki</t>
  </si>
  <si>
    <t xml:space="preserve">                      Uwaga: Dane nie resetują się ponownie, po zmianie wybranego parametru.</t>
  </si>
  <si>
    <t>Cena dodatków</t>
  </si>
  <si>
    <t>52,68 kg</t>
  </si>
  <si>
    <t>922,84 zł</t>
  </si>
  <si>
    <t>1035,63 zł</t>
  </si>
  <si>
    <t>641,07 zł</t>
  </si>
  <si>
    <t>uchwyty gumowe</t>
  </si>
  <si>
    <t>Kontener</t>
  </si>
  <si>
    <t>UWAGA Płyty mogą być wycofane przez producenta płyt.</t>
  </si>
  <si>
    <t xml:space="preserve">Opcja uchwyty gumowane i gałki </t>
  </si>
  <si>
    <t>Opcja uchwyty wpuszczane</t>
  </si>
  <si>
    <t>Opis</t>
  </si>
  <si>
    <t>3 szufladowy kontener</t>
  </si>
  <si>
    <t>2 szufladowy kontener</t>
  </si>
  <si>
    <t>2+1 - 2 szuflady duze + 1 szuflada piórnikowa</t>
  </si>
  <si>
    <t>3+1 -3 szuflady duze + 1 szuflada piórnikowa</t>
  </si>
  <si>
    <t>Tak</t>
  </si>
  <si>
    <t>Nie</t>
  </si>
  <si>
    <t>Uwaga dodanie kontenera - dodaje uchwyty gumowe jeżeli je wybierzemy</t>
  </si>
  <si>
    <t>Czas dostawy 5 do 7 dni robocze</t>
  </si>
  <si>
    <t>20 zł jeden uchwyt</t>
  </si>
  <si>
    <t>Wysyłka na palecie</t>
  </si>
  <si>
    <t xml:space="preserve">Powyżej 70 kg </t>
  </si>
  <si>
    <t xml:space="preserve">0 zł = Odbiór osobisty </t>
  </si>
  <si>
    <t>Nadstawka</t>
  </si>
  <si>
    <t>Zwykła</t>
  </si>
  <si>
    <t>Oświetleniowa</t>
  </si>
  <si>
    <t>Kontenr + biurko cichy domylk</t>
  </si>
  <si>
    <t>Cichy domyk Koszt</t>
  </si>
  <si>
    <t>ilos szuflad</t>
  </si>
  <si>
    <t>15 zł jeden system x szuflada.</t>
  </si>
  <si>
    <t>Biały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</si>
</sst>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4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sz val="9"/>
      <color rgb="FFC00000"/>
      <name val="Czcionka tekstu podstawowego"/>
      <family val="2"/>
      <charset val="238"/>
    </font>
    <font>
      <sz val="9"/>
      <color theme="0" tint="-4.9989318521683403E-2"/>
      <name val="Czcionka tekstu podstawowego"/>
      <family val="2"/>
      <charset val="238"/>
    </font>
    <font>
      <sz val="9"/>
      <color theme="0"/>
      <name val="Czcionka tekstu podstawowego"/>
      <family val="2"/>
      <charset val="238"/>
    </font>
    <font>
      <sz val="9"/>
      <color rgb="FFFF0000"/>
      <name val="Czcionka tekstu podstawowego"/>
      <family val="2"/>
      <charset val="238"/>
    </font>
    <font>
      <sz val="9"/>
      <color theme="0"/>
      <name val="Czcionka tekstu podstawowego"/>
      <charset val="238"/>
    </font>
    <font>
      <sz val="9"/>
      <color rgb="FF000000"/>
      <name val="Arial"/>
      <family val="2"/>
      <charset val="238"/>
    </font>
    <font>
      <b/>
      <sz val="9"/>
      <color theme="1"/>
      <name val="Czcionka tekstu podstawowego"/>
      <charset val="238"/>
    </font>
    <font>
      <sz val="9"/>
      <name val="Czcionka tekstu podstawowego"/>
      <family val="2"/>
      <charset val="238"/>
    </font>
    <font>
      <u/>
      <sz val="9"/>
      <color theme="10"/>
      <name val="Czcionka tekstu podstawowego"/>
      <family val="2"/>
      <charset val="238"/>
    </font>
    <font>
      <sz val="8"/>
      <color rgb="FFC00000"/>
      <name val="Czcionka tekstu podstawowego"/>
      <family val="2"/>
      <charset val="238"/>
    </font>
    <font>
      <sz val="9"/>
      <color rgb="FFC00000"/>
      <name val="Czcionka tekstu podstawowego"/>
      <charset val="238"/>
    </font>
    <font>
      <b/>
      <sz val="9"/>
      <color theme="0" tint="-4.9989318521683403E-2"/>
      <name val="Czcionka tekstu podstawowego"/>
      <family val="2"/>
      <charset val="238"/>
    </font>
    <font>
      <sz val="11"/>
      <color rgb="FF000000"/>
      <name val="Czcionka tekstu podstawowego"/>
    </font>
    <font>
      <u/>
      <sz val="9"/>
      <color rgb="FFFF0000"/>
      <name val="Czcionka tekstu podstawowego"/>
      <family val="2"/>
      <charset val="238"/>
    </font>
    <font>
      <b/>
      <sz val="9"/>
      <color rgb="FFFF0000"/>
      <name val="Czcionka tekstu podstawowego"/>
      <family val="2"/>
      <charset val="238"/>
    </font>
    <font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8"/>
      <color rgb="FFFF0000"/>
      <name val="Czcionka tekstu podstawowego"/>
      <family val="2"/>
      <charset val="238"/>
    </font>
    <font>
      <b/>
      <sz val="11"/>
      <color rgb="FFFF0000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b/>
      <sz val="9"/>
      <color rgb="FFC00000"/>
      <name val="Czcionka tekstu podstawowego"/>
      <charset val="238"/>
    </font>
    <font>
      <sz val="9"/>
      <color theme="1"/>
      <name val="Czcionka tekstu podstawowego"/>
      <charset val="238"/>
    </font>
    <font>
      <b/>
      <sz val="8"/>
      <color rgb="FFC00000"/>
      <name val="Czcionka tekstu podstawowego"/>
      <charset val="238"/>
    </font>
    <font>
      <sz val="9"/>
      <color rgb="FF7030A0"/>
      <name val="Czcionka tekstu podstawowego"/>
      <family val="2"/>
      <charset val="238"/>
    </font>
    <font>
      <u/>
      <sz val="9"/>
      <color rgb="FF7030A0"/>
      <name val="Czcionka tekstu podstawowego"/>
      <family val="2"/>
      <charset val="238"/>
    </font>
    <font>
      <b/>
      <sz val="9"/>
      <color rgb="FF7030A0"/>
      <name val="Czcionka tekstu podstawowego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name val="Czcionka tekstu podstawowego"/>
      <family val="2"/>
      <charset val="238"/>
    </font>
    <font>
      <b/>
      <sz val="9"/>
      <name val="Czcionka tekstu podstawowego"/>
      <charset val="238"/>
    </font>
    <font>
      <sz val="9"/>
      <color rgb="FFFF0000"/>
      <name val="Arial"/>
      <family val="2"/>
      <charset val="238"/>
    </font>
    <font>
      <b/>
      <sz val="9"/>
      <color theme="0"/>
      <name val="Czcionka tekstu podstawowego"/>
      <charset val="238"/>
    </font>
    <font>
      <sz val="9"/>
      <color theme="0"/>
      <name val="Arial"/>
      <family val="2"/>
      <charset val="238"/>
    </font>
    <font>
      <sz val="9"/>
      <color theme="4"/>
      <name val="Czcionka tekstu podstawowego"/>
      <family val="2"/>
      <charset val="238"/>
    </font>
    <font>
      <sz val="9"/>
      <color theme="4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DE0E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9" fillId="0" borderId="0">
      <alignment horizontal="left" vertical="top" wrapText="1"/>
    </xf>
    <xf numFmtId="0" fontId="20" fillId="0" borderId="0">
      <alignment horizontal="left" vertical="top" wrapText="1"/>
    </xf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0" fillId="0" borderId="0">
      <alignment horizontal="left" vertical="top" wrapText="1"/>
    </xf>
  </cellStyleXfs>
  <cellXfs count="258">
    <xf numFmtId="0" fontId="0" fillId="0" borderId="0" xfId="0"/>
    <xf numFmtId="0" fontId="0" fillId="0" borderId="0" xfId="0" applyFill="1" applyAlignment="1">
      <alignment horizontal="center" vertical="center"/>
    </xf>
    <xf numFmtId="0" fontId="0" fillId="4" borderId="0" xfId="0" applyFill="1"/>
    <xf numFmtId="0" fontId="3" fillId="0" borderId="0" xfId="0" applyFont="1"/>
    <xf numFmtId="0" fontId="3" fillId="0" borderId="0" xfId="0" applyFont="1" applyFill="1"/>
    <xf numFmtId="0" fontId="3" fillId="0" borderId="0" xfId="0" applyFont="1" applyFill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2" fontId="3" fillId="0" borderId="0" xfId="1" applyNumberFormat="1" applyFont="1" applyFill="1"/>
    <xf numFmtId="2" fontId="3" fillId="0" borderId="0" xfId="0" applyNumberFormat="1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9" fillId="2" borderId="1" xfId="0" applyFont="1" applyFill="1" applyBorder="1" applyAlignment="1" applyProtection="1">
      <alignment vertical="top" wrapText="1" readingOrder="1"/>
    </xf>
    <xf numFmtId="1" fontId="3" fillId="0" borderId="0" xfId="0" applyNumberFormat="1" applyFont="1" applyAlignment="1">
      <alignment horizontal="center" vertical="center"/>
    </xf>
    <xf numFmtId="0" fontId="9" fillId="0" borderId="1" xfId="0" applyFont="1" applyFill="1" applyBorder="1" applyAlignment="1" applyProtection="1">
      <alignment vertical="top" wrapText="1" readingOrder="1"/>
    </xf>
    <xf numFmtId="2" fontId="3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/>
    <xf numFmtId="0" fontId="9" fillId="2" borderId="1" xfId="0" applyFont="1" applyFill="1" applyBorder="1" applyAlignment="1" applyProtection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 applyProtection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0" fillId="7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9" fillId="7" borderId="0" xfId="0" applyFont="1" applyFill="1" applyBorder="1" applyAlignment="1" applyProtection="1">
      <alignment horizontal="center" vertical="center" wrapText="1"/>
    </xf>
    <xf numFmtId="2" fontId="3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Font="1" applyBorder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 applyProtection="1">
      <alignment horizontal="center" vertical="center" wrapText="1" readingOrder="1"/>
    </xf>
    <xf numFmtId="0" fontId="9" fillId="0" borderId="1" xfId="0" applyFont="1" applyFill="1" applyBorder="1" applyAlignment="1" applyProtection="1">
      <alignment horizontal="center" vertical="top" wrapText="1" readingOrder="1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9" fillId="9" borderId="1" xfId="0" applyNumberFormat="1" applyFont="1" applyFill="1" applyBorder="1" applyAlignment="1" applyProtection="1">
      <alignment horizontal="center" vertical="top" wrapText="1" readingOrder="1"/>
    </xf>
    <xf numFmtId="2" fontId="3" fillId="9" borderId="1" xfId="0" applyNumberFormat="1" applyFont="1" applyFill="1" applyBorder="1" applyAlignment="1">
      <alignment horizontal="center"/>
    </xf>
    <xf numFmtId="0" fontId="3" fillId="0" borderId="0" xfId="0" applyFont="1" applyBorder="1"/>
    <xf numFmtId="0" fontId="11" fillId="10" borderId="1" xfId="0" applyFont="1" applyFill="1" applyBorder="1" applyAlignment="1">
      <alignment horizontal="center" vertical="center"/>
    </xf>
    <xf numFmtId="0" fontId="9" fillId="8" borderId="1" xfId="0" applyNumberFormat="1" applyFont="1" applyFill="1" applyBorder="1" applyAlignment="1" applyProtection="1">
      <alignment horizontal="center" vertical="top" wrapText="1" readingOrder="1"/>
    </xf>
    <xf numFmtId="49" fontId="21" fillId="5" borderId="1" xfId="4" applyNumberFormat="1" applyFont="1" applyFill="1" applyBorder="1" applyAlignment="1" applyProtection="1">
      <alignment horizontal="right" vertical="top" wrapText="1" readingOrder="1"/>
    </xf>
    <xf numFmtId="2" fontId="11" fillId="5" borderId="1" xfId="1" applyNumberFormat="1" applyFont="1" applyFill="1" applyBorder="1"/>
    <xf numFmtId="0" fontId="3" fillId="5" borderId="1" xfId="0" applyFont="1" applyFill="1" applyBorder="1"/>
    <xf numFmtId="2" fontId="3" fillId="0" borderId="1" xfId="0" applyNumberFormat="1" applyFont="1" applyFill="1" applyBorder="1"/>
    <xf numFmtId="49" fontId="21" fillId="0" borderId="1" xfId="5" applyNumberFormat="1" applyFont="1" applyFill="1" applyBorder="1" applyAlignment="1" applyProtection="1">
      <alignment horizontal="right" vertical="top" wrapText="1" readingOrder="1"/>
    </xf>
    <xf numFmtId="1" fontId="3" fillId="0" borderId="1" xfId="0" applyNumberFormat="1" applyFont="1" applyBorder="1" applyAlignment="1">
      <alignment horizontal="center" vertical="center"/>
    </xf>
    <xf numFmtId="0" fontId="9" fillId="11" borderId="1" xfId="0" applyFont="1" applyFill="1" applyBorder="1" applyAlignment="1" applyProtection="1">
      <alignment horizontal="center" vertical="top" wrapText="1" readingOrder="1"/>
    </xf>
    <xf numFmtId="0" fontId="3" fillId="11" borderId="1" xfId="0" applyFont="1" applyFill="1" applyBorder="1" applyAlignment="1">
      <alignment horizontal="center"/>
    </xf>
    <xf numFmtId="49" fontId="21" fillId="5" borderId="14" xfId="4" applyNumberFormat="1" applyFont="1" applyFill="1" applyBorder="1" applyAlignment="1" applyProtection="1">
      <alignment horizontal="right" vertical="top" wrapText="1" readingOrder="1"/>
    </xf>
    <xf numFmtId="49" fontId="21" fillId="5" borderId="14" xfId="9" applyNumberFormat="1" applyFont="1" applyFill="1" applyBorder="1" applyAlignment="1" applyProtection="1">
      <alignment horizontal="right" vertical="top" wrapText="1" readingOrder="1"/>
    </xf>
    <xf numFmtId="0" fontId="10" fillId="4" borderId="0" xfId="0" applyFont="1" applyFill="1" applyAlignment="1" applyProtection="1">
      <alignment vertical="center"/>
      <protection locked="0"/>
    </xf>
    <xf numFmtId="0" fontId="7" fillId="4" borderId="0" xfId="0" applyFont="1" applyFill="1" applyAlignment="1" applyProtection="1">
      <alignment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9" fillId="6" borderId="5" xfId="0" applyFont="1" applyFill="1" applyBorder="1" applyAlignment="1" applyProtection="1">
      <alignment horizontal="center" vertical="center" wrapText="1"/>
      <protection locked="0"/>
    </xf>
    <xf numFmtId="0" fontId="3" fillId="6" borderId="0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1" fontId="3" fillId="6" borderId="5" xfId="3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vertical="center"/>
      <protection locked="0"/>
    </xf>
    <xf numFmtId="0" fontId="12" fillId="2" borderId="0" xfId="2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vertical="center"/>
      <protection locked="0"/>
    </xf>
    <xf numFmtId="0" fontId="3" fillId="2" borderId="11" xfId="0" applyFont="1" applyFill="1" applyBorder="1" applyAlignment="1" applyProtection="1">
      <alignment vertical="center"/>
      <protection locked="0"/>
    </xf>
    <xf numFmtId="0" fontId="4" fillId="2" borderId="10" xfId="0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1" fontId="26" fillId="0" borderId="1" xfId="0" applyNumberFormat="1" applyFont="1" applyBorder="1" applyAlignment="1">
      <alignment horizontal="center" vertical="center"/>
    </xf>
    <xf numFmtId="1" fontId="26" fillId="0" borderId="1" xfId="0" applyNumberFormat="1" applyFont="1" applyFill="1" applyBorder="1" applyAlignment="1">
      <alignment horizontal="center" vertical="center"/>
    </xf>
    <xf numFmtId="1" fontId="26" fillId="5" borderId="1" xfId="0" applyNumberFormat="1" applyFont="1" applyFill="1" applyBorder="1" applyAlignment="1">
      <alignment horizontal="center" vertical="center"/>
    </xf>
    <xf numFmtId="1" fontId="26" fillId="10" borderId="1" xfId="0" applyNumberFormat="1" applyFont="1" applyFill="1" applyBorder="1" applyAlignment="1">
      <alignment horizontal="center" vertical="center"/>
    </xf>
    <xf numFmtId="1" fontId="26" fillId="11" borderId="1" xfId="0" applyNumberFormat="1" applyFont="1" applyFill="1" applyBorder="1" applyAlignment="1">
      <alignment horizontal="center" vertical="center"/>
    </xf>
    <xf numFmtId="1" fontId="26" fillId="9" borderId="1" xfId="0" applyNumberFormat="1" applyFont="1" applyFill="1" applyBorder="1" applyAlignment="1">
      <alignment horizontal="center" vertical="center"/>
    </xf>
    <xf numFmtId="1" fontId="26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" fontId="26" fillId="5" borderId="1" xfId="1" applyNumberFormat="1" applyFont="1" applyFill="1" applyBorder="1" applyAlignment="1">
      <alignment horizontal="center" vertical="center"/>
    </xf>
    <xf numFmtId="2" fontId="3" fillId="5" borderId="1" xfId="1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2" fontId="3" fillId="3" borderId="1" xfId="0" applyNumberFormat="1" applyFont="1" applyFill="1" applyBorder="1"/>
    <xf numFmtId="1" fontId="3" fillId="3" borderId="1" xfId="0" applyNumberFormat="1" applyFont="1" applyFill="1" applyBorder="1" applyAlignment="1">
      <alignment horizontal="center" vertical="center"/>
    </xf>
    <xf numFmtId="2" fontId="25" fillId="4" borderId="12" xfId="0" applyNumberFormat="1" applyFont="1" applyFill="1" applyBorder="1" applyAlignment="1" applyProtection="1">
      <alignment horizontal="center" vertical="center"/>
      <protection locked="0"/>
    </xf>
    <xf numFmtId="0" fontId="27" fillId="4" borderId="0" xfId="0" applyFont="1" applyFill="1" applyAlignment="1" applyProtection="1">
      <alignment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28" fillId="4" borderId="0" xfId="0" applyFont="1" applyFill="1" applyAlignment="1" applyProtection="1">
      <alignment vertical="center"/>
      <protection locked="0"/>
    </xf>
    <xf numFmtId="0" fontId="6" fillId="4" borderId="0" xfId="0" applyFont="1" applyFill="1" applyAlignment="1" applyProtection="1">
      <alignment vertical="center"/>
      <protection locked="0"/>
    </xf>
    <xf numFmtId="0" fontId="6" fillId="4" borderId="0" xfId="0" applyFont="1" applyFill="1" applyAlignment="1" applyProtection="1">
      <alignment horizontal="center" vertical="center"/>
      <protection locked="0"/>
    </xf>
    <xf numFmtId="0" fontId="5" fillId="4" borderId="0" xfId="0" applyFont="1" applyFill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horizontal="right" vertical="center"/>
      <protection locked="0"/>
    </xf>
    <xf numFmtId="0" fontId="3" fillId="2" borderId="5" xfId="0" applyFont="1" applyFill="1" applyBorder="1" applyAlignment="1" applyProtection="1">
      <alignment horizontal="right" vertical="center"/>
      <protection locked="0"/>
    </xf>
    <xf numFmtId="0" fontId="3" fillId="2" borderId="7" xfId="0" applyFont="1" applyFill="1" applyBorder="1" applyAlignment="1" applyProtection="1">
      <alignment horizontal="right" vertical="center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3" fillId="2" borderId="9" xfId="0" applyFont="1" applyFill="1" applyBorder="1" applyAlignment="1" applyProtection="1">
      <alignment horizontal="right" vertical="center"/>
      <protection locked="0"/>
    </xf>
    <xf numFmtId="0" fontId="3" fillId="2" borderId="10" xfId="0" applyFont="1" applyFill="1" applyBorder="1" applyAlignment="1" applyProtection="1">
      <alignment horizontal="right" vertical="center"/>
      <protection locked="0"/>
    </xf>
    <xf numFmtId="0" fontId="26" fillId="2" borderId="10" xfId="0" applyFont="1" applyFill="1" applyBorder="1" applyAlignment="1" applyProtection="1">
      <alignment horizontal="center" vertical="center"/>
      <protection locked="0"/>
    </xf>
    <xf numFmtId="0" fontId="26" fillId="2" borderId="11" xfId="0" applyFont="1" applyFill="1" applyBorder="1" applyAlignment="1" applyProtection="1">
      <alignment vertical="center"/>
      <protection locked="0"/>
    </xf>
    <xf numFmtId="0" fontId="10" fillId="4" borderId="2" xfId="0" applyFont="1" applyFill="1" applyBorder="1" applyAlignment="1" applyProtection="1">
      <alignment horizontal="right" vertical="center"/>
      <protection locked="0"/>
    </xf>
    <xf numFmtId="0" fontId="10" fillId="4" borderId="12" xfId="0" applyFont="1" applyFill="1" applyBorder="1" applyAlignment="1" applyProtection="1">
      <alignment horizontal="right" vertical="center"/>
      <protection locked="0"/>
    </xf>
    <xf numFmtId="0" fontId="10" fillId="4" borderId="3" xfId="0" applyFont="1" applyFill="1" applyBorder="1" applyAlignment="1" applyProtection="1">
      <alignment vertical="center"/>
      <protection locked="0"/>
    </xf>
    <xf numFmtId="0" fontId="5" fillId="4" borderId="0" xfId="0" applyFont="1" applyFill="1" applyAlignment="1" applyProtection="1">
      <alignment horizontal="right" vertical="center"/>
      <protection locked="0"/>
    </xf>
    <xf numFmtId="0" fontId="6" fillId="4" borderId="0" xfId="0" applyFont="1" applyFill="1" applyAlignment="1" applyProtection="1">
      <alignment horizontal="right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right" vertical="center"/>
      <protection locked="0"/>
    </xf>
    <xf numFmtId="0" fontId="7" fillId="4" borderId="0" xfId="0" applyFont="1" applyFill="1" applyAlignment="1" applyProtection="1">
      <alignment vertical="center" wrapText="1"/>
      <protection locked="0"/>
    </xf>
    <xf numFmtId="0" fontId="3" fillId="4" borderId="0" xfId="0" applyFont="1" applyFill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vertical="center"/>
      <protection locked="0"/>
    </xf>
    <xf numFmtId="0" fontId="6" fillId="4" borderId="8" xfId="0" applyFont="1" applyFill="1" applyBorder="1" applyAlignment="1" applyProtection="1">
      <alignment horizontal="center" vertical="center" textRotation="90"/>
      <protection locked="0"/>
    </xf>
    <xf numFmtId="0" fontId="22" fillId="4" borderId="0" xfId="0" applyFont="1" applyFill="1" applyAlignment="1" applyProtection="1">
      <alignment vertical="center"/>
      <protection locked="0"/>
    </xf>
    <xf numFmtId="0" fontId="28" fillId="4" borderId="0" xfId="0" applyFont="1" applyFill="1" applyBorder="1" applyAlignment="1" applyProtection="1">
      <alignment vertical="center"/>
      <protection locked="0"/>
    </xf>
    <xf numFmtId="0" fontId="28" fillId="4" borderId="0" xfId="0" applyFont="1" applyFill="1" applyBorder="1" applyAlignment="1" applyProtection="1">
      <alignment horizontal="left" vertical="center"/>
      <protection locked="0"/>
    </xf>
    <xf numFmtId="9" fontId="5" fillId="4" borderId="0" xfId="0" applyNumberFormat="1" applyFont="1" applyFill="1" applyAlignment="1" applyProtection="1">
      <alignment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0" fontId="29" fillId="4" borderId="0" xfId="2" applyFont="1" applyFill="1" applyAlignment="1" applyProtection="1">
      <alignment horizontal="left" vertical="center"/>
      <protection locked="0"/>
    </xf>
    <xf numFmtId="0" fontId="17" fillId="4" borderId="7" xfId="2" applyFont="1" applyFill="1" applyBorder="1" applyAlignment="1" applyProtection="1">
      <alignment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3" fillId="4" borderId="0" xfId="0" applyFont="1" applyFill="1" applyAlignment="1" applyProtection="1">
      <alignment horizontal="left" vertical="center"/>
      <protection locked="0"/>
    </xf>
    <xf numFmtId="0" fontId="11" fillId="2" borderId="9" xfId="0" applyFont="1" applyFill="1" applyBorder="1" applyAlignment="1" applyProtection="1">
      <alignment horizontal="right" vertical="center"/>
      <protection locked="0"/>
    </xf>
    <xf numFmtId="0" fontId="4" fillId="2" borderId="11" xfId="0" applyFont="1" applyFill="1" applyBorder="1" applyAlignment="1" applyProtection="1">
      <alignment horizontal="left" vertical="center"/>
      <protection locked="0"/>
    </xf>
    <xf numFmtId="0" fontId="7" fillId="4" borderId="0" xfId="0" applyFont="1" applyFill="1" applyAlignment="1" applyProtection="1">
      <alignment horizontal="left" vertical="center"/>
      <protection locked="0"/>
    </xf>
    <xf numFmtId="0" fontId="30" fillId="4" borderId="0" xfId="0" applyFont="1" applyFill="1" applyAlignment="1" applyProtection="1">
      <protection locked="0"/>
    </xf>
    <xf numFmtId="0" fontId="34" fillId="4" borderId="0" xfId="0" applyFont="1" applyFill="1" applyAlignment="1" applyProtection="1">
      <alignment horizontal="left" vertical="center"/>
      <protection locked="0"/>
    </xf>
    <xf numFmtId="0" fontId="34" fillId="4" borderId="0" xfId="0" applyFont="1" applyFill="1" applyAlignment="1" applyProtection="1">
      <alignment horizontal="center" vertical="center"/>
      <protection locked="0"/>
    </xf>
    <xf numFmtId="16" fontId="34" fillId="4" borderId="0" xfId="0" applyNumberFormat="1" applyFont="1" applyFill="1" applyAlignment="1" applyProtection="1">
      <alignment horizontal="center" vertical="center"/>
      <protection locked="0"/>
    </xf>
    <xf numFmtId="0" fontId="33" fillId="12" borderId="2" xfId="0" applyFont="1" applyFill="1" applyBorder="1" applyAlignment="1" applyProtection="1">
      <alignment horizontal="right" vertical="center"/>
      <protection locked="0"/>
    </xf>
    <xf numFmtId="0" fontId="15" fillId="12" borderId="12" xfId="0" applyFont="1" applyFill="1" applyBorder="1" applyAlignment="1" applyProtection="1">
      <alignment horizontal="right" vertical="center"/>
      <protection locked="0"/>
    </xf>
    <xf numFmtId="2" fontId="23" fillId="12" borderId="12" xfId="0" applyNumberFormat="1" applyFont="1" applyFill="1" applyBorder="1" applyAlignment="1" applyProtection="1">
      <alignment horizontal="center" vertical="center"/>
      <protection locked="0"/>
    </xf>
    <xf numFmtId="0" fontId="18" fillId="12" borderId="3" xfId="0" applyFont="1" applyFill="1" applyBorder="1" applyAlignment="1" applyProtection="1">
      <alignment vertical="center"/>
      <protection locked="0"/>
    </xf>
    <xf numFmtId="0" fontId="10" fillId="2" borderId="5" xfId="0" applyFont="1" applyFill="1" applyBorder="1" applyAlignment="1" applyProtection="1">
      <alignment horizontal="right" vertical="center"/>
      <protection locked="0"/>
    </xf>
    <xf numFmtId="0" fontId="3" fillId="2" borderId="5" xfId="0" applyFont="1" applyFill="1" applyBorder="1" applyAlignment="1" applyProtection="1">
      <protection locked="0"/>
    </xf>
    <xf numFmtId="14" fontId="14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vertical="center"/>
      <protection locked="0"/>
    </xf>
    <xf numFmtId="0" fontId="3" fillId="2" borderId="9" xfId="0" applyFont="1" applyFill="1" applyBorder="1" applyAlignment="1" applyProtection="1">
      <alignment vertical="center"/>
      <protection locked="0"/>
    </xf>
    <xf numFmtId="0" fontId="24" fillId="4" borderId="0" xfId="0" applyFont="1" applyFill="1" applyAlignment="1" applyProtection="1">
      <alignment vertical="center"/>
      <protection locked="0"/>
    </xf>
    <xf numFmtId="0" fontId="7" fillId="4" borderId="0" xfId="0" applyFont="1" applyFill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35" fillId="4" borderId="0" xfId="0" applyFont="1" applyFill="1" applyBorder="1" applyAlignment="1" applyProtection="1">
      <alignment horizontal="center" vertical="center" wrapText="1"/>
      <protection locked="0"/>
    </xf>
    <xf numFmtId="0" fontId="6" fillId="4" borderId="0" xfId="0" applyFont="1" applyFill="1" applyAlignment="1" applyProtection="1">
      <alignment vertical="center"/>
    </xf>
    <xf numFmtId="0" fontId="6" fillId="4" borderId="0" xfId="0" applyFont="1" applyFill="1" applyBorder="1" applyAlignment="1" applyProtection="1">
      <alignment vertical="center"/>
    </xf>
    <xf numFmtId="0" fontId="6" fillId="4" borderId="0" xfId="0" applyFont="1" applyFill="1" applyAlignment="1" applyProtection="1">
      <alignment horizontal="center" vertical="center"/>
    </xf>
    <xf numFmtId="0" fontId="36" fillId="4" borderId="0" xfId="0" applyFont="1" applyFill="1" applyAlignment="1" applyProtection="1">
      <alignment vertical="center"/>
    </xf>
    <xf numFmtId="0" fontId="8" fillId="4" borderId="0" xfId="0" applyFont="1" applyFill="1" applyAlignment="1" applyProtection="1">
      <alignment vertical="center"/>
    </xf>
    <xf numFmtId="2" fontId="6" fillId="4" borderId="0" xfId="0" applyNumberFormat="1" applyFont="1" applyFill="1" applyBorder="1" applyAlignment="1" applyProtection="1">
      <alignment vertical="center"/>
    </xf>
    <xf numFmtId="0" fontId="6" fillId="4" borderId="0" xfId="0" applyNumberFormat="1" applyFont="1" applyFill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</xf>
    <xf numFmtId="0" fontId="37" fillId="4" borderId="0" xfId="0" applyNumberFormat="1" applyFont="1" applyFill="1" applyBorder="1" applyAlignment="1" applyProtection="1">
      <alignment horizontal="left" vertical="center"/>
    </xf>
    <xf numFmtId="0" fontId="37" fillId="4" borderId="0" xfId="0" applyFont="1" applyFill="1" applyBorder="1" applyAlignment="1" applyProtection="1">
      <alignment vertical="center" wrapText="1"/>
    </xf>
    <xf numFmtId="0" fontId="6" fillId="0" borderId="0" xfId="0" applyFont="1" applyFill="1" applyBorder="1" applyAlignment="1" applyProtection="1">
      <alignment vertical="center"/>
    </xf>
    <xf numFmtId="0" fontId="37" fillId="4" borderId="0" xfId="0" applyNumberFormat="1" applyFont="1" applyFill="1" applyBorder="1" applyAlignment="1" applyProtection="1">
      <alignment vertical="top"/>
    </xf>
    <xf numFmtId="0" fontId="6" fillId="4" borderId="0" xfId="0" applyFont="1" applyFill="1" applyAlignment="1" applyProtection="1">
      <alignment horizontal="right" vertical="center"/>
    </xf>
    <xf numFmtId="9" fontId="6" fillId="4" borderId="0" xfId="0" applyNumberFormat="1" applyFont="1" applyFill="1" applyAlignment="1" applyProtection="1">
      <alignment vertical="center"/>
    </xf>
    <xf numFmtId="2" fontId="6" fillId="4" borderId="0" xfId="0" applyNumberFormat="1" applyFont="1" applyFill="1" applyAlignment="1" applyProtection="1">
      <alignment vertical="center"/>
    </xf>
    <xf numFmtId="0" fontId="6" fillId="4" borderId="0" xfId="0" applyNumberFormat="1" applyFont="1" applyFill="1" applyAlignment="1" applyProtection="1">
      <alignment vertical="center"/>
    </xf>
    <xf numFmtId="0" fontId="8" fillId="4" borderId="0" xfId="0" applyFont="1" applyFill="1" applyBorder="1" applyAlignment="1" applyProtection="1">
      <alignment vertical="center"/>
    </xf>
    <xf numFmtId="1" fontId="6" fillId="4" borderId="0" xfId="0" applyNumberFormat="1" applyFont="1" applyFill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3" fillId="10" borderId="1" xfId="0" applyFont="1" applyFill="1" applyBorder="1" applyAlignment="1" applyProtection="1">
      <alignment horizontal="center" vertical="center"/>
      <protection locked="0"/>
    </xf>
    <xf numFmtId="0" fontId="3" fillId="11" borderId="1" xfId="0" applyFont="1" applyFill="1" applyBorder="1" applyAlignment="1" applyProtection="1">
      <alignment horizontal="center" vertical="center"/>
      <protection locked="0"/>
    </xf>
    <xf numFmtId="2" fontId="3" fillId="9" borderId="1" xfId="0" applyNumberFormat="1" applyFont="1" applyFill="1" applyBorder="1" applyAlignment="1" applyProtection="1">
      <alignment horizontal="center" vertical="center"/>
      <protection locked="0"/>
    </xf>
    <xf numFmtId="2" fontId="3" fillId="5" borderId="0" xfId="1" applyNumberFormat="1" applyFont="1" applyFill="1" applyAlignment="1" applyProtection="1">
      <alignment horizontal="center" vertical="center"/>
      <protection locked="0"/>
    </xf>
    <xf numFmtId="0" fontId="3" fillId="5" borderId="0" xfId="0" applyFont="1" applyFill="1" applyAlignment="1" applyProtection="1">
      <alignment horizontal="center" vertical="center"/>
      <protection locked="0"/>
    </xf>
    <xf numFmtId="2" fontId="3" fillId="0" borderId="0" xfId="0" applyNumberFormat="1" applyFont="1" applyFill="1" applyProtection="1"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Fill="1" applyBorder="1" applyProtection="1"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11" fillId="10" borderId="1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/>
      <protection locked="0"/>
    </xf>
    <xf numFmtId="0" fontId="3" fillId="11" borderId="1" xfId="0" applyFont="1" applyFill="1" applyBorder="1" applyAlignment="1" applyProtection="1">
      <alignment horizontal="center"/>
      <protection locked="0"/>
    </xf>
    <xf numFmtId="2" fontId="3" fillId="9" borderId="1" xfId="0" applyNumberFormat="1" applyFont="1" applyFill="1" applyBorder="1" applyAlignment="1" applyProtection="1">
      <alignment horizontal="center"/>
      <protection locked="0"/>
    </xf>
    <xf numFmtId="0" fontId="11" fillId="5" borderId="0" xfId="0" applyFont="1" applyFill="1" applyAlignment="1" applyProtection="1">
      <alignment horizontal="center" vertical="center"/>
      <protection locked="0"/>
    </xf>
    <xf numFmtId="2" fontId="3" fillId="3" borderId="0" xfId="0" applyNumberFormat="1" applyFont="1" applyFill="1" applyProtection="1">
      <protection locked="0"/>
    </xf>
    <xf numFmtId="1" fontId="3" fillId="3" borderId="0" xfId="0" applyNumberFormat="1" applyFont="1" applyFill="1" applyAlignment="1" applyProtection="1">
      <alignment horizontal="center" vertical="center"/>
      <protection locked="0"/>
    </xf>
    <xf numFmtId="0" fontId="3" fillId="5" borderId="0" xfId="0" applyFont="1" applyFill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13" xfId="0" applyFont="1" applyFill="1" applyBorder="1" applyProtection="1"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2" fontId="3" fillId="0" borderId="13" xfId="0" applyNumberFormat="1" applyFont="1" applyFill="1" applyBorder="1" applyAlignment="1" applyProtection="1">
      <alignment horizontal="center"/>
      <protection locked="0"/>
    </xf>
    <xf numFmtId="2" fontId="3" fillId="0" borderId="0" xfId="1" applyNumberFormat="1" applyFont="1" applyFill="1" applyProtection="1">
      <protection locked="0"/>
    </xf>
    <xf numFmtId="0" fontId="3" fillId="0" borderId="0" xfId="0" applyFont="1" applyFill="1" applyProtection="1">
      <protection locked="0"/>
    </xf>
    <xf numFmtId="1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horizontal="center"/>
      <protection locked="0"/>
    </xf>
    <xf numFmtId="49" fontId="21" fillId="5" borderId="1" xfId="4" applyNumberFormat="1" applyFont="1" applyFill="1" applyBorder="1" applyAlignment="1" applyProtection="1">
      <alignment horizontal="right" vertical="top" wrapText="1" readingOrder="1"/>
      <protection locked="0"/>
    </xf>
    <xf numFmtId="0" fontId="9" fillId="10" borderId="1" xfId="0" applyFont="1" applyFill="1" applyBorder="1" applyAlignment="1" applyProtection="1">
      <alignment horizontal="center" vertical="center" wrapText="1" readingOrder="1"/>
      <protection locked="0"/>
    </xf>
    <xf numFmtId="0" fontId="9" fillId="11" borderId="1" xfId="0" applyFont="1" applyFill="1" applyBorder="1" applyAlignment="1" applyProtection="1">
      <alignment horizontal="center" vertical="top" wrapText="1" readingOrder="1"/>
      <protection locked="0"/>
    </xf>
    <xf numFmtId="0" fontId="9" fillId="9" borderId="1" xfId="0" applyNumberFormat="1" applyFont="1" applyFill="1" applyBorder="1" applyAlignment="1" applyProtection="1">
      <alignment horizontal="center" vertical="top" wrapText="1" readingOrder="1"/>
      <protection locked="0"/>
    </xf>
    <xf numFmtId="2" fontId="11" fillId="5" borderId="1" xfId="1" applyNumberFormat="1" applyFont="1" applyFill="1" applyBorder="1" applyProtection="1">
      <protection locked="0"/>
    </xf>
    <xf numFmtId="0" fontId="3" fillId="5" borderId="1" xfId="0" applyFont="1" applyFill="1" applyBorder="1" applyProtection="1">
      <protection locked="0"/>
    </xf>
    <xf numFmtId="2" fontId="3" fillId="0" borderId="1" xfId="0" applyNumberFormat="1" applyFont="1" applyFill="1" applyBorder="1" applyProtection="1"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9" fillId="8" borderId="1" xfId="0" applyNumberFormat="1" applyFont="1" applyFill="1" applyBorder="1" applyAlignment="1" applyProtection="1">
      <alignment horizontal="center" vertical="top" wrapText="1" readingOrder="1"/>
      <protection locked="0"/>
    </xf>
    <xf numFmtId="49" fontId="21" fillId="0" borderId="1" xfId="5" applyNumberFormat="1" applyFont="1" applyFill="1" applyBorder="1" applyAlignment="1" applyProtection="1">
      <alignment horizontal="right" vertical="top" wrapText="1" readingOrder="1"/>
      <protection locked="0"/>
    </xf>
    <xf numFmtId="0" fontId="9" fillId="0" borderId="1" xfId="0" applyFont="1" applyFill="1" applyBorder="1" applyAlignment="1" applyProtection="1">
      <alignment horizontal="center" vertical="top" wrapText="1" readingOrder="1"/>
      <protection locked="0"/>
    </xf>
    <xf numFmtId="0" fontId="9" fillId="0" borderId="1" xfId="0" applyFont="1" applyFill="1" applyBorder="1" applyAlignment="1" applyProtection="1">
      <alignment vertical="top" wrapText="1" readingOrder="1"/>
      <protection locked="0"/>
    </xf>
    <xf numFmtId="49" fontId="21" fillId="5" borderId="14" xfId="4" applyNumberFormat="1" applyFont="1" applyFill="1" applyBorder="1" applyAlignment="1" applyProtection="1">
      <alignment horizontal="right" vertical="top" wrapText="1" readingOrder="1"/>
      <protection locked="0"/>
    </xf>
    <xf numFmtId="49" fontId="21" fillId="5" borderId="14" xfId="9" applyNumberFormat="1" applyFont="1" applyFill="1" applyBorder="1" applyAlignment="1" applyProtection="1">
      <alignment horizontal="right" vertical="top" wrapText="1" readingOrder="1"/>
      <protection locked="0"/>
    </xf>
    <xf numFmtId="2" fontId="3" fillId="0" borderId="0" xfId="0" applyNumberFormat="1" applyFont="1" applyAlignment="1" applyProtection="1">
      <alignment horizontal="center"/>
      <protection locked="0"/>
    </xf>
    <xf numFmtId="0" fontId="3" fillId="13" borderId="1" xfId="0" applyFont="1" applyFill="1" applyBorder="1" applyProtection="1">
      <protection locked="0"/>
    </xf>
    <xf numFmtId="0" fontId="9" fillId="13" borderId="1" xfId="0" applyFont="1" applyFill="1" applyBorder="1" applyAlignment="1" applyProtection="1">
      <alignment vertical="top" wrapText="1" readingOrder="1"/>
      <protection locked="0"/>
    </xf>
    <xf numFmtId="0" fontId="3" fillId="13" borderId="1" xfId="0" applyFont="1" applyFill="1" applyBorder="1" applyAlignment="1" applyProtection="1">
      <alignment horizontal="center" vertical="center"/>
      <protection locked="0"/>
    </xf>
    <xf numFmtId="0" fontId="3" fillId="13" borderId="1" xfId="0" applyFont="1" applyFill="1" applyBorder="1" applyAlignment="1" applyProtection="1">
      <alignment horizontal="center"/>
      <protection locked="0"/>
    </xf>
    <xf numFmtId="49" fontId="21" fillId="13" borderId="14" xfId="9" applyNumberFormat="1" applyFont="1" applyFill="1" applyBorder="1" applyAlignment="1" applyProtection="1">
      <alignment horizontal="right" vertical="top" wrapText="1" readingOrder="1"/>
      <protection locked="0"/>
    </xf>
    <xf numFmtId="0" fontId="9" fillId="13" borderId="1" xfId="0" applyFont="1" applyFill="1" applyBorder="1" applyAlignment="1" applyProtection="1">
      <alignment horizontal="center" vertical="center" wrapText="1" readingOrder="1"/>
      <protection locked="0"/>
    </xf>
    <xf numFmtId="0" fontId="9" fillId="13" borderId="1" xfId="0" applyFont="1" applyFill="1" applyBorder="1" applyAlignment="1" applyProtection="1">
      <alignment horizontal="center" vertical="top" wrapText="1" readingOrder="1"/>
      <protection locked="0"/>
    </xf>
    <xf numFmtId="0" fontId="9" fillId="13" borderId="1" xfId="0" applyNumberFormat="1" applyFont="1" applyFill="1" applyBorder="1" applyAlignment="1" applyProtection="1">
      <alignment horizontal="center" vertical="top" wrapText="1" readingOrder="1"/>
      <protection locked="0"/>
    </xf>
    <xf numFmtId="2" fontId="11" fillId="13" borderId="1" xfId="1" applyNumberFormat="1" applyFont="1" applyFill="1" applyBorder="1" applyProtection="1">
      <protection locked="0"/>
    </xf>
    <xf numFmtId="2" fontId="3" fillId="13" borderId="1" xfId="0" applyNumberFormat="1" applyFont="1" applyFill="1" applyBorder="1" applyProtection="1">
      <protection locked="0"/>
    </xf>
    <xf numFmtId="1" fontId="3" fillId="13" borderId="1" xfId="0" applyNumberFormat="1" applyFont="1" applyFill="1" applyBorder="1" applyAlignment="1" applyProtection="1">
      <alignment horizontal="center" vertical="center"/>
      <protection locked="0"/>
    </xf>
    <xf numFmtId="0" fontId="3" fillId="13" borderId="0" xfId="0" applyFont="1" applyFill="1" applyProtection="1">
      <protection locked="0"/>
    </xf>
    <xf numFmtId="0" fontId="6" fillId="4" borderId="0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0" fontId="3" fillId="2" borderId="1" xfId="0" applyFont="1" applyFill="1" applyBorder="1"/>
    <xf numFmtId="2" fontId="11" fillId="13" borderId="1" xfId="1" applyNumberFormat="1" applyFont="1" applyFill="1" applyBorder="1"/>
    <xf numFmtId="2" fontId="11" fillId="0" borderId="1" xfId="1" applyNumberFormat="1" applyFont="1" applyFill="1" applyBorder="1"/>
    <xf numFmtId="0" fontId="7" fillId="4" borderId="0" xfId="0" applyFont="1" applyFill="1" applyAlignment="1" applyProtection="1">
      <alignment vertical="center"/>
    </xf>
    <xf numFmtId="0" fontId="8" fillId="4" borderId="0" xfId="0" applyFont="1" applyFill="1" applyAlignment="1" applyProtection="1">
      <alignment vertical="center"/>
      <protection locked="0"/>
    </xf>
    <xf numFmtId="0" fontId="8" fillId="4" borderId="0" xfId="0" applyFont="1" applyFill="1" applyAlignment="1" applyProtection="1">
      <alignment horizontal="right" vertical="center" wrapText="1"/>
      <protection locked="0"/>
    </xf>
    <xf numFmtId="0" fontId="8" fillId="4" borderId="0" xfId="0" applyFont="1" applyFill="1" applyAlignment="1" applyProtection="1">
      <alignment horizontal="left" vertical="center" wrapText="1"/>
      <protection locked="0"/>
    </xf>
    <xf numFmtId="0" fontId="38" fillId="4" borderId="0" xfId="0" applyFont="1" applyFill="1" applyAlignment="1" applyProtection="1">
      <alignment vertical="center"/>
      <protection locked="0"/>
    </xf>
    <xf numFmtId="0" fontId="38" fillId="4" borderId="0" xfId="0" applyFont="1" applyFill="1" applyAlignment="1" applyProtection="1">
      <alignment vertical="center"/>
    </xf>
    <xf numFmtId="0" fontId="38" fillId="4" borderId="0" xfId="0" applyFont="1" applyFill="1" applyAlignment="1" applyProtection="1">
      <alignment horizontal="center" vertical="center"/>
    </xf>
    <xf numFmtId="0" fontId="38" fillId="4" borderId="0" xfId="0" applyFont="1" applyFill="1" applyAlignment="1" applyProtection="1">
      <alignment horizontal="center" vertical="center"/>
      <protection locked="0"/>
    </xf>
    <xf numFmtId="0" fontId="39" fillId="4" borderId="0" xfId="0" applyFont="1" applyFill="1" applyBorder="1" applyAlignment="1" applyProtection="1">
      <alignment horizontal="center" vertical="center" wrapText="1"/>
      <protection locked="0"/>
    </xf>
    <xf numFmtId="0" fontId="38" fillId="4" borderId="0" xfId="0" applyFont="1" applyFill="1" applyBorder="1" applyAlignment="1" applyProtection="1">
      <alignment vertical="center"/>
      <protection locked="0"/>
    </xf>
    <xf numFmtId="0" fontId="8" fillId="4" borderId="0" xfId="0" applyFont="1" applyFill="1" applyBorder="1" applyAlignment="1" applyProtection="1">
      <alignment horizontal="left" vertical="center"/>
    </xf>
    <xf numFmtId="0" fontId="8" fillId="4" borderId="0" xfId="0" applyNumberFormat="1" applyFont="1" applyFill="1" applyBorder="1" applyAlignment="1" applyProtection="1">
      <alignment vertical="center"/>
    </xf>
    <xf numFmtId="0" fontId="6" fillId="0" borderId="2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0" fontId="8" fillId="4" borderId="0" xfId="0" applyFont="1" applyFill="1" applyBorder="1" applyAlignment="1" applyProtection="1">
      <alignment horizontal="center" vertical="center" textRotation="90" wrapText="1"/>
      <protection locked="0"/>
    </xf>
    <xf numFmtId="1" fontId="3" fillId="2" borderId="0" xfId="0" applyNumberFormat="1" applyFont="1" applyFill="1" applyBorder="1" applyAlignment="1" applyProtection="1">
      <alignment horizontal="center" vertical="center"/>
    </xf>
    <xf numFmtId="0" fontId="37" fillId="14" borderId="0" xfId="0" applyFont="1" applyFill="1" applyAlignment="1">
      <alignment vertical="center"/>
    </xf>
    <xf numFmtId="0" fontId="37" fillId="0" borderId="0" xfId="0" applyFont="1" applyAlignment="1">
      <alignment vertical="center"/>
    </xf>
  </cellXfs>
  <cellStyles count="10">
    <cellStyle name="Dziesiętny" xfId="3" builtinId="3"/>
    <cellStyle name="Dziesiętny 2" xfId="8" xr:uid="{00000000-0005-0000-0000-000001000000}"/>
    <cellStyle name="Hiperłącze" xfId="2" builtinId="8"/>
    <cellStyle name="Normalny" xfId="0" builtinId="0"/>
    <cellStyle name="Normalny 2" xfId="4" xr:uid="{00000000-0005-0000-0000-000004000000}"/>
    <cellStyle name="Normalny 2 2" xfId="9" xr:uid="{00000000-0005-0000-0000-000005000000}"/>
    <cellStyle name="Normalny 3" xfId="5" xr:uid="{00000000-0005-0000-0000-000006000000}"/>
    <cellStyle name="Normalny 4" xfId="6" xr:uid="{00000000-0005-0000-0000-000007000000}"/>
    <cellStyle name="Procentowy" xfId="1" builtinId="5"/>
    <cellStyle name="Procentowy 2" xfId="7" xr:uid="{00000000-0005-0000-0000-000009000000}"/>
  </cellStyles>
  <dxfs count="0"/>
  <tableStyles count="0" defaultTableStyle="TableStyleMedium9" defaultPivotStyle="PivotStyleLight16"/>
  <colors>
    <mruColors>
      <color rgb="FFBDE0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63" Type="http://schemas.openxmlformats.org/officeDocument/2006/relationships/image" Target="../media/image6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emf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8.jpeg"/><Relationship Id="rId2" Type="http://schemas.openxmlformats.org/officeDocument/2006/relationships/image" Target="../media/image67.jpeg"/><Relationship Id="rId1" Type="http://schemas.openxmlformats.org/officeDocument/2006/relationships/image" Target="../media/image66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1.jpeg"/><Relationship Id="rId2" Type="http://schemas.openxmlformats.org/officeDocument/2006/relationships/image" Target="../media/image70.jpeg"/><Relationship Id="rId1" Type="http://schemas.openxmlformats.org/officeDocument/2006/relationships/image" Target="../media/image69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231775</xdr:colOff>
      <xdr:row>36</xdr:row>
      <xdr:rowOff>273215</xdr:rowOff>
    </xdr:from>
    <xdr:to>
      <xdr:col>4</xdr:col>
      <xdr:colOff>703105</xdr:colOff>
      <xdr:row>36</xdr:row>
      <xdr:rowOff>206541</xdr:rowOff>
    </xdr:to>
    <xdr:pic>
      <xdr:nvPicPr>
        <xdr:cNvPr id="8" name="Obraz 7" descr="lw1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6125" y="482765"/>
          <a:ext cx="2057399" cy="205739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27</xdr:col>
      <xdr:colOff>0</xdr:colOff>
      <xdr:row>52</xdr:row>
      <xdr:rowOff>273215</xdr:rowOff>
    </xdr:from>
    <xdr:to>
      <xdr:col>27</xdr:col>
      <xdr:colOff>457199</xdr:colOff>
      <xdr:row>52</xdr:row>
      <xdr:rowOff>273216</xdr:rowOff>
    </xdr:to>
    <xdr:pic>
      <xdr:nvPicPr>
        <xdr:cNvPr id="6" name="Obraz 5" descr="lw1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6125" y="482765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53</xdr:row>
      <xdr:rowOff>304689</xdr:rowOff>
    </xdr:from>
    <xdr:to>
      <xdr:col>27</xdr:col>
      <xdr:colOff>428624</xdr:colOff>
      <xdr:row>53</xdr:row>
      <xdr:rowOff>304690</xdr:rowOff>
    </xdr:to>
    <xdr:pic>
      <xdr:nvPicPr>
        <xdr:cNvPr id="7" name="Obraz 6" descr="lw1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74700" y="3095514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54</xdr:row>
      <xdr:rowOff>279013</xdr:rowOff>
    </xdr:from>
    <xdr:to>
      <xdr:col>27</xdr:col>
      <xdr:colOff>457199</xdr:colOff>
      <xdr:row>54</xdr:row>
      <xdr:rowOff>279014</xdr:rowOff>
    </xdr:to>
    <xdr:pic>
      <xdr:nvPicPr>
        <xdr:cNvPr id="10" name="Obraz 9" descr="lw1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46125" y="5651113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55</xdr:row>
      <xdr:rowOff>281912</xdr:rowOff>
    </xdr:from>
    <xdr:to>
      <xdr:col>27</xdr:col>
      <xdr:colOff>457199</xdr:colOff>
      <xdr:row>55</xdr:row>
      <xdr:rowOff>281913</xdr:rowOff>
    </xdr:to>
    <xdr:pic>
      <xdr:nvPicPr>
        <xdr:cNvPr id="11" name="Obraz 10" descr="lw1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46125" y="8235287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56</xdr:row>
      <xdr:rowOff>284811</xdr:rowOff>
    </xdr:from>
    <xdr:to>
      <xdr:col>27</xdr:col>
      <xdr:colOff>457199</xdr:colOff>
      <xdr:row>56</xdr:row>
      <xdr:rowOff>284812</xdr:rowOff>
    </xdr:to>
    <xdr:pic>
      <xdr:nvPicPr>
        <xdr:cNvPr id="12" name="Obraz 11" descr="lw1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46125" y="10819461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57</xdr:row>
      <xdr:rowOff>287710</xdr:rowOff>
    </xdr:from>
    <xdr:to>
      <xdr:col>27</xdr:col>
      <xdr:colOff>457199</xdr:colOff>
      <xdr:row>57</xdr:row>
      <xdr:rowOff>287711</xdr:rowOff>
    </xdr:to>
    <xdr:pic>
      <xdr:nvPicPr>
        <xdr:cNvPr id="13" name="Obraz 12" descr="lw1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746125" y="13403635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58</xdr:row>
      <xdr:rowOff>290609</xdr:rowOff>
    </xdr:from>
    <xdr:to>
      <xdr:col>27</xdr:col>
      <xdr:colOff>457199</xdr:colOff>
      <xdr:row>58</xdr:row>
      <xdr:rowOff>290610</xdr:rowOff>
    </xdr:to>
    <xdr:pic>
      <xdr:nvPicPr>
        <xdr:cNvPr id="14" name="Obraz 13" descr="lw1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46125" y="15987809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59</xdr:row>
      <xdr:rowOff>293508</xdr:rowOff>
    </xdr:from>
    <xdr:to>
      <xdr:col>27</xdr:col>
      <xdr:colOff>457199</xdr:colOff>
      <xdr:row>59</xdr:row>
      <xdr:rowOff>293509</xdr:rowOff>
    </xdr:to>
    <xdr:pic>
      <xdr:nvPicPr>
        <xdr:cNvPr id="15" name="Obraz 14" descr="lw1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746125" y="18571983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61</xdr:row>
      <xdr:rowOff>299306</xdr:rowOff>
    </xdr:from>
    <xdr:to>
      <xdr:col>27</xdr:col>
      <xdr:colOff>457199</xdr:colOff>
      <xdr:row>61</xdr:row>
      <xdr:rowOff>299307</xdr:rowOff>
    </xdr:to>
    <xdr:pic>
      <xdr:nvPicPr>
        <xdr:cNvPr id="16" name="Obraz 15" descr="lw1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746125" y="23740331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62</xdr:row>
      <xdr:rowOff>302205</xdr:rowOff>
    </xdr:from>
    <xdr:to>
      <xdr:col>27</xdr:col>
      <xdr:colOff>457199</xdr:colOff>
      <xdr:row>62</xdr:row>
      <xdr:rowOff>302206</xdr:rowOff>
    </xdr:to>
    <xdr:pic>
      <xdr:nvPicPr>
        <xdr:cNvPr id="17" name="Obraz 16" descr="lw1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746125" y="26324505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63</xdr:row>
      <xdr:rowOff>305104</xdr:rowOff>
    </xdr:from>
    <xdr:to>
      <xdr:col>27</xdr:col>
      <xdr:colOff>457199</xdr:colOff>
      <xdr:row>63</xdr:row>
      <xdr:rowOff>305105</xdr:rowOff>
    </xdr:to>
    <xdr:pic>
      <xdr:nvPicPr>
        <xdr:cNvPr id="18" name="Obraz 17" descr="lw1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746125" y="28908679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64</xdr:row>
      <xdr:rowOff>308003</xdr:rowOff>
    </xdr:from>
    <xdr:to>
      <xdr:col>27</xdr:col>
      <xdr:colOff>457199</xdr:colOff>
      <xdr:row>64</xdr:row>
      <xdr:rowOff>308004</xdr:rowOff>
    </xdr:to>
    <xdr:pic>
      <xdr:nvPicPr>
        <xdr:cNvPr id="19" name="Obraz 18" descr="lw1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746125" y="31492853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65</xdr:row>
      <xdr:rowOff>310902</xdr:rowOff>
    </xdr:from>
    <xdr:to>
      <xdr:col>27</xdr:col>
      <xdr:colOff>457199</xdr:colOff>
      <xdr:row>65</xdr:row>
      <xdr:rowOff>310903</xdr:rowOff>
    </xdr:to>
    <xdr:pic>
      <xdr:nvPicPr>
        <xdr:cNvPr id="20" name="Obraz 19" descr="lw1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746125" y="34077027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66</xdr:row>
      <xdr:rowOff>313801</xdr:rowOff>
    </xdr:from>
    <xdr:to>
      <xdr:col>27</xdr:col>
      <xdr:colOff>457199</xdr:colOff>
      <xdr:row>66</xdr:row>
      <xdr:rowOff>313802</xdr:rowOff>
    </xdr:to>
    <xdr:pic>
      <xdr:nvPicPr>
        <xdr:cNvPr id="21" name="Obraz 20" descr="lw1.jp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746125" y="36661201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67</xdr:row>
      <xdr:rowOff>316700</xdr:rowOff>
    </xdr:from>
    <xdr:to>
      <xdr:col>27</xdr:col>
      <xdr:colOff>457199</xdr:colOff>
      <xdr:row>67</xdr:row>
      <xdr:rowOff>316701</xdr:rowOff>
    </xdr:to>
    <xdr:pic>
      <xdr:nvPicPr>
        <xdr:cNvPr id="22" name="Obraz 21" descr="lw1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746125" y="39245375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68</xdr:row>
      <xdr:rowOff>319599</xdr:rowOff>
    </xdr:from>
    <xdr:to>
      <xdr:col>27</xdr:col>
      <xdr:colOff>457199</xdr:colOff>
      <xdr:row>68</xdr:row>
      <xdr:rowOff>319600</xdr:rowOff>
    </xdr:to>
    <xdr:pic>
      <xdr:nvPicPr>
        <xdr:cNvPr id="23" name="Obraz 22" descr="lw1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746125" y="41829549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69</xdr:row>
      <xdr:rowOff>322498</xdr:rowOff>
    </xdr:from>
    <xdr:to>
      <xdr:col>27</xdr:col>
      <xdr:colOff>457199</xdr:colOff>
      <xdr:row>69</xdr:row>
      <xdr:rowOff>322499</xdr:rowOff>
    </xdr:to>
    <xdr:pic>
      <xdr:nvPicPr>
        <xdr:cNvPr id="24" name="Obraz 23" descr="lw1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746125" y="44413723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70</xdr:row>
      <xdr:rowOff>325397</xdr:rowOff>
    </xdr:from>
    <xdr:to>
      <xdr:col>27</xdr:col>
      <xdr:colOff>457199</xdr:colOff>
      <xdr:row>70</xdr:row>
      <xdr:rowOff>325398</xdr:rowOff>
    </xdr:to>
    <xdr:pic>
      <xdr:nvPicPr>
        <xdr:cNvPr id="25" name="Obraz 24" descr="lw1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746125" y="46997897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71</xdr:row>
      <xdr:rowOff>328296</xdr:rowOff>
    </xdr:from>
    <xdr:to>
      <xdr:col>27</xdr:col>
      <xdr:colOff>457199</xdr:colOff>
      <xdr:row>71</xdr:row>
      <xdr:rowOff>328297</xdr:rowOff>
    </xdr:to>
    <xdr:pic>
      <xdr:nvPicPr>
        <xdr:cNvPr id="26" name="Obraz 25" descr="lw1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746125" y="49582071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72</xdr:row>
      <xdr:rowOff>331195</xdr:rowOff>
    </xdr:from>
    <xdr:to>
      <xdr:col>27</xdr:col>
      <xdr:colOff>457199</xdr:colOff>
      <xdr:row>72</xdr:row>
      <xdr:rowOff>331196</xdr:rowOff>
    </xdr:to>
    <xdr:pic>
      <xdr:nvPicPr>
        <xdr:cNvPr id="27" name="Obraz 26" descr="lw1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746125" y="52166245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73</xdr:row>
      <xdr:rowOff>334094</xdr:rowOff>
    </xdr:from>
    <xdr:to>
      <xdr:col>27</xdr:col>
      <xdr:colOff>457199</xdr:colOff>
      <xdr:row>73</xdr:row>
      <xdr:rowOff>334095</xdr:rowOff>
    </xdr:to>
    <xdr:pic>
      <xdr:nvPicPr>
        <xdr:cNvPr id="28" name="Obraz 27" descr="lw1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746125" y="54750419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74</xdr:row>
      <xdr:rowOff>336993</xdr:rowOff>
    </xdr:from>
    <xdr:to>
      <xdr:col>27</xdr:col>
      <xdr:colOff>457199</xdr:colOff>
      <xdr:row>74</xdr:row>
      <xdr:rowOff>336994</xdr:rowOff>
    </xdr:to>
    <xdr:pic>
      <xdr:nvPicPr>
        <xdr:cNvPr id="29" name="Obraz 28" descr="lw1.jp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746125" y="57334593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75</xdr:row>
      <xdr:rowOff>339890</xdr:rowOff>
    </xdr:from>
    <xdr:to>
      <xdr:col>27</xdr:col>
      <xdr:colOff>457199</xdr:colOff>
      <xdr:row>75</xdr:row>
      <xdr:rowOff>339891</xdr:rowOff>
    </xdr:to>
    <xdr:pic>
      <xdr:nvPicPr>
        <xdr:cNvPr id="30" name="Obraz 29" descr="lw1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746125" y="59918765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27</xdr:col>
      <xdr:colOff>0</xdr:colOff>
      <xdr:row>60</xdr:row>
      <xdr:rowOff>296407</xdr:rowOff>
    </xdr:from>
    <xdr:to>
      <xdr:col>27</xdr:col>
      <xdr:colOff>457199</xdr:colOff>
      <xdr:row>60</xdr:row>
      <xdr:rowOff>296408</xdr:rowOff>
    </xdr:to>
    <xdr:pic>
      <xdr:nvPicPr>
        <xdr:cNvPr id="31" name="Obraz 30" descr="lw1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746125" y="21156157"/>
          <a:ext cx="2057399" cy="205739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7</xdr:col>
      <xdr:colOff>1110305</xdr:colOff>
      <xdr:row>1</xdr:row>
      <xdr:rowOff>94088</xdr:rowOff>
    </xdr:from>
    <xdr:to>
      <xdr:col>7</xdr:col>
      <xdr:colOff>3561935</xdr:colOff>
      <xdr:row>9</xdr:row>
      <xdr:rowOff>4558</xdr:rowOff>
    </xdr:to>
    <xdr:pic>
      <xdr:nvPicPr>
        <xdr:cNvPr id="53" name="Obraz 52" descr="Rysunek2.JP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rcRect l="-6572" t="-9249" r="-6572" b="-9249"/>
        <a:stretch>
          <a:fillRect/>
        </a:stretch>
      </xdr:blipFill>
      <xdr:spPr>
        <a:xfrm>
          <a:off x="6330005" y="389363"/>
          <a:ext cx="2451630" cy="1824995"/>
        </a:xfrm>
        <a:prstGeom prst="rect">
          <a:avLst/>
        </a:prstGeom>
      </xdr:spPr>
    </xdr:pic>
    <xdr:clientData/>
  </xdr:twoCellAnchor>
  <xdr:twoCellAnchor editAs="oneCell">
    <xdr:from>
      <xdr:col>0</xdr:col>
      <xdr:colOff>99391</xdr:colOff>
      <xdr:row>0</xdr:row>
      <xdr:rowOff>91109</xdr:rowOff>
    </xdr:from>
    <xdr:to>
      <xdr:col>2</xdr:col>
      <xdr:colOff>587651</xdr:colOff>
      <xdr:row>2</xdr:row>
      <xdr:rowOff>100567</xdr:rowOff>
    </xdr:to>
    <xdr:pic>
      <xdr:nvPicPr>
        <xdr:cNvPr id="52" name="Obraz 51" descr="lwiki_logo.jp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99391" y="91109"/>
          <a:ext cx="1035326" cy="456719"/>
        </a:xfrm>
        <a:prstGeom prst="rect">
          <a:avLst/>
        </a:prstGeom>
      </xdr:spPr>
    </xdr:pic>
    <xdr:clientData/>
  </xdr:twoCellAnchor>
  <xdr:twoCellAnchor editAs="oneCell">
    <xdr:from>
      <xdr:col>38</xdr:col>
      <xdr:colOff>29696</xdr:colOff>
      <xdr:row>50</xdr:row>
      <xdr:rowOff>37539</xdr:rowOff>
    </xdr:from>
    <xdr:to>
      <xdr:col>38</xdr:col>
      <xdr:colOff>1934696</xdr:colOff>
      <xdr:row>50</xdr:row>
      <xdr:rowOff>1942539</xdr:rowOff>
    </xdr:to>
    <xdr:pic>
      <xdr:nvPicPr>
        <xdr:cNvPr id="58" name="Obraz 57" descr="lw1_1.jp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31547921" y="9210114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18549</xdr:colOff>
      <xdr:row>52</xdr:row>
      <xdr:rowOff>19802</xdr:rowOff>
    </xdr:from>
    <xdr:to>
      <xdr:col>38</xdr:col>
      <xdr:colOff>1923549</xdr:colOff>
      <xdr:row>52</xdr:row>
      <xdr:rowOff>1924802</xdr:rowOff>
    </xdr:to>
    <xdr:pic>
      <xdr:nvPicPr>
        <xdr:cNvPr id="60" name="Obraz 59" descr="lw3_1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31551312" y="13184355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25066</xdr:colOff>
      <xdr:row>51</xdr:row>
      <xdr:rowOff>25066</xdr:rowOff>
    </xdr:from>
    <xdr:to>
      <xdr:col>38</xdr:col>
      <xdr:colOff>1930066</xdr:colOff>
      <xdr:row>51</xdr:row>
      <xdr:rowOff>1930066</xdr:rowOff>
    </xdr:to>
    <xdr:pic>
      <xdr:nvPicPr>
        <xdr:cNvPr id="61" name="Obraz 60" descr="lw2_1.jp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31557829" y="11179342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19405</xdr:colOff>
      <xdr:row>53</xdr:row>
      <xdr:rowOff>14168</xdr:rowOff>
    </xdr:from>
    <xdr:to>
      <xdr:col>38</xdr:col>
      <xdr:colOff>1924405</xdr:colOff>
      <xdr:row>53</xdr:row>
      <xdr:rowOff>1921565</xdr:rowOff>
    </xdr:to>
    <xdr:pic>
      <xdr:nvPicPr>
        <xdr:cNvPr id="62" name="Obraz 61" descr="lw4_1.jp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31560762" y="15243282"/>
          <a:ext cx="1905000" cy="1907397"/>
        </a:xfrm>
        <a:prstGeom prst="rect">
          <a:avLst/>
        </a:prstGeom>
      </xdr:spPr>
    </xdr:pic>
    <xdr:clientData/>
  </xdr:twoCellAnchor>
  <xdr:twoCellAnchor editAs="oneCell">
    <xdr:from>
      <xdr:col>38</xdr:col>
      <xdr:colOff>14792</xdr:colOff>
      <xdr:row>54</xdr:row>
      <xdr:rowOff>14568</xdr:rowOff>
    </xdr:from>
    <xdr:to>
      <xdr:col>38</xdr:col>
      <xdr:colOff>1915950</xdr:colOff>
      <xdr:row>54</xdr:row>
      <xdr:rowOff>1900999</xdr:rowOff>
    </xdr:to>
    <xdr:pic>
      <xdr:nvPicPr>
        <xdr:cNvPr id="63" name="Obraz 62" descr="lw5_1.jp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31542542" y="17254818"/>
          <a:ext cx="1901158" cy="1886431"/>
        </a:xfrm>
        <a:prstGeom prst="rect">
          <a:avLst/>
        </a:prstGeom>
      </xdr:spPr>
    </xdr:pic>
    <xdr:clientData/>
  </xdr:twoCellAnchor>
  <xdr:twoCellAnchor editAs="oneCell">
    <xdr:from>
      <xdr:col>38</xdr:col>
      <xdr:colOff>10534</xdr:colOff>
      <xdr:row>55</xdr:row>
      <xdr:rowOff>14794</xdr:rowOff>
    </xdr:from>
    <xdr:to>
      <xdr:col>38</xdr:col>
      <xdr:colOff>1915534</xdr:colOff>
      <xdr:row>55</xdr:row>
      <xdr:rowOff>1919794</xdr:rowOff>
    </xdr:to>
    <xdr:pic>
      <xdr:nvPicPr>
        <xdr:cNvPr id="64" name="Obraz 63" descr="lw6_1.jp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31538284" y="19266724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14858</xdr:colOff>
      <xdr:row>56</xdr:row>
      <xdr:rowOff>15082</xdr:rowOff>
    </xdr:from>
    <xdr:to>
      <xdr:col>38</xdr:col>
      <xdr:colOff>1919858</xdr:colOff>
      <xdr:row>56</xdr:row>
      <xdr:rowOff>1920082</xdr:rowOff>
    </xdr:to>
    <xdr:pic>
      <xdr:nvPicPr>
        <xdr:cNvPr id="65" name="Obraz 64" descr="lw7_1.jp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31542608" y="21278692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15595</xdr:colOff>
      <xdr:row>57</xdr:row>
      <xdr:rowOff>8425</xdr:rowOff>
    </xdr:from>
    <xdr:to>
      <xdr:col>38</xdr:col>
      <xdr:colOff>1920595</xdr:colOff>
      <xdr:row>57</xdr:row>
      <xdr:rowOff>1913425</xdr:rowOff>
    </xdr:to>
    <xdr:pic>
      <xdr:nvPicPr>
        <xdr:cNvPr id="66" name="Obraz 65" descr="lw8_1.jp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31543345" y="23283715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12299</xdr:colOff>
      <xdr:row>58</xdr:row>
      <xdr:rowOff>8714</xdr:rowOff>
    </xdr:from>
    <xdr:to>
      <xdr:col>38</xdr:col>
      <xdr:colOff>1917299</xdr:colOff>
      <xdr:row>58</xdr:row>
      <xdr:rowOff>1913714</xdr:rowOff>
    </xdr:to>
    <xdr:pic>
      <xdr:nvPicPr>
        <xdr:cNvPr id="67" name="Obraz 66" descr="lw9_1.jp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31540049" y="25295684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13260</xdr:colOff>
      <xdr:row>59</xdr:row>
      <xdr:rowOff>16848</xdr:rowOff>
    </xdr:from>
    <xdr:to>
      <xdr:col>38</xdr:col>
      <xdr:colOff>1918260</xdr:colOff>
      <xdr:row>59</xdr:row>
      <xdr:rowOff>1921848</xdr:rowOff>
    </xdr:to>
    <xdr:pic>
      <xdr:nvPicPr>
        <xdr:cNvPr id="68" name="Obraz 67" descr="lw10_1.jp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31541010" y="27315498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7611</xdr:colOff>
      <xdr:row>60</xdr:row>
      <xdr:rowOff>7611</xdr:rowOff>
    </xdr:from>
    <xdr:to>
      <xdr:col>38</xdr:col>
      <xdr:colOff>1912611</xdr:colOff>
      <xdr:row>60</xdr:row>
      <xdr:rowOff>1912611</xdr:rowOff>
    </xdr:to>
    <xdr:pic>
      <xdr:nvPicPr>
        <xdr:cNvPr id="69" name="Obraz 68" descr="lw11_1.jp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31532560" y="29240957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9132</xdr:colOff>
      <xdr:row>61</xdr:row>
      <xdr:rowOff>9134</xdr:rowOff>
    </xdr:from>
    <xdr:to>
      <xdr:col>38</xdr:col>
      <xdr:colOff>1914132</xdr:colOff>
      <xdr:row>61</xdr:row>
      <xdr:rowOff>1914134</xdr:rowOff>
    </xdr:to>
    <xdr:pic>
      <xdr:nvPicPr>
        <xdr:cNvPr id="70" name="Obraz 69" descr="lw12_1.jp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31534081" y="31251134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7853</xdr:colOff>
      <xdr:row>62</xdr:row>
      <xdr:rowOff>7853</xdr:rowOff>
    </xdr:from>
    <xdr:to>
      <xdr:col>38</xdr:col>
      <xdr:colOff>1912853</xdr:colOff>
      <xdr:row>62</xdr:row>
      <xdr:rowOff>1912853</xdr:rowOff>
    </xdr:to>
    <xdr:pic>
      <xdr:nvPicPr>
        <xdr:cNvPr id="71" name="Obraz 70" descr="lw13_1.jp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31532802" y="33258507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9375</xdr:colOff>
      <xdr:row>63</xdr:row>
      <xdr:rowOff>12177</xdr:rowOff>
    </xdr:from>
    <xdr:to>
      <xdr:col>38</xdr:col>
      <xdr:colOff>1914375</xdr:colOff>
      <xdr:row>63</xdr:row>
      <xdr:rowOff>1917177</xdr:rowOff>
    </xdr:to>
    <xdr:pic>
      <xdr:nvPicPr>
        <xdr:cNvPr id="72" name="Obraz 71" descr="lw14_1.jp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31534324" y="35271486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8096</xdr:colOff>
      <xdr:row>64</xdr:row>
      <xdr:rowOff>10898</xdr:rowOff>
    </xdr:from>
    <xdr:to>
      <xdr:col>38</xdr:col>
      <xdr:colOff>1913096</xdr:colOff>
      <xdr:row>64</xdr:row>
      <xdr:rowOff>1915898</xdr:rowOff>
    </xdr:to>
    <xdr:pic>
      <xdr:nvPicPr>
        <xdr:cNvPr id="73" name="Obraz 72" descr="lw15_1.jp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31533045" y="37278861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9617</xdr:colOff>
      <xdr:row>65</xdr:row>
      <xdr:rowOff>9619</xdr:rowOff>
    </xdr:from>
    <xdr:to>
      <xdr:col>38</xdr:col>
      <xdr:colOff>1914617</xdr:colOff>
      <xdr:row>65</xdr:row>
      <xdr:rowOff>1914619</xdr:rowOff>
    </xdr:to>
    <xdr:pic>
      <xdr:nvPicPr>
        <xdr:cNvPr id="74" name="Obraz 73" descr="lw16_1.jp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31534566" y="39286237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8339</xdr:colOff>
      <xdr:row>66</xdr:row>
      <xdr:rowOff>11141</xdr:rowOff>
    </xdr:from>
    <xdr:to>
      <xdr:col>38</xdr:col>
      <xdr:colOff>1913339</xdr:colOff>
      <xdr:row>66</xdr:row>
      <xdr:rowOff>1916141</xdr:rowOff>
    </xdr:to>
    <xdr:pic>
      <xdr:nvPicPr>
        <xdr:cNvPr id="75" name="Obraz 74" descr="lw17_1.jp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31533288" y="41296413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4258</xdr:colOff>
      <xdr:row>67</xdr:row>
      <xdr:rowOff>7060</xdr:rowOff>
    </xdr:from>
    <xdr:to>
      <xdr:col>38</xdr:col>
      <xdr:colOff>1909258</xdr:colOff>
      <xdr:row>67</xdr:row>
      <xdr:rowOff>1912060</xdr:rowOff>
    </xdr:to>
    <xdr:pic>
      <xdr:nvPicPr>
        <xdr:cNvPr id="76" name="Obraz 75" descr="lw18_1.jp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31529207" y="43300986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8582</xdr:colOff>
      <xdr:row>68</xdr:row>
      <xdr:rowOff>8582</xdr:rowOff>
    </xdr:from>
    <xdr:to>
      <xdr:col>38</xdr:col>
      <xdr:colOff>1913582</xdr:colOff>
      <xdr:row>68</xdr:row>
      <xdr:rowOff>1913582</xdr:rowOff>
    </xdr:to>
    <xdr:pic>
      <xdr:nvPicPr>
        <xdr:cNvPr id="77" name="Obraz 76" descr="lw19_1.jp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31533531" y="45311163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7303</xdr:colOff>
      <xdr:row>69</xdr:row>
      <xdr:rowOff>7302</xdr:rowOff>
    </xdr:from>
    <xdr:to>
      <xdr:col>38</xdr:col>
      <xdr:colOff>1912303</xdr:colOff>
      <xdr:row>69</xdr:row>
      <xdr:rowOff>1912302</xdr:rowOff>
    </xdr:to>
    <xdr:pic>
      <xdr:nvPicPr>
        <xdr:cNvPr id="78" name="Obraz 77" descr="lw20_1.jp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31532252" y="47318537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38</xdr:col>
      <xdr:colOff>12503</xdr:colOff>
      <xdr:row>70</xdr:row>
      <xdr:rowOff>17222</xdr:rowOff>
    </xdr:from>
    <xdr:to>
      <xdr:col>38</xdr:col>
      <xdr:colOff>1910780</xdr:colOff>
      <xdr:row>70</xdr:row>
      <xdr:rowOff>1908775</xdr:rowOff>
    </xdr:to>
    <xdr:pic>
      <xdr:nvPicPr>
        <xdr:cNvPr id="79" name="Obraz 78" descr="dl1_1.jp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31545266" y="49366748"/>
          <a:ext cx="1898277" cy="1891553"/>
        </a:xfrm>
        <a:prstGeom prst="rect">
          <a:avLst/>
        </a:prstGeom>
      </xdr:spPr>
    </xdr:pic>
    <xdr:clientData/>
  </xdr:twoCellAnchor>
  <xdr:twoCellAnchor editAs="oneCell">
    <xdr:from>
      <xdr:col>38</xdr:col>
      <xdr:colOff>16827</xdr:colOff>
      <xdr:row>71</xdr:row>
      <xdr:rowOff>12993</xdr:rowOff>
    </xdr:from>
    <xdr:to>
      <xdr:col>38</xdr:col>
      <xdr:colOff>1915104</xdr:colOff>
      <xdr:row>71</xdr:row>
      <xdr:rowOff>1904546</xdr:rowOff>
    </xdr:to>
    <xdr:pic>
      <xdr:nvPicPr>
        <xdr:cNvPr id="104" name="Obraz 103" descr="dl2_1.jp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31549590" y="51372796"/>
          <a:ext cx="1898277" cy="1891553"/>
        </a:xfrm>
        <a:prstGeom prst="rect">
          <a:avLst/>
        </a:prstGeom>
      </xdr:spPr>
    </xdr:pic>
    <xdr:clientData/>
  </xdr:twoCellAnchor>
  <xdr:twoCellAnchor editAs="oneCell">
    <xdr:from>
      <xdr:col>38</xdr:col>
      <xdr:colOff>9747</xdr:colOff>
      <xdr:row>72</xdr:row>
      <xdr:rowOff>9945</xdr:rowOff>
    </xdr:from>
    <xdr:to>
      <xdr:col>38</xdr:col>
      <xdr:colOff>1910265</xdr:colOff>
      <xdr:row>72</xdr:row>
      <xdr:rowOff>1901498</xdr:rowOff>
    </xdr:to>
    <xdr:pic>
      <xdr:nvPicPr>
        <xdr:cNvPr id="105" name="Obraz 104" descr="dl3_1.jp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31547702" y="53428186"/>
          <a:ext cx="1900518" cy="1891553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73</xdr:row>
      <xdr:rowOff>0</xdr:rowOff>
    </xdr:from>
    <xdr:to>
      <xdr:col>38</xdr:col>
      <xdr:colOff>1905000</xdr:colOff>
      <xdr:row>73</xdr:row>
      <xdr:rowOff>1930400</xdr:rowOff>
    </xdr:to>
    <xdr:pic>
      <xdr:nvPicPr>
        <xdr:cNvPr id="84" name="Obraz 83" descr="LW25a.jp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31565022" y="55402370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73</xdr:row>
      <xdr:rowOff>2012673</xdr:rowOff>
    </xdr:from>
    <xdr:to>
      <xdr:col>38</xdr:col>
      <xdr:colOff>1905000</xdr:colOff>
      <xdr:row>74</xdr:row>
      <xdr:rowOff>1930398</xdr:rowOff>
    </xdr:to>
    <xdr:pic>
      <xdr:nvPicPr>
        <xdr:cNvPr id="86" name="Obraz 85" descr="LW26.jp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31565022" y="57415043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75</xdr:row>
      <xdr:rowOff>0</xdr:rowOff>
    </xdr:from>
    <xdr:to>
      <xdr:col>38</xdr:col>
      <xdr:colOff>1905000</xdr:colOff>
      <xdr:row>75</xdr:row>
      <xdr:rowOff>1930400</xdr:rowOff>
    </xdr:to>
    <xdr:pic>
      <xdr:nvPicPr>
        <xdr:cNvPr id="89" name="Obraz 88" descr="LW27.jp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31565022" y="59427717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76</xdr:row>
      <xdr:rowOff>0</xdr:rowOff>
    </xdr:from>
    <xdr:to>
      <xdr:col>38</xdr:col>
      <xdr:colOff>1905000</xdr:colOff>
      <xdr:row>76</xdr:row>
      <xdr:rowOff>1930400</xdr:rowOff>
    </xdr:to>
    <xdr:pic>
      <xdr:nvPicPr>
        <xdr:cNvPr id="90" name="Obraz 89" descr="LW28.jp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31565022" y="61440391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77</xdr:row>
      <xdr:rowOff>0</xdr:rowOff>
    </xdr:from>
    <xdr:to>
      <xdr:col>38</xdr:col>
      <xdr:colOff>1905000</xdr:colOff>
      <xdr:row>77</xdr:row>
      <xdr:rowOff>1930400</xdr:rowOff>
    </xdr:to>
    <xdr:pic>
      <xdr:nvPicPr>
        <xdr:cNvPr id="91" name="Obraz 90" descr="LW29.jp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31565022" y="63453065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78</xdr:row>
      <xdr:rowOff>0</xdr:rowOff>
    </xdr:from>
    <xdr:to>
      <xdr:col>38</xdr:col>
      <xdr:colOff>1905000</xdr:colOff>
      <xdr:row>78</xdr:row>
      <xdr:rowOff>1930400</xdr:rowOff>
    </xdr:to>
    <xdr:pic>
      <xdr:nvPicPr>
        <xdr:cNvPr id="92" name="Obraz 91" descr="LW30.jp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31565022" y="65465739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79</xdr:row>
      <xdr:rowOff>0</xdr:rowOff>
    </xdr:from>
    <xdr:to>
      <xdr:col>38</xdr:col>
      <xdr:colOff>1905000</xdr:colOff>
      <xdr:row>79</xdr:row>
      <xdr:rowOff>1930400</xdr:rowOff>
    </xdr:to>
    <xdr:pic>
      <xdr:nvPicPr>
        <xdr:cNvPr id="93" name="Obraz 92" descr="LW31.jp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31565022" y="67478413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80</xdr:row>
      <xdr:rowOff>0</xdr:rowOff>
    </xdr:from>
    <xdr:to>
      <xdr:col>38</xdr:col>
      <xdr:colOff>1905000</xdr:colOff>
      <xdr:row>80</xdr:row>
      <xdr:rowOff>1930400</xdr:rowOff>
    </xdr:to>
    <xdr:pic>
      <xdr:nvPicPr>
        <xdr:cNvPr id="94" name="Obraz 93" descr="LW32.jp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31565022" y="69491087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81</xdr:row>
      <xdr:rowOff>0</xdr:rowOff>
    </xdr:from>
    <xdr:to>
      <xdr:col>38</xdr:col>
      <xdr:colOff>1905000</xdr:colOff>
      <xdr:row>81</xdr:row>
      <xdr:rowOff>1930400</xdr:rowOff>
    </xdr:to>
    <xdr:pic>
      <xdr:nvPicPr>
        <xdr:cNvPr id="95" name="Obraz 94" descr="LW33.jp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31565022" y="71503761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82</xdr:row>
      <xdr:rowOff>0</xdr:rowOff>
    </xdr:from>
    <xdr:to>
      <xdr:col>38</xdr:col>
      <xdr:colOff>1905000</xdr:colOff>
      <xdr:row>82</xdr:row>
      <xdr:rowOff>1930400</xdr:rowOff>
    </xdr:to>
    <xdr:pic>
      <xdr:nvPicPr>
        <xdr:cNvPr id="96" name="Obraz 95" descr="LW34.jp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31565022" y="73516435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83</xdr:row>
      <xdr:rowOff>0</xdr:rowOff>
    </xdr:from>
    <xdr:to>
      <xdr:col>38</xdr:col>
      <xdr:colOff>1905000</xdr:colOff>
      <xdr:row>83</xdr:row>
      <xdr:rowOff>1930400</xdr:rowOff>
    </xdr:to>
    <xdr:pic>
      <xdr:nvPicPr>
        <xdr:cNvPr id="97" name="Obraz 96" descr="LW35.jp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31565022" y="75529109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84</xdr:row>
      <xdr:rowOff>0</xdr:rowOff>
    </xdr:from>
    <xdr:to>
      <xdr:col>38</xdr:col>
      <xdr:colOff>1905000</xdr:colOff>
      <xdr:row>84</xdr:row>
      <xdr:rowOff>1930400</xdr:rowOff>
    </xdr:to>
    <xdr:pic>
      <xdr:nvPicPr>
        <xdr:cNvPr id="98" name="Obraz 97" descr="LW36.jp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31565022" y="77541783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85</xdr:row>
      <xdr:rowOff>0</xdr:rowOff>
    </xdr:from>
    <xdr:to>
      <xdr:col>38</xdr:col>
      <xdr:colOff>1905000</xdr:colOff>
      <xdr:row>85</xdr:row>
      <xdr:rowOff>1930400</xdr:rowOff>
    </xdr:to>
    <xdr:pic>
      <xdr:nvPicPr>
        <xdr:cNvPr id="99" name="Obraz 98" descr="LW37.jp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31565022" y="79546174"/>
          <a:ext cx="1905000" cy="1930400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86</xdr:row>
      <xdr:rowOff>0</xdr:rowOff>
    </xdr:from>
    <xdr:to>
      <xdr:col>38</xdr:col>
      <xdr:colOff>1905000</xdr:colOff>
      <xdr:row>86</xdr:row>
      <xdr:rowOff>1930400</xdr:rowOff>
    </xdr:to>
    <xdr:pic>
      <xdr:nvPicPr>
        <xdr:cNvPr id="100" name="Obraz 99" descr="LW38.jp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31565022" y="81550565"/>
          <a:ext cx="1905000" cy="1930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0</xdr:row>
          <xdr:rowOff>0</xdr:rowOff>
        </xdr:from>
        <xdr:to>
          <xdr:col>7</xdr:col>
          <xdr:colOff>1228725</xdr:colOff>
          <xdr:row>11</xdr:row>
          <xdr:rowOff>28575</xdr:rowOff>
        </xdr:to>
        <xdr:pic macro="[0]!Arkusz2.ukryj">
          <xdr:nvPicPr>
            <xdr:cNvPr id="1130" name="Picture 106">
              <a:extLs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odel2" spid="_x0000_s1205"/>
                </a:ext>
              </a:extLst>
            </xdr:cNvPicPr>
          </xdr:nvPicPr>
          <xdr:blipFill>
            <a:blip xmlns:r="http://schemas.openxmlformats.org/officeDocument/2006/relationships" r:embed="rId64"/>
            <a:srcRect/>
            <a:stretch>
              <a:fillRect/>
            </a:stretch>
          </xdr:blipFill>
          <xdr:spPr bwMode="auto">
            <a:xfrm>
              <a:off x="3829050" y="0"/>
              <a:ext cx="2619375" cy="27146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40</xdr:row>
          <xdr:rowOff>57150</xdr:rowOff>
        </xdr:from>
        <xdr:to>
          <xdr:col>6</xdr:col>
          <xdr:colOff>1590675</xdr:colOff>
          <xdr:row>48</xdr:row>
          <xdr:rowOff>142875</xdr:rowOff>
        </xdr:to>
        <xdr:sp macro="" textlink="">
          <xdr:nvSpPr>
            <xdr:cNvPr id="1132" name="Butto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l-PL" sz="1100" b="0" i="0" u="none" strike="noStrike" baseline="0">
                  <a:solidFill>
                    <a:srgbClr val="000000"/>
                  </a:solidFill>
                  <a:latin typeface="Czcionka tekstu podstawowego"/>
                </a:rPr>
                <a:t>RESETUJ DANE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37</xdr:row>
          <xdr:rowOff>76200</xdr:rowOff>
        </xdr:from>
        <xdr:to>
          <xdr:col>6</xdr:col>
          <xdr:colOff>1571625</xdr:colOff>
          <xdr:row>39</xdr:row>
          <xdr:rowOff>9525</xdr:rowOff>
        </xdr:to>
        <xdr:sp macro="" textlink="">
          <xdr:nvSpPr>
            <xdr:cNvPr id="1136" name="Button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l-PL" sz="1100" b="0" i="0" u="none" strike="noStrike" baseline="0">
                  <a:solidFill>
                    <a:srgbClr val="000000"/>
                  </a:solidFill>
                  <a:latin typeface="Czcionka tekstu podstawowego"/>
                </a:rPr>
                <a:t>Drukuj wycenę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36</xdr:row>
          <xdr:rowOff>0</xdr:rowOff>
        </xdr:from>
        <xdr:to>
          <xdr:col>6</xdr:col>
          <xdr:colOff>1581150</xdr:colOff>
          <xdr:row>37</xdr:row>
          <xdr:rowOff>0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l-PL" sz="1100" b="0" i="0" u="none" strike="noStrike" baseline="0">
                  <a:solidFill>
                    <a:srgbClr val="000000"/>
                  </a:solidFill>
                  <a:latin typeface="Czcionka tekstu podstawowego"/>
                </a:rPr>
                <a:t>Wyślij zamowienie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</xdr:row>
      <xdr:rowOff>76200</xdr:rowOff>
    </xdr:from>
    <xdr:to>
      <xdr:col>9</xdr:col>
      <xdr:colOff>377825</xdr:colOff>
      <xdr:row>30</xdr:row>
      <xdr:rowOff>133350</xdr:rowOff>
    </xdr:to>
    <xdr:pic>
      <xdr:nvPicPr>
        <xdr:cNvPr id="5" name="Obraz 4" descr="uchwyt.jp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0025" y="800100"/>
          <a:ext cx="6350000" cy="4762500"/>
        </a:xfrm>
        <a:prstGeom prst="rect">
          <a:avLst/>
        </a:prstGeom>
      </xdr:spPr>
    </xdr:pic>
    <xdr:clientData/>
  </xdr:twoCellAnchor>
  <xdr:twoCellAnchor editAs="oneCell">
    <xdr:from>
      <xdr:col>15</xdr:col>
      <xdr:colOff>66675</xdr:colOff>
      <xdr:row>4</xdr:row>
      <xdr:rowOff>76200</xdr:rowOff>
    </xdr:from>
    <xdr:to>
      <xdr:col>24</xdr:col>
      <xdr:colOff>244475</xdr:colOff>
      <xdr:row>30</xdr:row>
      <xdr:rowOff>133350</xdr:rowOff>
    </xdr:to>
    <xdr:pic>
      <xdr:nvPicPr>
        <xdr:cNvPr id="7" name="Obraz 6" descr="uchwyt_wpuszczany.jp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353675" y="800100"/>
          <a:ext cx="6350000" cy="4762500"/>
        </a:xfrm>
        <a:prstGeom prst="rect">
          <a:avLst/>
        </a:prstGeom>
      </xdr:spPr>
    </xdr:pic>
    <xdr:clientData/>
  </xdr:twoCellAnchor>
  <xdr:twoCellAnchor editAs="oneCell">
    <xdr:from>
      <xdr:col>7</xdr:col>
      <xdr:colOff>457200</xdr:colOff>
      <xdr:row>4</xdr:row>
      <xdr:rowOff>76200</xdr:rowOff>
    </xdr:from>
    <xdr:to>
      <xdr:col>16</xdr:col>
      <xdr:colOff>635000</xdr:colOff>
      <xdr:row>30</xdr:row>
      <xdr:rowOff>133350</xdr:rowOff>
    </xdr:to>
    <xdr:pic>
      <xdr:nvPicPr>
        <xdr:cNvPr id="8" name="Obraz 7" descr="galki_gumowane.jp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257800" y="800100"/>
          <a:ext cx="6350000" cy="4762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225510</xdr:colOff>
      <xdr:row>0</xdr:row>
      <xdr:rowOff>47625</xdr:rowOff>
    </xdr:from>
    <xdr:to>
      <xdr:col>5</xdr:col>
      <xdr:colOff>180453</xdr:colOff>
      <xdr:row>26</xdr:row>
      <xdr:rowOff>128773</xdr:rowOff>
    </xdr:to>
    <xdr:pic>
      <xdr:nvPicPr>
        <xdr:cNvPr id="2" name="Obraz 1" descr="kolor1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5510" y="47625"/>
          <a:ext cx="3383943" cy="4786498"/>
        </a:xfrm>
        <a:prstGeom prst="rect">
          <a:avLst/>
        </a:prstGeom>
      </xdr:spPr>
    </xdr:pic>
    <xdr:clientData/>
  </xdr:twoCellAnchor>
  <xdr:twoCellAnchor editAs="oneCell">
    <xdr:from>
      <xdr:col>11</xdr:col>
      <xdr:colOff>29392</xdr:colOff>
      <xdr:row>0</xdr:row>
      <xdr:rowOff>47625</xdr:rowOff>
    </xdr:from>
    <xdr:to>
      <xdr:col>15</xdr:col>
      <xdr:colOff>669848</xdr:colOff>
      <xdr:row>26</xdr:row>
      <xdr:rowOff>128773</xdr:rowOff>
    </xdr:to>
    <xdr:pic>
      <xdr:nvPicPr>
        <xdr:cNvPr id="3" name="Obraz 2" descr="kolor2.jp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73192" y="47625"/>
          <a:ext cx="3383656" cy="4786498"/>
        </a:xfrm>
        <a:prstGeom prst="rect">
          <a:avLst/>
        </a:prstGeom>
      </xdr:spPr>
    </xdr:pic>
    <xdr:clientData/>
  </xdr:twoCellAnchor>
  <xdr:twoCellAnchor editAs="oneCell">
    <xdr:from>
      <xdr:col>5</xdr:col>
      <xdr:colOff>471318</xdr:colOff>
      <xdr:row>0</xdr:row>
      <xdr:rowOff>47625</xdr:rowOff>
    </xdr:from>
    <xdr:to>
      <xdr:col>10</xdr:col>
      <xdr:colOff>424327</xdr:colOff>
      <xdr:row>26</xdr:row>
      <xdr:rowOff>128773</xdr:rowOff>
    </xdr:to>
    <xdr:pic>
      <xdr:nvPicPr>
        <xdr:cNvPr id="4" name="Obraz 3" descr="kolor3.jp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900318" y="47625"/>
          <a:ext cx="3382009" cy="47864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http://www.lwiki.com.pl/" TargetMode="External"/><Relationship Id="rId1" Type="http://schemas.openxmlformats.org/officeDocument/2006/relationships/hyperlink" Target="mailto:info@lwiki.pl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B1:AX95"/>
  <sheetViews>
    <sheetView showGridLines="0" tabSelected="1" zoomScale="115" zoomScaleNormal="115" workbookViewId="0">
      <selection activeCell="E10" sqref="E10"/>
    </sheetView>
  </sheetViews>
  <sheetFormatPr defaultRowHeight="12"/>
  <cols>
    <col min="1" max="1" width="0.375" style="64" customWidth="1"/>
    <col min="2" max="2" width="6" style="64" customWidth="1"/>
    <col min="3" max="3" width="20" style="93" customWidth="1"/>
    <col min="4" max="4" width="0.75" style="93" customWidth="1"/>
    <col min="5" max="5" width="13.5" style="118" customWidth="1"/>
    <col min="6" max="6" width="7.25" style="64" customWidth="1"/>
    <col min="7" max="7" width="20.625" style="63" customWidth="1"/>
    <col min="8" max="8" width="59.125" style="96" customWidth="1"/>
    <col min="9" max="9" width="5.5" style="150" customWidth="1"/>
    <col min="10" max="10" width="5.375" style="150" bestFit="1" customWidth="1"/>
    <col min="11" max="11" width="12.75" style="150" bestFit="1" customWidth="1"/>
    <col min="12" max="12" width="6.875" style="150" bestFit="1" customWidth="1"/>
    <col min="13" max="13" width="8.125" style="150" bestFit="1" customWidth="1"/>
    <col min="14" max="14" width="33.125" style="150" bestFit="1" customWidth="1"/>
    <col min="15" max="15" width="7.25" style="150" customWidth="1"/>
    <col min="16" max="16" width="7.625" style="150" customWidth="1"/>
    <col min="17" max="17" width="14.375" style="151" customWidth="1"/>
    <col min="18" max="18" width="16.5" style="151" bestFit="1" customWidth="1"/>
    <col min="19" max="19" width="13.5" style="151" bestFit="1" customWidth="1"/>
    <col min="20" max="20" width="10.25" style="150" hidden="1" customWidth="1"/>
    <col min="21" max="21" width="9" style="150" bestFit="1" customWidth="1"/>
    <col min="22" max="22" width="5.625" style="150" bestFit="1" customWidth="1"/>
    <col min="23" max="23" width="5.125" style="150" bestFit="1" customWidth="1"/>
    <col min="24" max="24" width="9.625" style="152" bestFit="1" customWidth="1"/>
    <col min="25" max="25" width="9.625" style="152" customWidth="1"/>
    <col min="26" max="26" width="9.625" style="152" bestFit="1" customWidth="1"/>
    <col min="27" max="27" width="5.625" style="150" bestFit="1" customWidth="1"/>
    <col min="28" max="28" width="8.125" style="150" customWidth="1"/>
    <col min="29" max="29" width="9.625" style="152" bestFit="1" customWidth="1"/>
    <col min="30" max="30" width="10.875" style="152" bestFit="1" customWidth="1"/>
    <col min="31" max="31" width="34.125" style="150" bestFit="1" customWidth="1"/>
    <col min="32" max="32" width="34.125" style="150" customWidth="1"/>
    <col min="33" max="33" width="9" style="150" bestFit="1" customWidth="1"/>
    <col min="34" max="34" width="13.5" style="150" hidden="1" customWidth="1"/>
    <col min="35" max="35" width="9" style="150" hidden="1" customWidth="1"/>
    <col min="36" max="36" width="9" style="97" customWidth="1"/>
    <col min="37" max="37" width="10.125" style="63" customWidth="1"/>
    <col min="38" max="38" width="11.75" style="147" customWidth="1"/>
    <col min="39" max="39" width="26" style="119" customWidth="1"/>
    <col min="40" max="41" width="9" style="63" customWidth="1"/>
    <col min="42" max="44" width="9" style="97" customWidth="1"/>
    <col min="45" max="49" width="9" style="99" customWidth="1"/>
    <col min="50" max="50" width="9" style="99"/>
    <col min="51" max="16384" width="9" style="64"/>
  </cols>
  <sheetData>
    <row r="1" spans="2:44" ht="23.25" customHeight="1">
      <c r="C1" s="92" t="s">
        <v>3845</v>
      </c>
      <c r="E1" s="94"/>
      <c r="F1" s="95"/>
      <c r="L1" s="253" t="s">
        <v>3840</v>
      </c>
      <c r="M1" s="253"/>
      <c r="N1" s="151"/>
      <c r="O1" s="151"/>
      <c r="P1" s="151"/>
      <c r="Q1" s="150"/>
      <c r="R1" s="150"/>
      <c r="T1" s="151"/>
      <c r="U1" s="152"/>
      <c r="W1" s="152"/>
      <c r="X1" s="152" t="s">
        <v>536</v>
      </c>
      <c r="Y1" s="152" t="s">
        <v>3874</v>
      </c>
      <c r="Z1" s="152" t="s">
        <v>537</v>
      </c>
      <c r="AA1" s="152"/>
      <c r="AB1" s="152"/>
      <c r="AC1" s="152" t="s">
        <v>537</v>
      </c>
      <c r="AD1" s="152" t="s">
        <v>527</v>
      </c>
      <c r="AE1" s="152"/>
      <c r="AF1" s="152"/>
      <c r="AG1" s="152"/>
      <c r="AH1" s="152"/>
      <c r="AI1" s="152"/>
      <c r="AJ1" s="98"/>
      <c r="AK1" s="147"/>
      <c r="AM1" s="148"/>
    </row>
    <row r="2" spans="2:44">
      <c r="C2" s="95" t="s">
        <v>3839</v>
      </c>
      <c r="E2" s="64"/>
      <c r="I2" s="153"/>
      <c r="J2" s="153"/>
      <c r="K2" s="153"/>
      <c r="L2" s="154" t="s">
        <v>3841</v>
      </c>
      <c r="M2" s="154" t="s">
        <v>3842</v>
      </c>
      <c r="N2" s="153"/>
      <c r="O2" s="151" t="s">
        <v>6</v>
      </c>
      <c r="P2" s="151" t="s">
        <v>2</v>
      </c>
      <c r="Q2" s="155" t="s">
        <v>431</v>
      </c>
      <c r="R2" s="155" t="s">
        <v>432</v>
      </c>
      <c r="S2" s="155" t="s">
        <v>2</v>
      </c>
      <c r="T2" s="151"/>
      <c r="U2" s="152" t="s">
        <v>427</v>
      </c>
      <c r="V2" s="152">
        <v>1</v>
      </c>
      <c r="W2" s="152">
        <v>2</v>
      </c>
      <c r="X2" s="152">
        <v>3</v>
      </c>
      <c r="Z2" s="152">
        <v>4</v>
      </c>
      <c r="AA2" s="152"/>
      <c r="AB2" s="152"/>
      <c r="AC2" s="152">
        <v>4</v>
      </c>
      <c r="AD2" s="152">
        <v>5</v>
      </c>
      <c r="AE2" s="152"/>
      <c r="AF2" s="152"/>
      <c r="AH2" s="244"/>
      <c r="AI2" s="244"/>
      <c r="AJ2" s="245"/>
      <c r="AK2" s="246"/>
      <c r="AL2" s="245"/>
      <c r="AM2" s="246"/>
      <c r="AN2" s="242"/>
      <c r="AO2" s="242"/>
      <c r="AP2" s="242"/>
      <c r="AQ2" s="242"/>
      <c r="AR2" s="242"/>
    </row>
    <row r="3" spans="2:44" ht="22.5" customHeight="1">
      <c r="E3" s="98" t="str">
        <f>CONCATENATE(E4,E5,E6,E7)</f>
        <v/>
      </c>
      <c r="L3" s="151"/>
      <c r="N3" s="151">
        <v>100</v>
      </c>
      <c r="O3" s="151">
        <v>50</v>
      </c>
      <c r="P3" s="156" t="s">
        <v>431</v>
      </c>
      <c r="Q3" s="157" t="s">
        <v>3876</v>
      </c>
      <c r="R3" s="151" t="s">
        <v>1722</v>
      </c>
      <c r="S3" s="158" t="s">
        <v>463</v>
      </c>
      <c r="T3" s="151"/>
      <c r="U3" s="159" t="s">
        <v>93</v>
      </c>
      <c r="W3" s="150" t="s">
        <v>491</v>
      </c>
      <c r="X3" s="152">
        <f>Y3*$O$16</f>
        <v>0</v>
      </c>
      <c r="Y3" s="152">
        <v>0</v>
      </c>
      <c r="Z3" s="152">
        <v>0</v>
      </c>
      <c r="AC3" s="152">
        <v>0</v>
      </c>
      <c r="AD3" s="152" t="s">
        <v>513</v>
      </c>
      <c r="AE3" s="150" t="s">
        <v>3835</v>
      </c>
      <c r="AF3" s="150" t="s">
        <v>3837</v>
      </c>
      <c r="AG3" s="159" t="s">
        <v>93</v>
      </c>
      <c r="AH3" s="243"/>
      <c r="AI3" s="243"/>
      <c r="AJ3" s="242"/>
      <c r="AK3" s="242"/>
      <c r="AL3" s="245"/>
      <c r="AM3" s="247"/>
      <c r="AN3" s="242"/>
      <c r="AO3" s="242"/>
      <c r="AP3" s="242"/>
      <c r="AQ3" s="242"/>
      <c r="AR3" s="242"/>
    </row>
    <row r="4" spans="2:44" ht="19.5" customHeight="1">
      <c r="B4" s="254" t="s">
        <v>548</v>
      </c>
      <c r="C4" s="100" t="s">
        <v>427</v>
      </c>
      <c r="D4" s="101"/>
      <c r="E4" s="66"/>
      <c r="F4" s="71"/>
      <c r="L4" s="151"/>
      <c r="N4" s="151">
        <v>110</v>
      </c>
      <c r="O4" s="151">
        <v>60</v>
      </c>
      <c r="P4" s="156" t="s">
        <v>432</v>
      </c>
      <c r="Q4" s="256" t="s">
        <v>440</v>
      </c>
      <c r="R4" s="158" t="s">
        <v>486</v>
      </c>
      <c r="S4" s="158" t="s">
        <v>487</v>
      </c>
      <c r="T4" s="151"/>
      <c r="U4" s="159" t="s">
        <v>104</v>
      </c>
      <c r="W4" s="150" t="s">
        <v>491</v>
      </c>
      <c r="X4" s="152">
        <f t="shared" ref="X4:X39" si="0">Y4*$O$16</f>
        <v>0</v>
      </c>
      <c r="Y4" s="152">
        <v>0</v>
      </c>
      <c r="Z4" s="152">
        <v>0</v>
      </c>
      <c r="AC4" s="152">
        <v>0</v>
      </c>
      <c r="AD4" s="152" t="s">
        <v>513</v>
      </c>
      <c r="AE4" s="154" t="s">
        <v>3836</v>
      </c>
      <c r="AF4" s="150" t="s">
        <v>3838</v>
      </c>
      <c r="AG4" s="159" t="s">
        <v>104</v>
      </c>
      <c r="AH4" s="243"/>
      <c r="AI4" s="243"/>
      <c r="AJ4" s="242"/>
      <c r="AK4" s="242"/>
      <c r="AL4" s="245"/>
      <c r="AM4" s="247"/>
      <c r="AN4" s="242"/>
      <c r="AO4" s="242"/>
      <c r="AP4" s="242"/>
      <c r="AQ4" s="242"/>
      <c r="AR4" s="242"/>
    </row>
    <row r="5" spans="2:44" ht="19.5" customHeight="1">
      <c r="B5" s="254"/>
      <c r="C5" s="102" t="s">
        <v>428</v>
      </c>
      <c r="D5" s="103"/>
      <c r="E5" s="67"/>
      <c r="F5" s="73" t="s">
        <v>434</v>
      </c>
      <c r="N5" s="151">
        <v>120</v>
      </c>
      <c r="O5" s="151">
        <v>70</v>
      </c>
      <c r="P5" s="156" t="s">
        <v>2</v>
      </c>
      <c r="Q5" s="256" t="s">
        <v>483</v>
      </c>
      <c r="R5" s="158" t="s">
        <v>445</v>
      </c>
      <c r="S5" s="158" t="s">
        <v>488</v>
      </c>
      <c r="T5" s="151"/>
      <c r="U5" s="159" t="s">
        <v>106</v>
      </c>
      <c r="V5" s="150" t="s">
        <v>514</v>
      </c>
      <c r="W5" s="150" t="s">
        <v>515</v>
      </c>
      <c r="X5" s="152">
        <f t="shared" si="0"/>
        <v>0</v>
      </c>
      <c r="Y5" s="152">
        <v>0</v>
      </c>
      <c r="Z5" s="152">
        <v>0</v>
      </c>
      <c r="AC5" s="152">
        <v>0</v>
      </c>
      <c r="AD5" s="152" t="s">
        <v>513</v>
      </c>
      <c r="AE5" s="154" t="s">
        <v>3814</v>
      </c>
      <c r="AF5" s="150" t="s">
        <v>3815</v>
      </c>
      <c r="AG5" s="159" t="s">
        <v>106</v>
      </c>
      <c r="AH5" s="243"/>
      <c r="AI5" s="243"/>
      <c r="AJ5" s="242"/>
      <c r="AK5" s="242"/>
      <c r="AL5" s="245"/>
      <c r="AM5" s="247"/>
      <c r="AN5" s="242"/>
      <c r="AO5" s="242"/>
      <c r="AP5" s="242"/>
      <c r="AQ5" s="242"/>
      <c r="AR5" s="242"/>
    </row>
    <row r="6" spans="2:44" ht="19.5" customHeight="1">
      <c r="B6" s="254"/>
      <c r="C6" s="102" t="s">
        <v>429</v>
      </c>
      <c r="D6" s="103"/>
      <c r="E6" s="67"/>
      <c r="F6" s="73" t="s">
        <v>434</v>
      </c>
      <c r="N6" s="151">
        <v>130</v>
      </c>
      <c r="O6" s="151">
        <v>80</v>
      </c>
      <c r="P6" s="151"/>
      <c r="Q6" s="256" t="s">
        <v>442</v>
      </c>
      <c r="R6" s="151" t="s">
        <v>1726</v>
      </c>
      <c r="S6" s="158" t="s">
        <v>443</v>
      </c>
      <c r="T6" s="151"/>
      <c r="U6" s="159" t="s">
        <v>107</v>
      </c>
      <c r="V6" s="150" t="s">
        <v>514</v>
      </c>
      <c r="W6" s="150" t="s">
        <v>515</v>
      </c>
      <c r="X6" s="152">
        <f t="shared" si="0"/>
        <v>0</v>
      </c>
      <c r="Y6" s="152">
        <v>0</v>
      </c>
      <c r="Z6" s="152">
        <v>0</v>
      </c>
      <c r="AC6" s="152">
        <v>0</v>
      </c>
      <c r="AD6" s="152" t="s">
        <v>513</v>
      </c>
      <c r="AE6" s="154" t="s">
        <v>3814</v>
      </c>
      <c r="AF6" s="150" t="s">
        <v>3815</v>
      </c>
      <c r="AG6" s="159" t="s">
        <v>107</v>
      </c>
      <c r="AH6" s="243"/>
      <c r="AI6" s="243"/>
      <c r="AJ6" s="242"/>
      <c r="AK6" s="242"/>
      <c r="AL6" s="245"/>
      <c r="AM6" s="247"/>
      <c r="AN6" s="242"/>
      <c r="AO6" s="242"/>
      <c r="AP6" s="242"/>
      <c r="AQ6" s="242"/>
      <c r="AR6" s="242"/>
    </row>
    <row r="7" spans="2:44" ht="19.5" customHeight="1">
      <c r="B7" s="254"/>
      <c r="C7" s="102" t="s">
        <v>489</v>
      </c>
      <c r="D7" s="103"/>
      <c r="E7" s="67"/>
      <c r="F7" s="73"/>
      <c r="N7" s="151">
        <v>140</v>
      </c>
      <c r="O7" s="151"/>
      <c r="P7" s="160" t="e">
        <f ca="1">OFFSET($Q$2,0,0,1,COUNTA($Q$2:$S$2))</f>
        <v>#VALUE!</v>
      </c>
      <c r="Q7" s="257" t="s">
        <v>441</v>
      </c>
      <c r="R7" s="158" t="s">
        <v>446</v>
      </c>
      <c r="S7" s="158" t="s">
        <v>465</v>
      </c>
      <c r="T7" s="151"/>
      <c r="U7" s="159" t="s">
        <v>108</v>
      </c>
      <c r="V7" s="150" t="s">
        <v>514</v>
      </c>
      <c r="W7" s="150" t="s">
        <v>515</v>
      </c>
      <c r="X7" s="152">
        <f t="shared" si="0"/>
        <v>15</v>
      </c>
      <c r="Y7" s="152">
        <v>1</v>
      </c>
      <c r="Z7" s="152">
        <v>0</v>
      </c>
      <c r="AC7" s="152">
        <v>0</v>
      </c>
      <c r="AD7" s="152">
        <f>K30</f>
        <v>20</v>
      </c>
      <c r="AE7" s="154" t="s">
        <v>3808</v>
      </c>
      <c r="AF7" s="150" t="s">
        <v>3809</v>
      </c>
      <c r="AG7" s="159" t="s">
        <v>108</v>
      </c>
      <c r="AH7" s="238"/>
      <c r="AI7" s="238"/>
      <c r="AJ7" s="63"/>
    </row>
    <row r="8" spans="2:44" ht="19.5" customHeight="1">
      <c r="B8" s="254"/>
      <c r="C8" s="102" t="s">
        <v>490</v>
      </c>
      <c r="D8" s="103"/>
      <c r="E8" s="67"/>
      <c r="F8" s="73"/>
      <c r="N8" s="151"/>
      <c r="O8" s="151"/>
      <c r="P8" s="160"/>
      <c r="R8" s="151" t="s">
        <v>1727</v>
      </c>
      <c r="S8" s="158" t="s">
        <v>464</v>
      </c>
      <c r="T8" s="151"/>
      <c r="U8" s="159" t="s">
        <v>109</v>
      </c>
      <c r="V8" s="150" t="s">
        <v>514</v>
      </c>
      <c r="W8" s="150" t="s">
        <v>515</v>
      </c>
      <c r="X8" s="152">
        <f t="shared" si="0"/>
        <v>15</v>
      </c>
      <c r="Y8" s="152">
        <v>1</v>
      </c>
      <c r="Z8" s="152">
        <v>0</v>
      </c>
      <c r="AA8" s="151" t="str">
        <f ca="1">OFFSET($U$3,0,0,COUNTA($U$3:$U$33),1)</f>
        <v xml:space="preserve">LW6 </v>
      </c>
      <c r="AC8" s="152">
        <v>0</v>
      </c>
      <c r="AD8" s="152">
        <f>K30</f>
        <v>20</v>
      </c>
      <c r="AE8" s="154" t="s">
        <v>3808</v>
      </c>
      <c r="AF8" s="150" t="s">
        <v>3809</v>
      </c>
      <c r="AG8" s="159" t="s">
        <v>109</v>
      </c>
      <c r="AH8" s="238"/>
      <c r="AI8" s="238"/>
      <c r="AJ8" s="63"/>
    </row>
    <row r="9" spans="2:44" ht="19.5" customHeight="1">
      <c r="B9" s="254"/>
      <c r="C9" s="102" t="s">
        <v>492</v>
      </c>
      <c r="D9" s="103"/>
      <c r="E9" s="67"/>
      <c r="F9" s="73"/>
      <c r="N9" s="151"/>
      <c r="O9" s="151"/>
      <c r="P9" s="160" t="e">
        <f ca="1">OFFSET($V$2,0,0,1,COUNTA($V$2:$AR$2))</f>
        <v>#VALUE!</v>
      </c>
      <c r="Q9" s="157"/>
      <c r="R9" s="151" t="s">
        <v>1728</v>
      </c>
      <c r="S9" s="158" t="s">
        <v>469</v>
      </c>
      <c r="T9" s="151"/>
      <c r="U9" s="159" t="s">
        <v>110</v>
      </c>
      <c r="V9" s="150" t="s">
        <v>514</v>
      </c>
      <c r="W9" s="150" t="s">
        <v>515</v>
      </c>
      <c r="X9" s="152">
        <f t="shared" si="0"/>
        <v>0</v>
      </c>
      <c r="Y9" s="152">
        <v>0</v>
      </c>
      <c r="Z9" s="152">
        <v>10</v>
      </c>
      <c r="AA9" s="151" t="e">
        <f ca="1">OFFSET($V$2,MATCH($E$4,$U$3:$U$33,0),0,COUNTIF($U$3:$U$33,$E$4),2)</f>
        <v>#N/A</v>
      </c>
      <c r="AC9" s="152">
        <v>10</v>
      </c>
      <c r="AD9" s="152">
        <f>K30</f>
        <v>20</v>
      </c>
      <c r="AE9" s="154" t="s">
        <v>3816</v>
      </c>
      <c r="AF9" s="150" t="s">
        <v>3817</v>
      </c>
      <c r="AG9" s="159" t="s">
        <v>110</v>
      </c>
      <c r="AH9" s="238"/>
      <c r="AI9" s="238"/>
      <c r="AJ9" s="63"/>
    </row>
    <row r="10" spans="2:44">
      <c r="B10" s="254"/>
      <c r="C10" s="102" t="s">
        <v>523</v>
      </c>
      <c r="D10" s="103"/>
      <c r="E10" s="67"/>
      <c r="F10" s="73" t="s">
        <v>518</v>
      </c>
      <c r="N10" s="151"/>
      <c r="O10" s="151"/>
      <c r="P10" s="160" t="e">
        <f ca="1">OFFSET($V$2,1,MATCH($E$1,$V$2:$AV$2,0)-1,COUNTA(OFFSET($V$2,1,MATCH($E$1,$V$2:$AV$2,0)-1,30,1)),1)</f>
        <v>#N/A</v>
      </c>
      <c r="Q10" s="157"/>
      <c r="R10" s="161" t="s">
        <v>1729</v>
      </c>
      <c r="S10" s="158" t="s">
        <v>468</v>
      </c>
      <c r="T10" s="151"/>
      <c r="U10" s="159" t="s">
        <v>111</v>
      </c>
      <c r="V10" s="150" t="s">
        <v>514</v>
      </c>
      <c r="W10" s="150" t="s">
        <v>515</v>
      </c>
      <c r="X10" s="152">
        <f t="shared" si="0"/>
        <v>0</v>
      </c>
      <c r="Y10" s="152">
        <v>0</v>
      </c>
      <c r="Z10" s="152">
        <v>10</v>
      </c>
      <c r="AA10" s="150" t="e">
        <f ca="1">OFFSET($W$2,MATCH($E$4,$U$3:$U$33,0),0,COUNTIF($U$3:$U$33,$E$4),2)</f>
        <v>#N/A</v>
      </c>
      <c r="AC10" s="152">
        <v>10</v>
      </c>
      <c r="AD10" s="152">
        <f>K30</f>
        <v>20</v>
      </c>
      <c r="AE10" s="154" t="s">
        <v>3816</v>
      </c>
      <c r="AF10" s="150" t="s">
        <v>3817</v>
      </c>
      <c r="AG10" s="159" t="s">
        <v>111</v>
      </c>
      <c r="AH10" s="238"/>
      <c r="AI10" s="238"/>
      <c r="AJ10" s="63"/>
    </row>
    <row r="11" spans="2:44" ht="24.75" customHeight="1">
      <c r="C11" s="104" t="s">
        <v>3843</v>
      </c>
      <c r="D11" s="105"/>
      <c r="E11" s="106" t="e">
        <f>VLOOKUP(E3,koszty!A1:AT2361,9,0)</f>
        <v>#N/A</v>
      </c>
      <c r="F11" s="107" t="s">
        <v>435</v>
      </c>
      <c r="N11" s="151"/>
      <c r="O11" s="151"/>
      <c r="Q11" s="157"/>
      <c r="R11" s="158" t="s">
        <v>1724</v>
      </c>
      <c r="S11" s="158" t="s">
        <v>467</v>
      </c>
      <c r="T11" s="151"/>
      <c r="U11" s="159" t="s">
        <v>112</v>
      </c>
      <c r="V11" s="150" t="s">
        <v>514</v>
      </c>
      <c r="W11" s="150" t="s">
        <v>515</v>
      </c>
      <c r="X11" s="152">
        <f t="shared" si="0"/>
        <v>30</v>
      </c>
      <c r="Y11" s="152">
        <v>2</v>
      </c>
      <c r="Z11" s="152">
        <v>0</v>
      </c>
      <c r="AA11" s="150" t="e">
        <f ca="1">OFFSET($AC$2,MATCH($E$4,$U$3:$U$33,0),0,COUNTIF($U$3:$U$33,$E$4),2)</f>
        <v>#N/A</v>
      </c>
      <c r="AC11" s="152">
        <v>0</v>
      </c>
      <c r="AD11" s="152">
        <f>K30*2</f>
        <v>40</v>
      </c>
      <c r="AE11" s="154" t="s">
        <v>3801</v>
      </c>
      <c r="AF11" s="150" t="s">
        <v>3810</v>
      </c>
      <c r="AG11" s="159" t="s">
        <v>112</v>
      </c>
      <c r="AH11" s="238"/>
      <c r="AI11" s="238"/>
      <c r="AJ11" s="63"/>
    </row>
    <row r="12" spans="2:44" ht="31.5" customHeight="1">
      <c r="C12" s="108" t="s">
        <v>534</v>
      </c>
      <c r="D12" s="109"/>
      <c r="E12" s="91" t="e">
        <f>VLOOKUP(E3,koszty!A1:AT2361,16,0)</f>
        <v>#N/A</v>
      </c>
      <c r="F12" s="110" t="s">
        <v>533</v>
      </c>
      <c r="L12" s="151"/>
      <c r="N12" s="166"/>
      <c r="O12" s="150">
        <f>IF(AND($E$4=U3,OR($E$5=N4,$E$5=N5,$E$5=N6,$E$5=N7)),AE3,IF(AND($E$4=U3,$E$5=$N$3),AF3,IF(AND($E$4=U4,OR($E$5=N4,$E$5=N5,$E$5=N6,$E$5=N7)),AE4,IF(AND($E$4=U4,$E$5=$N$3),AF4,IF(AND($E$4=U5,OR($E$5=N4,$E$5=N5,$E$5=N6,$E$5=N7)),AE5,IF(AND($E$4=U5,$E$5=$N$3),AF5,IF(AND($E$4=U6,OR($E$5=N4,$E$5=N5,$E$5=N6,$E$5=N7)),AE6,IF(AND($E$4=U6,$E$5=$N$3),AF6,IF(AND($E$4=U7,OR($E$5=N4,$E$5=N5,$E$5=N6,$E$5=N7)),AE7,IF(AND($E$4=U7,$E$5=$N$3),AF7,IF(AND($E$4=U8,OR($E$5=N4,$E$5=N5,$E$5=N6,$E$5=N7)),AE8,IF(AND($E$4=U8,$E$5=$N$3),AF8,IF(AND($E$4=U9,OR($E$5=N4,$E$5=N5,$E$5=N6,$E$5=N7)),AE9,IF(AND($E$4=U9,$E$5=$N$3),AF9,IF(AND($E$4=U10,OR($E$5=N4,$E$5=N5,$E$5=N6,$E$5=N7)),AE10,IF(AND($E$4=U10,$E$5=$N$3),AF10,IF(AND($E$4=U11,OR($E$5=N4,$E$5=N5,$E$5=N6,$E$5=N7)),AE11,IF(AND($E$4=U11,$E$5=$N$3),AF11,IF(AND($E$4=U12,OR($E$5=N4,$E$5=N5,$E$5=N6,$E$5=N7)),AE12,IF(AND($E$4=U12,$E$5=$N$3),AF12,IF(AND($E$4=U13,OR($E$5=N4,$E$5=N5,$E$5=N6,$E$5=N7)),AE13,IF(AND($E$4=U13,$E$5=$N$3),AF13,IF(AND($E$4=U14,OR($E$5=N4,$E$5=N5,$E$5=N6,$E$5=N7)),AE14,IF(AND($E$4=U14,$E$5=$N$3),AF14,IF(AND($E$4=U15,OR($E$5=N4,$E$5=N5,$E$5=N6,$E$5=N7)),AE15,IF(AND($E$4=U15,$E$5=$N$3),AF15,IF(AND($E$4=U16,OR($E$5=N4,$E$5=N5,$E$5=N6,$E$5=N7)),AE16,IF(AND($E$4=U16,$E$5=$N$3),AF16,IF(AND($E$4=U17,OR($E$5=N4,$E$5=N5,$E$5=N6,$E$5=N7)),AE17,IF(AND($E$4=U17,$E$5=$N$3),AF17,IF(AND($E$4=U18,OR($E$5=N4,$E$5=N5,$E$5=N6,$E$5=N7)),AE18,IF(AND($E$4=U18,$E$5=$N$3),AF18,IF(AND($E$4=U19,OR($E$5=N4,$E$5=N5,$E$5=N6,$E$5=N7)),AE19,IF(AND($E$4=U19,$E$5=$N$3),AF19,IF(AND($E$4=U20,OR($E$5=N4,$E$5=N5,$E$5=N6,$E$5=N7)),AE20,IF(AND($E$4=U20,$E$5=$N$3),AF20,IF(AND($E$4=U21,OR($E$5=N4,$E$5=N5,$E$5=N6,$E$5=N7)),AE21,IF(AND($E$4=U21,$E$5=$N$3),AF21,IF(AND($E$4=U22,OR($E$5=N4,$E$5=N5,$E$5=N6,$E$5=N7)),AE22,IF(AND($E$4=U22,$E$5=$N$3),AF22,IF(AND($E$4=U23,OR($E$5=N4,$E$5=N5,$E$5=N6,$E$5=N7)),AE23,IF(AND($E$4=U23,$E$5=$N$3),AF23,IF(AND($E$4=U24,OR($E$5=N4,$E$5=N5,$E$5=N6,$E$5=N7)),AE24,IF(AND($E$4=U24,$E$5=$N$3),AF24,IF(AND($E$4=U25,OR($E$5=N4,$E$5=N5,$E$5=N6,$E$5=N7)),AE25,IF(AND($E$4=U25,$E$5=$N$3),AF25,IF(AND($E$4=U26,OR($E$5=N4,$E$5=N5,$E$5=N6,$E$5=N7)),AE26,IF(AND($E$4=U26,$E$5=$N$3),AF26,))))))))))))))))))))))))))))))))))))))))))))))))</f>
        <v>0</v>
      </c>
      <c r="Q12" s="157"/>
      <c r="R12" s="158" t="s">
        <v>447</v>
      </c>
      <c r="S12" s="158" t="s">
        <v>466</v>
      </c>
      <c r="T12" s="151"/>
      <c r="U12" s="159" t="s">
        <v>94</v>
      </c>
      <c r="V12" s="150" t="s">
        <v>514</v>
      </c>
      <c r="W12" s="150" t="s">
        <v>515</v>
      </c>
      <c r="X12" s="152">
        <f t="shared" si="0"/>
        <v>30</v>
      </c>
      <c r="Y12" s="152">
        <v>2</v>
      </c>
      <c r="Z12" s="152">
        <v>0</v>
      </c>
      <c r="AA12" s="150" t="e">
        <f ca="1">OFFSET($AD$2,MATCH($E$4,$U$3:$U$33,0),0,COUNTIF($U$3:$U$33,$E$4),2)</f>
        <v>#N/A</v>
      </c>
      <c r="AC12" s="152">
        <v>0</v>
      </c>
      <c r="AD12" s="152">
        <f>K30*2</f>
        <v>40</v>
      </c>
      <c r="AE12" s="154" t="s">
        <v>3801</v>
      </c>
      <c r="AF12" s="150" t="s">
        <v>3810</v>
      </c>
      <c r="AG12" s="159" t="s">
        <v>94</v>
      </c>
      <c r="AH12" s="238"/>
      <c r="AI12" s="238"/>
      <c r="AJ12" s="63"/>
    </row>
    <row r="13" spans="2:44" ht="20.25" customHeight="1">
      <c r="C13" s="111" t="s">
        <v>430</v>
      </c>
      <c r="D13" s="111"/>
      <c r="E13" s="98"/>
      <c r="F13" s="112" t="s">
        <v>3798</v>
      </c>
      <c r="G13" s="97">
        <f>IF(O12=0,O13,O12)</f>
        <v>0</v>
      </c>
      <c r="H13" s="239"/>
      <c r="I13" s="154"/>
      <c r="J13" s="154"/>
      <c r="K13" s="154"/>
      <c r="L13" s="166"/>
      <c r="M13" s="154"/>
      <c r="N13" s="154"/>
      <c r="O13" s="150">
        <f>IF(AND($E$4=U27,OR($E$5=N4,$E$5=N5,$E$5=N6,$E$5=N7)),AE27,IF(AND($E$4=U27,$E$5=$N$3),AF27,IF(AND($E$4=U28,OR($E$5=N4,$E$5=N5,$E$5=N6,$E$5=N7)),AE28,IF(AND($E$4=U28,$E$5=$N$3),AF28,IF(AND($E$4=U29,OR($E$5=N4,$E$5=N5,$E$5=N6,$E$5=N7)),AE29,IF(AND($E$4=U29,$E$5=$N$3),AF29,IF(AND($E$4=U30,OR($E$5=N4,$E$5=N5,$E$5=N6,$E$5=N7)),AE30,IF(AND($E$4=U30,$E$5=$N$3),AF30,IF(AND($E$4=U31,OR($E$5=N4,$E$5=N5,$E$5=N6,$E$5=N7)),AE31,IF(AND($E$4=U31,$E$5=$N$3),AF31,IF(AND($E$4=U32,OR($E$5=N4,$E$5=N5,$E$5=N6,$E$5=N7)),AE32,IF(AND($E$4=U32,$E$5=$N$3),AF32,IF(AND($E$4=U33,OR($E$5=N4,$E$5=N5,$E$5=N6,$E$5=N7)),AE33,IF(AND($E$4=U33,$E$5=$N$3),AF33,IF(AND($E$4=U34,OR($E$5=N4,$E$5=N5,$E$5=N6,$E$5=N7)),AE34,IF(AND($E$4=U34,$E$5=$N$3),AF34,IF(AND($E$4=U35,OR($E$5=N4,$E$5=N5,$E$5=N6,$E$5=N7)),AE35,IF(AND($E$4=U35,$E$5=$N$3),AF35,IF(AND($E$4=U36,OR($E$5=N4,$E$5=N5,$E$5=N6,$E$5=N7)),AE36,IF(AND($E$4=U36,$E$5=$N$3),AF36,IF(AND($E$4=U37,OR($E$5=N4,$E$5=N5,$E$5=N6,$E$5=N7)),AE37,IF(AND($E$4=U37,$E$5=$N$3),AF37,IF(AND($E$4=U38,OR($E$5=N4,$E$5=N5,$E$5=N6,$E$5=N7)),AE38,IF(AND($E$4=U38,$E$5=$N$3),AF38,IF(AND($E$4=U39,OR($E$5=N4,$E$5=N5,$E$5=N6,$E$5=N7)),AE39,IF(AND($E$4=U39,$E$5=$N$3),AF39,))))))))))))))))))))))))))</f>
        <v>0</v>
      </c>
      <c r="P13" s="151"/>
      <c r="Q13" s="157"/>
      <c r="R13" s="158" t="s">
        <v>448</v>
      </c>
      <c r="S13" s="158" t="s">
        <v>470</v>
      </c>
      <c r="T13" s="151"/>
      <c r="U13" s="159" t="s">
        <v>95</v>
      </c>
      <c r="V13" s="150" t="s">
        <v>514</v>
      </c>
      <c r="W13" s="150" t="s">
        <v>515</v>
      </c>
      <c r="X13" s="152">
        <f t="shared" si="0"/>
        <v>0</v>
      </c>
      <c r="Y13" s="152">
        <v>0</v>
      </c>
      <c r="Z13" s="152">
        <v>10</v>
      </c>
      <c r="AC13" s="152">
        <v>10</v>
      </c>
      <c r="AD13" s="152">
        <f>K30</f>
        <v>20</v>
      </c>
      <c r="AE13" s="150" t="s">
        <v>3818</v>
      </c>
      <c r="AF13" s="150" t="s">
        <v>3807</v>
      </c>
      <c r="AG13" s="159" t="s">
        <v>95</v>
      </c>
      <c r="AH13" s="238"/>
      <c r="AI13" s="238"/>
      <c r="AJ13" s="63"/>
    </row>
    <row r="14" spans="2:44" ht="19.5" customHeight="1">
      <c r="C14" s="100" t="s">
        <v>3844</v>
      </c>
      <c r="D14" s="101"/>
      <c r="E14" s="113" t="e">
        <f>J14</f>
        <v>#N/A</v>
      </c>
      <c r="F14" s="71" t="s">
        <v>435</v>
      </c>
      <c r="G14" s="242" t="s">
        <v>3867</v>
      </c>
      <c r="H14" s="240">
        <v>400</v>
      </c>
      <c r="I14" s="154"/>
      <c r="J14" s="154" t="e">
        <f>E11*E10</f>
        <v>#N/A</v>
      </c>
      <c r="K14" s="154" t="s">
        <v>435</v>
      </c>
      <c r="L14" s="154"/>
      <c r="M14" s="154"/>
      <c r="N14" s="154"/>
      <c r="O14" s="166"/>
      <c r="P14" s="166"/>
      <c r="Q14" s="248"/>
      <c r="R14" s="161" t="s">
        <v>1730</v>
      </c>
      <c r="S14" s="158" t="s">
        <v>472</v>
      </c>
      <c r="T14" s="151"/>
      <c r="U14" s="159" t="s">
        <v>96</v>
      </c>
      <c r="V14" s="150" t="s">
        <v>514</v>
      </c>
      <c r="W14" s="150" t="s">
        <v>515</v>
      </c>
      <c r="X14" s="152">
        <f t="shared" si="0"/>
        <v>0</v>
      </c>
      <c r="Y14" s="152">
        <v>0</v>
      </c>
      <c r="Z14" s="152">
        <v>10</v>
      </c>
      <c r="AC14" s="152">
        <v>10</v>
      </c>
      <c r="AD14" s="152">
        <f>K30</f>
        <v>20</v>
      </c>
      <c r="AE14" s="150" t="s">
        <v>3818</v>
      </c>
      <c r="AF14" s="150" t="s">
        <v>3807</v>
      </c>
      <c r="AG14" s="159" t="s">
        <v>96</v>
      </c>
      <c r="AH14" s="238"/>
      <c r="AI14" s="238"/>
      <c r="AJ14" s="63"/>
    </row>
    <row r="15" spans="2:44" ht="17.25" customHeight="1">
      <c r="C15" s="104" t="s">
        <v>516</v>
      </c>
      <c r="D15" s="114"/>
      <c r="E15" s="114" t="s">
        <v>517</v>
      </c>
      <c r="F15" s="115"/>
      <c r="G15" s="242" t="s">
        <v>3866</v>
      </c>
      <c r="H15" s="154" t="e">
        <f>IF(E14&gt;70,H14,J15)</f>
        <v>#N/A</v>
      </c>
      <c r="I15" s="166">
        <v>0</v>
      </c>
      <c r="J15" s="154" t="e">
        <f>K16</f>
        <v>#N/A</v>
      </c>
      <c r="K15" s="154" t="e">
        <f>VLOOKUP($E$3,koszty!A1:AT2222,22,0)</f>
        <v>#N/A</v>
      </c>
      <c r="L15" s="154"/>
      <c r="M15" s="166"/>
      <c r="N15" s="166"/>
      <c r="O15" s="166"/>
      <c r="P15" s="166"/>
      <c r="Q15" s="248"/>
      <c r="R15" s="161" t="s">
        <v>1731</v>
      </c>
      <c r="S15" s="158" t="s">
        <v>471</v>
      </c>
      <c r="T15" s="151"/>
      <c r="U15" s="159" t="s">
        <v>97</v>
      </c>
      <c r="V15" s="150" t="s">
        <v>514</v>
      </c>
      <c r="W15" s="150" t="s">
        <v>515</v>
      </c>
      <c r="X15" s="152">
        <f t="shared" si="0"/>
        <v>30</v>
      </c>
      <c r="Y15" s="152">
        <v>2</v>
      </c>
      <c r="Z15" s="152">
        <v>0</v>
      </c>
      <c r="AC15" s="152">
        <v>0</v>
      </c>
      <c r="AD15" s="152">
        <f>K30*2</f>
        <v>40</v>
      </c>
      <c r="AE15" s="150" t="s">
        <v>3806</v>
      </c>
      <c r="AF15" s="150" t="s">
        <v>3811</v>
      </c>
      <c r="AG15" s="159" t="s">
        <v>97</v>
      </c>
      <c r="AH15" s="238"/>
      <c r="AI15" s="238"/>
      <c r="AJ15" s="63"/>
    </row>
    <row r="16" spans="2:44" ht="27" customHeight="1">
      <c r="B16" s="95"/>
      <c r="C16" s="108" t="s">
        <v>532</v>
      </c>
      <c r="D16" s="116"/>
      <c r="E16" s="91">
        <v>0</v>
      </c>
      <c r="F16" s="110" t="s">
        <v>533</v>
      </c>
      <c r="G16" s="117" t="s">
        <v>3868</v>
      </c>
      <c r="H16" s="241"/>
      <c r="I16" s="166"/>
      <c r="J16" s="166"/>
      <c r="K16" s="154" t="e">
        <f>IF(E11=J14,K15,IF(J14&gt;koszty!AA15,koszty!AB23))</f>
        <v>#N/A</v>
      </c>
      <c r="L16" s="154"/>
      <c r="M16" s="166"/>
      <c r="N16" s="166" t="s">
        <v>3873</v>
      </c>
      <c r="O16" s="166">
        <v>15</v>
      </c>
      <c r="P16" s="166" t="s">
        <v>433</v>
      </c>
      <c r="Q16" s="248"/>
      <c r="R16" s="161" t="s">
        <v>1732</v>
      </c>
      <c r="S16" s="158" t="s">
        <v>473</v>
      </c>
      <c r="T16" s="151"/>
      <c r="U16" s="159" t="s">
        <v>98</v>
      </c>
      <c r="V16" s="150" t="s">
        <v>514</v>
      </c>
      <c r="W16" s="150" t="s">
        <v>515</v>
      </c>
      <c r="X16" s="152">
        <f t="shared" si="0"/>
        <v>30</v>
      </c>
      <c r="Y16" s="152">
        <v>2</v>
      </c>
      <c r="Z16" s="152">
        <v>0</v>
      </c>
      <c r="AC16" s="152">
        <v>0</v>
      </c>
      <c r="AD16" s="152">
        <f>K30*2</f>
        <v>40</v>
      </c>
      <c r="AE16" s="150" t="s">
        <v>3806</v>
      </c>
      <c r="AF16" s="150" t="s">
        <v>3811</v>
      </c>
      <c r="AG16" s="159" t="s">
        <v>98</v>
      </c>
      <c r="AH16" s="238"/>
      <c r="AI16" s="238"/>
      <c r="AJ16" s="63"/>
    </row>
    <row r="17" spans="2:36" ht="17.25" customHeight="1">
      <c r="G17" s="119"/>
      <c r="H17" s="239"/>
      <c r="I17" s="166">
        <v>0</v>
      </c>
      <c r="J17" s="166">
        <v>11</v>
      </c>
      <c r="K17" s="154"/>
      <c r="L17" s="154"/>
      <c r="M17" s="166"/>
      <c r="N17" s="166" t="s">
        <v>3872</v>
      </c>
      <c r="O17" s="166">
        <v>0</v>
      </c>
      <c r="P17" s="249">
        <v>18</v>
      </c>
      <c r="Q17" s="248"/>
      <c r="R17" s="161" t="s">
        <v>1733</v>
      </c>
      <c r="S17" s="158" t="s">
        <v>474</v>
      </c>
      <c r="T17" s="151"/>
      <c r="U17" s="159" t="s">
        <v>99</v>
      </c>
      <c r="V17" s="150" t="s">
        <v>514</v>
      </c>
      <c r="W17" s="150" t="s">
        <v>515</v>
      </c>
      <c r="X17" s="152">
        <f t="shared" si="0"/>
        <v>0</v>
      </c>
      <c r="Y17" s="152">
        <v>0</v>
      </c>
      <c r="Z17" s="152">
        <v>10</v>
      </c>
      <c r="AC17" s="152">
        <v>10</v>
      </c>
      <c r="AD17" s="152">
        <f>K30</f>
        <v>20</v>
      </c>
      <c r="AE17" s="150" t="s">
        <v>3819</v>
      </c>
      <c r="AF17" s="150" t="s">
        <v>3805</v>
      </c>
      <c r="AG17" s="159" t="s">
        <v>99</v>
      </c>
      <c r="AH17" s="238"/>
      <c r="AI17" s="238"/>
      <c r="AJ17" s="63"/>
    </row>
    <row r="18" spans="2:36" ht="17.25" customHeight="1">
      <c r="B18" s="120" t="s">
        <v>538</v>
      </c>
      <c r="C18" s="100" t="s">
        <v>519</v>
      </c>
      <c r="D18" s="101"/>
      <c r="E18" s="69" t="s">
        <v>3862</v>
      </c>
      <c r="F18" s="71"/>
      <c r="G18" s="121" t="s">
        <v>3865</v>
      </c>
      <c r="H18" s="122"/>
      <c r="J18" s="151"/>
      <c r="K18" s="166"/>
      <c r="L18" s="151"/>
      <c r="M18" s="151"/>
      <c r="N18" s="248" t="e">
        <f ca="1">OFFSET($X$2,MATCH($E$4,$U$3:$U$39,0),0,COUNTIF($U$3:$U$39,$E$4),1)</f>
        <v>#N/A</v>
      </c>
      <c r="O18" s="166"/>
      <c r="P18" s="166"/>
      <c r="Q18" s="248"/>
      <c r="R18" s="158" t="s">
        <v>444</v>
      </c>
      <c r="S18" s="158" t="s">
        <v>475</v>
      </c>
      <c r="T18" s="151"/>
      <c r="U18" s="159" t="s">
        <v>100</v>
      </c>
      <c r="V18" s="150" t="s">
        <v>514</v>
      </c>
      <c r="W18" s="150" t="s">
        <v>515</v>
      </c>
      <c r="X18" s="152">
        <f t="shared" si="0"/>
        <v>0</v>
      </c>
      <c r="Y18" s="152">
        <v>0</v>
      </c>
      <c r="Z18" s="152">
        <v>10</v>
      </c>
      <c r="AC18" s="152">
        <v>10</v>
      </c>
      <c r="AD18" s="152">
        <f>K30</f>
        <v>20</v>
      </c>
      <c r="AE18" s="150" t="s">
        <v>3819</v>
      </c>
      <c r="AF18" s="150" t="s">
        <v>3805</v>
      </c>
      <c r="AG18" s="159" t="s">
        <v>100</v>
      </c>
      <c r="AH18" s="238"/>
      <c r="AI18" s="238"/>
      <c r="AJ18" s="63"/>
    </row>
    <row r="19" spans="2:36" ht="17.25" customHeight="1">
      <c r="B19" s="120"/>
      <c r="C19" s="102"/>
      <c r="D19" s="103"/>
      <c r="E19" s="255">
        <f>IF(OR($E$18=$L$35,$E$18=$O$21),0,$L$30+$L$31)</f>
        <v>0</v>
      </c>
      <c r="F19" s="73" t="s">
        <v>433</v>
      </c>
      <c r="G19" s="63" t="s">
        <v>3863</v>
      </c>
      <c r="H19" s="122"/>
      <c r="I19" s="151"/>
      <c r="J19" s="151"/>
      <c r="K19" s="166"/>
      <c r="L19" s="151"/>
      <c r="M19" s="166">
        <v>0</v>
      </c>
      <c r="N19" s="248" t="e">
        <f ca="1">IF(E24=M30,N18,IF(E24=M31,N18+P31,IF(E24=M32,N18+P32,IF(E24=M33,N18+P33,IF(E24=M34,N18+P34)))))</f>
        <v>#N/A</v>
      </c>
      <c r="O19" s="151"/>
      <c r="P19" s="151"/>
      <c r="Q19" s="157"/>
      <c r="R19" s="158" t="s">
        <v>449</v>
      </c>
      <c r="S19" s="158" t="s">
        <v>480</v>
      </c>
      <c r="T19" s="151"/>
      <c r="U19" s="159" t="s">
        <v>101</v>
      </c>
      <c r="V19" s="150" t="s">
        <v>514</v>
      </c>
      <c r="W19" s="150" t="s">
        <v>515</v>
      </c>
      <c r="X19" s="152">
        <f t="shared" si="0"/>
        <v>45</v>
      </c>
      <c r="Y19" s="152">
        <v>3</v>
      </c>
      <c r="Z19" s="152">
        <v>0</v>
      </c>
      <c r="AC19" s="152">
        <v>0</v>
      </c>
      <c r="AD19" s="152">
        <f>3*K30</f>
        <v>60</v>
      </c>
      <c r="AE19" s="150" t="s">
        <v>3804</v>
      </c>
      <c r="AF19" s="150" t="s">
        <v>3812</v>
      </c>
      <c r="AG19" s="159" t="s">
        <v>101</v>
      </c>
      <c r="AH19" s="238"/>
      <c r="AI19" s="238"/>
      <c r="AJ19" s="63"/>
    </row>
    <row r="20" spans="2:36" ht="17.25" customHeight="1">
      <c r="B20" s="120"/>
      <c r="C20" s="102" t="s">
        <v>436</v>
      </c>
      <c r="D20" s="103"/>
      <c r="E20" s="67">
        <v>0</v>
      </c>
      <c r="F20" s="73" t="s">
        <v>433</v>
      </c>
      <c r="H20" s="123"/>
      <c r="I20" s="151"/>
      <c r="K20" s="154"/>
      <c r="L20" s="151"/>
      <c r="N20" s="154"/>
      <c r="O20" s="151"/>
      <c r="P20" s="151"/>
      <c r="Q20" s="157"/>
      <c r="R20" s="158" t="s">
        <v>450</v>
      </c>
      <c r="S20" s="158" t="s">
        <v>479</v>
      </c>
      <c r="T20" s="151"/>
      <c r="U20" s="159" t="s">
        <v>102</v>
      </c>
      <c r="V20" s="150" t="s">
        <v>514</v>
      </c>
      <c r="W20" s="150" t="s">
        <v>515</v>
      </c>
      <c r="X20" s="152">
        <f t="shared" si="0"/>
        <v>45</v>
      </c>
      <c r="Y20" s="152">
        <v>3</v>
      </c>
      <c r="Z20" s="152">
        <v>0</v>
      </c>
      <c r="AC20" s="152">
        <v>0</v>
      </c>
      <c r="AD20" s="152">
        <f>K30*3</f>
        <v>60</v>
      </c>
      <c r="AE20" s="150" t="s">
        <v>3804</v>
      </c>
      <c r="AF20" s="150" t="s">
        <v>3812</v>
      </c>
      <c r="AG20" s="159" t="s">
        <v>102</v>
      </c>
      <c r="AH20" s="238"/>
      <c r="AI20" s="238"/>
      <c r="AJ20" s="63"/>
    </row>
    <row r="21" spans="2:36" ht="17.25" customHeight="1">
      <c r="B21" s="120"/>
      <c r="C21" s="102" t="s">
        <v>437</v>
      </c>
      <c r="D21" s="103"/>
      <c r="E21" s="67"/>
      <c r="F21" s="73" t="s">
        <v>433</v>
      </c>
      <c r="G21" s="119" t="s">
        <v>3875</v>
      </c>
      <c r="H21" s="122"/>
      <c r="K21" s="154">
        <v>1</v>
      </c>
      <c r="L21" s="151">
        <v>2</v>
      </c>
      <c r="M21" s="150">
        <v>3</v>
      </c>
      <c r="N21" s="150">
        <v>4</v>
      </c>
      <c r="O21" s="151">
        <v>0</v>
      </c>
      <c r="P21" s="162">
        <v>35</v>
      </c>
      <c r="Q21" s="157"/>
      <c r="R21" s="158" t="s">
        <v>1725</v>
      </c>
      <c r="S21" s="158" t="s">
        <v>477</v>
      </c>
      <c r="T21" s="151"/>
      <c r="U21" s="159" t="s">
        <v>103</v>
      </c>
      <c r="V21" s="150" t="s">
        <v>514</v>
      </c>
      <c r="W21" s="150" t="s">
        <v>515</v>
      </c>
      <c r="X21" s="152">
        <f t="shared" si="0"/>
        <v>15</v>
      </c>
      <c r="Y21" s="152">
        <v>1</v>
      </c>
      <c r="Z21" s="152">
        <v>10</v>
      </c>
      <c r="AC21" s="152">
        <v>10</v>
      </c>
      <c r="AD21" s="152">
        <f>K30*2</f>
        <v>40</v>
      </c>
      <c r="AE21" s="150" t="s">
        <v>3803</v>
      </c>
      <c r="AF21" s="150" t="s">
        <v>3820</v>
      </c>
      <c r="AG21" s="159" t="s">
        <v>103</v>
      </c>
      <c r="AH21" s="238"/>
      <c r="AI21" s="238"/>
      <c r="AJ21" s="63"/>
    </row>
    <row r="22" spans="2:36">
      <c r="B22" s="120"/>
      <c r="C22" s="102" t="s">
        <v>528</v>
      </c>
      <c r="D22" s="103"/>
      <c r="E22" s="67">
        <v>0</v>
      </c>
      <c r="F22" s="73" t="s">
        <v>433</v>
      </c>
      <c r="K22" s="154"/>
      <c r="L22" s="151"/>
      <c r="O22" s="234">
        <v>0</v>
      </c>
      <c r="P22" s="152">
        <v>455</v>
      </c>
      <c r="Q22" s="234">
        <v>560</v>
      </c>
      <c r="R22" s="158" t="s">
        <v>482</v>
      </c>
      <c r="S22" s="158" t="s">
        <v>476</v>
      </c>
      <c r="T22" s="151"/>
      <c r="U22" s="159" t="s">
        <v>105</v>
      </c>
      <c r="V22" s="150" t="s">
        <v>514</v>
      </c>
      <c r="W22" s="150" t="s">
        <v>515</v>
      </c>
      <c r="X22" s="152">
        <f t="shared" si="0"/>
        <v>15</v>
      </c>
      <c r="Y22" s="152">
        <v>1</v>
      </c>
      <c r="Z22" s="152">
        <v>10</v>
      </c>
      <c r="AC22" s="152">
        <v>10</v>
      </c>
      <c r="AD22" s="152">
        <f>K30*2</f>
        <v>40</v>
      </c>
      <c r="AE22" s="150" t="s">
        <v>3803</v>
      </c>
      <c r="AF22" s="150" t="s">
        <v>3820</v>
      </c>
      <c r="AG22" s="159" t="s">
        <v>105</v>
      </c>
      <c r="AH22" s="238"/>
      <c r="AI22" s="238"/>
      <c r="AJ22" s="63"/>
    </row>
    <row r="23" spans="2:36" ht="16.5" customHeight="1">
      <c r="B23" s="120"/>
      <c r="C23" s="102" t="s">
        <v>531</v>
      </c>
      <c r="D23" s="103"/>
      <c r="E23" s="67"/>
      <c r="F23" s="73" t="s">
        <v>433</v>
      </c>
      <c r="K23" s="154"/>
      <c r="L23" s="151"/>
      <c r="M23" s="163">
        <v>0.01</v>
      </c>
      <c r="N23" s="250" t="s">
        <v>3869</v>
      </c>
      <c r="O23" s="251">
        <v>0</v>
      </c>
      <c r="P23" s="251">
        <v>165</v>
      </c>
      <c r="Q23" s="252">
        <v>420</v>
      </c>
      <c r="R23" s="158" t="s">
        <v>451</v>
      </c>
      <c r="S23" s="158" t="s">
        <v>478</v>
      </c>
      <c r="T23" s="151"/>
      <c r="U23" s="159" t="s">
        <v>90</v>
      </c>
      <c r="W23" s="150" t="s">
        <v>513</v>
      </c>
      <c r="X23" s="152">
        <f t="shared" si="0"/>
        <v>30</v>
      </c>
      <c r="Y23" s="152">
        <v>2</v>
      </c>
      <c r="Z23" s="152">
        <v>0</v>
      </c>
      <c r="AC23" s="152">
        <v>0</v>
      </c>
      <c r="AD23" s="152">
        <f>K30*2</f>
        <v>40</v>
      </c>
      <c r="AE23" s="150" t="s">
        <v>3801</v>
      </c>
      <c r="AF23" s="150" t="s">
        <v>3810</v>
      </c>
      <c r="AG23" s="159" t="s">
        <v>90</v>
      </c>
      <c r="AH23" s="238"/>
      <c r="AI23" s="238"/>
      <c r="AJ23" s="63"/>
    </row>
    <row r="24" spans="2:36" ht="16.5" customHeight="1">
      <c r="B24" s="120"/>
      <c r="C24" s="102" t="s">
        <v>529</v>
      </c>
      <c r="D24" s="103"/>
      <c r="E24" s="67">
        <v>0</v>
      </c>
      <c r="F24" s="73" t="s">
        <v>433</v>
      </c>
      <c r="G24" s="96" t="str">
        <f>VLOOKUP(E24,M30:N34,2,0)</f>
        <v>brak</v>
      </c>
      <c r="J24" s="150">
        <v>2</v>
      </c>
      <c r="K24" s="154">
        <v>766</v>
      </c>
      <c r="L24" s="150">
        <f>K24*J24</f>
        <v>1532</v>
      </c>
      <c r="M24" s="150">
        <v>66</v>
      </c>
      <c r="N24" s="150">
        <f>(L24+M24)*M23</f>
        <v>15.98</v>
      </c>
      <c r="O24" s="150">
        <v>0</v>
      </c>
      <c r="P24" s="162">
        <v>65</v>
      </c>
      <c r="Q24" s="157"/>
      <c r="R24" s="158" t="s">
        <v>452</v>
      </c>
      <c r="S24" s="158" t="s">
        <v>481</v>
      </c>
      <c r="U24" s="159" t="s">
        <v>91</v>
      </c>
      <c r="W24" s="150" t="s">
        <v>513</v>
      </c>
      <c r="X24" s="152">
        <f t="shared" si="0"/>
        <v>30</v>
      </c>
      <c r="Y24" s="152">
        <v>2</v>
      </c>
      <c r="Z24" s="152">
        <v>0</v>
      </c>
      <c r="AC24" s="152">
        <v>0</v>
      </c>
      <c r="AD24" s="152">
        <f>K30*2</f>
        <v>40</v>
      </c>
      <c r="AE24" s="150" t="s">
        <v>3802</v>
      </c>
      <c r="AF24" s="150" t="s">
        <v>3802</v>
      </c>
      <c r="AG24" s="159" t="s">
        <v>91</v>
      </c>
      <c r="AH24" s="238"/>
      <c r="AI24" s="238"/>
      <c r="AJ24" s="63"/>
    </row>
    <row r="25" spans="2:36" ht="16.5" customHeight="1">
      <c r="B25" s="120"/>
      <c r="C25" s="102" t="s">
        <v>547</v>
      </c>
      <c r="D25" s="103"/>
      <c r="E25" s="67">
        <v>0</v>
      </c>
      <c r="F25" s="73" t="s">
        <v>433</v>
      </c>
      <c r="G25" s="63" t="str">
        <f>VLOOKUP(E25,P28:Q30,2,0)</f>
        <v>Brak</v>
      </c>
      <c r="K25" s="154"/>
      <c r="L25" s="150">
        <v>81</v>
      </c>
      <c r="M25" s="150">
        <f>L25*J24</f>
        <v>162</v>
      </c>
      <c r="N25" s="150">
        <f>L24+M24-N24</f>
        <v>1582.02</v>
      </c>
      <c r="Q25" s="157"/>
      <c r="R25" s="158" t="s">
        <v>453</v>
      </c>
      <c r="S25" s="157"/>
      <c r="U25" s="159" t="s">
        <v>92</v>
      </c>
      <c r="W25" s="150" t="s">
        <v>513</v>
      </c>
      <c r="X25" s="152">
        <f t="shared" si="0"/>
        <v>30</v>
      </c>
      <c r="Y25" s="152">
        <v>2</v>
      </c>
      <c r="Z25" s="152">
        <v>0</v>
      </c>
      <c r="AC25" s="152">
        <v>0</v>
      </c>
      <c r="AD25" s="152">
        <f>K30*2</f>
        <v>40</v>
      </c>
      <c r="AE25" s="150" t="s">
        <v>3800</v>
      </c>
      <c r="AF25" s="150" t="s">
        <v>3800</v>
      </c>
      <c r="AG25" s="159" t="s">
        <v>92</v>
      </c>
      <c r="AH25" s="238"/>
      <c r="AI25" s="238"/>
      <c r="AJ25" s="63"/>
    </row>
    <row r="26" spans="2:36" ht="21.75" customHeight="1">
      <c r="C26" s="104" t="s">
        <v>530</v>
      </c>
      <c r="D26" s="105"/>
      <c r="E26" s="68"/>
      <c r="F26" s="74" t="s">
        <v>433</v>
      </c>
      <c r="K26" s="154"/>
      <c r="M26" s="164">
        <f>N25+M25</f>
        <v>1744.02</v>
      </c>
      <c r="R26" s="158" t="s">
        <v>454</v>
      </c>
      <c r="U26" s="150" t="s">
        <v>559</v>
      </c>
      <c r="V26" s="150" t="s">
        <v>514</v>
      </c>
      <c r="W26" s="150" t="s">
        <v>515</v>
      </c>
      <c r="X26" s="152">
        <f t="shared" si="0"/>
        <v>15</v>
      </c>
      <c r="Y26" s="152">
        <v>1</v>
      </c>
      <c r="Z26" s="152">
        <v>0</v>
      </c>
      <c r="AC26" s="152">
        <v>0</v>
      </c>
      <c r="AD26" s="152">
        <f>K30</f>
        <v>20</v>
      </c>
      <c r="AE26" s="150" t="s">
        <v>3821</v>
      </c>
      <c r="AF26" s="150" t="s">
        <v>3822</v>
      </c>
      <c r="AG26" s="150" t="s">
        <v>559</v>
      </c>
      <c r="AH26" s="238"/>
      <c r="AI26" s="238"/>
      <c r="AJ26" s="63"/>
    </row>
    <row r="27" spans="2:36" ht="22.5" customHeight="1">
      <c r="B27" s="124">
        <v>0.01</v>
      </c>
      <c r="C27" s="108" t="s">
        <v>3846</v>
      </c>
      <c r="D27" s="116"/>
      <c r="E27" s="91"/>
      <c r="F27" s="110" t="s">
        <v>433</v>
      </c>
      <c r="G27" s="63" t="s">
        <v>1737</v>
      </c>
      <c r="K27" s="154"/>
      <c r="O27" s="150">
        <v>0</v>
      </c>
      <c r="P27" s="150">
        <v>2</v>
      </c>
      <c r="R27" s="158" t="s">
        <v>1734</v>
      </c>
      <c r="U27" s="150" t="s">
        <v>560</v>
      </c>
      <c r="V27" s="150" t="s">
        <v>514</v>
      </c>
      <c r="W27" s="150" t="s">
        <v>515</v>
      </c>
      <c r="X27" s="152">
        <f t="shared" si="0"/>
        <v>15</v>
      </c>
      <c r="Y27" s="152">
        <v>1</v>
      </c>
      <c r="Z27" s="152">
        <v>0</v>
      </c>
      <c r="AC27" s="152">
        <v>0</v>
      </c>
      <c r="AD27" s="152">
        <f>K30</f>
        <v>20</v>
      </c>
      <c r="AE27" s="150" t="s">
        <v>3821</v>
      </c>
      <c r="AF27" s="150" t="s">
        <v>3822</v>
      </c>
      <c r="AG27" s="150" t="s">
        <v>560</v>
      </c>
    </row>
    <row r="28" spans="2:36">
      <c r="B28" s="125" t="s">
        <v>525</v>
      </c>
      <c r="H28" s="126"/>
      <c r="N28" s="150" t="str">
        <f ca="1">OFFSET(N29,MATCH(E24,M30:M34,0),0,COUNTIF(M30:M34,E24),1)</f>
        <v>brak</v>
      </c>
      <c r="O28" s="150" t="s">
        <v>3869</v>
      </c>
      <c r="P28" s="150">
        <v>0</v>
      </c>
      <c r="Q28" s="151" t="s">
        <v>513</v>
      </c>
      <c r="R28" s="158" t="s">
        <v>485</v>
      </c>
      <c r="U28" s="150" t="s">
        <v>1738</v>
      </c>
      <c r="V28" s="150" t="s">
        <v>514</v>
      </c>
      <c r="W28" s="150" t="s">
        <v>515</v>
      </c>
      <c r="X28" s="152">
        <f t="shared" si="0"/>
        <v>30</v>
      </c>
      <c r="Y28" s="152">
        <v>2</v>
      </c>
      <c r="Z28" s="152">
        <v>0</v>
      </c>
      <c r="AC28" s="152">
        <v>0</v>
      </c>
      <c r="AD28" s="152">
        <f>2*K30</f>
        <v>40</v>
      </c>
      <c r="AE28" s="150" t="s">
        <v>3823</v>
      </c>
      <c r="AF28" s="150" t="s">
        <v>3828</v>
      </c>
      <c r="AG28" s="150" t="s">
        <v>1738</v>
      </c>
    </row>
    <row r="29" spans="2:36" ht="16.5" customHeight="1">
      <c r="B29" s="125"/>
      <c r="C29" s="100" t="s">
        <v>557</v>
      </c>
      <c r="D29" s="101"/>
      <c r="E29" s="70"/>
      <c r="F29" s="71"/>
      <c r="G29" s="127" t="s">
        <v>558</v>
      </c>
      <c r="K29" s="150" t="s">
        <v>3851</v>
      </c>
      <c r="M29" s="150" t="s">
        <v>3852</v>
      </c>
      <c r="N29" s="150" t="s">
        <v>3856</v>
      </c>
      <c r="P29" s="150">
        <v>165</v>
      </c>
      <c r="Q29" s="150" t="s">
        <v>3870</v>
      </c>
      <c r="R29" s="158" t="s">
        <v>455</v>
      </c>
      <c r="U29" s="150" t="s">
        <v>1739</v>
      </c>
      <c r="V29" s="150" t="s">
        <v>514</v>
      </c>
      <c r="W29" s="150" t="s">
        <v>515</v>
      </c>
      <c r="X29" s="152">
        <f t="shared" si="0"/>
        <v>30</v>
      </c>
      <c r="Y29" s="152">
        <v>2</v>
      </c>
      <c r="Z29" s="152">
        <v>0</v>
      </c>
      <c r="AC29" s="152">
        <v>0</v>
      </c>
      <c r="AD29" s="152">
        <f>K30*2</f>
        <v>40</v>
      </c>
      <c r="AE29" s="150" t="s">
        <v>3823</v>
      </c>
      <c r="AF29" s="150" t="s">
        <v>3828</v>
      </c>
      <c r="AG29" s="150" t="s">
        <v>1739</v>
      </c>
    </row>
    <row r="30" spans="2:36">
      <c r="B30" s="125"/>
      <c r="C30" s="102" t="s">
        <v>524</v>
      </c>
      <c r="D30" s="103"/>
      <c r="E30" s="65">
        <f>IF(E10=1,0,IF(E10=2,1%,IF(E10=3,2%,IF(E10=4,3%))))*100</f>
        <v>0</v>
      </c>
      <c r="F30" s="73" t="s">
        <v>526</v>
      </c>
      <c r="G30" s="63" t="s">
        <v>552</v>
      </c>
      <c r="K30" s="150">
        <v>20</v>
      </c>
      <c r="L30" s="150">
        <f>IF(E$24=M$30,$O$21,IF($E$24=$M$31,L21*$K$30,IF($E$24=$M$32,$M$21*$K$30,IF($E$24=M33,$M$21*$K$30,IF($E$24=$M$34,$N$21*$K$30,0)))))</f>
        <v>0</v>
      </c>
      <c r="M30" s="150">
        <v>0</v>
      </c>
      <c r="N30" s="150" t="s">
        <v>491</v>
      </c>
      <c r="O30" s="150">
        <v>0</v>
      </c>
      <c r="P30" s="150">
        <v>420</v>
      </c>
      <c r="Q30" s="157" t="s">
        <v>3871</v>
      </c>
      <c r="R30" s="158" t="s">
        <v>456</v>
      </c>
      <c r="U30" s="150" t="s">
        <v>1740</v>
      </c>
      <c r="V30" s="150" t="s">
        <v>514</v>
      </c>
      <c r="W30" s="150" t="s">
        <v>515</v>
      </c>
      <c r="X30" s="152">
        <f t="shared" si="0"/>
        <v>45</v>
      </c>
      <c r="Y30" s="152">
        <v>3</v>
      </c>
      <c r="Z30" s="152">
        <v>0</v>
      </c>
      <c r="AC30" s="152">
        <v>0</v>
      </c>
      <c r="AD30" s="152">
        <f>K30*3</f>
        <v>60</v>
      </c>
      <c r="AE30" s="150" t="s">
        <v>3824</v>
      </c>
      <c r="AF30" s="150" t="s">
        <v>3827</v>
      </c>
      <c r="AG30" s="150" t="s">
        <v>1740</v>
      </c>
    </row>
    <row r="31" spans="2:36" ht="19.5" customHeight="1">
      <c r="B31" s="125"/>
      <c r="C31" s="102"/>
      <c r="D31" s="103"/>
      <c r="E31" s="128"/>
      <c r="F31" s="73"/>
      <c r="K31" s="150">
        <f>IF(OR($E$18=$L$35,$E$18=$O$21),0,$L$30+$L$31)</f>
        <v>0</v>
      </c>
      <c r="L31" s="150">
        <f>IF($E$4=$U$3,$AD$3,IF($E$4=$U$4,$AD$4,IF($E$4=$U$5,$AD$5,IF($E$4=$U$6,$AD$6,IF($E$4=$U$7,$AD$7,IF($E$4=$U$8,$AD$8,IF($E$4=$U$9,$AD$9,IF($E$4=$U$10,$AD$10,IF($E$4=$U$11,$AD$11,IF($E$4=$U$12,$AD$12,IF($E$4=$U$13,$AD$13,IF($E$4=$U$14,$AD$14,IF($E$4=$U$15,$AD$15,IF($E$4=$U$16,$AD$16,IF($E$4=$U$17,$AD$17,IF($E$4=$U$18,$AD$18,IF($E$4=$U$19,$AD$19,IF($E$4=$U$20,$AD$20,IF($E$4=$U$21,$AD$21,IF($E$4=$U$22,$AD$22,IF($E$4=$U$23,$AD$23,IF($E$4=$U$24,$AD$24,IF($E$4=$U$25,$AD$25,IF($E$4=$U$26,$AD$26,IF($E$4=$U$27,$AD$27,IF($E$4=$U$28,$AD$28,IF($E$4=$U$29,$AD$29,IF($E$4=$U$30,$AD$30,IF($E$4=$U$31,$AD$31,IF($E$4=$U$32,$AD$32,IF($E$4=$U$33,$AD$33,IF($E$4=$U$34,$AD$34,IF($E$4=$U$35,$AD$35,IF($E$4=$U$36,$AD$36,IF($E$4=$U$37,$AD$37,IF($E$4=$U$38,$AD$38,IF($E$4=$U$39,$AD$39,)))))))))))))))))))))))))))))))))))))</f>
        <v>0</v>
      </c>
      <c r="M31" s="150">
        <v>455</v>
      </c>
      <c r="N31" s="165" t="s">
        <v>3858</v>
      </c>
      <c r="O31" s="150">
        <v>2</v>
      </c>
      <c r="P31" s="150">
        <f>O31*$O$16</f>
        <v>30</v>
      </c>
      <c r="R31" s="166" t="s">
        <v>1723</v>
      </c>
      <c r="U31" s="150" t="s">
        <v>1742</v>
      </c>
      <c r="V31" s="150" t="s">
        <v>514</v>
      </c>
      <c r="W31" s="150" t="s">
        <v>515</v>
      </c>
      <c r="X31" s="152">
        <f t="shared" si="0"/>
        <v>45</v>
      </c>
      <c r="Y31" s="152">
        <v>3</v>
      </c>
      <c r="Z31" s="152">
        <v>0</v>
      </c>
      <c r="AC31" s="152">
        <v>0</v>
      </c>
      <c r="AD31" s="152">
        <v>45</v>
      </c>
      <c r="AE31" s="150" t="s">
        <v>3824</v>
      </c>
      <c r="AF31" s="150" t="s">
        <v>3827</v>
      </c>
      <c r="AG31" s="150" t="s">
        <v>1742</v>
      </c>
    </row>
    <row r="32" spans="2:36" ht="22.5" customHeight="1">
      <c r="B32" s="129" t="s">
        <v>539</v>
      </c>
      <c r="C32" s="130"/>
      <c r="D32" s="75"/>
      <c r="E32" s="75"/>
      <c r="F32" s="131"/>
      <c r="G32" s="132"/>
      <c r="K32" s="150" t="b">
        <f>IF(E10=K21,K31,(IF(E10=L21,K31*2,(IF(E10=M21,K31*3,IF(E10=N21,K31*4))))))</f>
        <v>0</v>
      </c>
      <c r="L32" s="150">
        <f>IF(E18=L35,0,L33)</f>
        <v>0</v>
      </c>
      <c r="M32" s="150">
        <v>505</v>
      </c>
      <c r="N32" s="150" t="s">
        <v>3859</v>
      </c>
      <c r="O32" s="150">
        <v>3</v>
      </c>
      <c r="P32" s="150">
        <f t="shared" ref="P32:P34" si="1">O32*$O$16</f>
        <v>45</v>
      </c>
      <c r="R32" s="158" t="s">
        <v>457</v>
      </c>
      <c r="U32" s="150" t="s">
        <v>1743</v>
      </c>
      <c r="V32" s="150" t="s">
        <v>514</v>
      </c>
      <c r="W32" s="150" t="s">
        <v>515</v>
      </c>
      <c r="X32" s="152">
        <f t="shared" si="0"/>
        <v>60</v>
      </c>
      <c r="Y32" s="152">
        <v>4</v>
      </c>
      <c r="Z32" s="152">
        <v>0</v>
      </c>
      <c r="AC32" s="152">
        <v>0</v>
      </c>
      <c r="AD32" s="152">
        <f>4*K30</f>
        <v>80</v>
      </c>
      <c r="AE32" s="150" t="s">
        <v>3825</v>
      </c>
      <c r="AF32" s="150" t="s">
        <v>3826</v>
      </c>
      <c r="AG32" s="150" t="s">
        <v>1743</v>
      </c>
    </row>
    <row r="33" spans="2:33" ht="18" customHeight="1">
      <c r="H33" s="133"/>
      <c r="L33" s="167">
        <f>IF(OR($E$18=$L$35,$E$18=$O$21),0,$L$30+$L$31)</f>
        <v>0</v>
      </c>
      <c r="M33" s="150">
        <v>560</v>
      </c>
      <c r="N33" s="150" t="s">
        <v>3857</v>
      </c>
      <c r="O33" s="150">
        <v>3</v>
      </c>
      <c r="P33" s="150">
        <f t="shared" si="1"/>
        <v>45</v>
      </c>
      <c r="R33" s="158" t="s">
        <v>458</v>
      </c>
      <c r="U33" s="150" t="s">
        <v>1744</v>
      </c>
      <c r="V33" s="150" t="s">
        <v>514</v>
      </c>
      <c r="W33" s="150" t="s">
        <v>515</v>
      </c>
      <c r="X33" s="152">
        <f t="shared" si="0"/>
        <v>60</v>
      </c>
      <c r="Y33" s="152">
        <v>4</v>
      </c>
      <c r="Z33" s="152">
        <v>0</v>
      </c>
      <c r="AC33" s="152">
        <v>0</v>
      </c>
      <c r="AD33" s="152">
        <f>K30*4</f>
        <v>80</v>
      </c>
      <c r="AE33" s="150" t="s">
        <v>3825</v>
      </c>
      <c r="AF33" s="150" t="s">
        <v>3826</v>
      </c>
      <c r="AG33" s="150" t="s">
        <v>1744</v>
      </c>
    </row>
    <row r="34" spans="2:33" ht="18.75" customHeight="1">
      <c r="B34" s="99"/>
      <c r="C34" s="134" t="s">
        <v>3864</v>
      </c>
      <c r="D34" s="135"/>
      <c r="E34" s="136"/>
      <c r="L34" s="150" t="s">
        <v>3861</v>
      </c>
      <c r="M34" s="150">
        <v>630</v>
      </c>
      <c r="N34" s="150" t="s">
        <v>3860</v>
      </c>
      <c r="O34" s="150">
        <v>4</v>
      </c>
      <c r="P34" s="150">
        <f t="shared" si="1"/>
        <v>60</v>
      </c>
      <c r="R34" s="158" t="s">
        <v>459</v>
      </c>
      <c r="U34" s="150" t="s">
        <v>1745</v>
      </c>
      <c r="V34" s="150" t="s">
        <v>514</v>
      </c>
      <c r="W34" s="150" t="s">
        <v>515</v>
      </c>
      <c r="X34" s="152">
        <f t="shared" si="0"/>
        <v>60</v>
      </c>
      <c r="Y34" s="152">
        <v>4</v>
      </c>
      <c r="Z34" s="152">
        <v>0</v>
      </c>
      <c r="AC34" s="152">
        <v>0</v>
      </c>
      <c r="AD34" s="152">
        <f>K30*4</f>
        <v>80</v>
      </c>
      <c r="AE34" s="150" t="s">
        <v>3799</v>
      </c>
      <c r="AF34" s="150" t="s">
        <v>3813</v>
      </c>
      <c r="AG34" s="150" t="s">
        <v>1745</v>
      </c>
    </row>
    <row r="35" spans="2:33" ht="18.75" customHeight="1">
      <c r="C35" s="137" t="s">
        <v>535</v>
      </c>
      <c r="D35" s="138"/>
      <c r="E35" s="139" t="e">
        <f>(((E12+SUM(E18:E26))-((E12+SUM(E18:E26))*(E29%+E30%+E31%+E32%)))*E10)+E16</f>
        <v>#N/A</v>
      </c>
      <c r="F35" s="138" t="s">
        <v>433</v>
      </c>
      <c r="G35" s="140" t="s">
        <v>426</v>
      </c>
      <c r="L35" s="150" t="s">
        <v>3862</v>
      </c>
      <c r="R35" s="158" t="s">
        <v>460</v>
      </c>
      <c r="U35" s="150" t="s">
        <v>1746</v>
      </c>
      <c r="V35" s="150" t="s">
        <v>514</v>
      </c>
      <c r="W35" s="150" t="s">
        <v>515</v>
      </c>
      <c r="X35" s="152">
        <f t="shared" si="0"/>
        <v>60</v>
      </c>
      <c r="Y35" s="152">
        <v>4</v>
      </c>
      <c r="Z35" s="152">
        <v>0</v>
      </c>
      <c r="AC35" s="152">
        <v>0</v>
      </c>
      <c r="AD35" s="152">
        <f>K30*4</f>
        <v>80</v>
      </c>
      <c r="AE35" s="150" t="s">
        <v>3799</v>
      </c>
      <c r="AF35" s="150" t="s">
        <v>3813</v>
      </c>
      <c r="AG35" s="150" t="s">
        <v>1746</v>
      </c>
    </row>
    <row r="36" spans="2:33" ht="21.75" customHeight="1">
      <c r="F36" s="62"/>
      <c r="N36" s="150" t="e">
        <f ca="1">OFFSET($AC$2,MATCH($E$4,$U$3:$U$39,0),0,COUNTIF($U$3:$U$39,$E$4),2)+IF(E$24=M$30,$O$21,IF($E$24=$M$31,L21*$K$30,IF($E$24=$M$32,$M$21*$K$30,IF($E$24=M33,$M$21*$K$30,IF($E$24=$M$34,$N$21*$K$30,0)))))</f>
        <v>#N/A</v>
      </c>
      <c r="R36" s="158" t="s">
        <v>461</v>
      </c>
      <c r="U36" s="150" t="s">
        <v>1747</v>
      </c>
      <c r="V36" s="150" t="s">
        <v>514</v>
      </c>
      <c r="W36" s="150" t="s">
        <v>515</v>
      </c>
      <c r="X36" s="152">
        <f t="shared" si="0"/>
        <v>15</v>
      </c>
      <c r="Y36" s="152">
        <v>1</v>
      </c>
      <c r="Z36" s="152">
        <v>10</v>
      </c>
      <c r="AC36" s="152">
        <v>10</v>
      </c>
      <c r="AD36" s="152">
        <v>30</v>
      </c>
      <c r="AE36" s="150" t="s">
        <v>3829</v>
      </c>
      <c r="AF36" s="150" t="s">
        <v>3833</v>
      </c>
      <c r="AG36" s="150" t="s">
        <v>1747</v>
      </c>
    </row>
    <row r="37" spans="2:33" ht="16.5" customHeight="1">
      <c r="C37" s="100"/>
      <c r="D37" s="141"/>
      <c r="E37" s="142" t="s">
        <v>540</v>
      </c>
      <c r="F37" s="71"/>
      <c r="R37" s="158" t="s">
        <v>1721</v>
      </c>
      <c r="U37" s="150" t="s">
        <v>1748</v>
      </c>
      <c r="V37" s="150" t="s">
        <v>514</v>
      </c>
      <c r="W37" s="150" t="s">
        <v>515</v>
      </c>
      <c r="X37" s="152">
        <f t="shared" si="0"/>
        <v>15</v>
      </c>
      <c r="Y37" s="152">
        <v>1</v>
      </c>
      <c r="Z37" s="152">
        <v>10</v>
      </c>
      <c r="AC37" s="152">
        <v>10</v>
      </c>
      <c r="AD37" s="152">
        <v>30</v>
      </c>
      <c r="AE37" s="150" t="s">
        <v>3830</v>
      </c>
      <c r="AF37" s="150" t="s">
        <v>3834</v>
      </c>
      <c r="AG37" s="150" t="s">
        <v>1748</v>
      </c>
    </row>
    <row r="38" spans="2:33">
      <c r="C38" s="102" t="s">
        <v>541</v>
      </c>
      <c r="D38" s="103"/>
      <c r="E38" s="72" t="s">
        <v>544</v>
      </c>
      <c r="F38" s="73"/>
      <c r="M38" s="150">
        <v>60</v>
      </c>
      <c r="N38" s="150" t="e">
        <f ca="1">OFFSET($AC$2,MATCH($E$4,$U$3:$U$39,0),0,COUNTIF($U$3:$U$39,$E$4),2)</f>
        <v>#N/A</v>
      </c>
      <c r="R38" s="158" t="s">
        <v>462</v>
      </c>
      <c r="U38" s="150" t="s">
        <v>1907</v>
      </c>
      <c r="V38" s="150" t="s">
        <v>514</v>
      </c>
      <c r="W38" s="150" t="s">
        <v>515</v>
      </c>
      <c r="X38" s="152">
        <f t="shared" si="0"/>
        <v>0</v>
      </c>
      <c r="Y38" s="152">
        <v>0</v>
      </c>
      <c r="Z38" s="152">
        <v>10</v>
      </c>
      <c r="AC38" s="152">
        <v>10</v>
      </c>
      <c r="AD38" s="152">
        <v>15</v>
      </c>
      <c r="AE38" s="150" t="s">
        <v>3831</v>
      </c>
      <c r="AF38" s="150" t="s">
        <v>3832</v>
      </c>
      <c r="AG38" s="150" t="s">
        <v>1907</v>
      </c>
    </row>
    <row r="39" spans="2:33" ht="10.5" customHeight="1">
      <c r="C39" s="102" t="s">
        <v>542</v>
      </c>
      <c r="D39" s="103"/>
      <c r="E39" s="65" t="s">
        <v>545</v>
      </c>
      <c r="F39" s="73"/>
      <c r="U39" s="150" t="s">
        <v>1978</v>
      </c>
      <c r="V39" s="150" t="s">
        <v>514</v>
      </c>
      <c r="W39" s="150" t="s">
        <v>515</v>
      </c>
      <c r="X39" s="152">
        <f t="shared" si="0"/>
        <v>0</v>
      </c>
      <c r="Y39" s="152">
        <v>0</v>
      </c>
      <c r="Z39" s="152">
        <v>10</v>
      </c>
      <c r="AC39" s="152">
        <v>10</v>
      </c>
      <c r="AD39" s="152">
        <v>15</v>
      </c>
      <c r="AE39" s="150" t="s">
        <v>3831</v>
      </c>
      <c r="AF39" s="150" t="s">
        <v>3832</v>
      </c>
      <c r="AG39" s="150" t="s">
        <v>1978</v>
      </c>
    </row>
    <row r="40" spans="2:33" ht="12" hidden="1" customHeight="1">
      <c r="C40" s="102" t="s">
        <v>543</v>
      </c>
      <c r="D40" s="103"/>
      <c r="E40" s="72" t="s">
        <v>546</v>
      </c>
      <c r="F40" s="73"/>
      <c r="V40" s="150" t="s">
        <v>514</v>
      </c>
      <c r="W40" s="150" t="s">
        <v>515</v>
      </c>
    </row>
    <row r="41" spans="2:33" ht="12" hidden="1" customHeight="1">
      <c r="C41" s="102" t="s">
        <v>550</v>
      </c>
      <c r="D41" s="103"/>
      <c r="E41" s="143">
        <f ca="1">TODAY()</f>
        <v>44349</v>
      </c>
      <c r="F41" s="73"/>
      <c r="V41" s="150" t="s">
        <v>514</v>
      </c>
      <c r="W41" s="150" t="s">
        <v>515</v>
      </c>
    </row>
    <row r="42" spans="2:33" ht="12" hidden="1" customHeight="1">
      <c r="C42" s="144" t="s">
        <v>549</v>
      </c>
      <c r="D42" s="103"/>
      <c r="E42" s="65"/>
      <c r="F42" s="73"/>
      <c r="V42" s="150" t="s">
        <v>514</v>
      </c>
      <c r="W42" s="150" t="s">
        <v>515</v>
      </c>
    </row>
    <row r="43" spans="2:33" ht="12" hidden="1" customHeight="1">
      <c r="C43" s="144"/>
      <c r="D43" s="103"/>
      <c r="E43" s="65"/>
      <c r="F43" s="73"/>
      <c r="V43" s="150" t="s">
        <v>514</v>
      </c>
      <c r="W43" s="150" t="s">
        <v>515</v>
      </c>
    </row>
    <row r="44" spans="2:33" ht="12" hidden="1" customHeight="1">
      <c r="C44" s="144"/>
      <c r="D44" s="103"/>
      <c r="E44" s="65"/>
      <c r="F44" s="73"/>
      <c r="V44" s="150" t="s">
        <v>514</v>
      </c>
      <c r="W44" s="150" t="s">
        <v>515</v>
      </c>
    </row>
    <row r="45" spans="2:33" ht="12" hidden="1" customHeight="1">
      <c r="C45" s="144"/>
      <c r="D45" s="103"/>
      <c r="E45" s="65"/>
      <c r="F45" s="73"/>
      <c r="V45" s="150" t="s">
        <v>514</v>
      </c>
      <c r="W45" s="150" t="s">
        <v>515</v>
      </c>
    </row>
    <row r="46" spans="2:33" ht="12" hidden="1" customHeight="1">
      <c r="C46" s="144"/>
      <c r="D46" s="103"/>
      <c r="E46" s="65"/>
      <c r="F46" s="73"/>
      <c r="V46" s="150" t="s">
        <v>514</v>
      </c>
      <c r="W46" s="150" t="s">
        <v>515</v>
      </c>
    </row>
    <row r="47" spans="2:33">
      <c r="C47" s="144"/>
      <c r="D47" s="103"/>
      <c r="E47" s="65"/>
      <c r="F47" s="73"/>
    </row>
    <row r="48" spans="2:33">
      <c r="C48" s="144"/>
      <c r="D48" s="103"/>
      <c r="E48" s="65"/>
      <c r="F48" s="73"/>
    </row>
    <row r="49" spans="3:39">
      <c r="C49" s="145"/>
      <c r="D49" s="105"/>
      <c r="E49" s="114"/>
      <c r="F49" s="74"/>
    </row>
    <row r="50" spans="3:39">
      <c r="C50" s="146" t="s">
        <v>551</v>
      </c>
      <c r="AB50" s="151"/>
      <c r="AD50" s="233"/>
      <c r="AE50" s="151"/>
      <c r="AF50" s="151"/>
      <c r="AG50" s="151"/>
      <c r="AH50" s="151"/>
      <c r="AI50" s="151"/>
      <c r="AM50" s="148" t="e">
        <f>INDEX($AM51:AM$88,MATCH(Wycena!$E$4,#REF!,0))</f>
        <v>#REF!</v>
      </c>
    </row>
    <row r="51" spans="3:39" ht="158.25" customHeight="1">
      <c r="AL51" s="147" t="s">
        <v>493</v>
      </c>
    </row>
    <row r="52" spans="3:39" ht="158.25" customHeight="1">
      <c r="AB52" s="152"/>
      <c r="AE52" s="152"/>
      <c r="AF52" s="152"/>
      <c r="AG52" s="152"/>
      <c r="AL52" s="147" t="s">
        <v>494</v>
      </c>
    </row>
    <row r="53" spans="3:39" ht="158.25" customHeight="1">
      <c r="AL53" s="147" t="s">
        <v>495</v>
      </c>
    </row>
    <row r="54" spans="3:39" ht="158.25" customHeight="1">
      <c r="AL54" s="147" t="s">
        <v>496</v>
      </c>
    </row>
    <row r="55" spans="3:39" ht="158.25" customHeight="1">
      <c r="AL55" s="147" t="s">
        <v>497</v>
      </c>
    </row>
    <row r="56" spans="3:39" ht="158.25" customHeight="1">
      <c r="AL56" s="147" t="s">
        <v>498</v>
      </c>
    </row>
    <row r="57" spans="3:39" ht="158.25" customHeight="1">
      <c r="AL57" s="147" t="s">
        <v>499</v>
      </c>
    </row>
    <row r="58" spans="3:39" ht="158.25" customHeight="1">
      <c r="AL58" s="147" t="s">
        <v>500</v>
      </c>
    </row>
    <row r="59" spans="3:39" ht="158.25" customHeight="1">
      <c r="AL59" s="147" t="s">
        <v>501</v>
      </c>
    </row>
    <row r="60" spans="3:39" ht="158.25" customHeight="1">
      <c r="AL60" s="147" t="s">
        <v>502</v>
      </c>
    </row>
    <row r="61" spans="3:39" ht="158.25" customHeight="1">
      <c r="AL61" s="147" t="s">
        <v>503</v>
      </c>
    </row>
    <row r="62" spans="3:39" ht="158.25" customHeight="1">
      <c r="AL62" s="147" t="s">
        <v>504</v>
      </c>
    </row>
    <row r="63" spans="3:39" ht="158.25" customHeight="1">
      <c r="AL63" s="147" t="s">
        <v>505</v>
      </c>
    </row>
    <row r="64" spans="3:39" ht="158.25" customHeight="1">
      <c r="AL64" s="147" t="s">
        <v>506</v>
      </c>
    </row>
    <row r="65" spans="38:38" ht="158.25" customHeight="1">
      <c r="AL65" s="147" t="s">
        <v>507</v>
      </c>
    </row>
    <row r="66" spans="38:38" ht="158.25" customHeight="1">
      <c r="AL66" s="147" t="s">
        <v>508</v>
      </c>
    </row>
    <row r="67" spans="38:38" ht="158.25" customHeight="1">
      <c r="AL67" s="147" t="s">
        <v>509</v>
      </c>
    </row>
    <row r="68" spans="38:38" ht="158.25" customHeight="1">
      <c r="AL68" s="147" t="s">
        <v>510</v>
      </c>
    </row>
    <row r="69" spans="38:38" ht="158.25" customHeight="1">
      <c r="AL69" s="147" t="s">
        <v>511</v>
      </c>
    </row>
    <row r="70" spans="38:38" ht="158.25" customHeight="1">
      <c r="AL70" s="147" t="s">
        <v>512</v>
      </c>
    </row>
    <row r="71" spans="38:38" ht="158.25" customHeight="1">
      <c r="AL71" s="149" t="s">
        <v>90</v>
      </c>
    </row>
    <row r="72" spans="38:38" ht="158.25" customHeight="1">
      <c r="AL72" s="149" t="s">
        <v>91</v>
      </c>
    </row>
    <row r="73" spans="38:38" ht="158.25" customHeight="1">
      <c r="AL73" s="149" t="s">
        <v>92</v>
      </c>
    </row>
    <row r="74" spans="38:38" ht="158.25" customHeight="1">
      <c r="AL74" s="147" t="s">
        <v>559</v>
      </c>
    </row>
    <row r="75" spans="38:38" ht="158.25" customHeight="1">
      <c r="AL75" s="147" t="s">
        <v>560</v>
      </c>
    </row>
    <row r="76" spans="38:38" ht="158.25" customHeight="1">
      <c r="AL76" s="147" t="s">
        <v>1738</v>
      </c>
    </row>
    <row r="77" spans="38:38" ht="158.25" customHeight="1">
      <c r="AL77" s="147" t="s">
        <v>1739</v>
      </c>
    </row>
    <row r="78" spans="38:38" ht="158.25" customHeight="1">
      <c r="AL78" s="147" t="s">
        <v>1740</v>
      </c>
    </row>
    <row r="79" spans="38:38" ht="158.25" customHeight="1">
      <c r="AL79" s="147" t="s">
        <v>1742</v>
      </c>
    </row>
    <row r="80" spans="38:38" ht="158.25" customHeight="1">
      <c r="AL80" s="147" t="s">
        <v>1743</v>
      </c>
    </row>
    <row r="81" spans="38:38" ht="158.25" customHeight="1">
      <c r="AL81" s="147" t="s">
        <v>1744</v>
      </c>
    </row>
    <row r="82" spans="38:38" ht="158.25" customHeight="1">
      <c r="AL82" s="147" t="s">
        <v>1745</v>
      </c>
    </row>
    <row r="83" spans="38:38" ht="158.25" customHeight="1">
      <c r="AL83" s="147" t="s">
        <v>1746</v>
      </c>
    </row>
    <row r="84" spans="38:38" ht="158.25" customHeight="1">
      <c r="AL84" s="147" t="s">
        <v>1747</v>
      </c>
    </row>
    <row r="85" spans="38:38" ht="157.5" customHeight="1">
      <c r="AL85" s="147" t="s">
        <v>1748</v>
      </c>
    </row>
    <row r="86" spans="38:38" ht="157.5" customHeight="1">
      <c r="AL86" s="147" t="s">
        <v>1907</v>
      </c>
    </row>
    <row r="87" spans="38:38" ht="157.5" customHeight="1">
      <c r="AL87" s="147" t="s">
        <v>1978</v>
      </c>
    </row>
    <row r="88" spans="38:38" ht="157.5" customHeight="1"/>
    <row r="89" spans="38:38" ht="157.5" customHeight="1"/>
    <row r="90" spans="38:38" ht="157.5" customHeight="1"/>
    <row r="91" spans="38:38" ht="157.5" customHeight="1"/>
    <row r="92" spans="38:38" ht="157.5" customHeight="1"/>
    <row r="93" spans="38:38" ht="157.5" customHeight="1"/>
    <row r="94" spans="38:38" ht="157.5" customHeight="1"/>
    <row r="95" spans="38:38" ht="101.25" customHeight="1"/>
  </sheetData>
  <sheetProtection formatCells="0" formatColumns="0"/>
  <mergeCells count="2">
    <mergeCell ref="L1:M1"/>
    <mergeCell ref="B4:B10"/>
  </mergeCells>
  <dataValidations count="25">
    <dataValidation type="list" allowBlank="1" showInputMessage="1" showErrorMessage="1" sqref="E24" xr:uid="{00000000-0002-0000-0000-000000000000}">
      <formula1>OFFSET($M$30,0,0,COUNTA($M$30:$M$34),1)</formula1>
    </dataValidation>
    <dataValidation type="list" allowBlank="1" showInputMessage="1" showErrorMessage="1" sqref="E20 E26" xr:uid="{00000000-0002-0000-0000-000002000000}">
      <formula1>$O$24:$P$24</formula1>
    </dataValidation>
    <dataValidation type="list" allowBlank="1" showInputMessage="1" showErrorMessage="1" sqref="E23" xr:uid="{00000000-0002-0000-0000-000004000000}">
      <formula1>$O$21:$P$21</formula1>
    </dataValidation>
    <dataValidation type="list" allowBlank="1" showInputMessage="1" showErrorMessage="1" sqref="E25" xr:uid="{00000000-0002-0000-0000-000005000000}">
      <formula1>$P$28:$P$30</formula1>
    </dataValidation>
    <dataValidation type="list" allowBlank="1" showInputMessage="1" showErrorMessage="1" sqref="E29" xr:uid="{00000000-0002-0000-0000-000007000000}">
      <formula1>$O$27:$P$27</formula1>
    </dataValidation>
    <dataValidation type="list" allowBlank="1" showInputMessage="1" showErrorMessage="1" sqref="E16" xr:uid="{00000000-0002-0000-0000-000009000000}">
      <formula1>$H$15:$I$15</formula1>
    </dataValidation>
    <dataValidation type="list" allowBlank="1" showInputMessage="1" showErrorMessage="1" sqref="E10" xr:uid="{00000000-0002-0000-0000-00000A000000}">
      <formula1>$K$21:$N$21</formula1>
    </dataValidation>
    <dataValidation type="list" allowBlank="1" showInputMessage="1" showErrorMessage="1" sqref="AD50:AG50" xr:uid="{00000000-0002-0000-0000-00000B000000}">
      <formula1>$U$3:$U$25</formula1>
    </dataValidation>
    <dataValidation type="list" allowBlank="1" showInputMessage="1" showErrorMessage="1" sqref="AI52" xr:uid="{00000000-0002-0000-0000-00000C000000}">
      <formula1>$B$2:$B$26</formula1>
    </dataValidation>
    <dataValidation type="list" allowBlank="1" showInputMessage="1" showErrorMessage="1" sqref="R1" xr:uid="{00000000-0002-0000-0000-00000F000000}">
      <formula1>$R$3:$R$38</formula1>
    </dataValidation>
    <dataValidation type="list" allowBlank="1" showInputMessage="1" showErrorMessage="1" sqref="S1" xr:uid="{00000000-0002-0000-0000-000010000000}">
      <formula1>$S$3:$S$24</formula1>
    </dataValidation>
    <dataValidation type="list" allowBlank="1" showInputMessage="1" showErrorMessage="1" sqref="E5" xr:uid="{00000000-0002-0000-0000-000011000000}">
      <formula1>$N$3:$N$7</formula1>
    </dataValidation>
    <dataValidation type="list" allowBlank="1" showInputMessage="1" showErrorMessage="1" sqref="E6" xr:uid="{00000000-0002-0000-0000-000012000000}">
      <formula1>$O$3:$O$6</formula1>
    </dataValidation>
    <dataValidation type="list" allowBlank="1" showInputMessage="1" showErrorMessage="1" sqref="E7" xr:uid="{00000000-0002-0000-0000-000013000000}">
      <formula1>$P$3:$P$5</formula1>
    </dataValidation>
    <dataValidation type="list" allowBlank="1" showInputMessage="1" showErrorMessage="1" sqref="E4" xr:uid="{00000000-0002-0000-0000-000015000000}">
      <formula1>OFFSET($U$3,0,0,COUNTA($U$3:$U$39),1)</formula1>
    </dataValidation>
    <dataValidation type="list" allowBlank="1" showInputMessage="1" showErrorMessage="1" sqref="E18" xr:uid="{00000000-0002-0000-0000-000018000000}">
      <formula1>$L$34:$L$35</formula1>
    </dataValidation>
    <dataValidation type="list" allowBlank="1" showInputMessage="1" showErrorMessage="1" sqref="E21" xr:uid="{00000000-0002-0000-0000-000001000000}">
      <formula1>$M$19:$N$19</formula1>
    </dataValidation>
    <dataValidation type="list" allowBlank="1" showInputMessage="1" showErrorMessage="1" sqref="Q1" xr:uid="{00000000-0002-0000-0000-00000E000000}">
      <formula1>$Q$3:$Q$7</formula1>
    </dataValidation>
    <dataValidation type="list" allowBlank="1" showInputMessage="1" showErrorMessage="1" sqref="E8" xr:uid="{00000000-0002-0000-0000-000014000000}">
      <formula1>OFFSET($Q$2,1,MATCH($E$7,$Q$2:$S$2,0)-1,COUNTA(OFFSET($Q$2,1,MATCH($E$7,$Q$2:$S$2,0)-1,36,1)),1)</formula1>
    </dataValidation>
    <dataValidation type="list" allowBlank="1" showInputMessage="1" showErrorMessage="1" sqref="E22" xr:uid="{00000000-0002-0000-0000-000003000000}">
      <formula1>OFFSET($Z$2,MATCH($E$4,$U$3:$U$39,0),0,COUNTIF($U$3:$U$39,$E$4),1)</formula1>
    </dataValidation>
    <dataValidation type="list" allowBlank="1" showInputMessage="1" showErrorMessage="1" sqref="M38" xr:uid="{00000000-0002-0000-0000-000008000000}">
      <formula1>OFFSET($AC$2,MATCH($E$4,$U$3:$U$39,0),0,COUNTIF($U$3:$U$39,$E$4),2)</formula1>
    </dataValidation>
    <dataValidation type="list" allowBlank="1" showInputMessage="1" showErrorMessage="1" sqref="AB48 AD48:AG48" xr:uid="{00000000-0002-0000-0000-00000D000000}">
      <formula1>INDEX(OFFSET($U$3,0,0,COUNTA($U$3:$U$33),1),MATCH($E$4,#REF!,0))</formula1>
    </dataValidation>
    <dataValidation type="list" allowBlank="1" showInputMessage="1" showErrorMessage="1" sqref="AA15" xr:uid="{00000000-0002-0000-0000-000016000000}">
      <formula1>OFFSET($V$2,MATCH($E$4,$U$3:$U$33,0),1,COUNTIF($U$3:$U$33,$E$4),2)</formula1>
    </dataValidation>
    <dataValidation type="list" allowBlank="1" showInputMessage="1" showErrorMessage="1" sqref="E9" xr:uid="{00000000-0002-0000-0000-000017000000}">
      <formula1>OFFSET($V$2,MATCH($E$4,$U$3:$U$39,0),0,COUNTIF($U$3:$U$39,$E$4),2)</formula1>
    </dataValidation>
    <dataValidation type="list" allowBlank="1" showInputMessage="1" showErrorMessage="1" sqref="J31" xr:uid="{00000000-0002-0000-0000-000019000000}">
      <formula1>OFFSET($AD$2,MATCH($E$4,$U$3:$U$39,0),0,COUNTIF($U$3:$U$39,$E$4),2)</formula1>
    </dataValidation>
  </dataValidations>
  <hyperlinks>
    <hyperlink ref="E38" r:id="rId1" xr:uid="{00000000-0004-0000-0000-000000000000}"/>
    <hyperlink ref="E40" r:id="rId2" xr:uid="{00000000-0004-0000-0000-000001000000}"/>
  </hyperlinks>
  <pageMargins left="0.7" right="0.7" top="0.75" bottom="0.75" header="0.3" footer="0.3"/>
  <pageSetup paperSize="9" orientation="portrait" horizontalDpi="4294967293" r:id="rId3"/>
  <ignoredErrors>
    <ignoredError sqref="P7" evalError="1"/>
  </ignoredError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32" r:id="rId6" name="Button 108">
              <controlPr locked="0" defaultSize="0" print="0" autoFill="0" autoPict="0" macro="[0]!Przycisk108_Klikniêcie">
                <anchor moveWithCells="1" sizeWithCells="1">
                  <from>
                    <xdr:col>6</xdr:col>
                    <xdr:colOff>57150</xdr:colOff>
                    <xdr:row>40</xdr:row>
                    <xdr:rowOff>57150</xdr:rowOff>
                  </from>
                  <to>
                    <xdr:col>6</xdr:col>
                    <xdr:colOff>1590675</xdr:colOff>
                    <xdr:row>48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7" name="Button 112">
              <controlPr defaultSize="0" print="0" autoFill="0" autoPict="0" macro="[0]!Przycisk112_Kliknięcie">
                <anchor moveWithCells="1" sizeWithCells="1">
                  <from>
                    <xdr:col>6</xdr:col>
                    <xdr:colOff>38100</xdr:colOff>
                    <xdr:row>37</xdr:row>
                    <xdr:rowOff>76200</xdr:rowOff>
                  </from>
                  <to>
                    <xdr:col>6</xdr:col>
                    <xdr:colOff>1571625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8" name="Button 116">
              <controlPr defaultSize="0" print="0" autoFill="0" autoPict="0" macro="[0]!Przycisk116_Kliknięcie">
                <anchor moveWithCells="1" sizeWithCells="1">
                  <from>
                    <xdr:col>6</xdr:col>
                    <xdr:colOff>47625</xdr:colOff>
                    <xdr:row>36</xdr:row>
                    <xdr:rowOff>0</xdr:rowOff>
                  </from>
                  <to>
                    <xdr:col>6</xdr:col>
                    <xdr:colOff>1581150</xdr:colOff>
                    <xdr:row>37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4"/>
  <dimension ref="B35:T37"/>
  <sheetViews>
    <sheetView topLeftCell="A7" workbookViewId="0">
      <selection activeCell="L38" sqref="L38"/>
    </sheetView>
  </sheetViews>
  <sheetFormatPr defaultRowHeight="14.25"/>
  <cols>
    <col min="1" max="16384" width="9" style="2"/>
  </cols>
  <sheetData>
    <row r="35" spans="2:20">
      <c r="C35" s="2" t="s">
        <v>553</v>
      </c>
      <c r="L35" s="2" t="s">
        <v>3854</v>
      </c>
      <c r="T35" s="2" t="s">
        <v>3855</v>
      </c>
    </row>
    <row r="36" spans="2:20">
      <c r="B36" s="2" t="s">
        <v>554</v>
      </c>
      <c r="C36" s="2" t="s">
        <v>555</v>
      </c>
    </row>
    <row r="37" spans="2:20">
      <c r="B37" s="2" t="s">
        <v>556</v>
      </c>
      <c r="C37" s="2" t="s">
        <v>555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7"/>
  <dimension ref="A1:M1160"/>
  <sheetViews>
    <sheetView topLeftCell="A1058" workbookViewId="0">
      <selection activeCell="C1150" sqref="C1150"/>
    </sheetView>
  </sheetViews>
  <sheetFormatPr defaultRowHeight="14.25"/>
  <cols>
    <col min="1" max="1" width="9" style="5"/>
    <col min="2" max="2" width="35.875" style="5" customWidth="1"/>
    <col min="3" max="3" width="12.125" style="5" customWidth="1"/>
    <col min="4" max="4" width="10.25" style="5" bestFit="1" customWidth="1"/>
    <col min="5" max="5" width="10.875" style="5" bestFit="1" customWidth="1"/>
    <col min="6" max="6" width="12.75" style="5" customWidth="1"/>
    <col min="7" max="7" width="10.375" style="5" customWidth="1"/>
    <col min="8" max="9" width="11.625" style="5" customWidth="1"/>
    <col min="10" max="10" width="20.375" style="5" customWidth="1"/>
    <col min="11" max="11" width="9" style="3"/>
    <col min="12" max="16384" width="9" style="1"/>
  </cols>
  <sheetData>
    <row r="1" spans="2:13">
      <c r="B1" s="5">
        <v>1</v>
      </c>
      <c r="C1" s="5">
        <v>2</v>
      </c>
      <c r="D1" s="5">
        <v>5</v>
      </c>
      <c r="E1" s="5">
        <v>6</v>
      </c>
      <c r="F1" s="5">
        <v>10</v>
      </c>
      <c r="G1" s="5">
        <v>11</v>
      </c>
      <c r="H1" s="5">
        <v>12</v>
      </c>
      <c r="J1" s="5">
        <v>22</v>
      </c>
      <c r="K1" s="8">
        <v>27</v>
      </c>
      <c r="L1" s="1" t="s">
        <v>564</v>
      </c>
      <c r="M1" s="1" t="s">
        <v>563</v>
      </c>
    </row>
    <row r="2" spans="2:13" s="5" customFormat="1" ht="12">
      <c r="B2" s="12" t="s">
        <v>430</v>
      </c>
      <c r="C2" s="12"/>
      <c r="D2" s="12" t="s">
        <v>418</v>
      </c>
      <c r="E2" s="12" t="s">
        <v>419</v>
      </c>
      <c r="F2" s="12" t="s">
        <v>2</v>
      </c>
      <c r="G2" s="12" t="s">
        <v>5</v>
      </c>
      <c r="H2" s="12" t="s">
        <v>6</v>
      </c>
      <c r="I2" s="12" t="s">
        <v>562</v>
      </c>
      <c r="J2" s="21" t="s">
        <v>561</v>
      </c>
      <c r="K2" s="23" t="s">
        <v>422</v>
      </c>
    </row>
    <row r="3" spans="2:13">
      <c r="B3" s="12" t="s">
        <v>565</v>
      </c>
      <c r="C3" s="22" t="s">
        <v>90</v>
      </c>
      <c r="D3" s="22" t="s">
        <v>113</v>
      </c>
      <c r="E3" s="22">
        <f>D3+3</f>
        <v>32.989999999999995</v>
      </c>
      <c r="F3" s="12" t="s">
        <v>431</v>
      </c>
      <c r="G3" s="12">
        <v>100</v>
      </c>
      <c r="H3" s="12">
        <v>50</v>
      </c>
      <c r="I3" s="21">
        <v>503.2520325203252</v>
      </c>
      <c r="J3" s="21">
        <v>619</v>
      </c>
      <c r="K3" s="15">
        <v>83</v>
      </c>
    </row>
    <row r="4" spans="2:13">
      <c r="B4" s="12" t="s">
        <v>566</v>
      </c>
      <c r="C4" s="22" t="s">
        <v>91</v>
      </c>
      <c r="D4" s="22" t="s">
        <v>114</v>
      </c>
      <c r="E4" s="22">
        <f t="shared" ref="E4:E67" si="0">D4+3</f>
        <v>36.31</v>
      </c>
      <c r="F4" s="12" t="s">
        <v>431</v>
      </c>
      <c r="G4" s="12">
        <v>100</v>
      </c>
      <c r="H4" s="12">
        <v>50</v>
      </c>
      <c r="I4" s="21">
        <v>551.21951219512198</v>
      </c>
      <c r="J4" s="21">
        <v>678</v>
      </c>
      <c r="K4" s="15">
        <v>83</v>
      </c>
    </row>
    <row r="5" spans="2:13">
      <c r="B5" s="12" t="s">
        <v>567</v>
      </c>
      <c r="C5" s="22" t="s">
        <v>92</v>
      </c>
      <c r="D5" s="22" t="s">
        <v>115</v>
      </c>
      <c r="E5" s="22">
        <f t="shared" si="0"/>
        <v>37.44</v>
      </c>
      <c r="F5" s="12" t="s">
        <v>431</v>
      </c>
      <c r="G5" s="12">
        <v>100</v>
      </c>
      <c r="H5" s="12">
        <v>50</v>
      </c>
      <c r="I5" s="21">
        <v>595.1219512195122</v>
      </c>
      <c r="J5" s="21">
        <v>732</v>
      </c>
      <c r="K5" s="15">
        <v>83</v>
      </c>
    </row>
    <row r="6" spans="2:13">
      <c r="B6" s="12" t="s">
        <v>568</v>
      </c>
      <c r="C6" s="22" t="s">
        <v>93</v>
      </c>
      <c r="D6" s="22" t="s">
        <v>116</v>
      </c>
      <c r="E6" s="22">
        <f t="shared" si="0"/>
        <v>27.16</v>
      </c>
      <c r="F6" s="12" t="s">
        <v>431</v>
      </c>
      <c r="G6" s="12">
        <v>100</v>
      </c>
      <c r="H6" s="12">
        <v>50</v>
      </c>
      <c r="I6" s="21">
        <v>320.32520325203251</v>
      </c>
      <c r="J6" s="21">
        <v>394</v>
      </c>
      <c r="K6" s="15">
        <v>75</v>
      </c>
    </row>
    <row r="7" spans="2:13">
      <c r="B7" s="12" t="s">
        <v>569</v>
      </c>
      <c r="C7" s="22" t="s">
        <v>94</v>
      </c>
      <c r="D7" s="22" t="s">
        <v>117</v>
      </c>
      <c r="E7" s="22">
        <f t="shared" si="0"/>
        <v>35.69</v>
      </c>
      <c r="F7" s="12" t="s">
        <v>431</v>
      </c>
      <c r="G7" s="12">
        <v>100</v>
      </c>
      <c r="H7" s="12">
        <v>50</v>
      </c>
      <c r="I7" s="21">
        <v>513.00813008130081</v>
      </c>
      <c r="J7" s="21">
        <v>631</v>
      </c>
      <c r="K7" s="15">
        <v>83</v>
      </c>
    </row>
    <row r="8" spans="2:13">
      <c r="B8" s="12" t="s">
        <v>570</v>
      </c>
      <c r="C8" s="22" t="s">
        <v>95</v>
      </c>
      <c r="D8" s="22" t="s">
        <v>118</v>
      </c>
      <c r="E8" s="22">
        <f t="shared" si="0"/>
        <v>36.49</v>
      </c>
      <c r="F8" s="12" t="s">
        <v>431</v>
      </c>
      <c r="G8" s="12">
        <v>100</v>
      </c>
      <c r="H8" s="12">
        <v>50</v>
      </c>
      <c r="I8" s="21">
        <v>436.58536585365852</v>
      </c>
      <c r="J8" s="21">
        <v>537</v>
      </c>
      <c r="K8" s="15">
        <v>83</v>
      </c>
    </row>
    <row r="9" spans="2:13">
      <c r="B9" s="12" t="s">
        <v>571</v>
      </c>
      <c r="C9" s="22" t="s">
        <v>96</v>
      </c>
      <c r="D9" s="22" t="s">
        <v>119</v>
      </c>
      <c r="E9" s="22">
        <f t="shared" si="0"/>
        <v>38.549999999999997</v>
      </c>
      <c r="F9" s="12" t="s">
        <v>431</v>
      </c>
      <c r="G9" s="12">
        <v>100</v>
      </c>
      <c r="H9" s="12">
        <v>50</v>
      </c>
      <c r="I9" s="21">
        <v>505.6910569105691</v>
      </c>
      <c r="J9" s="21">
        <v>622</v>
      </c>
      <c r="K9" s="15">
        <v>83</v>
      </c>
    </row>
    <row r="10" spans="2:13">
      <c r="B10" s="12" t="s">
        <v>572</v>
      </c>
      <c r="C10" s="22" t="s">
        <v>97</v>
      </c>
      <c r="D10" s="22" t="s">
        <v>120</v>
      </c>
      <c r="E10" s="22">
        <f t="shared" si="0"/>
        <v>37.270000000000003</v>
      </c>
      <c r="F10" s="12" t="s">
        <v>431</v>
      </c>
      <c r="G10" s="12">
        <v>100</v>
      </c>
      <c r="H10" s="12">
        <v>50</v>
      </c>
      <c r="I10" s="21">
        <v>481.30081300813009</v>
      </c>
      <c r="J10" s="21">
        <v>592</v>
      </c>
      <c r="K10" s="15">
        <v>83</v>
      </c>
    </row>
    <row r="11" spans="2:13">
      <c r="B11" s="12" t="s">
        <v>573</v>
      </c>
      <c r="C11" s="22" t="s">
        <v>98</v>
      </c>
      <c r="D11" s="22" t="s">
        <v>121</v>
      </c>
      <c r="E11" s="22">
        <f t="shared" si="0"/>
        <v>39.340000000000003</v>
      </c>
      <c r="F11" s="12" t="s">
        <v>431</v>
      </c>
      <c r="G11" s="12">
        <v>100</v>
      </c>
      <c r="H11" s="12">
        <v>50</v>
      </c>
      <c r="I11" s="21">
        <v>543.08943089430898</v>
      </c>
      <c r="J11" s="21">
        <v>668</v>
      </c>
      <c r="K11" s="15">
        <v>83</v>
      </c>
    </row>
    <row r="12" spans="2:13">
      <c r="B12" s="12" t="s">
        <v>574</v>
      </c>
      <c r="C12" s="22" t="s">
        <v>99</v>
      </c>
      <c r="D12" s="22" t="s">
        <v>122</v>
      </c>
      <c r="E12" s="22">
        <f t="shared" si="0"/>
        <v>35.94</v>
      </c>
      <c r="F12" s="12" t="s">
        <v>431</v>
      </c>
      <c r="G12" s="12">
        <v>100</v>
      </c>
      <c r="H12" s="12">
        <v>50</v>
      </c>
      <c r="I12" s="21">
        <v>435.77235772357722</v>
      </c>
      <c r="J12" s="21">
        <v>536</v>
      </c>
      <c r="K12" s="15">
        <v>83</v>
      </c>
    </row>
    <row r="13" spans="2:13">
      <c r="B13" s="12" t="s">
        <v>575</v>
      </c>
      <c r="C13" s="22" t="s">
        <v>100</v>
      </c>
      <c r="D13" s="22" t="s">
        <v>123</v>
      </c>
      <c r="E13" s="22">
        <f t="shared" si="0"/>
        <v>38.01</v>
      </c>
      <c r="F13" s="12" t="s">
        <v>431</v>
      </c>
      <c r="G13" s="12">
        <v>100</v>
      </c>
      <c r="H13" s="12">
        <v>50</v>
      </c>
      <c r="I13" s="21">
        <v>519.51219512195121</v>
      </c>
      <c r="J13" s="21">
        <v>639</v>
      </c>
      <c r="K13" s="15">
        <v>83</v>
      </c>
    </row>
    <row r="14" spans="2:13">
      <c r="B14" s="12" t="s">
        <v>576</v>
      </c>
      <c r="C14" s="22" t="s">
        <v>101</v>
      </c>
      <c r="D14" s="22" t="s">
        <v>124</v>
      </c>
      <c r="E14" s="22">
        <f t="shared" si="0"/>
        <v>37.840000000000003</v>
      </c>
      <c r="F14" s="12" t="s">
        <v>431</v>
      </c>
      <c r="G14" s="12">
        <v>100</v>
      </c>
      <c r="H14" s="12">
        <v>50</v>
      </c>
      <c r="I14" s="21">
        <v>513.82113821138216</v>
      </c>
      <c r="J14" s="21">
        <v>632</v>
      </c>
      <c r="K14" s="15">
        <v>83</v>
      </c>
    </row>
    <row r="15" spans="2:13">
      <c r="B15" s="12" t="s">
        <v>577</v>
      </c>
      <c r="C15" s="22" t="s">
        <v>102</v>
      </c>
      <c r="D15" s="22" t="s">
        <v>125</v>
      </c>
      <c r="E15" s="22">
        <f t="shared" si="0"/>
        <v>39.909999999999997</v>
      </c>
      <c r="F15" s="12" t="s">
        <v>431</v>
      </c>
      <c r="G15" s="12">
        <v>100</v>
      </c>
      <c r="H15" s="12">
        <v>50</v>
      </c>
      <c r="I15" s="21">
        <v>560.97560975609758</v>
      </c>
      <c r="J15" s="21">
        <v>690</v>
      </c>
      <c r="K15" s="15">
        <v>83</v>
      </c>
    </row>
    <row r="16" spans="2:13">
      <c r="B16" s="12" t="s">
        <v>578</v>
      </c>
      <c r="C16" s="22" t="s">
        <v>103</v>
      </c>
      <c r="D16" s="22" t="s">
        <v>126</v>
      </c>
      <c r="E16" s="22">
        <f t="shared" si="0"/>
        <v>36.51</v>
      </c>
      <c r="F16" s="12" t="s">
        <v>431</v>
      </c>
      <c r="G16" s="12">
        <v>100</v>
      </c>
      <c r="H16" s="12">
        <v>50</v>
      </c>
      <c r="I16" s="21">
        <v>470.73170731707319</v>
      </c>
      <c r="J16" s="21">
        <v>579</v>
      </c>
      <c r="K16" s="15">
        <v>83</v>
      </c>
    </row>
    <row r="17" spans="2:13">
      <c r="B17" s="12" t="s">
        <v>579</v>
      </c>
      <c r="C17" s="22" t="s">
        <v>104</v>
      </c>
      <c r="D17" s="22" t="s">
        <v>127</v>
      </c>
      <c r="E17" s="22">
        <f t="shared" si="0"/>
        <v>30.31</v>
      </c>
      <c r="F17" s="12" t="s">
        <v>431</v>
      </c>
      <c r="G17" s="12">
        <v>100</v>
      </c>
      <c r="H17" s="12">
        <v>50</v>
      </c>
      <c r="I17" s="21">
        <v>338.21138211382112</v>
      </c>
      <c r="J17" s="21">
        <v>416</v>
      </c>
      <c r="K17" s="15">
        <v>75</v>
      </c>
    </row>
    <row r="18" spans="2:13">
      <c r="B18" s="12" t="s">
        <v>580</v>
      </c>
      <c r="C18" s="22" t="s">
        <v>105</v>
      </c>
      <c r="D18" s="22" t="s">
        <v>128</v>
      </c>
      <c r="E18" s="22">
        <f t="shared" si="0"/>
        <v>38.58</v>
      </c>
      <c r="F18" s="12" t="s">
        <v>431</v>
      </c>
      <c r="G18" s="12">
        <v>100</v>
      </c>
      <c r="H18" s="12">
        <v>50</v>
      </c>
      <c r="I18" s="21">
        <v>515.44715447154476</v>
      </c>
      <c r="J18" s="21">
        <v>634</v>
      </c>
      <c r="K18" s="15">
        <v>83</v>
      </c>
    </row>
    <row r="19" spans="2:13">
      <c r="B19" s="12" t="s">
        <v>581</v>
      </c>
      <c r="C19" s="22" t="s">
        <v>106</v>
      </c>
      <c r="D19" s="22" t="s">
        <v>129</v>
      </c>
      <c r="E19" s="22">
        <f t="shared" si="0"/>
        <v>30.14</v>
      </c>
      <c r="F19" s="12" t="s">
        <v>431</v>
      </c>
      <c r="G19" s="12">
        <v>100</v>
      </c>
      <c r="H19" s="12">
        <v>50</v>
      </c>
      <c r="I19" s="21">
        <v>346.34146341463418</v>
      </c>
      <c r="J19" s="21">
        <v>426</v>
      </c>
      <c r="K19" s="15">
        <v>75</v>
      </c>
    </row>
    <row r="20" spans="2:13">
      <c r="B20" s="12" t="s">
        <v>582</v>
      </c>
      <c r="C20" s="22" t="s">
        <v>107</v>
      </c>
      <c r="D20" s="22" t="s">
        <v>130</v>
      </c>
      <c r="E20" s="22">
        <f t="shared" si="0"/>
        <v>33.21</v>
      </c>
      <c r="F20" s="12" t="s">
        <v>431</v>
      </c>
      <c r="G20" s="12">
        <v>100</v>
      </c>
      <c r="H20" s="12">
        <v>50</v>
      </c>
      <c r="I20" s="21">
        <v>424.39024390243901</v>
      </c>
      <c r="J20" s="21">
        <v>522</v>
      </c>
      <c r="K20" s="15">
        <v>83</v>
      </c>
    </row>
    <row r="21" spans="2:13">
      <c r="B21" s="12" t="s">
        <v>583</v>
      </c>
      <c r="C21" s="22" t="s">
        <v>108</v>
      </c>
      <c r="D21" s="22" t="s">
        <v>131</v>
      </c>
      <c r="E21" s="22">
        <f t="shared" si="0"/>
        <v>33.06</v>
      </c>
      <c r="F21" s="12" t="s">
        <v>431</v>
      </c>
      <c r="G21" s="12">
        <v>100</v>
      </c>
      <c r="H21" s="12">
        <v>50</v>
      </c>
      <c r="I21" s="21">
        <v>408.130081300813</v>
      </c>
      <c r="J21" s="21">
        <v>502</v>
      </c>
      <c r="K21" s="15">
        <v>83</v>
      </c>
    </row>
    <row r="22" spans="2:13">
      <c r="B22" s="12" t="s">
        <v>584</v>
      </c>
      <c r="C22" s="22" t="s">
        <v>109</v>
      </c>
      <c r="D22" s="22" t="s">
        <v>132</v>
      </c>
      <c r="E22" s="22">
        <f t="shared" si="0"/>
        <v>35.119999999999997</v>
      </c>
      <c r="F22" s="12" t="s">
        <v>431</v>
      </c>
      <c r="G22" s="12">
        <v>100</v>
      </c>
      <c r="H22" s="12">
        <v>50</v>
      </c>
      <c r="I22" s="21">
        <v>483.73983739837399</v>
      </c>
      <c r="J22" s="21">
        <v>595</v>
      </c>
      <c r="K22" s="15">
        <v>83</v>
      </c>
    </row>
    <row r="23" spans="2:13">
      <c r="B23" s="12" t="s">
        <v>585</v>
      </c>
      <c r="C23" s="22" t="s">
        <v>110</v>
      </c>
      <c r="D23" s="22" t="s">
        <v>133</v>
      </c>
      <c r="E23" s="22">
        <f t="shared" si="0"/>
        <v>32.29</v>
      </c>
      <c r="F23" s="12" t="s">
        <v>431</v>
      </c>
      <c r="G23" s="12">
        <v>100</v>
      </c>
      <c r="H23" s="12">
        <v>50</v>
      </c>
      <c r="I23" s="21">
        <v>408.9430894308943</v>
      </c>
      <c r="J23" s="21">
        <v>503</v>
      </c>
      <c r="K23" s="15">
        <v>83</v>
      </c>
    </row>
    <row r="24" spans="2:13">
      <c r="B24" s="12" t="s">
        <v>586</v>
      </c>
      <c r="C24" s="22" t="s">
        <v>111</v>
      </c>
      <c r="D24" s="22" t="s">
        <v>134</v>
      </c>
      <c r="E24" s="22">
        <f t="shared" si="0"/>
        <v>34.36</v>
      </c>
      <c r="F24" s="12" t="s">
        <v>431</v>
      </c>
      <c r="G24" s="12">
        <v>100</v>
      </c>
      <c r="H24" s="12">
        <v>50</v>
      </c>
      <c r="I24" s="21">
        <v>453.65853658536588</v>
      </c>
      <c r="J24" s="21">
        <v>558</v>
      </c>
      <c r="K24" s="15">
        <v>83</v>
      </c>
    </row>
    <row r="25" spans="2:13">
      <c r="B25" s="12" t="s">
        <v>587</v>
      </c>
      <c r="C25" s="22" t="s">
        <v>112</v>
      </c>
      <c r="D25" s="22" t="s">
        <v>135</v>
      </c>
      <c r="E25" s="22">
        <f t="shared" si="0"/>
        <v>33.620000000000005</v>
      </c>
      <c r="F25" s="12" t="s">
        <v>431</v>
      </c>
      <c r="G25" s="12">
        <v>100</v>
      </c>
      <c r="H25" s="12">
        <v>50</v>
      </c>
      <c r="I25" s="21">
        <v>443.90243902439028</v>
      </c>
      <c r="J25" s="21">
        <v>546</v>
      </c>
      <c r="K25" s="15">
        <v>83</v>
      </c>
    </row>
    <row r="26" spans="2:13">
      <c r="B26" s="16" t="s">
        <v>588</v>
      </c>
      <c r="C26" s="24" t="s">
        <v>90</v>
      </c>
      <c r="D26" s="24" t="s">
        <v>113</v>
      </c>
      <c r="E26" s="24">
        <f t="shared" si="0"/>
        <v>32.989999999999995</v>
      </c>
      <c r="F26" s="16" t="s">
        <v>432</v>
      </c>
      <c r="G26" s="16">
        <v>100</v>
      </c>
      <c r="H26" s="16">
        <v>50</v>
      </c>
      <c r="I26" s="25">
        <v>516.26016260162601</v>
      </c>
      <c r="J26" s="25">
        <v>635</v>
      </c>
      <c r="K26" s="17">
        <v>83</v>
      </c>
      <c r="L26" s="26"/>
      <c r="M26" s="26"/>
    </row>
    <row r="27" spans="2:13">
      <c r="B27" s="16" t="s">
        <v>589</v>
      </c>
      <c r="C27" s="24" t="s">
        <v>91</v>
      </c>
      <c r="D27" s="24" t="s">
        <v>114</v>
      </c>
      <c r="E27" s="24">
        <f t="shared" si="0"/>
        <v>36.31</v>
      </c>
      <c r="F27" s="16" t="s">
        <v>432</v>
      </c>
      <c r="G27" s="16">
        <v>100</v>
      </c>
      <c r="H27" s="16">
        <v>50</v>
      </c>
      <c r="I27" s="25">
        <v>569.91869918699183</v>
      </c>
      <c r="J27" s="25">
        <v>701</v>
      </c>
      <c r="K27" s="17">
        <v>83</v>
      </c>
      <c r="L27" s="26"/>
      <c r="M27" s="26"/>
    </row>
    <row r="28" spans="2:13">
      <c r="B28" s="16" t="s">
        <v>590</v>
      </c>
      <c r="C28" s="24" t="s">
        <v>92</v>
      </c>
      <c r="D28" s="24" t="s">
        <v>115</v>
      </c>
      <c r="E28" s="24">
        <f t="shared" si="0"/>
        <v>37.44</v>
      </c>
      <c r="F28" s="16" t="s">
        <v>432</v>
      </c>
      <c r="G28" s="16">
        <v>100</v>
      </c>
      <c r="H28" s="16">
        <v>50</v>
      </c>
      <c r="I28" s="25">
        <v>613.00813008130081</v>
      </c>
      <c r="J28" s="25">
        <v>754</v>
      </c>
      <c r="K28" s="17">
        <v>83</v>
      </c>
      <c r="L28" s="26"/>
      <c r="M28" s="26"/>
    </row>
    <row r="29" spans="2:13">
      <c r="B29" s="16" t="s">
        <v>591</v>
      </c>
      <c r="C29" s="24" t="s">
        <v>93</v>
      </c>
      <c r="D29" s="24" t="s">
        <v>116</v>
      </c>
      <c r="E29" s="24">
        <f t="shared" si="0"/>
        <v>27.16</v>
      </c>
      <c r="F29" s="16" t="s">
        <v>432</v>
      </c>
      <c r="G29" s="16">
        <v>100</v>
      </c>
      <c r="H29" s="16">
        <v>50</v>
      </c>
      <c r="I29" s="25">
        <v>335.77235772357722</v>
      </c>
      <c r="J29" s="25">
        <v>413</v>
      </c>
      <c r="K29" s="17">
        <v>75</v>
      </c>
      <c r="L29" s="26"/>
      <c r="M29" s="26"/>
    </row>
    <row r="30" spans="2:13">
      <c r="B30" s="16" t="s">
        <v>592</v>
      </c>
      <c r="C30" s="24" t="s">
        <v>94</v>
      </c>
      <c r="D30" s="24" t="s">
        <v>117</v>
      </c>
      <c r="E30" s="24">
        <f t="shared" si="0"/>
        <v>35.69</v>
      </c>
      <c r="F30" s="16" t="s">
        <v>432</v>
      </c>
      <c r="G30" s="16">
        <v>100</v>
      </c>
      <c r="H30" s="16">
        <v>50</v>
      </c>
      <c r="I30" s="25">
        <v>532.52032520325201</v>
      </c>
      <c r="J30" s="25">
        <v>655</v>
      </c>
      <c r="K30" s="17">
        <v>83</v>
      </c>
      <c r="L30" s="26"/>
      <c r="M30" s="26"/>
    </row>
    <row r="31" spans="2:13">
      <c r="B31" s="16" t="s">
        <v>593</v>
      </c>
      <c r="C31" s="24" t="s">
        <v>95</v>
      </c>
      <c r="D31" s="24" t="s">
        <v>118</v>
      </c>
      <c r="E31" s="24">
        <f t="shared" si="0"/>
        <v>36.49</v>
      </c>
      <c r="F31" s="16" t="s">
        <v>432</v>
      </c>
      <c r="G31" s="16">
        <v>100</v>
      </c>
      <c r="H31" s="16">
        <v>50</v>
      </c>
      <c r="I31" s="25">
        <v>462.60162601626018</v>
      </c>
      <c r="J31" s="25">
        <v>569</v>
      </c>
      <c r="K31" s="17">
        <v>83</v>
      </c>
      <c r="L31" s="26"/>
      <c r="M31" s="26"/>
    </row>
    <row r="32" spans="2:13">
      <c r="B32" s="16" t="s">
        <v>594</v>
      </c>
      <c r="C32" s="24" t="s">
        <v>96</v>
      </c>
      <c r="D32" s="24" t="s">
        <v>119</v>
      </c>
      <c r="E32" s="24">
        <f t="shared" si="0"/>
        <v>38.549999999999997</v>
      </c>
      <c r="F32" s="16" t="s">
        <v>432</v>
      </c>
      <c r="G32" s="16">
        <v>100</v>
      </c>
      <c r="H32" s="16">
        <v>50</v>
      </c>
      <c r="I32" s="25">
        <v>527.64227642276421</v>
      </c>
      <c r="J32" s="25">
        <v>649</v>
      </c>
      <c r="K32" s="17">
        <v>83</v>
      </c>
      <c r="L32" s="26"/>
      <c r="M32" s="26"/>
    </row>
    <row r="33" spans="2:13">
      <c r="B33" s="16" t="s">
        <v>595</v>
      </c>
      <c r="C33" s="24" t="s">
        <v>97</v>
      </c>
      <c r="D33" s="24" t="s">
        <v>120</v>
      </c>
      <c r="E33" s="24">
        <f t="shared" si="0"/>
        <v>37.270000000000003</v>
      </c>
      <c r="F33" s="16" t="s">
        <v>432</v>
      </c>
      <c r="G33" s="16">
        <v>100</v>
      </c>
      <c r="H33" s="16">
        <v>50</v>
      </c>
      <c r="I33" s="25">
        <v>515.44715447154476</v>
      </c>
      <c r="J33" s="25">
        <v>634</v>
      </c>
      <c r="K33" s="17">
        <v>83</v>
      </c>
      <c r="L33" s="26"/>
      <c r="M33" s="26"/>
    </row>
    <row r="34" spans="2:13">
      <c r="B34" s="16" t="s">
        <v>596</v>
      </c>
      <c r="C34" s="24" t="s">
        <v>98</v>
      </c>
      <c r="D34" s="24" t="s">
        <v>121</v>
      </c>
      <c r="E34" s="24">
        <f t="shared" si="0"/>
        <v>39.340000000000003</v>
      </c>
      <c r="F34" s="16" t="s">
        <v>432</v>
      </c>
      <c r="G34" s="16">
        <v>100</v>
      </c>
      <c r="H34" s="16">
        <v>50</v>
      </c>
      <c r="I34" s="25">
        <v>570.73170731707319</v>
      </c>
      <c r="J34" s="25">
        <v>702</v>
      </c>
      <c r="K34" s="17">
        <v>83</v>
      </c>
      <c r="L34" s="26"/>
      <c r="M34" s="26"/>
    </row>
    <row r="35" spans="2:13">
      <c r="B35" s="16" t="s">
        <v>597</v>
      </c>
      <c r="C35" s="24" t="s">
        <v>99</v>
      </c>
      <c r="D35" s="24" t="s">
        <v>122</v>
      </c>
      <c r="E35" s="24">
        <f t="shared" si="0"/>
        <v>35.94</v>
      </c>
      <c r="F35" s="16" t="s">
        <v>432</v>
      </c>
      <c r="G35" s="16">
        <v>100</v>
      </c>
      <c r="H35" s="16">
        <v>50</v>
      </c>
      <c r="I35" s="25">
        <v>461.78861788617888</v>
      </c>
      <c r="J35" s="25">
        <v>568</v>
      </c>
      <c r="K35" s="17">
        <v>83</v>
      </c>
      <c r="L35" s="26"/>
      <c r="M35" s="26"/>
    </row>
    <row r="36" spans="2:13">
      <c r="B36" s="16" t="s">
        <v>598</v>
      </c>
      <c r="C36" s="24" t="s">
        <v>100</v>
      </c>
      <c r="D36" s="24" t="s">
        <v>123</v>
      </c>
      <c r="E36" s="24">
        <f t="shared" si="0"/>
        <v>38.01</v>
      </c>
      <c r="F36" s="16" t="s">
        <v>432</v>
      </c>
      <c r="G36" s="16">
        <v>100</v>
      </c>
      <c r="H36" s="16">
        <v>50</v>
      </c>
      <c r="I36" s="25">
        <v>547.15447154471542</v>
      </c>
      <c r="J36" s="25">
        <v>673</v>
      </c>
      <c r="K36" s="17">
        <v>83</v>
      </c>
      <c r="L36" s="26"/>
      <c r="M36" s="26"/>
    </row>
    <row r="37" spans="2:13">
      <c r="B37" s="16" t="s">
        <v>599</v>
      </c>
      <c r="C37" s="24" t="s">
        <v>101</v>
      </c>
      <c r="D37" s="24" t="s">
        <v>124</v>
      </c>
      <c r="E37" s="24">
        <f t="shared" si="0"/>
        <v>37.840000000000003</v>
      </c>
      <c r="F37" s="16" t="s">
        <v>432</v>
      </c>
      <c r="G37" s="16">
        <v>100</v>
      </c>
      <c r="H37" s="16">
        <v>50</v>
      </c>
      <c r="I37" s="25">
        <v>543.90243902439022</v>
      </c>
      <c r="J37" s="25">
        <v>669</v>
      </c>
      <c r="K37" s="17">
        <v>83</v>
      </c>
      <c r="L37" s="26"/>
      <c r="M37" s="26"/>
    </row>
    <row r="38" spans="2:13">
      <c r="B38" s="16" t="s">
        <v>600</v>
      </c>
      <c r="C38" s="24" t="s">
        <v>102</v>
      </c>
      <c r="D38" s="24" t="s">
        <v>125</v>
      </c>
      <c r="E38" s="24">
        <f t="shared" si="0"/>
        <v>39.909999999999997</v>
      </c>
      <c r="F38" s="16" t="s">
        <v>432</v>
      </c>
      <c r="G38" s="16">
        <v>100</v>
      </c>
      <c r="H38" s="16">
        <v>50</v>
      </c>
      <c r="I38" s="25">
        <v>598.3739837398374</v>
      </c>
      <c r="J38" s="25">
        <v>736</v>
      </c>
      <c r="K38" s="17">
        <v>83</v>
      </c>
      <c r="L38" s="26"/>
      <c r="M38" s="26"/>
    </row>
    <row r="39" spans="2:13">
      <c r="B39" s="16" t="s">
        <v>601</v>
      </c>
      <c r="C39" s="24" t="s">
        <v>103</v>
      </c>
      <c r="D39" s="24" t="s">
        <v>126</v>
      </c>
      <c r="E39" s="24">
        <f t="shared" si="0"/>
        <v>36.51</v>
      </c>
      <c r="F39" s="16" t="s">
        <v>432</v>
      </c>
      <c r="G39" s="16">
        <v>100</v>
      </c>
      <c r="H39" s="16">
        <v>50</v>
      </c>
      <c r="I39" s="25">
        <v>487.80487804878049</v>
      </c>
      <c r="J39" s="25">
        <v>600</v>
      </c>
      <c r="K39" s="17">
        <v>83</v>
      </c>
      <c r="L39" s="26"/>
      <c r="M39" s="26"/>
    </row>
    <row r="40" spans="2:13">
      <c r="B40" s="16" t="s">
        <v>602</v>
      </c>
      <c r="C40" s="24" t="s">
        <v>104</v>
      </c>
      <c r="D40" s="24" t="s">
        <v>127</v>
      </c>
      <c r="E40" s="24">
        <f t="shared" si="0"/>
        <v>30.31</v>
      </c>
      <c r="F40" s="16" t="s">
        <v>432</v>
      </c>
      <c r="G40" s="16">
        <v>100</v>
      </c>
      <c r="H40" s="16">
        <v>50</v>
      </c>
      <c r="I40" s="25">
        <v>364.22764227642278</v>
      </c>
      <c r="J40" s="25">
        <v>448</v>
      </c>
      <c r="K40" s="17">
        <v>75</v>
      </c>
      <c r="L40" s="26"/>
      <c r="M40" s="26"/>
    </row>
    <row r="41" spans="2:13">
      <c r="B41" s="16" t="s">
        <v>603</v>
      </c>
      <c r="C41" s="24" t="s">
        <v>105</v>
      </c>
      <c r="D41" s="24" t="s">
        <v>128</v>
      </c>
      <c r="E41" s="24">
        <f t="shared" si="0"/>
        <v>38.58</v>
      </c>
      <c r="F41" s="16" t="s">
        <v>432</v>
      </c>
      <c r="G41" s="16">
        <v>100</v>
      </c>
      <c r="H41" s="16">
        <v>50</v>
      </c>
      <c r="I41" s="25">
        <v>546.34146341463418</v>
      </c>
      <c r="J41" s="25">
        <v>672</v>
      </c>
      <c r="K41" s="17">
        <v>83</v>
      </c>
      <c r="L41" s="26"/>
      <c r="M41" s="26"/>
    </row>
    <row r="42" spans="2:13">
      <c r="B42" s="16" t="s">
        <v>604</v>
      </c>
      <c r="C42" s="24" t="s">
        <v>106</v>
      </c>
      <c r="D42" s="24" t="s">
        <v>129</v>
      </c>
      <c r="E42" s="24">
        <f t="shared" si="0"/>
        <v>30.14</v>
      </c>
      <c r="F42" s="16" t="s">
        <v>432</v>
      </c>
      <c r="G42" s="16">
        <v>100</v>
      </c>
      <c r="H42" s="16">
        <v>50</v>
      </c>
      <c r="I42" s="25">
        <v>372.35772357723579</v>
      </c>
      <c r="J42" s="25">
        <v>458</v>
      </c>
      <c r="K42" s="17">
        <v>75</v>
      </c>
      <c r="L42" s="26"/>
      <c r="M42" s="26"/>
    </row>
    <row r="43" spans="2:13">
      <c r="B43" s="16" t="s">
        <v>605</v>
      </c>
      <c r="C43" s="24" t="s">
        <v>107</v>
      </c>
      <c r="D43" s="24" t="s">
        <v>130</v>
      </c>
      <c r="E43" s="24">
        <f t="shared" si="0"/>
        <v>33.21</v>
      </c>
      <c r="F43" s="16" t="s">
        <v>432</v>
      </c>
      <c r="G43" s="16">
        <v>100</v>
      </c>
      <c r="H43" s="16">
        <v>50</v>
      </c>
      <c r="I43" s="25">
        <v>462.60162601626018</v>
      </c>
      <c r="J43" s="25">
        <v>569</v>
      </c>
      <c r="K43" s="17">
        <v>83</v>
      </c>
      <c r="L43" s="26"/>
      <c r="M43" s="26"/>
    </row>
    <row r="44" spans="2:13">
      <c r="B44" s="16" t="s">
        <v>606</v>
      </c>
      <c r="C44" s="24" t="s">
        <v>108</v>
      </c>
      <c r="D44" s="24" t="s">
        <v>131</v>
      </c>
      <c r="E44" s="24">
        <f t="shared" si="0"/>
        <v>33.06</v>
      </c>
      <c r="F44" s="16" t="s">
        <v>432</v>
      </c>
      <c r="G44" s="16">
        <v>100</v>
      </c>
      <c r="H44" s="16">
        <v>50</v>
      </c>
      <c r="I44" s="25">
        <v>444.71544715447158</v>
      </c>
      <c r="J44" s="25">
        <v>547</v>
      </c>
      <c r="K44" s="17">
        <v>83</v>
      </c>
      <c r="L44" s="26"/>
      <c r="M44" s="26"/>
    </row>
    <row r="45" spans="2:13">
      <c r="B45" s="16" t="s">
        <v>607</v>
      </c>
      <c r="C45" s="24" t="s">
        <v>109</v>
      </c>
      <c r="D45" s="24" t="s">
        <v>132</v>
      </c>
      <c r="E45" s="24">
        <f t="shared" si="0"/>
        <v>35.119999999999997</v>
      </c>
      <c r="F45" s="16" t="s">
        <v>432</v>
      </c>
      <c r="G45" s="16">
        <v>100</v>
      </c>
      <c r="H45" s="16">
        <v>50</v>
      </c>
      <c r="I45" s="25">
        <v>521.13821138211381</v>
      </c>
      <c r="J45" s="25">
        <v>641</v>
      </c>
      <c r="K45" s="17">
        <v>83</v>
      </c>
      <c r="L45" s="26"/>
      <c r="M45" s="26"/>
    </row>
    <row r="46" spans="2:13">
      <c r="B46" s="16" t="s">
        <v>608</v>
      </c>
      <c r="C46" s="24" t="s">
        <v>110</v>
      </c>
      <c r="D46" s="24" t="s">
        <v>133</v>
      </c>
      <c r="E46" s="24">
        <f t="shared" si="0"/>
        <v>32.29</v>
      </c>
      <c r="F46" s="16" t="s">
        <v>432</v>
      </c>
      <c r="G46" s="16">
        <v>100</v>
      </c>
      <c r="H46" s="16">
        <v>50</v>
      </c>
      <c r="I46" s="25">
        <v>445.52845528455288</v>
      </c>
      <c r="J46" s="25">
        <v>548</v>
      </c>
      <c r="K46" s="17">
        <v>83</v>
      </c>
      <c r="L46" s="26"/>
      <c r="M46" s="26"/>
    </row>
    <row r="47" spans="2:13">
      <c r="B47" s="16" t="s">
        <v>609</v>
      </c>
      <c r="C47" s="24" t="s">
        <v>111</v>
      </c>
      <c r="D47" s="24" t="s">
        <v>134</v>
      </c>
      <c r="E47" s="24">
        <f t="shared" si="0"/>
        <v>34.36</v>
      </c>
      <c r="F47" s="16" t="s">
        <v>432</v>
      </c>
      <c r="G47" s="16">
        <v>100</v>
      </c>
      <c r="H47" s="16">
        <v>50</v>
      </c>
      <c r="I47" s="25">
        <v>493.4959349593496</v>
      </c>
      <c r="J47" s="25">
        <v>607</v>
      </c>
      <c r="K47" s="17">
        <v>83</v>
      </c>
      <c r="L47" s="26"/>
      <c r="M47" s="26"/>
    </row>
    <row r="48" spans="2:13">
      <c r="B48" s="16" t="s">
        <v>610</v>
      </c>
      <c r="C48" s="24" t="s">
        <v>112</v>
      </c>
      <c r="D48" s="24" t="s">
        <v>135</v>
      </c>
      <c r="E48" s="24">
        <f t="shared" si="0"/>
        <v>33.620000000000005</v>
      </c>
      <c r="F48" s="16" t="s">
        <v>432</v>
      </c>
      <c r="G48" s="16">
        <v>100</v>
      </c>
      <c r="H48" s="16">
        <v>50</v>
      </c>
      <c r="I48" s="25">
        <v>469.91869918699189</v>
      </c>
      <c r="J48" s="25">
        <v>578</v>
      </c>
      <c r="K48" s="17">
        <v>83</v>
      </c>
      <c r="L48" s="26"/>
      <c r="M48" s="26"/>
    </row>
    <row r="49" spans="2:11">
      <c r="B49" s="12" t="s">
        <v>611</v>
      </c>
      <c r="C49" s="22" t="s">
        <v>90</v>
      </c>
      <c r="D49" s="22" t="s">
        <v>113</v>
      </c>
      <c r="E49" s="22">
        <f t="shared" si="0"/>
        <v>32.989999999999995</v>
      </c>
      <c r="F49" s="12" t="s">
        <v>2</v>
      </c>
      <c r="G49" s="12">
        <v>100</v>
      </c>
      <c r="H49" s="12">
        <v>50</v>
      </c>
      <c r="I49" s="21">
        <v>557.72357723577238</v>
      </c>
      <c r="J49" s="21">
        <v>686</v>
      </c>
      <c r="K49" s="15">
        <v>83</v>
      </c>
    </row>
    <row r="50" spans="2:11">
      <c r="B50" s="12" t="s">
        <v>612</v>
      </c>
      <c r="C50" s="22" t="s">
        <v>91</v>
      </c>
      <c r="D50" s="22" t="s">
        <v>114</v>
      </c>
      <c r="E50" s="22">
        <f t="shared" si="0"/>
        <v>36.31</v>
      </c>
      <c r="F50" s="12" t="s">
        <v>2</v>
      </c>
      <c r="G50" s="12">
        <v>100</v>
      </c>
      <c r="H50" s="12">
        <v>50</v>
      </c>
      <c r="I50" s="21">
        <v>623.57723577235777</v>
      </c>
      <c r="J50" s="21">
        <v>767</v>
      </c>
      <c r="K50" s="15">
        <v>83</v>
      </c>
    </row>
    <row r="51" spans="2:11">
      <c r="B51" s="12" t="s">
        <v>613</v>
      </c>
      <c r="C51" s="22" t="s">
        <v>92</v>
      </c>
      <c r="D51" s="22" t="s">
        <v>115</v>
      </c>
      <c r="E51" s="22">
        <f t="shared" si="0"/>
        <v>37.44</v>
      </c>
      <c r="F51" s="12" t="s">
        <v>2</v>
      </c>
      <c r="G51" s="12">
        <v>100</v>
      </c>
      <c r="H51" s="12">
        <v>50</v>
      </c>
      <c r="I51" s="21">
        <v>669.10569105691059</v>
      </c>
      <c r="J51" s="21">
        <v>823</v>
      </c>
      <c r="K51" s="15">
        <v>83</v>
      </c>
    </row>
    <row r="52" spans="2:11">
      <c r="B52" s="12" t="s">
        <v>614</v>
      </c>
      <c r="C52" s="22" t="s">
        <v>93</v>
      </c>
      <c r="D52" s="22" t="s">
        <v>116</v>
      </c>
      <c r="E52" s="22">
        <f t="shared" si="0"/>
        <v>27.16</v>
      </c>
      <c r="F52" s="12" t="s">
        <v>2</v>
      </c>
      <c r="G52" s="12">
        <v>100</v>
      </c>
      <c r="H52" s="12">
        <v>50</v>
      </c>
      <c r="I52" s="21">
        <v>384.55284552845529</v>
      </c>
      <c r="J52" s="21">
        <v>473</v>
      </c>
      <c r="K52" s="15">
        <v>75</v>
      </c>
    </row>
    <row r="53" spans="2:11">
      <c r="B53" s="12" t="s">
        <v>615</v>
      </c>
      <c r="C53" s="22" t="s">
        <v>94</v>
      </c>
      <c r="D53" s="22" t="s">
        <v>117</v>
      </c>
      <c r="E53" s="22">
        <f t="shared" si="0"/>
        <v>35.69</v>
      </c>
      <c r="F53" s="12" t="s">
        <v>2</v>
      </c>
      <c r="G53" s="12">
        <v>100</v>
      </c>
      <c r="H53" s="12">
        <v>50</v>
      </c>
      <c r="I53" s="21">
        <v>576.42276422764223</v>
      </c>
      <c r="J53" s="21">
        <v>709</v>
      </c>
      <c r="K53" s="15">
        <v>83</v>
      </c>
    </row>
    <row r="54" spans="2:11">
      <c r="B54" s="12" t="s">
        <v>616</v>
      </c>
      <c r="C54" s="22" t="s">
        <v>95</v>
      </c>
      <c r="D54" s="22" t="s">
        <v>118</v>
      </c>
      <c r="E54" s="22">
        <f t="shared" si="0"/>
        <v>36.49</v>
      </c>
      <c r="F54" s="12" t="s">
        <v>2</v>
      </c>
      <c r="G54" s="12">
        <v>100</v>
      </c>
      <c r="H54" s="12">
        <v>50</v>
      </c>
      <c r="I54" s="21">
        <v>511.3821138211382</v>
      </c>
      <c r="J54" s="21">
        <v>629</v>
      </c>
      <c r="K54" s="15">
        <v>83</v>
      </c>
    </row>
    <row r="55" spans="2:11">
      <c r="B55" s="12" t="s">
        <v>617</v>
      </c>
      <c r="C55" s="22" t="s">
        <v>96</v>
      </c>
      <c r="D55" s="22" t="s">
        <v>119</v>
      </c>
      <c r="E55" s="22">
        <f t="shared" si="0"/>
        <v>38.549999999999997</v>
      </c>
      <c r="F55" s="12" t="s">
        <v>2</v>
      </c>
      <c r="G55" s="12">
        <v>100</v>
      </c>
      <c r="H55" s="12">
        <v>50</v>
      </c>
      <c r="I55" s="21">
        <v>581.30081300813004</v>
      </c>
      <c r="J55" s="21">
        <v>715</v>
      </c>
      <c r="K55" s="15">
        <v>83</v>
      </c>
    </row>
    <row r="56" spans="2:11">
      <c r="B56" s="12" t="s">
        <v>618</v>
      </c>
      <c r="C56" s="22" t="s">
        <v>97</v>
      </c>
      <c r="D56" s="22" t="s">
        <v>120</v>
      </c>
      <c r="E56" s="22">
        <f t="shared" si="0"/>
        <v>37.270000000000003</v>
      </c>
      <c r="F56" s="12" t="s">
        <v>2</v>
      </c>
      <c r="G56" s="12">
        <v>100</v>
      </c>
      <c r="H56" s="12">
        <v>50</v>
      </c>
      <c r="I56" s="21">
        <v>555.28455284552842</v>
      </c>
      <c r="J56" s="21">
        <v>683</v>
      </c>
      <c r="K56" s="15">
        <v>83</v>
      </c>
    </row>
    <row r="57" spans="2:11">
      <c r="B57" s="12" t="s">
        <v>619</v>
      </c>
      <c r="C57" s="22" t="s">
        <v>98</v>
      </c>
      <c r="D57" s="22" t="s">
        <v>121</v>
      </c>
      <c r="E57" s="22">
        <f t="shared" si="0"/>
        <v>39.340000000000003</v>
      </c>
      <c r="F57" s="12" t="s">
        <v>2</v>
      </c>
      <c r="G57" s="12">
        <v>100</v>
      </c>
      <c r="H57" s="12">
        <v>50</v>
      </c>
      <c r="I57" s="21">
        <v>616.26016260162601</v>
      </c>
      <c r="J57" s="21">
        <v>758</v>
      </c>
      <c r="K57" s="15">
        <v>83</v>
      </c>
    </row>
    <row r="58" spans="2:11">
      <c r="B58" s="12" t="s">
        <v>620</v>
      </c>
      <c r="C58" s="22" t="s">
        <v>99</v>
      </c>
      <c r="D58" s="22" t="s">
        <v>122</v>
      </c>
      <c r="E58" s="22">
        <f t="shared" si="0"/>
        <v>35.94</v>
      </c>
      <c r="F58" s="12" t="s">
        <v>2</v>
      </c>
      <c r="G58" s="12">
        <v>100</v>
      </c>
      <c r="H58" s="12">
        <v>50</v>
      </c>
      <c r="I58" s="21">
        <v>506.5040650406504</v>
      </c>
      <c r="J58" s="21">
        <v>623</v>
      </c>
      <c r="K58" s="15">
        <v>83</v>
      </c>
    </row>
    <row r="59" spans="2:11">
      <c r="B59" s="12" t="s">
        <v>621</v>
      </c>
      <c r="C59" s="22" t="s">
        <v>100</v>
      </c>
      <c r="D59" s="22" t="s">
        <v>123</v>
      </c>
      <c r="E59" s="22">
        <f t="shared" si="0"/>
        <v>38.01</v>
      </c>
      <c r="F59" s="12" t="s">
        <v>2</v>
      </c>
      <c r="G59" s="12">
        <v>100</v>
      </c>
      <c r="H59" s="12">
        <v>50</v>
      </c>
      <c r="I59" s="21">
        <v>591.869918699187</v>
      </c>
      <c r="J59" s="21">
        <v>728</v>
      </c>
      <c r="K59" s="15">
        <v>83</v>
      </c>
    </row>
    <row r="60" spans="2:11">
      <c r="B60" s="12" t="s">
        <v>622</v>
      </c>
      <c r="C60" s="22" t="s">
        <v>101</v>
      </c>
      <c r="D60" s="22" t="s">
        <v>124</v>
      </c>
      <c r="E60" s="22">
        <f t="shared" si="0"/>
        <v>37.840000000000003</v>
      </c>
      <c r="F60" s="12" t="s">
        <v>2</v>
      </c>
      <c r="G60" s="12">
        <v>100</v>
      </c>
      <c r="H60" s="12">
        <v>50</v>
      </c>
      <c r="I60" s="21">
        <v>587.80487804878055</v>
      </c>
      <c r="J60" s="21">
        <v>723</v>
      </c>
      <c r="K60" s="15">
        <v>83</v>
      </c>
    </row>
    <row r="61" spans="2:11">
      <c r="B61" s="12" t="s">
        <v>623</v>
      </c>
      <c r="C61" s="22" t="s">
        <v>102</v>
      </c>
      <c r="D61" s="22" t="s">
        <v>125</v>
      </c>
      <c r="E61" s="22">
        <f t="shared" si="0"/>
        <v>39.909999999999997</v>
      </c>
      <c r="F61" s="12" t="s">
        <v>2</v>
      </c>
      <c r="G61" s="12">
        <v>100</v>
      </c>
      <c r="H61" s="12">
        <v>50</v>
      </c>
      <c r="I61" s="21">
        <v>643.08943089430898</v>
      </c>
      <c r="J61" s="21">
        <v>791</v>
      </c>
      <c r="K61" s="15">
        <v>83</v>
      </c>
    </row>
    <row r="62" spans="2:11">
      <c r="B62" s="12" t="s">
        <v>624</v>
      </c>
      <c r="C62" s="22" t="s">
        <v>103</v>
      </c>
      <c r="D62" s="22" t="s">
        <v>126</v>
      </c>
      <c r="E62" s="22">
        <f t="shared" si="0"/>
        <v>36.51</v>
      </c>
      <c r="F62" s="12" t="s">
        <v>2</v>
      </c>
      <c r="G62" s="12">
        <v>100</v>
      </c>
      <c r="H62" s="12">
        <v>50</v>
      </c>
      <c r="I62" s="21">
        <v>538.21138211382117</v>
      </c>
      <c r="J62" s="21">
        <v>662</v>
      </c>
      <c r="K62" s="15">
        <v>83</v>
      </c>
    </row>
    <row r="63" spans="2:11">
      <c r="B63" s="12" t="s">
        <v>625</v>
      </c>
      <c r="C63" s="22" t="s">
        <v>104</v>
      </c>
      <c r="D63" s="22" t="s">
        <v>127</v>
      </c>
      <c r="E63" s="22">
        <f t="shared" si="0"/>
        <v>30.31</v>
      </c>
      <c r="F63" s="12" t="s">
        <v>2</v>
      </c>
      <c r="G63" s="12">
        <v>100</v>
      </c>
      <c r="H63" s="12">
        <v>50</v>
      </c>
      <c r="I63" s="21">
        <v>412.19512195121951</v>
      </c>
      <c r="J63" s="21">
        <v>507</v>
      </c>
      <c r="K63" s="15">
        <v>75</v>
      </c>
    </row>
    <row r="64" spans="2:11">
      <c r="B64" s="12" t="s">
        <v>626</v>
      </c>
      <c r="C64" s="22" t="s">
        <v>105</v>
      </c>
      <c r="D64" s="22" t="s">
        <v>128</v>
      </c>
      <c r="E64" s="22">
        <f t="shared" si="0"/>
        <v>38.58</v>
      </c>
      <c r="F64" s="12" t="s">
        <v>2</v>
      </c>
      <c r="G64" s="12">
        <v>100</v>
      </c>
      <c r="H64" s="12">
        <v>50</v>
      </c>
      <c r="I64" s="21">
        <v>590.2439024390244</v>
      </c>
      <c r="J64" s="21">
        <v>726</v>
      </c>
      <c r="K64" s="15">
        <v>83</v>
      </c>
    </row>
    <row r="65" spans="2:13">
      <c r="B65" s="12" t="s">
        <v>627</v>
      </c>
      <c r="C65" s="22" t="s">
        <v>106</v>
      </c>
      <c r="D65" s="22" t="s">
        <v>129</v>
      </c>
      <c r="E65" s="22">
        <f t="shared" si="0"/>
        <v>30.14</v>
      </c>
      <c r="F65" s="12" t="s">
        <v>2</v>
      </c>
      <c r="G65" s="12">
        <v>100</v>
      </c>
      <c r="H65" s="12">
        <v>50</v>
      </c>
      <c r="I65" s="21">
        <v>421.13821138211381</v>
      </c>
      <c r="J65" s="21">
        <v>518</v>
      </c>
      <c r="K65" s="15">
        <v>75</v>
      </c>
    </row>
    <row r="66" spans="2:13">
      <c r="B66" s="12" t="s">
        <v>628</v>
      </c>
      <c r="C66" s="22" t="s">
        <v>107</v>
      </c>
      <c r="D66" s="22" t="s">
        <v>130</v>
      </c>
      <c r="E66" s="22">
        <f t="shared" si="0"/>
        <v>33.21</v>
      </c>
      <c r="F66" s="12" t="s">
        <v>2</v>
      </c>
      <c r="G66" s="12">
        <v>100</v>
      </c>
      <c r="H66" s="12">
        <v>50</v>
      </c>
      <c r="I66" s="21">
        <v>507.3170731707317</v>
      </c>
      <c r="J66" s="21">
        <v>624</v>
      </c>
      <c r="K66" s="15">
        <v>83</v>
      </c>
    </row>
    <row r="67" spans="2:13">
      <c r="B67" s="12" t="s">
        <v>629</v>
      </c>
      <c r="C67" s="22" t="s">
        <v>108</v>
      </c>
      <c r="D67" s="22" t="s">
        <v>131</v>
      </c>
      <c r="E67" s="22">
        <f t="shared" si="0"/>
        <v>33.06</v>
      </c>
      <c r="F67" s="12" t="s">
        <v>2</v>
      </c>
      <c r="G67" s="12">
        <v>100</v>
      </c>
      <c r="H67" s="12">
        <v>50</v>
      </c>
      <c r="I67" s="21">
        <v>487.80487804878049</v>
      </c>
      <c r="J67" s="21">
        <v>600</v>
      </c>
      <c r="K67" s="15">
        <v>83</v>
      </c>
    </row>
    <row r="68" spans="2:13">
      <c r="B68" s="12" t="s">
        <v>630</v>
      </c>
      <c r="C68" s="22" t="s">
        <v>109</v>
      </c>
      <c r="D68" s="22" t="s">
        <v>132</v>
      </c>
      <c r="E68" s="22">
        <f t="shared" ref="E68:E131" si="1">D68+3</f>
        <v>35.119999999999997</v>
      </c>
      <c r="F68" s="12" t="s">
        <v>2</v>
      </c>
      <c r="G68" s="12">
        <v>100</v>
      </c>
      <c r="H68" s="12">
        <v>50</v>
      </c>
      <c r="I68" s="21">
        <v>550.40650406504062</v>
      </c>
      <c r="J68" s="21">
        <v>677</v>
      </c>
      <c r="K68" s="15">
        <v>83</v>
      </c>
    </row>
    <row r="69" spans="2:13">
      <c r="B69" s="12" t="s">
        <v>631</v>
      </c>
      <c r="C69" s="22" t="s">
        <v>110</v>
      </c>
      <c r="D69" s="22" t="s">
        <v>133</v>
      </c>
      <c r="E69" s="22">
        <f t="shared" si="1"/>
        <v>32.29</v>
      </c>
      <c r="F69" s="12" t="s">
        <v>2</v>
      </c>
      <c r="G69" s="12">
        <v>100</v>
      </c>
      <c r="H69" s="12">
        <v>50</v>
      </c>
      <c r="I69" s="21">
        <v>488.6178861788618</v>
      </c>
      <c r="J69" s="21">
        <v>601</v>
      </c>
      <c r="K69" s="15">
        <v>83</v>
      </c>
    </row>
    <row r="70" spans="2:13">
      <c r="B70" s="12" t="s">
        <v>632</v>
      </c>
      <c r="C70" s="22" t="s">
        <v>111</v>
      </c>
      <c r="D70" s="22" t="s">
        <v>134</v>
      </c>
      <c r="E70" s="22">
        <f t="shared" si="1"/>
        <v>34.36</v>
      </c>
      <c r="F70" s="12" t="s">
        <v>2</v>
      </c>
      <c r="G70" s="12">
        <v>100</v>
      </c>
      <c r="H70" s="12">
        <v>50</v>
      </c>
      <c r="I70" s="21">
        <v>538.21138211382117</v>
      </c>
      <c r="J70" s="21">
        <v>662</v>
      </c>
      <c r="K70" s="15">
        <v>83</v>
      </c>
    </row>
    <row r="71" spans="2:13">
      <c r="B71" s="12" t="s">
        <v>633</v>
      </c>
      <c r="C71" s="22" t="s">
        <v>112</v>
      </c>
      <c r="D71" s="22" t="s">
        <v>135</v>
      </c>
      <c r="E71" s="22">
        <f t="shared" si="1"/>
        <v>33.620000000000005</v>
      </c>
      <c r="F71" s="12" t="s">
        <v>2</v>
      </c>
      <c r="G71" s="12">
        <v>100</v>
      </c>
      <c r="H71" s="12">
        <v>50</v>
      </c>
      <c r="I71" s="21">
        <v>515.44715447154476</v>
      </c>
      <c r="J71" s="21">
        <v>634</v>
      </c>
      <c r="K71" s="15">
        <v>83</v>
      </c>
    </row>
    <row r="72" spans="2:13">
      <c r="B72" s="16" t="s">
        <v>634</v>
      </c>
      <c r="C72" s="24" t="s">
        <v>90</v>
      </c>
      <c r="D72" s="24" t="s">
        <v>136</v>
      </c>
      <c r="E72" s="24">
        <f t="shared" si="1"/>
        <v>38.340000000000003</v>
      </c>
      <c r="F72" s="16" t="s">
        <v>431</v>
      </c>
      <c r="G72" s="16">
        <v>100</v>
      </c>
      <c r="H72" s="16">
        <v>60</v>
      </c>
      <c r="I72" s="25">
        <v>530.89430894308941</v>
      </c>
      <c r="J72" s="25">
        <v>653</v>
      </c>
      <c r="K72" s="17">
        <v>83</v>
      </c>
      <c r="L72" s="26"/>
      <c r="M72" s="26"/>
    </row>
    <row r="73" spans="2:13">
      <c r="B73" s="16" t="s">
        <v>635</v>
      </c>
      <c r="C73" s="24" t="s">
        <v>91</v>
      </c>
      <c r="D73" s="24" t="s">
        <v>137</v>
      </c>
      <c r="E73" s="24">
        <f t="shared" si="1"/>
        <v>41.36</v>
      </c>
      <c r="F73" s="16" t="s">
        <v>431</v>
      </c>
      <c r="G73" s="16">
        <v>100</v>
      </c>
      <c r="H73" s="16">
        <v>60</v>
      </c>
      <c r="I73" s="25">
        <v>574.79674796747963</v>
      </c>
      <c r="J73" s="25">
        <v>707</v>
      </c>
      <c r="K73" s="17">
        <v>93</v>
      </c>
      <c r="L73" s="26"/>
      <c r="M73" s="26"/>
    </row>
    <row r="74" spans="2:13">
      <c r="B74" s="16" t="s">
        <v>636</v>
      </c>
      <c r="C74" s="24" t="s">
        <v>92</v>
      </c>
      <c r="D74" s="24" t="s">
        <v>138</v>
      </c>
      <c r="E74" s="24">
        <f t="shared" si="1"/>
        <v>42.47</v>
      </c>
      <c r="F74" s="16" t="s">
        <v>431</v>
      </c>
      <c r="G74" s="16">
        <v>100</v>
      </c>
      <c r="H74" s="16">
        <v>60</v>
      </c>
      <c r="I74" s="25">
        <v>617.88617886178861</v>
      </c>
      <c r="J74" s="25">
        <v>760</v>
      </c>
      <c r="K74" s="17">
        <v>93</v>
      </c>
      <c r="L74" s="26"/>
      <c r="M74" s="26"/>
    </row>
    <row r="75" spans="2:13">
      <c r="B75" s="16" t="s">
        <v>637</v>
      </c>
      <c r="C75" s="24" t="s">
        <v>93</v>
      </c>
      <c r="D75" s="24" t="s">
        <v>139</v>
      </c>
      <c r="E75" s="24">
        <f t="shared" si="1"/>
        <v>32.08</v>
      </c>
      <c r="F75" s="16" t="s">
        <v>431</v>
      </c>
      <c r="G75" s="16">
        <v>100</v>
      </c>
      <c r="H75" s="16">
        <v>60</v>
      </c>
      <c r="I75" s="25">
        <v>342.27642276422768</v>
      </c>
      <c r="J75" s="25">
        <v>421</v>
      </c>
      <c r="K75" s="17">
        <v>83</v>
      </c>
      <c r="L75" s="26"/>
      <c r="M75" s="26"/>
    </row>
    <row r="76" spans="2:13">
      <c r="B76" s="16" t="s">
        <v>638</v>
      </c>
      <c r="C76" s="24" t="s">
        <v>94</v>
      </c>
      <c r="D76" s="24" t="s">
        <v>140</v>
      </c>
      <c r="E76" s="24">
        <f t="shared" si="1"/>
        <v>41.97</v>
      </c>
      <c r="F76" s="16" t="s">
        <v>431</v>
      </c>
      <c r="G76" s="16">
        <v>100</v>
      </c>
      <c r="H76" s="16">
        <v>60</v>
      </c>
      <c r="I76" s="25">
        <v>539.83739837398377</v>
      </c>
      <c r="J76" s="25">
        <v>664</v>
      </c>
      <c r="K76" s="17">
        <v>93</v>
      </c>
      <c r="L76" s="26"/>
      <c r="M76" s="26"/>
    </row>
    <row r="77" spans="2:13">
      <c r="B77" s="16" t="s">
        <v>639</v>
      </c>
      <c r="C77" s="24" t="s">
        <v>95</v>
      </c>
      <c r="D77" s="24" t="s">
        <v>141</v>
      </c>
      <c r="E77" s="24">
        <f t="shared" si="1"/>
        <v>43.03</v>
      </c>
      <c r="F77" s="16" t="s">
        <v>431</v>
      </c>
      <c r="G77" s="16">
        <v>100</v>
      </c>
      <c r="H77" s="16">
        <v>60</v>
      </c>
      <c r="I77" s="25">
        <v>465.04065040650408</v>
      </c>
      <c r="J77" s="25">
        <v>572</v>
      </c>
      <c r="K77" s="17">
        <v>93</v>
      </c>
      <c r="L77" s="26"/>
      <c r="M77" s="26"/>
    </row>
    <row r="78" spans="2:13">
      <c r="B78" s="16" t="s">
        <v>640</v>
      </c>
      <c r="C78" s="24" t="s">
        <v>96</v>
      </c>
      <c r="D78" s="24">
        <v>42.1</v>
      </c>
      <c r="E78" s="24">
        <f t="shared" si="1"/>
        <v>45.1</v>
      </c>
      <c r="F78" s="16" t="s">
        <v>431</v>
      </c>
      <c r="G78" s="16">
        <v>100</v>
      </c>
      <c r="H78" s="16">
        <v>60</v>
      </c>
      <c r="I78" s="25">
        <v>533.33333333333337</v>
      </c>
      <c r="J78" s="25">
        <v>656</v>
      </c>
      <c r="K78" s="17">
        <v>93</v>
      </c>
      <c r="L78" s="26"/>
      <c r="M78" s="26"/>
    </row>
    <row r="79" spans="2:13">
      <c r="B79" s="16" t="s">
        <v>641</v>
      </c>
      <c r="C79" s="24" t="s">
        <v>97</v>
      </c>
      <c r="D79" s="24" t="s">
        <v>143</v>
      </c>
      <c r="E79" s="24">
        <f t="shared" si="1"/>
        <v>44.09</v>
      </c>
      <c r="F79" s="16" t="s">
        <v>431</v>
      </c>
      <c r="G79" s="16">
        <v>100</v>
      </c>
      <c r="H79" s="16">
        <v>60</v>
      </c>
      <c r="I79" s="25">
        <v>509.7560975609756</v>
      </c>
      <c r="J79" s="25">
        <v>627</v>
      </c>
      <c r="K79" s="17">
        <v>93</v>
      </c>
      <c r="L79" s="26"/>
      <c r="M79" s="26"/>
    </row>
    <row r="80" spans="2:13">
      <c r="B80" s="16" t="s">
        <v>642</v>
      </c>
      <c r="C80" s="24" t="s">
        <v>98</v>
      </c>
      <c r="D80" s="24" t="s">
        <v>144</v>
      </c>
      <c r="E80" s="24">
        <f t="shared" si="1"/>
        <v>46.16</v>
      </c>
      <c r="F80" s="16" t="s">
        <v>431</v>
      </c>
      <c r="G80" s="16">
        <v>100</v>
      </c>
      <c r="H80" s="16">
        <v>60</v>
      </c>
      <c r="I80" s="25">
        <v>572.35772357723579</v>
      </c>
      <c r="J80" s="25">
        <v>704</v>
      </c>
      <c r="K80" s="17">
        <v>93</v>
      </c>
      <c r="L80" s="26"/>
      <c r="M80" s="26"/>
    </row>
    <row r="81" spans="2:13">
      <c r="B81" s="16" t="s">
        <v>643</v>
      </c>
      <c r="C81" s="24" t="s">
        <v>99</v>
      </c>
      <c r="D81" s="24" t="s">
        <v>145</v>
      </c>
      <c r="E81" s="24">
        <f t="shared" si="1"/>
        <v>42.49</v>
      </c>
      <c r="F81" s="16" t="s">
        <v>431</v>
      </c>
      <c r="G81" s="16">
        <v>100</v>
      </c>
      <c r="H81" s="16">
        <v>60</v>
      </c>
      <c r="I81" s="25">
        <v>465.04065040650408</v>
      </c>
      <c r="J81" s="25">
        <v>572</v>
      </c>
      <c r="K81" s="17">
        <v>93</v>
      </c>
      <c r="L81" s="26"/>
      <c r="M81" s="26"/>
    </row>
    <row r="82" spans="2:13">
      <c r="B82" s="16" t="s">
        <v>644</v>
      </c>
      <c r="C82" s="24" t="s">
        <v>100</v>
      </c>
      <c r="D82" s="24" t="s">
        <v>146</v>
      </c>
      <c r="E82" s="24">
        <f t="shared" si="1"/>
        <v>44.55</v>
      </c>
      <c r="F82" s="16" t="s">
        <v>431</v>
      </c>
      <c r="G82" s="16">
        <v>100</v>
      </c>
      <c r="H82" s="16">
        <v>60</v>
      </c>
      <c r="I82" s="25">
        <v>547.96747967479678</v>
      </c>
      <c r="J82" s="25">
        <v>674</v>
      </c>
      <c r="K82" s="17">
        <v>93</v>
      </c>
      <c r="L82" s="26"/>
      <c r="M82" s="26"/>
    </row>
    <row r="83" spans="2:13">
      <c r="B83" s="16" t="s">
        <v>645</v>
      </c>
      <c r="C83" s="24" t="s">
        <v>101</v>
      </c>
      <c r="D83" s="24" t="s">
        <v>147</v>
      </c>
      <c r="E83" s="24">
        <f t="shared" si="1"/>
        <v>44.62</v>
      </c>
      <c r="F83" s="16" t="s">
        <v>431</v>
      </c>
      <c r="G83" s="16">
        <v>100</v>
      </c>
      <c r="H83" s="16">
        <v>60</v>
      </c>
      <c r="I83" s="25">
        <v>542.27642276422762</v>
      </c>
      <c r="J83" s="25">
        <v>667</v>
      </c>
      <c r="K83" s="17">
        <v>93</v>
      </c>
      <c r="L83" s="26"/>
      <c r="M83" s="26"/>
    </row>
    <row r="84" spans="2:13">
      <c r="B84" s="16" t="s">
        <v>646</v>
      </c>
      <c r="C84" s="24" t="s">
        <v>102</v>
      </c>
      <c r="D84" s="24" t="s">
        <v>148</v>
      </c>
      <c r="E84" s="24">
        <f t="shared" si="1"/>
        <v>46.69</v>
      </c>
      <c r="F84" s="16" t="s">
        <v>431</v>
      </c>
      <c r="G84" s="16">
        <v>100</v>
      </c>
      <c r="H84" s="16">
        <v>60</v>
      </c>
      <c r="I84" s="25">
        <v>589.43089430894315</v>
      </c>
      <c r="J84" s="25">
        <v>725</v>
      </c>
      <c r="K84" s="17">
        <v>93</v>
      </c>
      <c r="L84" s="26"/>
      <c r="M84" s="26"/>
    </row>
    <row r="85" spans="2:13">
      <c r="B85" s="16" t="s">
        <v>647</v>
      </c>
      <c r="C85" s="24" t="s">
        <v>103</v>
      </c>
      <c r="D85" s="24" t="s">
        <v>149</v>
      </c>
      <c r="E85" s="24">
        <f t="shared" si="1"/>
        <v>43.01</v>
      </c>
      <c r="F85" s="16" t="s">
        <v>431</v>
      </c>
      <c r="G85" s="16">
        <v>100</v>
      </c>
      <c r="H85" s="16">
        <v>60</v>
      </c>
      <c r="I85" s="25">
        <v>499.1869918699187</v>
      </c>
      <c r="J85" s="25">
        <v>614</v>
      </c>
      <c r="K85" s="17">
        <v>93</v>
      </c>
      <c r="L85" s="26"/>
      <c r="M85" s="26"/>
    </row>
    <row r="86" spans="2:13">
      <c r="B86" s="16" t="s">
        <v>648</v>
      </c>
      <c r="C86" s="24" t="s">
        <v>104</v>
      </c>
      <c r="D86" s="24" t="s">
        <v>150</v>
      </c>
      <c r="E86" s="24">
        <f t="shared" si="1"/>
        <v>35.229999999999997</v>
      </c>
      <c r="F86" s="16" t="s">
        <v>431</v>
      </c>
      <c r="G86" s="16">
        <v>100</v>
      </c>
      <c r="H86" s="16">
        <v>60</v>
      </c>
      <c r="I86" s="25">
        <v>360.16260162601628</v>
      </c>
      <c r="J86" s="25">
        <v>443</v>
      </c>
      <c r="K86" s="17">
        <v>83</v>
      </c>
      <c r="L86" s="26"/>
      <c r="M86" s="26"/>
    </row>
    <row r="87" spans="2:13">
      <c r="B87" s="16" t="s">
        <v>649</v>
      </c>
      <c r="C87" s="24" t="s">
        <v>105</v>
      </c>
      <c r="D87" s="24" t="s">
        <v>151</v>
      </c>
      <c r="E87" s="24">
        <f t="shared" si="1"/>
        <v>45.08</v>
      </c>
      <c r="F87" s="16" t="s">
        <v>431</v>
      </c>
      <c r="G87" s="16">
        <v>100</v>
      </c>
      <c r="H87" s="16">
        <v>60</v>
      </c>
      <c r="I87" s="25">
        <v>543.08943089430898</v>
      </c>
      <c r="J87" s="25">
        <v>668</v>
      </c>
      <c r="K87" s="17">
        <v>93</v>
      </c>
      <c r="L87" s="26"/>
      <c r="M87" s="26"/>
    </row>
    <row r="88" spans="2:13">
      <c r="B88" s="16" t="s">
        <v>650</v>
      </c>
      <c r="C88" s="24" t="s">
        <v>106</v>
      </c>
      <c r="D88" s="24" t="s">
        <v>152</v>
      </c>
      <c r="E88" s="24">
        <f t="shared" si="1"/>
        <v>35.89</v>
      </c>
      <c r="F88" s="16" t="s">
        <v>431</v>
      </c>
      <c r="G88" s="16">
        <v>100</v>
      </c>
      <c r="H88" s="16">
        <v>60</v>
      </c>
      <c r="I88" s="25">
        <v>371.54471544715449</v>
      </c>
      <c r="J88" s="25">
        <v>457</v>
      </c>
      <c r="K88" s="17">
        <v>83</v>
      </c>
      <c r="L88" s="26"/>
      <c r="M88" s="26"/>
    </row>
    <row r="89" spans="2:13">
      <c r="B89" s="16" t="s">
        <v>651</v>
      </c>
      <c r="C89" s="24" t="s">
        <v>107</v>
      </c>
      <c r="D89" s="24" t="s">
        <v>153</v>
      </c>
      <c r="E89" s="24">
        <f t="shared" si="1"/>
        <v>39.21</v>
      </c>
      <c r="F89" s="16" t="s">
        <v>431</v>
      </c>
      <c r="G89" s="16">
        <v>100</v>
      </c>
      <c r="H89" s="16">
        <v>60</v>
      </c>
      <c r="I89" s="25">
        <v>451.21951219512198</v>
      </c>
      <c r="J89" s="25">
        <v>555</v>
      </c>
      <c r="K89" s="17">
        <v>83</v>
      </c>
      <c r="L89" s="26"/>
      <c r="M89" s="26"/>
    </row>
    <row r="90" spans="2:13">
      <c r="B90" s="16" t="s">
        <v>652</v>
      </c>
      <c r="C90" s="24" t="s">
        <v>108</v>
      </c>
      <c r="D90" s="24" t="s">
        <v>154</v>
      </c>
      <c r="E90" s="24">
        <f t="shared" si="1"/>
        <v>39.369999999999997</v>
      </c>
      <c r="F90" s="16" t="s">
        <v>431</v>
      </c>
      <c r="G90" s="16">
        <v>100</v>
      </c>
      <c r="H90" s="16">
        <v>60</v>
      </c>
      <c r="I90" s="25">
        <v>434.14634146341461</v>
      </c>
      <c r="J90" s="25">
        <v>534</v>
      </c>
      <c r="K90" s="17">
        <v>83</v>
      </c>
      <c r="L90" s="26"/>
      <c r="M90" s="26"/>
    </row>
    <row r="91" spans="2:13">
      <c r="B91" s="16" t="s">
        <v>653</v>
      </c>
      <c r="C91" s="24" t="s">
        <v>109</v>
      </c>
      <c r="D91" s="24" t="s">
        <v>155</v>
      </c>
      <c r="E91" s="24">
        <f t="shared" si="1"/>
        <v>41.44</v>
      </c>
      <c r="F91" s="16" t="s">
        <v>431</v>
      </c>
      <c r="G91" s="16">
        <v>100</v>
      </c>
      <c r="H91" s="16">
        <v>60</v>
      </c>
      <c r="I91" s="25">
        <v>511.3821138211382</v>
      </c>
      <c r="J91" s="25">
        <v>629</v>
      </c>
      <c r="K91" s="17">
        <v>93</v>
      </c>
      <c r="L91" s="26"/>
      <c r="M91" s="26"/>
    </row>
    <row r="92" spans="2:13">
      <c r="B92" s="16" t="s">
        <v>654</v>
      </c>
      <c r="C92" s="24" t="s">
        <v>110</v>
      </c>
      <c r="D92" s="24" t="s">
        <v>156</v>
      </c>
      <c r="E92" s="24">
        <f t="shared" si="1"/>
        <v>38.29</v>
      </c>
      <c r="F92" s="16" t="s">
        <v>431</v>
      </c>
      <c r="G92" s="16">
        <v>100</v>
      </c>
      <c r="H92" s="16">
        <v>60</v>
      </c>
      <c r="I92" s="25">
        <v>434.95934959349592</v>
      </c>
      <c r="J92" s="25">
        <v>535</v>
      </c>
      <c r="K92" s="17">
        <v>83</v>
      </c>
      <c r="L92" s="26"/>
      <c r="M92" s="26"/>
    </row>
    <row r="93" spans="2:13">
      <c r="B93" s="16" t="s">
        <v>655</v>
      </c>
      <c r="C93" s="24" t="s">
        <v>111</v>
      </c>
      <c r="D93" s="24" t="s">
        <v>157</v>
      </c>
      <c r="E93" s="24">
        <f t="shared" si="1"/>
        <v>40.36</v>
      </c>
      <c r="F93" s="16" t="s">
        <v>431</v>
      </c>
      <c r="G93" s="16">
        <v>100</v>
      </c>
      <c r="H93" s="16">
        <v>60</v>
      </c>
      <c r="I93" s="25">
        <v>479.67479674796749</v>
      </c>
      <c r="J93" s="25">
        <v>590</v>
      </c>
      <c r="K93" s="17">
        <v>93</v>
      </c>
      <c r="L93" s="26"/>
      <c r="M93" s="26"/>
    </row>
    <row r="94" spans="2:13">
      <c r="B94" s="16" t="s">
        <v>656</v>
      </c>
      <c r="C94" s="24" t="s">
        <v>112</v>
      </c>
      <c r="D94" s="24">
        <v>36.9</v>
      </c>
      <c r="E94" s="24">
        <f t="shared" si="1"/>
        <v>39.9</v>
      </c>
      <c r="F94" s="16" t="s">
        <v>431</v>
      </c>
      <c r="G94" s="16">
        <v>100</v>
      </c>
      <c r="H94" s="16">
        <v>60</v>
      </c>
      <c r="I94" s="25">
        <v>469.91869918699189</v>
      </c>
      <c r="J94" s="25">
        <v>578</v>
      </c>
      <c r="K94" s="17">
        <v>83</v>
      </c>
      <c r="L94" s="26"/>
      <c r="M94" s="26"/>
    </row>
    <row r="95" spans="2:13">
      <c r="B95" s="12" t="s">
        <v>657</v>
      </c>
      <c r="C95" s="22" t="s">
        <v>90</v>
      </c>
      <c r="D95" s="22" t="s">
        <v>136</v>
      </c>
      <c r="E95" s="22">
        <f t="shared" si="1"/>
        <v>38.340000000000003</v>
      </c>
      <c r="F95" s="12" t="s">
        <v>432</v>
      </c>
      <c r="G95" s="12">
        <v>100</v>
      </c>
      <c r="H95" s="12">
        <v>60</v>
      </c>
      <c r="I95" s="21">
        <v>548.78048780487802</v>
      </c>
      <c r="J95" s="21">
        <v>675</v>
      </c>
      <c r="K95" s="15">
        <v>83</v>
      </c>
    </row>
    <row r="96" spans="2:13">
      <c r="B96" s="12" t="s">
        <v>658</v>
      </c>
      <c r="C96" s="22" t="s">
        <v>91</v>
      </c>
      <c r="D96" s="22" t="s">
        <v>137</v>
      </c>
      <c r="E96" s="22">
        <f t="shared" si="1"/>
        <v>41.36</v>
      </c>
      <c r="F96" s="12" t="s">
        <v>432</v>
      </c>
      <c r="G96" s="12">
        <v>100</v>
      </c>
      <c r="H96" s="12">
        <v>60</v>
      </c>
      <c r="I96" s="21">
        <v>596.7479674796748</v>
      </c>
      <c r="J96" s="21">
        <v>734</v>
      </c>
      <c r="K96" s="15">
        <v>93</v>
      </c>
    </row>
    <row r="97" spans="2:11">
      <c r="B97" s="12" t="s">
        <v>659</v>
      </c>
      <c r="C97" s="22" t="s">
        <v>92</v>
      </c>
      <c r="D97" s="22" t="s">
        <v>138</v>
      </c>
      <c r="E97" s="22">
        <f t="shared" si="1"/>
        <v>42.47</v>
      </c>
      <c r="F97" s="12" t="s">
        <v>432</v>
      </c>
      <c r="G97" s="12">
        <v>100</v>
      </c>
      <c r="H97" s="12">
        <v>60</v>
      </c>
      <c r="I97" s="21">
        <v>640.65040650406502</v>
      </c>
      <c r="J97" s="21">
        <v>788</v>
      </c>
      <c r="K97" s="15">
        <v>93</v>
      </c>
    </row>
    <row r="98" spans="2:11">
      <c r="B98" s="12" t="s">
        <v>660</v>
      </c>
      <c r="C98" s="22" t="s">
        <v>93</v>
      </c>
      <c r="D98" s="22" t="s">
        <v>139</v>
      </c>
      <c r="E98" s="22">
        <f t="shared" si="1"/>
        <v>32.08</v>
      </c>
      <c r="F98" s="12" t="s">
        <v>432</v>
      </c>
      <c r="G98" s="12">
        <v>100</v>
      </c>
      <c r="H98" s="12">
        <v>60</v>
      </c>
      <c r="I98" s="21">
        <v>360.97560975609758</v>
      </c>
      <c r="J98" s="21">
        <v>444</v>
      </c>
      <c r="K98" s="15">
        <v>83</v>
      </c>
    </row>
    <row r="99" spans="2:11">
      <c r="B99" s="12" t="s">
        <v>661</v>
      </c>
      <c r="C99" s="22" t="s">
        <v>94</v>
      </c>
      <c r="D99" s="22" t="s">
        <v>140</v>
      </c>
      <c r="E99" s="22">
        <f t="shared" si="1"/>
        <v>41.97</v>
      </c>
      <c r="F99" s="12" t="s">
        <v>432</v>
      </c>
      <c r="G99" s="12">
        <v>100</v>
      </c>
      <c r="H99" s="12">
        <v>60</v>
      </c>
      <c r="I99" s="21">
        <v>564.22764227642278</v>
      </c>
      <c r="J99" s="21">
        <v>694</v>
      </c>
      <c r="K99" s="15">
        <v>93</v>
      </c>
    </row>
    <row r="100" spans="2:11">
      <c r="B100" s="12" t="s">
        <v>662</v>
      </c>
      <c r="C100" s="22" t="s">
        <v>95</v>
      </c>
      <c r="D100" s="22" t="s">
        <v>141</v>
      </c>
      <c r="E100" s="22">
        <f t="shared" si="1"/>
        <v>43.03</v>
      </c>
      <c r="F100" s="12" t="s">
        <v>432</v>
      </c>
      <c r="G100" s="12">
        <v>100</v>
      </c>
      <c r="H100" s="12">
        <v>60</v>
      </c>
      <c r="I100" s="21">
        <v>496.7479674796748</v>
      </c>
      <c r="J100" s="21">
        <v>611</v>
      </c>
      <c r="K100" s="15">
        <v>93</v>
      </c>
    </row>
    <row r="101" spans="2:11">
      <c r="B101" s="12" t="s">
        <v>663</v>
      </c>
      <c r="C101" s="22" t="s">
        <v>96</v>
      </c>
      <c r="D101" s="22">
        <v>42.1</v>
      </c>
      <c r="E101" s="22">
        <f t="shared" si="1"/>
        <v>45.1</v>
      </c>
      <c r="F101" s="12" t="s">
        <v>432</v>
      </c>
      <c r="G101" s="12">
        <v>100</v>
      </c>
      <c r="H101" s="12">
        <v>60</v>
      </c>
      <c r="I101" s="21">
        <v>560.16260162601623</v>
      </c>
      <c r="J101" s="21">
        <v>689</v>
      </c>
      <c r="K101" s="15">
        <v>93</v>
      </c>
    </row>
    <row r="102" spans="2:11">
      <c r="B102" s="12" t="s">
        <v>664</v>
      </c>
      <c r="C102" s="22" t="s">
        <v>97</v>
      </c>
      <c r="D102" s="22" t="s">
        <v>143</v>
      </c>
      <c r="E102" s="22">
        <f t="shared" si="1"/>
        <v>44.09</v>
      </c>
      <c r="F102" s="12" t="s">
        <v>432</v>
      </c>
      <c r="G102" s="12">
        <v>100</v>
      </c>
      <c r="H102" s="12">
        <v>60</v>
      </c>
      <c r="I102" s="21">
        <v>550.40650406504062</v>
      </c>
      <c r="J102" s="21">
        <v>677</v>
      </c>
      <c r="K102" s="15">
        <v>93</v>
      </c>
    </row>
    <row r="103" spans="2:11">
      <c r="B103" s="12" t="s">
        <v>665</v>
      </c>
      <c r="C103" s="22" t="s">
        <v>98</v>
      </c>
      <c r="D103" s="22" t="s">
        <v>144</v>
      </c>
      <c r="E103" s="22">
        <f t="shared" si="1"/>
        <v>46.16</v>
      </c>
      <c r="F103" s="12" t="s">
        <v>432</v>
      </c>
      <c r="G103" s="12">
        <v>100</v>
      </c>
      <c r="H103" s="12">
        <v>60</v>
      </c>
      <c r="I103" s="21">
        <v>604.8780487804878</v>
      </c>
      <c r="J103" s="21">
        <v>744</v>
      </c>
      <c r="K103" s="15">
        <v>93</v>
      </c>
    </row>
    <row r="104" spans="2:11">
      <c r="B104" s="12" t="s">
        <v>666</v>
      </c>
      <c r="C104" s="22" t="s">
        <v>99</v>
      </c>
      <c r="D104" s="22" t="s">
        <v>145</v>
      </c>
      <c r="E104" s="22">
        <f t="shared" si="1"/>
        <v>42.49</v>
      </c>
      <c r="F104" s="12" t="s">
        <v>432</v>
      </c>
      <c r="G104" s="12">
        <v>100</v>
      </c>
      <c r="H104" s="12">
        <v>60</v>
      </c>
      <c r="I104" s="21">
        <v>496.7479674796748</v>
      </c>
      <c r="J104" s="21">
        <v>611</v>
      </c>
      <c r="K104" s="15">
        <v>93</v>
      </c>
    </row>
    <row r="105" spans="2:11">
      <c r="B105" s="12" t="s">
        <v>667</v>
      </c>
      <c r="C105" s="22" t="s">
        <v>100</v>
      </c>
      <c r="D105" s="22" t="s">
        <v>146</v>
      </c>
      <c r="E105" s="22">
        <f t="shared" si="1"/>
        <v>44.55</v>
      </c>
      <c r="F105" s="12" t="s">
        <v>432</v>
      </c>
      <c r="G105" s="12">
        <v>100</v>
      </c>
      <c r="H105" s="12">
        <v>60</v>
      </c>
      <c r="I105" s="21">
        <v>581.30081300813004</v>
      </c>
      <c r="J105" s="21">
        <v>715</v>
      </c>
      <c r="K105" s="15">
        <v>93</v>
      </c>
    </row>
    <row r="106" spans="2:11">
      <c r="B106" s="12" t="s">
        <v>668</v>
      </c>
      <c r="C106" s="22" t="s">
        <v>101</v>
      </c>
      <c r="D106" s="22" t="s">
        <v>147</v>
      </c>
      <c r="E106" s="22">
        <f t="shared" si="1"/>
        <v>44.62</v>
      </c>
      <c r="F106" s="12" t="s">
        <v>432</v>
      </c>
      <c r="G106" s="12">
        <v>100</v>
      </c>
      <c r="H106" s="12">
        <v>60</v>
      </c>
      <c r="I106" s="21">
        <v>578.86178861788619</v>
      </c>
      <c r="J106" s="21">
        <v>712</v>
      </c>
      <c r="K106" s="15">
        <v>93</v>
      </c>
    </row>
    <row r="107" spans="2:11">
      <c r="B107" s="12" t="s">
        <v>669</v>
      </c>
      <c r="C107" s="22" t="s">
        <v>102</v>
      </c>
      <c r="D107" s="22" t="s">
        <v>148</v>
      </c>
      <c r="E107" s="22">
        <f t="shared" si="1"/>
        <v>46.69</v>
      </c>
      <c r="F107" s="12" t="s">
        <v>432</v>
      </c>
      <c r="G107" s="12">
        <v>100</v>
      </c>
      <c r="H107" s="12">
        <v>60</v>
      </c>
      <c r="I107" s="21">
        <v>632.52032520325201</v>
      </c>
      <c r="J107" s="21">
        <v>778</v>
      </c>
      <c r="K107" s="15">
        <v>93</v>
      </c>
    </row>
    <row r="108" spans="2:11">
      <c r="B108" s="12" t="s">
        <v>670</v>
      </c>
      <c r="C108" s="22" t="s">
        <v>103</v>
      </c>
      <c r="D108" s="22" t="s">
        <v>149</v>
      </c>
      <c r="E108" s="22">
        <f t="shared" si="1"/>
        <v>43.01</v>
      </c>
      <c r="F108" s="12" t="s">
        <v>432</v>
      </c>
      <c r="G108" s="12">
        <v>100</v>
      </c>
      <c r="H108" s="12">
        <v>60</v>
      </c>
      <c r="I108" s="21">
        <v>520.32520325203257</v>
      </c>
      <c r="J108" s="21">
        <v>640</v>
      </c>
      <c r="K108" s="15">
        <v>93</v>
      </c>
    </row>
    <row r="109" spans="2:11">
      <c r="B109" s="12" t="s">
        <v>671</v>
      </c>
      <c r="C109" s="22" t="s">
        <v>104</v>
      </c>
      <c r="D109" s="22" t="s">
        <v>150</v>
      </c>
      <c r="E109" s="22">
        <f t="shared" si="1"/>
        <v>35.229999999999997</v>
      </c>
      <c r="F109" s="12" t="s">
        <v>432</v>
      </c>
      <c r="G109" s="12">
        <v>100</v>
      </c>
      <c r="H109" s="12">
        <v>60</v>
      </c>
      <c r="I109" s="21">
        <v>390.2439024390244</v>
      </c>
      <c r="J109" s="21">
        <v>480</v>
      </c>
      <c r="K109" s="15">
        <v>83</v>
      </c>
    </row>
    <row r="110" spans="2:11">
      <c r="B110" s="12" t="s">
        <v>672</v>
      </c>
      <c r="C110" s="22" t="s">
        <v>105</v>
      </c>
      <c r="D110" s="22" t="s">
        <v>151</v>
      </c>
      <c r="E110" s="22">
        <f t="shared" si="1"/>
        <v>45.08</v>
      </c>
      <c r="F110" s="12" t="s">
        <v>432</v>
      </c>
      <c r="G110" s="12">
        <v>100</v>
      </c>
      <c r="H110" s="12">
        <v>60</v>
      </c>
      <c r="I110" s="21">
        <v>579.67479674796743</v>
      </c>
      <c r="J110" s="21">
        <v>713</v>
      </c>
      <c r="K110" s="15">
        <v>93</v>
      </c>
    </row>
    <row r="111" spans="2:11">
      <c r="B111" s="12" t="s">
        <v>673</v>
      </c>
      <c r="C111" s="22" t="s">
        <v>106</v>
      </c>
      <c r="D111" s="22" t="s">
        <v>152</v>
      </c>
      <c r="E111" s="22">
        <f t="shared" si="1"/>
        <v>35.89</v>
      </c>
      <c r="F111" s="12" t="s">
        <v>432</v>
      </c>
      <c r="G111" s="12">
        <v>100</v>
      </c>
      <c r="H111" s="12">
        <v>60</v>
      </c>
      <c r="I111" s="21">
        <v>402.4390243902439</v>
      </c>
      <c r="J111" s="21">
        <v>495</v>
      </c>
      <c r="K111" s="15">
        <v>83</v>
      </c>
    </row>
    <row r="112" spans="2:11">
      <c r="B112" s="12" t="s">
        <v>674</v>
      </c>
      <c r="C112" s="22" t="s">
        <v>107</v>
      </c>
      <c r="D112" s="22" t="s">
        <v>153</v>
      </c>
      <c r="E112" s="22">
        <f t="shared" si="1"/>
        <v>39.21</v>
      </c>
      <c r="F112" s="12" t="s">
        <v>432</v>
      </c>
      <c r="G112" s="12">
        <v>100</v>
      </c>
      <c r="H112" s="12">
        <v>60</v>
      </c>
      <c r="I112" s="21">
        <v>495.1219512195122</v>
      </c>
      <c r="J112" s="21">
        <v>609</v>
      </c>
      <c r="K112" s="15">
        <v>83</v>
      </c>
    </row>
    <row r="113" spans="2:13">
      <c r="B113" s="12" t="s">
        <v>675</v>
      </c>
      <c r="C113" s="22" t="s">
        <v>108</v>
      </c>
      <c r="D113" s="22" t="s">
        <v>154</v>
      </c>
      <c r="E113" s="22">
        <f t="shared" si="1"/>
        <v>39.369999999999997</v>
      </c>
      <c r="F113" s="12" t="s">
        <v>432</v>
      </c>
      <c r="G113" s="12">
        <v>100</v>
      </c>
      <c r="H113" s="12">
        <v>60</v>
      </c>
      <c r="I113" s="21">
        <v>478.04878048780489</v>
      </c>
      <c r="J113" s="21">
        <v>588</v>
      </c>
      <c r="K113" s="15">
        <v>83</v>
      </c>
    </row>
    <row r="114" spans="2:13">
      <c r="B114" s="12" t="s">
        <v>676</v>
      </c>
      <c r="C114" s="22" t="s">
        <v>109</v>
      </c>
      <c r="D114" s="22" t="s">
        <v>155</v>
      </c>
      <c r="E114" s="22">
        <f t="shared" si="1"/>
        <v>41.44</v>
      </c>
      <c r="F114" s="12" t="s">
        <v>432</v>
      </c>
      <c r="G114" s="12">
        <v>100</v>
      </c>
      <c r="H114" s="12">
        <v>60</v>
      </c>
      <c r="I114" s="21">
        <v>556.09756097560978</v>
      </c>
      <c r="J114" s="21">
        <v>684</v>
      </c>
      <c r="K114" s="15">
        <v>93</v>
      </c>
    </row>
    <row r="115" spans="2:13">
      <c r="B115" s="12" t="s">
        <v>677</v>
      </c>
      <c r="C115" s="22" t="s">
        <v>110</v>
      </c>
      <c r="D115" s="22" t="s">
        <v>156</v>
      </c>
      <c r="E115" s="22">
        <f t="shared" si="1"/>
        <v>38.29</v>
      </c>
      <c r="F115" s="12" t="s">
        <v>432</v>
      </c>
      <c r="G115" s="12">
        <v>100</v>
      </c>
      <c r="H115" s="12">
        <v>60</v>
      </c>
      <c r="I115" s="21">
        <v>478.04878048780489</v>
      </c>
      <c r="J115" s="21">
        <v>588</v>
      </c>
      <c r="K115" s="15">
        <v>83</v>
      </c>
    </row>
    <row r="116" spans="2:13">
      <c r="B116" s="12" t="s">
        <v>678</v>
      </c>
      <c r="C116" s="22" t="s">
        <v>111</v>
      </c>
      <c r="D116" s="22" t="s">
        <v>157</v>
      </c>
      <c r="E116" s="22">
        <f t="shared" si="1"/>
        <v>40.36</v>
      </c>
      <c r="F116" s="12" t="s">
        <v>432</v>
      </c>
      <c r="G116" s="12">
        <v>100</v>
      </c>
      <c r="H116" s="12">
        <v>60</v>
      </c>
      <c r="I116" s="21">
        <v>526.01626016260161</v>
      </c>
      <c r="J116" s="21">
        <v>647</v>
      </c>
      <c r="K116" s="15">
        <v>93</v>
      </c>
    </row>
    <row r="117" spans="2:13">
      <c r="B117" s="12" t="s">
        <v>679</v>
      </c>
      <c r="C117" s="22" t="s">
        <v>112</v>
      </c>
      <c r="D117" s="22">
        <v>36.9</v>
      </c>
      <c r="E117" s="22">
        <f t="shared" si="1"/>
        <v>39.9</v>
      </c>
      <c r="F117" s="12" t="s">
        <v>432</v>
      </c>
      <c r="G117" s="12">
        <v>100</v>
      </c>
      <c r="H117" s="12">
        <v>60</v>
      </c>
      <c r="I117" s="21">
        <v>501.6260162601626</v>
      </c>
      <c r="J117" s="21">
        <v>617</v>
      </c>
      <c r="K117" s="15">
        <v>83</v>
      </c>
    </row>
    <row r="118" spans="2:13">
      <c r="B118" s="16" t="s">
        <v>680</v>
      </c>
      <c r="C118" s="24" t="s">
        <v>90</v>
      </c>
      <c r="D118" s="24" t="s">
        <v>136</v>
      </c>
      <c r="E118" s="24">
        <f t="shared" si="1"/>
        <v>38.340000000000003</v>
      </c>
      <c r="F118" s="16" t="s">
        <v>2</v>
      </c>
      <c r="G118" s="16">
        <v>100</v>
      </c>
      <c r="H118" s="16">
        <v>60</v>
      </c>
      <c r="I118" s="25">
        <v>597.56097560975616</v>
      </c>
      <c r="J118" s="25">
        <v>735</v>
      </c>
      <c r="K118" s="17">
        <v>83</v>
      </c>
      <c r="L118" s="26"/>
      <c r="M118" s="26"/>
    </row>
    <row r="119" spans="2:13">
      <c r="B119" s="16" t="s">
        <v>681</v>
      </c>
      <c r="C119" s="24" t="s">
        <v>91</v>
      </c>
      <c r="D119" s="24" t="s">
        <v>137</v>
      </c>
      <c r="E119" s="24">
        <f t="shared" si="1"/>
        <v>41.36</v>
      </c>
      <c r="F119" s="16" t="s">
        <v>2</v>
      </c>
      <c r="G119" s="16">
        <v>100</v>
      </c>
      <c r="H119" s="16">
        <v>60</v>
      </c>
      <c r="I119" s="25">
        <v>659.34959349593498</v>
      </c>
      <c r="J119" s="25">
        <v>811</v>
      </c>
      <c r="K119" s="17">
        <v>93</v>
      </c>
      <c r="L119" s="26"/>
      <c r="M119" s="26"/>
    </row>
    <row r="120" spans="2:13">
      <c r="B120" s="16" t="s">
        <v>682</v>
      </c>
      <c r="C120" s="24" t="s">
        <v>92</v>
      </c>
      <c r="D120" s="24" t="s">
        <v>138</v>
      </c>
      <c r="E120" s="24">
        <f t="shared" si="1"/>
        <v>42.47</v>
      </c>
      <c r="F120" s="16" t="s">
        <v>2</v>
      </c>
      <c r="G120" s="16">
        <v>100</v>
      </c>
      <c r="H120" s="16">
        <v>60</v>
      </c>
      <c r="I120" s="25">
        <v>704.06504065040656</v>
      </c>
      <c r="J120" s="25">
        <v>866</v>
      </c>
      <c r="K120" s="17">
        <v>93</v>
      </c>
      <c r="L120" s="26"/>
      <c r="M120" s="26"/>
    </row>
    <row r="121" spans="2:13">
      <c r="B121" s="16" t="s">
        <v>683</v>
      </c>
      <c r="C121" s="24" t="s">
        <v>93</v>
      </c>
      <c r="D121" s="24" t="s">
        <v>139</v>
      </c>
      <c r="E121" s="24">
        <f t="shared" si="1"/>
        <v>32.08</v>
      </c>
      <c r="F121" s="16" t="s">
        <v>2</v>
      </c>
      <c r="G121" s="16">
        <v>100</v>
      </c>
      <c r="H121" s="16">
        <v>60</v>
      </c>
      <c r="I121" s="25">
        <v>419.51219512195121</v>
      </c>
      <c r="J121" s="25">
        <v>516</v>
      </c>
      <c r="K121" s="17">
        <v>83</v>
      </c>
      <c r="L121" s="26"/>
      <c r="M121" s="26"/>
    </row>
    <row r="122" spans="2:13">
      <c r="B122" s="16" t="s">
        <v>684</v>
      </c>
      <c r="C122" s="24" t="s">
        <v>94</v>
      </c>
      <c r="D122" s="24" t="s">
        <v>140</v>
      </c>
      <c r="E122" s="24">
        <f t="shared" si="1"/>
        <v>41.97</v>
      </c>
      <c r="F122" s="16" t="s">
        <v>2</v>
      </c>
      <c r="G122" s="16">
        <v>100</v>
      </c>
      <c r="H122" s="16">
        <v>60</v>
      </c>
      <c r="I122" s="25">
        <v>618.69918699186996</v>
      </c>
      <c r="J122" s="25">
        <v>761</v>
      </c>
      <c r="K122" s="17">
        <v>93</v>
      </c>
      <c r="L122" s="26"/>
      <c r="M122" s="26"/>
    </row>
    <row r="123" spans="2:13">
      <c r="B123" s="16" t="s">
        <v>685</v>
      </c>
      <c r="C123" s="24" t="s">
        <v>95</v>
      </c>
      <c r="D123" s="24" t="s">
        <v>141</v>
      </c>
      <c r="E123" s="24">
        <f t="shared" si="1"/>
        <v>43.03</v>
      </c>
      <c r="F123" s="16" t="s">
        <v>2</v>
      </c>
      <c r="G123" s="16">
        <v>100</v>
      </c>
      <c r="H123" s="16">
        <v>60</v>
      </c>
      <c r="I123" s="25">
        <v>556.09756097560978</v>
      </c>
      <c r="J123" s="25">
        <v>684</v>
      </c>
      <c r="K123" s="17">
        <v>93</v>
      </c>
      <c r="L123" s="26"/>
      <c r="M123" s="26"/>
    </row>
    <row r="124" spans="2:13">
      <c r="B124" s="16" t="s">
        <v>686</v>
      </c>
      <c r="C124" s="24" t="s">
        <v>96</v>
      </c>
      <c r="D124" s="24" t="s">
        <v>142</v>
      </c>
      <c r="E124" s="24">
        <v>42.1</v>
      </c>
      <c r="F124" s="16" t="s">
        <v>2</v>
      </c>
      <c r="G124" s="16">
        <v>100</v>
      </c>
      <c r="H124" s="16">
        <v>60</v>
      </c>
      <c r="I124" s="25">
        <v>624.39024390243901</v>
      </c>
      <c r="J124" s="25">
        <v>768</v>
      </c>
      <c r="K124" s="17">
        <v>93</v>
      </c>
      <c r="L124" s="26"/>
      <c r="M124" s="26"/>
    </row>
    <row r="125" spans="2:13">
      <c r="B125" s="16" t="s">
        <v>687</v>
      </c>
      <c r="C125" s="24" t="s">
        <v>97</v>
      </c>
      <c r="D125" s="24" t="s">
        <v>143</v>
      </c>
      <c r="E125" s="24">
        <f t="shared" si="1"/>
        <v>44.09</v>
      </c>
      <c r="F125" s="16" t="s">
        <v>2</v>
      </c>
      <c r="G125" s="16">
        <v>100</v>
      </c>
      <c r="H125" s="16">
        <v>60</v>
      </c>
      <c r="I125" s="25">
        <v>600</v>
      </c>
      <c r="J125" s="25">
        <v>738</v>
      </c>
      <c r="K125" s="17">
        <v>93</v>
      </c>
      <c r="L125" s="26"/>
      <c r="M125" s="26"/>
    </row>
    <row r="126" spans="2:13">
      <c r="B126" s="16" t="s">
        <v>688</v>
      </c>
      <c r="C126" s="24" t="s">
        <v>98</v>
      </c>
      <c r="D126" s="24" t="s">
        <v>144</v>
      </c>
      <c r="E126" s="24">
        <f t="shared" si="1"/>
        <v>46.16</v>
      </c>
      <c r="F126" s="16" t="s">
        <v>2</v>
      </c>
      <c r="G126" s="16">
        <v>100</v>
      </c>
      <c r="H126" s="16">
        <v>60</v>
      </c>
      <c r="I126" s="25">
        <v>660.97560975609758</v>
      </c>
      <c r="J126" s="25">
        <v>813</v>
      </c>
      <c r="K126" s="17">
        <v>93</v>
      </c>
      <c r="L126" s="26"/>
      <c r="M126" s="26"/>
    </row>
    <row r="127" spans="2:13">
      <c r="B127" s="16" t="s">
        <v>689</v>
      </c>
      <c r="C127" s="24" t="s">
        <v>99</v>
      </c>
      <c r="D127" s="24" t="s">
        <v>145</v>
      </c>
      <c r="E127" s="24">
        <f t="shared" si="1"/>
        <v>42.49</v>
      </c>
      <c r="F127" s="16" t="s">
        <v>2</v>
      </c>
      <c r="G127" s="16">
        <v>100</v>
      </c>
      <c r="H127" s="16">
        <v>60</v>
      </c>
      <c r="I127" s="25">
        <v>550.40650406504062</v>
      </c>
      <c r="J127" s="25">
        <v>677</v>
      </c>
      <c r="K127" s="17">
        <v>93</v>
      </c>
      <c r="L127" s="26"/>
      <c r="M127" s="26"/>
    </row>
    <row r="128" spans="2:13">
      <c r="B128" s="16" t="s">
        <v>690</v>
      </c>
      <c r="C128" s="24" t="s">
        <v>100</v>
      </c>
      <c r="D128" s="24" t="s">
        <v>146</v>
      </c>
      <c r="E128" s="24">
        <f t="shared" si="1"/>
        <v>44.55</v>
      </c>
      <c r="F128" s="16" t="s">
        <v>2</v>
      </c>
      <c r="G128" s="16">
        <v>100</v>
      </c>
      <c r="H128" s="16">
        <v>60</v>
      </c>
      <c r="I128" s="25">
        <v>636.58536585365857</v>
      </c>
      <c r="J128" s="25">
        <v>783</v>
      </c>
      <c r="K128" s="17">
        <v>93</v>
      </c>
      <c r="L128" s="26"/>
      <c r="M128" s="26"/>
    </row>
    <row r="129" spans="2:13">
      <c r="B129" s="16" t="s">
        <v>691</v>
      </c>
      <c r="C129" s="24" t="s">
        <v>101</v>
      </c>
      <c r="D129" s="24" t="s">
        <v>147</v>
      </c>
      <c r="E129" s="24">
        <f t="shared" si="1"/>
        <v>44.62</v>
      </c>
      <c r="F129" s="16" t="s">
        <v>2</v>
      </c>
      <c r="G129" s="16">
        <v>100</v>
      </c>
      <c r="H129" s="16">
        <v>60</v>
      </c>
      <c r="I129" s="25">
        <v>632.52032520325201</v>
      </c>
      <c r="J129" s="25">
        <v>778</v>
      </c>
      <c r="K129" s="17">
        <v>93</v>
      </c>
      <c r="L129" s="26"/>
      <c r="M129" s="26"/>
    </row>
    <row r="130" spans="2:13">
      <c r="B130" s="16" t="s">
        <v>692</v>
      </c>
      <c r="C130" s="24" t="s">
        <v>102</v>
      </c>
      <c r="D130" s="24" t="s">
        <v>148</v>
      </c>
      <c r="E130" s="24">
        <f t="shared" si="1"/>
        <v>46.69</v>
      </c>
      <c r="F130" s="16" t="s">
        <v>2</v>
      </c>
      <c r="G130" s="16">
        <v>100</v>
      </c>
      <c r="H130" s="16">
        <v>60</v>
      </c>
      <c r="I130" s="25">
        <v>687.80487804878055</v>
      </c>
      <c r="J130" s="25">
        <v>846</v>
      </c>
      <c r="K130" s="17">
        <v>93</v>
      </c>
      <c r="L130" s="26"/>
      <c r="M130" s="26"/>
    </row>
    <row r="131" spans="2:13">
      <c r="B131" s="16" t="s">
        <v>693</v>
      </c>
      <c r="C131" s="24" t="s">
        <v>103</v>
      </c>
      <c r="D131" s="24" t="s">
        <v>149</v>
      </c>
      <c r="E131" s="24">
        <f t="shared" si="1"/>
        <v>43.01</v>
      </c>
      <c r="F131" s="16" t="s">
        <v>2</v>
      </c>
      <c r="G131" s="16">
        <v>100</v>
      </c>
      <c r="H131" s="16">
        <v>60</v>
      </c>
      <c r="I131" s="25">
        <v>581.30081300813004</v>
      </c>
      <c r="J131" s="25">
        <v>715</v>
      </c>
      <c r="K131" s="17">
        <v>93</v>
      </c>
      <c r="L131" s="26"/>
      <c r="M131" s="26"/>
    </row>
    <row r="132" spans="2:13">
      <c r="B132" s="16" t="s">
        <v>694</v>
      </c>
      <c r="C132" s="24" t="s">
        <v>104</v>
      </c>
      <c r="D132" s="24" t="s">
        <v>150</v>
      </c>
      <c r="E132" s="24">
        <f t="shared" ref="E132:E195" si="2">D132+3</f>
        <v>35.229999999999997</v>
      </c>
      <c r="F132" s="16" t="s">
        <v>2</v>
      </c>
      <c r="G132" s="16">
        <v>100</v>
      </c>
      <c r="H132" s="16">
        <v>60</v>
      </c>
      <c r="I132" s="25">
        <v>447.15447154471548</v>
      </c>
      <c r="J132" s="25">
        <v>550</v>
      </c>
      <c r="K132" s="17">
        <v>83</v>
      </c>
      <c r="L132" s="26"/>
      <c r="M132" s="26"/>
    </row>
    <row r="133" spans="2:13">
      <c r="B133" s="16" t="s">
        <v>695</v>
      </c>
      <c r="C133" s="24" t="s">
        <v>105</v>
      </c>
      <c r="D133" s="24" t="s">
        <v>151</v>
      </c>
      <c r="E133" s="24">
        <f t="shared" si="2"/>
        <v>45.08</v>
      </c>
      <c r="F133" s="16" t="s">
        <v>2</v>
      </c>
      <c r="G133" s="16">
        <v>100</v>
      </c>
      <c r="H133" s="16">
        <v>60</v>
      </c>
      <c r="I133" s="25">
        <v>632.52032520325201</v>
      </c>
      <c r="J133" s="25">
        <v>778</v>
      </c>
      <c r="K133" s="17">
        <v>93</v>
      </c>
      <c r="L133" s="26"/>
      <c r="M133" s="26"/>
    </row>
    <row r="134" spans="2:13">
      <c r="B134" s="16" t="s">
        <v>696</v>
      </c>
      <c r="C134" s="24" t="s">
        <v>106</v>
      </c>
      <c r="D134" s="24" t="s">
        <v>152</v>
      </c>
      <c r="E134" s="24">
        <f t="shared" si="2"/>
        <v>35.89</v>
      </c>
      <c r="F134" s="16" t="s">
        <v>2</v>
      </c>
      <c r="G134" s="16">
        <v>100</v>
      </c>
      <c r="H134" s="16">
        <v>60</v>
      </c>
      <c r="I134" s="25">
        <v>460.97560975609758</v>
      </c>
      <c r="J134" s="25">
        <v>567</v>
      </c>
      <c r="K134" s="17">
        <v>83</v>
      </c>
      <c r="L134" s="26"/>
      <c r="M134" s="26"/>
    </row>
    <row r="135" spans="2:13">
      <c r="B135" s="16" t="s">
        <v>697</v>
      </c>
      <c r="C135" s="24" t="s">
        <v>107</v>
      </c>
      <c r="D135" s="24" t="s">
        <v>153</v>
      </c>
      <c r="E135" s="24">
        <f t="shared" si="2"/>
        <v>39.21</v>
      </c>
      <c r="F135" s="16" t="s">
        <v>2</v>
      </c>
      <c r="G135" s="16">
        <v>100</v>
      </c>
      <c r="H135" s="16">
        <v>60</v>
      </c>
      <c r="I135" s="25">
        <v>550.40650406504062</v>
      </c>
      <c r="J135" s="25">
        <v>677</v>
      </c>
      <c r="K135" s="17">
        <v>83</v>
      </c>
      <c r="L135" s="26"/>
      <c r="M135" s="26"/>
    </row>
    <row r="136" spans="2:13">
      <c r="B136" s="16" t="s">
        <v>698</v>
      </c>
      <c r="C136" s="24" t="s">
        <v>108</v>
      </c>
      <c r="D136" s="24" t="s">
        <v>154</v>
      </c>
      <c r="E136" s="24">
        <f t="shared" si="2"/>
        <v>39.369999999999997</v>
      </c>
      <c r="F136" s="16" t="s">
        <v>2</v>
      </c>
      <c r="G136" s="16">
        <v>100</v>
      </c>
      <c r="H136" s="16">
        <v>60</v>
      </c>
      <c r="I136" s="25">
        <v>530.89430894308941</v>
      </c>
      <c r="J136" s="25">
        <v>653</v>
      </c>
      <c r="K136" s="17">
        <v>83</v>
      </c>
      <c r="L136" s="26"/>
      <c r="M136" s="26"/>
    </row>
    <row r="137" spans="2:13">
      <c r="B137" s="16" t="s">
        <v>699</v>
      </c>
      <c r="C137" s="24" t="s">
        <v>109</v>
      </c>
      <c r="D137" s="24" t="s">
        <v>155</v>
      </c>
      <c r="E137" s="24">
        <f t="shared" si="2"/>
        <v>41.44</v>
      </c>
      <c r="F137" s="16" t="s">
        <v>2</v>
      </c>
      <c r="G137" s="16">
        <v>100</v>
      </c>
      <c r="H137" s="16">
        <v>60</v>
      </c>
      <c r="I137" s="25">
        <v>593.4959349593496</v>
      </c>
      <c r="J137" s="25">
        <v>730</v>
      </c>
      <c r="K137" s="17">
        <v>93</v>
      </c>
      <c r="L137" s="26"/>
      <c r="M137" s="26"/>
    </row>
    <row r="138" spans="2:13">
      <c r="B138" s="16" t="s">
        <v>700</v>
      </c>
      <c r="C138" s="24" t="s">
        <v>110</v>
      </c>
      <c r="D138" s="24" t="s">
        <v>156</v>
      </c>
      <c r="E138" s="24">
        <f t="shared" si="2"/>
        <v>38.29</v>
      </c>
      <c r="F138" s="16" t="s">
        <v>2</v>
      </c>
      <c r="G138" s="16">
        <v>100</v>
      </c>
      <c r="H138" s="16">
        <v>60</v>
      </c>
      <c r="I138" s="25">
        <v>530.89430894308941</v>
      </c>
      <c r="J138" s="25">
        <v>653</v>
      </c>
      <c r="K138" s="17">
        <v>83</v>
      </c>
      <c r="L138" s="26"/>
      <c r="M138" s="26"/>
    </row>
    <row r="139" spans="2:13">
      <c r="B139" s="16" t="s">
        <v>701</v>
      </c>
      <c r="C139" s="24" t="s">
        <v>111</v>
      </c>
      <c r="D139" s="24" t="s">
        <v>157</v>
      </c>
      <c r="E139" s="24">
        <f t="shared" si="2"/>
        <v>40.36</v>
      </c>
      <c r="F139" s="16" t="s">
        <v>2</v>
      </c>
      <c r="G139" s="16">
        <v>100</v>
      </c>
      <c r="H139" s="16">
        <v>60</v>
      </c>
      <c r="I139" s="25">
        <v>579.67479674796743</v>
      </c>
      <c r="J139" s="25">
        <v>713</v>
      </c>
      <c r="K139" s="17">
        <v>93</v>
      </c>
      <c r="L139" s="26"/>
      <c r="M139" s="26"/>
    </row>
    <row r="140" spans="2:13">
      <c r="B140" s="16" t="s">
        <v>702</v>
      </c>
      <c r="C140" s="24" t="s">
        <v>112</v>
      </c>
      <c r="D140" s="24">
        <v>36.9</v>
      </c>
      <c r="E140" s="24">
        <f t="shared" si="2"/>
        <v>39.9</v>
      </c>
      <c r="F140" s="16" t="s">
        <v>2</v>
      </c>
      <c r="G140" s="16">
        <v>100</v>
      </c>
      <c r="H140" s="16">
        <v>60</v>
      </c>
      <c r="I140" s="25">
        <v>556.91056910569102</v>
      </c>
      <c r="J140" s="25">
        <v>685</v>
      </c>
      <c r="K140" s="17">
        <v>83</v>
      </c>
      <c r="L140" s="26"/>
      <c r="M140" s="26"/>
    </row>
    <row r="141" spans="2:13">
      <c r="B141" s="12" t="s">
        <v>703</v>
      </c>
      <c r="C141" s="22" t="s">
        <v>90</v>
      </c>
      <c r="D141" s="22" t="s">
        <v>158</v>
      </c>
      <c r="E141" s="22">
        <f t="shared" si="2"/>
        <v>36.479999999999997</v>
      </c>
      <c r="F141" s="12" t="s">
        <v>431</v>
      </c>
      <c r="G141" s="12">
        <v>110</v>
      </c>
      <c r="H141" s="12">
        <v>50</v>
      </c>
      <c r="I141" s="21">
        <v>513.82113821138216</v>
      </c>
      <c r="J141" s="21">
        <v>632</v>
      </c>
      <c r="K141" s="15">
        <v>83</v>
      </c>
    </row>
    <row r="142" spans="2:13">
      <c r="B142" s="12" t="s">
        <v>704</v>
      </c>
      <c r="C142" s="22" t="s">
        <v>91</v>
      </c>
      <c r="D142" s="22" t="s">
        <v>159</v>
      </c>
      <c r="E142" s="22">
        <f t="shared" si="2"/>
        <v>38.42</v>
      </c>
      <c r="F142" s="12" t="s">
        <v>431</v>
      </c>
      <c r="G142" s="12">
        <v>110</v>
      </c>
      <c r="H142" s="12">
        <v>50</v>
      </c>
      <c r="I142" s="21">
        <v>559.34959349593498</v>
      </c>
      <c r="J142" s="21">
        <v>688</v>
      </c>
      <c r="K142" s="15">
        <v>83</v>
      </c>
    </row>
    <row r="143" spans="2:13">
      <c r="B143" s="12" t="s">
        <v>705</v>
      </c>
      <c r="C143" s="22" t="s">
        <v>92</v>
      </c>
      <c r="D143" s="22" t="s">
        <v>160</v>
      </c>
      <c r="E143" s="22">
        <f t="shared" si="2"/>
        <v>40.49</v>
      </c>
      <c r="F143" s="12" t="s">
        <v>431</v>
      </c>
      <c r="G143" s="12">
        <v>110</v>
      </c>
      <c r="H143" s="12">
        <v>50</v>
      </c>
      <c r="I143" s="21">
        <v>605.69105691056916</v>
      </c>
      <c r="J143" s="21">
        <v>745</v>
      </c>
      <c r="K143" s="15">
        <v>93</v>
      </c>
    </row>
    <row r="144" spans="2:13">
      <c r="B144" s="12" t="s">
        <v>706</v>
      </c>
      <c r="C144" s="22" t="s">
        <v>93</v>
      </c>
      <c r="D144" s="22" t="s">
        <v>161</v>
      </c>
      <c r="E144" s="22">
        <f t="shared" si="2"/>
        <v>28.06</v>
      </c>
      <c r="F144" s="12" t="s">
        <v>431</v>
      </c>
      <c r="G144" s="12">
        <v>110</v>
      </c>
      <c r="H144" s="12">
        <v>50</v>
      </c>
      <c r="I144" s="21">
        <v>325.20325203252031</v>
      </c>
      <c r="J144" s="21">
        <v>400</v>
      </c>
      <c r="K144" s="15">
        <v>75</v>
      </c>
    </row>
    <row r="145" spans="2:11">
      <c r="B145" s="12" t="s">
        <v>707</v>
      </c>
      <c r="C145" s="22" t="s">
        <v>94</v>
      </c>
      <c r="D145" s="22">
        <v>35.700000000000003</v>
      </c>
      <c r="E145" s="22">
        <f t="shared" si="2"/>
        <v>38.700000000000003</v>
      </c>
      <c r="F145" s="12" t="s">
        <v>431</v>
      </c>
      <c r="G145" s="12">
        <v>110</v>
      </c>
      <c r="H145" s="12">
        <v>50</v>
      </c>
      <c r="I145" s="21">
        <v>530.08130081300817</v>
      </c>
      <c r="J145" s="21">
        <v>652</v>
      </c>
      <c r="K145" s="15">
        <v>83</v>
      </c>
    </row>
    <row r="146" spans="2:11">
      <c r="B146" s="12" t="s">
        <v>708</v>
      </c>
      <c r="C146" s="22" t="s">
        <v>95</v>
      </c>
      <c r="D146" s="22" t="s">
        <v>162</v>
      </c>
      <c r="E146" s="22">
        <f t="shared" si="2"/>
        <v>39.880000000000003</v>
      </c>
      <c r="F146" s="12" t="s">
        <v>431</v>
      </c>
      <c r="G146" s="12">
        <v>110</v>
      </c>
      <c r="H146" s="12">
        <v>50</v>
      </c>
      <c r="I146" s="21">
        <v>452.03252032520328</v>
      </c>
      <c r="J146" s="21">
        <v>556</v>
      </c>
      <c r="K146" s="15">
        <v>83</v>
      </c>
    </row>
    <row r="147" spans="2:11">
      <c r="B147" s="12" t="s">
        <v>709</v>
      </c>
      <c r="C147" s="22" t="s">
        <v>96</v>
      </c>
      <c r="D147" s="22" t="s">
        <v>163</v>
      </c>
      <c r="E147" s="22">
        <f t="shared" si="2"/>
        <v>41.75</v>
      </c>
      <c r="F147" s="12" t="s">
        <v>431</v>
      </c>
      <c r="G147" s="12">
        <v>110</v>
      </c>
      <c r="H147" s="12">
        <v>50</v>
      </c>
      <c r="I147" s="21">
        <v>520.32520325203257</v>
      </c>
      <c r="J147" s="21">
        <v>640</v>
      </c>
      <c r="K147" s="15">
        <v>93</v>
      </c>
    </row>
    <row r="148" spans="2:11">
      <c r="B148" s="12" t="s">
        <v>710</v>
      </c>
      <c r="C148" s="22" t="s">
        <v>97</v>
      </c>
      <c r="D148" s="22" t="s">
        <v>164</v>
      </c>
      <c r="E148" s="22">
        <f t="shared" si="2"/>
        <v>41.16</v>
      </c>
      <c r="F148" s="12" t="s">
        <v>431</v>
      </c>
      <c r="G148" s="12">
        <v>110</v>
      </c>
      <c r="H148" s="12">
        <v>50</v>
      </c>
      <c r="I148" s="21">
        <v>501.6260162601626</v>
      </c>
      <c r="J148" s="21">
        <v>617</v>
      </c>
      <c r="K148" s="15">
        <v>93</v>
      </c>
    </row>
    <row r="149" spans="2:11">
      <c r="B149" s="12" t="s">
        <v>711</v>
      </c>
      <c r="C149" s="22" t="s">
        <v>98</v>
      </c>
      <c r="D149" s="22" t="s">
        <v>165</v>
      </c>
      <c r="E149" s="22">
        <f t="shared" si="2"/>
        <v>43.04</v>
      </c>
      <c r="F149" s="12" t="s">
        <v>431</v>
      </c>
      <c r="G149" s="12">
        <v>110</v>
      </c>
      <c r="H149" s="12">
        <v>50</v>
      </c>
      <c r="I149" s="21">
        <v>562.60162601626018</v>
      </c>
      <c r="J149" s="21">
        <v>692</v>
      </c>
      <c r="K149" s="15">
        <v>93</v>
      </c>
    </row>
    <row r="150" spans="2:11">
      <c r="B150" s="12" t="s">
        <v>712</v>
      </c>
      <c r="C150" s="22" t="s">
        <v>99</v>
      </c>
      <c r="D150" s="22" t="s">
        <v>166</v>
      </c>
      <c r="E150" s="22">
        <f t="shared" si="2"/>
        <v>39.119999999999997</v>
      </c>
      <c r="F150" s="12" t="s">
        <v>431</v>
      </c>
      <c r="G150" s="12">
        <v>110</v>
      </c>
      <c r="H150" s="12">
        <v>50</v>
      </c>
      <c r="I150" s="21">
        <v>451.21951219512198</v>
      </c>
      <c r="J150" s="21">
        <v>555</v>
      </c>
      <c r="K150" s="15">
        <v>83</v>
      </c>
    </row>
    <row r="151" spans="2:11">
      <c r="B151" s="12" t="s">
        <v>713</v>
      </c>
      <c r="C151" s="22" t="s">
        <v>100</v>
      </c>
      <c r="D151" s="22">
        <v>38</v>
      </c>
      <c r="E151" s="22">
        <f t="shared" si="2"/>
        <v>41</v>
      </c>
      <c r="F151" s="12" t="s">
        <v>431</v>
      </c>
      <c r="G151" s="12">
        <v>110</v>
      </c>
      <c r="H151" s="12">
        <v>50</v>
      </c>
      <c r="I151" s="21">
        <v>534.14634146341461</v>
      </c>
      <c r="J151" s="21">
        <v>657</v>
      </c>
      <c r="K151" s="15">
        <v>93</v>
      </c>
    </row>
    <row r="152" spans="2:11">
      <c r="B152" s="12" t="s">
        <v>714</v>
      </c>
      <c r="C152" s="22" t="s">
        <v>101</v>
      </c>
      <c r="D152" s="22" t="s">
        <v>167</v>
      </c>
      <c r="E152" s="22">
        <f t="shared" si="2"/>
        <v>42.03</v>
      </c>
      <c r="F152" s="12" t="s">
        <v>431</v>
      </c>
      <c r="G152" s="12">
        <v>110</v>
      </c>
      <c r="H152" s="12">
        <v>50</v>
      </c>
      <c r="I152" s="21">
        <v>537.39837398373982</v>
      </c>
      <c r="J152" s="21">
        <v>661</v>
      </c>
      <c r="K152" s="15">
        <v>93</v>
      </c>
    </row>
    <row r="153" spans="2:11">
      <c r="B153" s="12" t="s">
        <v>715</v>
      </c>
      <c r="C153" s="22" t="s">
        <v>102</v>
      </c>
      <c r="D153" s="22" t="s">
        <v>168</v>
      </c>
      <c r="E153" s="22">
        <f t="shared" si="2"/>
        <v>43.91</v>
      </c>
      <c r="F153" s="12" t="s">
        <v>431</v>
      </c>
      <c r="G153" s="12">
        <v>110</v>
      </c>
      <c r="H153" s="12">
        <v>50</v>
      </c>
      <c r="I153" s="21">
        <v>583.73983739837399</v>
      </c>
      <c r="J153" s="21">
        <v>718</v>
      </c>
      <c r="K153" s="15">
        <v>93</v>
      </c>
    </row>
    <row r="154" spans="2:11">
      <c r="B154" s="12" t="s">
        <v>716</v>
      </c>
      <c r="C154" s="22" t="s">
        <v>103</v>
      </c>
      <c r="D154" s="22" t="s">
        <v>169</v>
      </c>
      <c r="E154" s="22">
        <f t="shared" si="2"/>
        <v>39.979999999999997</v>
      </c>
      <c r="F154" s="12" t="s">
        <v>431</v>
      </c>
      <c r="G154" s="12">
        <v>110</v>
      </c>
      <c r="H154" s="12">
        <v>50</v>
      </c>
      <c r="I154" s="21">
        <v>489.4308943089431</v>
      </c>
      <c r="J154" s="21">
        <v>602</v>
      </c>
      <c r="K154" s="15">
        <v>83</v>
      </c>
    </row>
    <row r="155" spans="2:11">
      <c r="B155" s="12" t="s">
        <v>717</v>
      </c>
      <c r="C155" s="22" t="s">
        <v>104</v>
      </c>
      <c r="D155" s="22" t="s">
        <v>170</v>
      </c>
      <c r="E155" s="22">
        <f t="shared" si="2"/>
        <v>31.46</v>
      </c>
      <c r="F155" s="12" t="s">
        <v>431</v>
      </c>
      <c r="G155" s="12">
        <v>110</v>
      </c>
      <c r="H155" s="12">
        <v>50</v>
      </c>
      <c r="I155" s="21">
        <v>343.90243902439028</v>
      </c>
      <c r="J155" s="21">
        <v>423</v>
      </c>
      <c r="K155" s="15">
        <v>75</v>
      </c>
    </row>
    <row r="156" spans="2:11">
      <c r="B156" s="12" t="s">
        <v>718</v>
      </c>
      <c r="C156" s="22" t="s">
        <v>105</v>
      </c>
      <c r="D156" s="22" t="s">
        <v>171</v>
      </c>
      <c r="E156" s="22">
        <f t="shared" si="2"/>
        <v>41.86</v>
      </c>
      <c r="F156" s="12" t="s">
        <v>431</v>
      </c>
      <c r="G156" s="12">
        <v>110</v>
      </c>
      <c r="H156" s="12">
        <v>50</v>
      </c>
      <c r="I156" s="21">
        <v>532.52032520325201</v>
      </c>
      <c r="J156" s="21">
        <v>655</v>
      </c>
      <c r="K156" s="15">
        <v>93</v>
      </c>
    </row>
    <row r="157" spans="2:11">
      <c r="B157" s="12" t="s">
        <v>719</v>
      </c>
      <c r="C157" s="22" t="s">
        <v>106</v>
      </c>
      <c r="D157" s="22" t="s">
        <v>172</v>
      </c>
      <c r="E157" s="22">
        <f t="shared" si="2"/>
        <v>32.159999999999997</v>
      </c>
      <c r="F157" s="12" t="s">
        <v>431</v>
      </c>
      <c r="G157" s="12">
        <v>110</v>
      </c>
      <c r="H157" s="12">
        <v>50</v>
      </c>
      <c r="I157" s="21">
        <v>355.28455284552848</v>
      </c>
      <c r="J157" s="21">
        <v>437</v>
      </c>
      <c r="K157" s="15">
        <v>83</v>
      </c>
    </row>
    <row r="158" spans="2:11">
      <c r="B158" s="12" t="s">
        <v>720</v>
      </c>
      <c r="C158" s="22" t="s">
        <v>107</v>
      </c>
      <c r="D158" s="22" t="s">
        <v>173</v>
      </c>
      <c r="E158" s="22">
        <f t="shared" si="2"/>
        <v>35.04</v>
      </c>
      <c r="F158" s="12" t="s">
        <v>431</v>
      </c>
      <c r="G158" s="12">
        <v>110</v>
      </c>
      <c r="H158" s="12">
        <v>50</v>
      </c>
      <c r="I158" s="21">
        <v>432.52032520325201</v>
      </c>
      <c r="J158" s="21">
        <v>532</v>
      </c>
      <c r="K158" s="15">
        <v>83</v>
      </c>
    </row>
    <row r="159" spans="2:11">
      <c r="B159" s="12" t="s">
        <v>721</v>
      </c>
      <c r="C159" s="22" t="s">
        <v>108</v>
      </c>
      <c r="D159" s="22" t="s">
        <v>174</v>
      </c>
      <c r="E159" s="22">
        <f t="shared" si="2"/>
        <v>35.96</v>
      </c>
      <c r="F159" s="12" t="s">
        <v>431</v>
      </c>
      <c r="G159" s="12">
        <v>110</v>
      </c>
      <c r="H159" s="12">
        <v>50</v>
      </c>
      <c r="I159" s="21">
        <v>422.76422764227641</v>
      </c>
      <c r="J159" s="21">
        <v>520</v>
      </c>
      <c r="K159" s="15">
        <v>83</v>
      </c>
    </row>
    <row r="160" spans="2:11">
      <c r="B160" s="12" t="s">
        <v>722</v>
      </c>
      <c r="C160" s="22" t="s">
        <v>109</v>
      </c>
      <c r="D160" s="22" t="s">
        <v>124</v>
      </c>
      <c r="E160" s="22">
        <f t="shared" si="2"/>
        <v>37.840000000000003</v>
      </c>
      <c r="F160" s="12" t="s">
        <v>431</v>
      </c>
      <c r="G160" s="12">
        <v>110</v>
      </c>
      <c r="H160" s="12">
        <v>50</v>
      </c>
      <c r="I160" s="21">
        <v>497.5609756097561</v>
      </c>
      <c r="J160" s="21">
        <v>612</v>
      </c>
      <c r="K160" s="15">
        <v>83</v>
      </c>
    </row>
    <row r="161" spans="2:13">
      <c r="B161" s="12" t="s">
        <v>723</v>
      </c>
      <c r="C161" s="22" t="s">
        <v>110</v>
      </c>
      <c r="D161" s="22" t="s">
        <v>175</v>
      </c>
      <c r="E161" s="22">
        <f t="shared" si="2"/>
        <v>34.769999999999996</v>
      </c>
      <c r="F161" s="12" t="s">
        <v>431</v>
      </c>
      <c r="G161" s="12">
        <v>110</v>
      </c>
      <c r="H161" s="12">
        <v>50</v>
      </c>
      <c r="I161" s="21">
        <v>421.13821138211381</v>
      </c>
      <c r="J161" s="21">
        <v>518</v>
      </c>
      <c r="K161" s="15">
        <v>83</v>
      </c>
    </row>
    <row r="162" spans="2:13">
      <c r="B162" s="12" t="s">
        <v>724</v>
      </c>
      <c r="C162" s="22" t="s">
        <v>111</v>
      </c>
      <c r="D162" s="22" t="s">
        <v>176</v>
      </c>
      <c r="E162" s="22">
        <f t="shared" si="2"/>
        <v>36.64</v>
      </c>
      <c r="F162" s="12" t="s">
        <v>431</v>
      </c>
      <c r="G162" s="12">
        <v>110</v>
      </c>
      <c r="H162" s="12">
        <v>50</v>
      </c>
      <c r="I162" s="21">
        <v>465.04065040650408</v>
      </c>
      <c r="J162" s="21">
        <v>572</v>
      </c>
      <c r="K162" s="15">
        <v>83</v>
      </c>
    </row>
    <row r="163" spans="2:13">
      <c r="B163" s="12" t="s">
        <v>725</v>
      </c>
      <c r="C163" s="22" t="s">
        <v>112</v>
      </c>
      <c r="D163" s="22" t="s">
        <v>177</v>
      </c>
      <c r="E163" s="22">
        <f t="shared" si="2"/>
        <v>36.82</v>
      </c>
      <c r="F163" s="12" t="s">
        <v>431</v>
      </c>
      <c r="G163" s="12">
        <v>110</v>
      </c>
      <c r="H163" s="12">
        <v>50</v>
      </c>
      <c r="I163" s="21">
        <v>461.78861788617888</v>
      </c>
      <c r="J163" s="21">
        <v>568</v>
      </c>
      <c r="K163" s="15">
        <v>83</v>
      </c>
    </row>
    <row r="164" spans="2:13">
      <c r="B164" s="16" t="s">
        <v>726</v>
      </c>
      <c r="C164" s="24" t="s">
        <v>90</v>
      </c>
      <c r="D164" s="24" t="s">
        <v>158</v>
      </c>
      <c r="E164" s="24">
        <f t="shared" si="2"/>
        <v>36.479999999999997</v>
      </c>
      <c r="F164" s="16" t="s">
        <v>432</v>
      </c>
      <c r="G164" s="16">
        <v>110</v>
      </c>
      <c r="H164" s="16">
        <v>50</v>
      </c>
      <c r="I164" s="25">
        <v>530.08130081300817</v>
      </c>
      <c r="J164" s="25">
        <v>652</v>
      </c>
      <c r="K164" s="17">
        <v>83</v>
      </c>
      <c r="L164" s="26"/>
      <c r="M164" s="26"/>
    </row>
    <row r="165" spans="2:13">
      <c r="B165" s="16" t="s">
        <v>727</v>
      </c>
      <c r="C165" s="24" t="s">
        <v>91</v>
      </c>
      <c r="D165" s="24" t="s">
        <v>159</v>
      </c>
      <c r="E165" s="24">
        <f t="shared" si="2"/>
        <v>38.42</v>
      </c>
      <c r="F165" s="16" t="s">
        <v>432</v>
      </c>
      <c r="G165" s="16">
        <v>110</v>
      </c>
      <c r="H165" s="16">
        <v>50</v>
      </c>
      <c r="I165" s="25">
        <v>578.86178861788619</v>
      </c>
      <c r="J165" s="25">
        <v>712</v>
      </c>
      <c r="K165" s="17">
        <v>83</v>
      </c>
      <c r="L165" s="26"/>
      <c r="M165" s="26"/>
    </row>
    <row r="166" spans="2:13">
      <c r="B166" s="16" t="s">
        <v>728</v>
      </c>
      <c r="C166" s="24" t="s">
        <v>92</v>
      </c>
      <c r="D166" s="24" t="s">
        <v>160</v>
      </c>
      <c r="E166" s="24">
        <f t="shared" si="2"/>
        <v>40.49</v>
      </c>
      <c r="F166" s="16" t="s">
        <v>432</v>
      </c>
      <c r="G166" s="16">
        <v>110</v>
      </c>
      <c r="H166" s="16">
        <v>50</v>
      </c>
      <c r="I166" s="25">
        <v>626.01626016260161</v>
      </c>
      <c r="J166" s="25">
        <v>770</v>
      </c>
      <c r="K166" s="17">
        <v>93</v>
      </c>
      <c r="L166" s="26"/>
      <c r="M166" s="26"/>
    </row>
    <row r="167" spans="2:13">
      <c r="B167" s="16" t="s">
        <v>729</v>
      </c>
      <c r="C167" s="24" t="s">
        <v>93</v>
      </c>
      <c r="D167" s="24" t="s">
        <v>161</v>
      </c>
      <c r="E167" s="24">
        <f t="shared" si="2"/>
        <v>28.06</v>
      </c>
      <c r="F167" s="16" t="s">
        <v>432</v>
      </c>
      <c r="G167" s="16">
        <v>110</v>
      </c>
      <c r="H167" s="16">
        <v>50</v>
      </c>
      <c r="I167" s="25">
        <v>340.65040650406502</v>
      </c>
      <c r="J167" s="25">
        <v>419</v>
      </c>
      <c r="K167" s="17">
        <v>75</v>
      </c>
      <c r="L167" s="26"/>
      <c r="M167" s="26"/>
    </row>
    <row r="168" spans="2:13">
      <c r="B168" s="16" t="s">
        <v>730</v>
      </c>
      <c r="C168" s="24" t="s">
        <v>94</v>
      </c>
      <c r="D168" s="24">
        <v>35.700000000000003</v>
      </c>
      <c r="E168" s="24">
        <f t="shared" si="2"/>
        <v>38.700000000000003</v>
      </c>
      <c r="F168" s="16" t="s">
        <v>432</v>
      </c>
      <c r="G168" s="16">
        <v>110</v>
      </c>
      <c r="H168" s="16">
        <v>50</v>
      </c>
      <c r="I168" s="25">
        <v>552.03252032520322</v>
      </c>
      <c r="J168" s="25">
        <v>679</v>
      </c>
      <c r="K168" s="17">
        <v>83</v>
      </c>
      <c r="L168" s="26"/>
      <c r="M168" s="26"/>
    </row>
    <row r="169" spans="2:13">
      <c r="B169" s="16" t="s">
        <v>731</v>
      </c>
      <c r="C169" s="24" t="s">
        <v>95</v>
      </c>
      <c r="D169" s="24" t="s">
        <v>162</v>
      </c>
      <c r="E169" s="24">
        <f t="shared" si="2"/>
        <v>39.880000000000003</v>
      </c>
      <c r="F169" s="16" t="s">
        <v>432</v>
      </c>
      <c r="G169" s="16">
        <v>110</v>
      </c>
      <c r="H169" s="16">
        <v>50</v>
      </c>
      <c r="I169" s="25">
        <v>481.30081300813009</v>
      </c>
      <c r="J169" s="25">
        <v>592</v>
      </c>
      <c r="K169" s="17">
        <v>83</v>
      </c>
      <c r="L169" s="26"/>
      <c r="M169" s="26"/>
    </row>
    <row r="170" spans="2:13">
      <c r="B170" s="16" t="s">
        <v>732</v>
      </c>
      <c r="C170" s="24" t="s">
        <v>96</v>
      </c>
      <c r="D170" s="24" t="s">
        <v>163</v>
      </c>
      <c r="E170" s="24">
        <f t="shared" si="2"/>
        <v>41.75</v>
      </c>
      <c r="F170" s="16" t="s">
        <v>432</v>
      </c>
      <c r="G170" s="16">
        <v>110</v>
      </c>
      <c r="H170" s="16">
        <v>50</v>
      </c>
      <c r="I170" s="25">
        <v>544.71544715447158</v>
      </c>
      <c r="J170" s="25">
        <v>670</v>
      </c>
      <c r="K170" s="17">
        <v>93</v>
      </c>
      <c r="L170" s="26"/>
      <c r="M170" s="26"/>
    </row>
    <row r="171" spans="2:13">
      <c r="B171" s="16" t="s">
        <v>733</v>
      </c>
      <c r="C171" s="24" t="s">
        <v>97</v>
      </c>
      <c r="D171" s="24" t="s">
        <v>164</v>
      </c>
      <c r="E171" s="24">
        <f t="shared" si="2"/>
        <v>41.16</v>
      </c>
      <c r="F171" s="16" t="s">
        <v>432</v>
      </c>
      <c r="G171" s="16">
        <v>110</v>
      </c>
      <c r="H171" s="16">
        <v>50</v>
      </c>
      <c r="I171" s="25">
        <v>539.83739837398377</v>
      </c>
      <c r="J171" s="25">
        <v>664</v>
      </c>
      <c r="K171" s="17">
        <v>93</v>
      </c>
      <c r="L171" s="26"/>
      <c r="M171" s="26"/>
    </row>
    <row r="172" spans="2:13">
      <c r="B172" s="16" t="s">
        <v>734</v>
      </c>
      <c r="C172" s="24" t="s">
        <v>98</v>
      </c>
      <c r="D172" s="24" t="s">
        <v>165</v>
      </c>
      <c r="E172" s="24">
        <f t="shared" si="2"/>
        <v>43.04</v>
      </c>
      <c r="F172" s="16" t="s">
        <v>432</v>
      </c>
      <c r="G172" s="16">
        <v>110</v>
      </c>
      <c r="H172" s="16">
        <v>50</v>
      </c>
      <c r="I172" s="25">
        <v>593.4959349593496</v>
      </c>
      <c r="J172" s="25">
        <v>730</v>
      </c>
      <c r="K172" s="17">
        <v>93</v>
      </c>
      <c r="L172" s="26"/>
      <c r="M172" s="26"/>
    </row>
    <row r="173" spans="2:13">
      <c r="B173" s="16" t="s">
        <v>735</v>
      </c>
      <c r="C173" s="24" t="s">
        <v>99</v>
      </c>
      <c r="D173" s="24" t="s">
        <v>166</v>
      </c>
      <c r="E173" s="24">
        <f t="shared" si="2"/>
        <v>39.119999999999997</v>
      </c>
      <c r="F173" s="16" t="s">
        <v>432</v>
      </c>
      <c r="G173" s="16">
        <v>110</v>
      </c>
      <c r="H173" s="16">
        <v>50</v>
      </c>
      <c r="I173" s="25">
        <v>480.48780487804879</v>
      </c>
      <c r="J173" s="25">
        <v>591</v>
      </c>
      <c r="K173" s="17">
        <v>83</v>
      </c>
      <c r="L173" s="26"/>
      <c r="M173" s="26"/>
    </row>
    <row r="174" spans="2:13">
      <c r="B174" s="16" t="s">
        <v>736</v>
      </c>
      <c r="C174" s="24" t="s">
        <v>100</v>
      </c>
      <c r="D174" s="24">
        <v>38</v>
      </c>
      <c r="E174" s="24">
        <f t="shared" si="2"/>
        <v>41</v>
      </c>
      <c r="F174" s="16" t="s">
        <v>432</v>
      </c>
      <c r="G174" s="16">
        <v>110</v>
      </c>
      <c r="H174" s="16">
        <v>50</v>
      </c>
      <c r="I174" s="25">
        <v>563.41463414634143</v>
      </c>
      <c r="J174" s="25">
        <v>693</v>
      </c>
      <c r="K174" s="17">
        <v>93</v>
      </c>
      <c r="L174" s="26"/>
      <c r="M174" s="26"/>
    </row>
    <row r="175" spans="2:13">
      <c r="B175" s="16" t="s">
        <v>737</v>
      </c>
      <c r="C175" s="24" t="s">
        <v>101</v>
      </c>
      <c r="D175" s="24" t="s">
        <v>167</v>
      </c>
      <c r="E175" s="24">
        <f t="shared" si="2"/>
        <v>42.03</v>
      </c>
      <c r="F175" s="16" t="s">
        <v>432</v>
      </c>
      <c r="G175" s="16">
        <v>110</v>
      </c>
      <c r="H175" s="16">
        <v>50</v>
      </c>
      <c r="I175" s="25">
        <v>572.35772357723579</v>
      </c>
      <c r="J175" s="25">
        <v>704</v>
      </c>
      <c r="K175" s="17">
        <v>93</v>
      </c>
      <c r="L175" s="26"/>
      <c r="M175" s="26"/>
    </row>
    <row r="176" spans="2:13">
      <c r="B176" s="16" t="s">
        <v>738</v>
      </c>
      <c r="C176" s="24" t="s">
        <v>102</v>
      </c>
      <c r="D176" s="24" t="s">
        <v>168</v>
      </c>
      <c r="E176" s="24">
        <f t="shared" si="2"/>
        <v>43.91</v>
      </c>
      <c r="F176" s="16" t="s">
        <v>432</v>
      </c>
      <c r="G176" s="16">
        <v>110</v>
      </c>
      <c r="H176" s="16">
        <v>50</v>
      </c>
      <c r="I176" s="25">
        <v>624.39024390243901</v>
      </c>
      <c r="J176" s="25">
        <v>768</v>
      </c>
      <c r="K176" s="17">
        <v>93</v>
      </c>
      <c r="L176" s="26"/>
      <c r="M176" s="26"/>
    </row>
    <row r="177" spans="2:13">
      <c r="B177" s="16" t="s">
        <v>739</v>
      </c>
      <c r="C177" s="24" t="s">
        <v>103</v>
      </c>
      <c r="D177" s="24" t="s">
        <v>169</v>
      </c>
      <c r="E177" s="24">
        <f t="shared" si="2"/>
        <v>39.979999999999997</v>
      </c>
      <c r="F177" s="16" t="s">
        <v>432</v>
      </c>
      <c r="G177" s="16">
        <v>110</v>
      </c>
      <c r="H177" s="16">
        <v>50</v>
      </c>
      <c r="I177" s="25">
        <v>508.9430894308943</v>
      </c>
      <c r="J177" s="25">
        <v>626</v>
      </c>
      <c r="K177" s="17">
        <v>83</v>
      </c>
      <c r="L177" s="26"/>
      <c r="M177" s="26"/>
    </row>
    <row r="178" spans="2:13">
      <c r="B178" s="16" t="s">
        <v>740</v>
      </c>
      <c r="C178" s="24" t="s">
        <v>104</v>
      </c>
      <c r="D178" s="24" t="s">
        <v>170</v>
      </c>
      <c r="E178" s="24">
        <f t="shared" si="2"/>
        <v>31.46</v>
      </c>
      <c r="F178" s="16" t="s">
        <v>432</v>
      </c>
      <c r="G178" s="16">
        <v>110</v>
      </c>
      <c r="H178" s="16">
        <v>50</v>
      </c>
      <c r="I178" s="25">
        <v>371.54471544715449</v>
      </c>
      <c r="J178" s="25">
        <v>457</v>
      </c>
      <c r="K178" s="17">
        <v>75</v>
      </c>
      <c r="L178" s="26"/>
      <c r="M178" s="26"/>
    </row>
    <row r="179" spans="2:13">
      <c r="B179" s="16" t="s">
        <v>741</v>
      </c>
      <c r="C179" s="24" t="s">
        <v>105</v>
      </c>
      <c r="D179" s="24" t="s">
        <v>171</v>
      </c>
      <c r="E179" s="24">
        <f t="shared" si="2"/>
        <v>41.86</v>
      </c>
      <c r="F179" s="16" t="s">
        <v>432</v>
      </c>
      <c r="G179" s="16">
        <v>110</v>
      </c>
      <c r="H179" s="16">
        <v>50</v>
      </c>
      <c r="I179" s="25">
        <v>565.85365853658539</v>
      </c>
      <c r="J179" s="25">
        <v>696</v>
      </c>
      <c r="K179" s="17">
        <v>93</v>
      </c>
      <c r="L179" s="26"/>
      <c r="M179" s="26"/>
    </row>
    <row r="180" spans="2:13">
      <c r="B180" s="16" t="s">
        <v>742</v>
      </c>
      <c r="C180" s="24" t="s">
        <v>106</v>
      </c>
      <c r="D180" s="24" t="s">
        <v>172</v>
      </c>
      <c r="E180" s="24">
        <f t="shared" si="2"/>
        <v>32.159999999999997</v>
      </c>
      <c r="F180" s="16" t="s">
        <v>432</v>
      </c>
      <c r="G180" s="16">
        <v>110</v>
      </c>
      <c r="H180" s="16">
        <v>50</v>
      </c>
      <c r="I180" s="25">
        <v>383.73983739837399</v>
      </c>
      <c r="J180" s="25">
        <v>472</v>
      </c>
      <c r="K180" s="17">
        <v>83</v>
      </c>
      <c r="L180" s="26"/>
      <c r="M180" s="26"/>
    </row>
    <row r="181" spans="2:13">
      <c r="B181" s="16" t="s">
        <v>743</v>
      </c>
      <c r="C181" s="24" t="s">
        <v>107</v>
      </c>
      <c r="D181" s="24" t="s">
        <v>173</v>
      </c>
      <c r="E181" s="24">
        <f t="shared" si="2"/>
        <v>35.04</v>
      </c>
      <c r="F181" s="16" t="s">
        <v>432</v>
      </c>
      <c r="G181" s="16">
        <v>110</v>
      </c>
      <c r="H181" s="16">
        <v>50</v>
      </c>
      <c r="I181" s="25">
        <v>473.17073170731709</v>
      </c>
      <c r="J181" s="25">
        <v>582</v>
      </c>
      <c r="K181" s="17">
        <v>83</v>
      </c>
      <c r="L181" s="26"/>
      <c r="M181" s="26"/>
    </row>
    <row r="182" spans="2:13">
      <c r="B182" s="16" t="s">
        <v>744</v>
      </c>
      <c r="C182" s="24" t="s">
        <v>108</v>
      </c>
      <c r="D182" s="24" t="s">
        <v>174</v>
      </c>
      <c r="E182" s="24">
        <f t="shared" si="2"/>
        <v>35.96</v>
      </c>
      <c r="F182" s="16" t="s">
        <v>432</v>
      </c>
      <c r="G182" s="16">
        <v>110</v>
      </c>
      <c r="H182" s="16">
        <v>50</v>
      </c>
      <c r="I182" s="25">
        <v>462.60162601626018</v>
      </c>
      <c r="J182" s="25">
        <v>569</v>
      </c>
      <c r="K182" s="17">
        <v>83</v>
      </c>
      <c r="L182" s="26"/>
      <c r="M182" s="26"/>
    </row>
    <row r="183" spans="2:13">
      <c r="B183" s="16" t="s">
        <v>745</v>
      </c>
      <c r="C183" s="24" t="s">
        <v>109</v>
      </c>
      <c r="D183" s="24" t="s">
        <v>124</v>
      </c>
      <c r="E183" s="24">
        <f t="shared" si="2"/>
        <v>37.840000000000003</v>
      </c>
      <c r="F183" s="16" t="s">
        <v>432</v>
      </c>
      <c r="G183" s="16">
        <v>110</v>
      </c>
      <c r="H183" s="16">
        <v>50</v>
      </c>
      <c r="I183" s="25">
        <v>538.21138211382117</v>
      </c>
      <c r="J183" s="25">
        <v>662</v>
      </c>
      <c r="K183" s="17">
        <v>83</v>
      </c>
      <c r="L183" s="26"/>
      <c r="M183" s="26"/>
    </row>
    <row r="184" spans="2:13">
      <c r="B184" s="16" t="s">
        <v>746</v>
      </c>
      <c r="C184" s="24" t="s">
        <v>110</v>
      </c>
      <c r="D184" s="24" t="s">
        <v>175</v>
      </c>
      <c r="E184" s="24">
        <f t="shared" si="2"/>
        <v>34.769999999999996</v>
      </c>
      <c r="F184" s="16" t="s">
        <v>432</v>
      </c>
      <c r="G184" s="16">
        <v>110</v>
      </c>
      <c r="H184" s="16">
        <v>50</v>
      </c>
      <c r="I184" s="25">
        <v>460.16260162601628</v>
      </c>
      <c r="J184" s="25">
        <v>566</v>
      </c>
      <c r="K184" s="17">
        <v>83</v>
      </c>
      <c r="L184" s="26"/>
      <c r="M184" s="26"/>
    </row>
    <row r="185" spans="2:13">
      <c r="B185" s="16" t="s">
        <v>747</v>
      </c>
      <c r="C185" s="24" t="s">
        <v>111</v>
      </c>
      <c r="D185" s="24" t="s">
        <v>176</v>
      </c>
      <c r="E185" s="24">
        <f t="shared" si="2"/>
        <v>36.64</v>
      </c>
      <c r="F185" s="16" t="s">
        <v>432</v>
      </c>
      <c r="G185" s="16">
        <v>110</v>
      </c>
      <c r="H185" s="16">
        <v>50</v>
      </c>
      <c r="I185" s="25">
        <v>506.5040650406504</v>
      </c>
      <c r="J185" s="25">
        <v>623</v>
      </c>
      <c r="K185" s="17">
        <v>83</v>
      </c>
      <c r="L185" s="26"/>
      <c r="M185" s="26"/>
    </row>
    <row r="186" spans="2:13">
      <c r="B186" s="16" t="s">
        <v>748</v>
      </c>
      <c r="C186" s="24" t="s">
        <v>112</v>
      </c>
      <c r="D186" s="24" t="s">
        <v>177</v>
      </c>
      <c r="E186" s="24">
        <f t="shared" si="2"/>
        <v>36.82</v>
      </c>
      <c r="F186" s="16" t="s">
        <v>432</v>
      </c>
      <c r="G186" s="16">
        <v>110</v>
      </c>
      <c r="H186" s="16">
        <v>50</v>
      </c>
      <c r="I186" s="25">
        <v>490.2439024390244</v>
      </c>
      <c r="J186" s="25">
        <v>603</v>
      </c>
      <c r="K186" s="17">
        <v>83</v>
      </c>
      <c r="L186" s="26"/>
      <c r="M186" s="26"/>
    </row>
    <row r="187" spans="2:13">
      <c r="B187" s="12" t="s">
        <v>749</v>
      </c>
      <c r="C187" s="22" t="s">
        <v>90</v>
      </c>
      <c r="D187" s="22" t="s">
        <v>158</v>
      </c>
      <c r="E187" s="22">
        <f t="shared" si="2"/>
        <v>36.479999999999997</v>
      </c>
      <c r="F187" s="12" t="s">
        <v>2</v>
      </c>
      <c r="G187" s="12">
        <v>110</v>
      </c>
      <c r="H187" s="12">
        <v>50</v>
      </c>
      <c r="I187" s="21">
        <v>576.42276422764223</v>
      </c>
      <c r="J187" s="21">
        <v>709</v>
      </c>
      <c r="K187" s="15">
        <v>83</v>
      </c>
    </row>
    <row r="188" spans="2:13">
      <c r="B188" s="12" t="s">
        <v>750</v>
      </c>
      <c r="C188" s="22" t="s">
        <v>91</v>
      </c>
      <c r="D188" s="22" t="s">
        <v>159</v>
      </c>
      <c r="E188" s="22">
        <f t="shared" si="2"/>
        <v>38.42</v>
      </c>
      <c r="F188" s="12" t="s">
        <v>2</v>
      </c>
      <c r="G188" s="12">
        <v>110</v>
      </c>
      <c r="H188" s="12">
        <v>50</v>
      </c>
      <c r="I188" s="21">
        <v>636.58536585365857</v>
      </c>
      <c r="J188" s="21">
        <v>783</v>
      </c>
      <c r="K188" s="15">
        <v>83</v>
      </c>
    </row>
    <row r="189" spans="2:13">
      <c r="B189" s="12" t="s">
        <v>751</v>
      </c>
      <c r="C189" s="22" t="s">
        <v>92</v>
      </c>
      <c r="D189" s="22" t="s">
        <v>160</v>
      </c>
      <c r="E189" s="22">
        <f t="shared" si="2"/>
        <v>40.49</v>
      </c>
      <c r="F189" s="12" t="s">
        <v>2</v>
      </c>
      <c r="G189" s="12">
        <v>110</v>
      </c>
      <c r="H189" s="12">
        <v>50</v>
      </c>
      <c r="I189" s="21">
        <v>686.99186991869919</v>
      </c>
      <c r="J189" s="21">
        <v>845</v>
      </c>
      <c r="K189" s="15">
        <v>93</v>
      </c>
    </row>
    <row r="190" spans="2:13">
      <c r="B190" s="12" t="s">
        <v>752</v>
      </c>
      <c r="C190" s="22" t="s">
        <v>93</v>
      </c>
      <c r="D190" s="22" t="s">
        <v>161</v>
      </c>
      <c r="E190" s="22">
        <f t="shared" si="2"/>
        <v>28.06</v>
      </c>
      <c r="F190" s="12" t="s">
        <v>2</v>
      </c>
      <c r="G190" s="12">
        <v>110</v>
      </c>
      <c r="H190" s="12">
        <v>50</v>
      </c>
      <c r="I190" s="21">
        <v>391.0569105691057</v>
      </c>
      <c r="J190" s="21">
        <v>481</v>
      </c>
      <c r="K190" s="15">
        <v>75</v>
      </c>
    </row>
    <row r="191" spans="2:13">
      <c r="B191" s="12" t="s">
        <v>753</v>
      </c>
      <c r="C191" s="22" t="s">
        <v>94</v>
      </c>
      <c r="D191" s="22">
        <v>35.700000000000003</v>
      </c>
      <c r="E191" s="22">
        <f t="shared" si="2"/>
        <v>38.700000000000003</v>
      </c>
      <c r="F191" s="12" t="s">
        <v>2</v>
      </c>
      <c r="G191" s="12">
        <v>110</v>
      </c>
      <c r="H191" s="12">
        <v>50</v>
      </c>
      <c r="I191" s="21">
        <v>600.81300813008136</v>
      </c>
      <c r="J191" s="21">
        <v>739</v>
      </c>
      <c r="K191" s="15">
        <v>83</v>
      </c>
    </row>
    <row r="192" spans="2:13">
      <c r="B192" s="12" t="s">
        <v>754</v>
      </c>
      <c r="C192" s="22" t="s">
        <v>95</v>
      </c>
      <c r="D192" s="22" t="s">
        <v>162</v>
      </c>
      <c r="E192" s="22">
        <f t="shared" si="2"/>
        <v>39.880000000000003</v>
      </c>
      <c r="F192" s="12" t="s">
        <v>2</v>
      </c>
      <c r="G192" s="12">
        <v>110</v>
      </c>
      <c r="H192" s="12">
        <v>50</v>
      </c>
      <c r="I192" s="21">
        <v>535.77235772357722</v>
      </c>
      <c r="J192" s="21">
        <v>659</v>
      </c>
      <c r="K192" s="15">
        <v>83</v>
      </c>
    </row>
    <row r="193" spans="2:11">
      <c r="B193" s="12" t="s">
        <v>755</v>
      </c>
      <c r="C193" s="22" t="s">
        <v>96</v>
      </c>
      <c r="D193" s="22" t="s">
        <v>163</v>
      </c>
      <c r="E193" s="22">
        <f t="shared" si="2"/>
        <v>41.75</v>
      </c>
      <c r="F193" s="12" t="s">
        <v>2</v>
      </c>
      <c r="G193" s="12">
        <v>110</v>
      </c>
      <c r="H193" s="12">
        <v>50</v>
      </c>
      <c r="I193" s="21">
        <v>603.2520325203252</v>
      </c>
      <c r="J193" s="21">
        <v>742</v>
      </c>
      <c r="K193" s="15">
        <v>93</v>
      </c>
    </row>
    <row r="194" spans="2:11">
      <c r="B194" s="12" t="s">
        <v>756</v>
      </c>
      <c r="C194" s="22" t="s">
        <v>97</v>
      </c>
      <c r="D194" s="22" t="s">
        <v>164</v>
      </c>
      <c r="E194" s="22">
        <f t="shared" si="2"/>
        <v>41.16</v>
      </c>
      <c r="F194" s="12" t="s">
        <v>2</v>
      </c>
      <c r="G194" s="12">
        <v>110</v>
      </c>
      <c r="H194" s="12">
        <v>50</v>
      </c>
      <c r="I194" s="21">
        <v>585.36585365853659</v>
      </c>
      <c r="J194" s="21">
        <v>720</v>
      </c>
      <c r="K194" s="15">
        <v>93</v>
      </c>
    </row>
    <row r="195" spans="2:11">
      <c r="B195" s="12" t="s">
        <v>757</v>
      </c>
      <c r="C195" s="22" t="s">
        <v>98</v>
      </c>
      <c r="D195" s="22" t="s">
        <v>165</v>
      </c>
      <c r="E195" s="22">
        <f t="shared" si="2"/>
        <v>43.04</v>
      </c>
      <c r="F195" s="12" t="s">
        <v>2</v>
      </c>
      <c r="G195" s="12">
        <v>110</v>
      </c>
      <c r="H195" s="12">
        <v>50</v>
      </c>
      <c r="I195" s="21">
        <v>644.71544715447158</v>
      </c>
      <c r="J195" s="21">
        <v>793</v>
      </c>
      <c r="K195" s="15">
        <v>93</v>
      </c>
    </row>
    <row r="196" spans="2:11">
      <c r="B196" s="12" t="s">
        <v>758</v>
      </c>
      <c r="C196" s="22" t="s">
        <v>99</v>
      </c>
      <c r="D196" s="22" t="s">
        <v>166</v>
      </c>
      <c r="E196" s="22">
        <f t="shared" ref="E196:E259" si="3">D196+3</f>
        <v>39.119999999999997</v>
      </c>
      <c r="F196" s="12" t="s">
        <v>2</v>
      </c>
      <c r="G196" s="12">
        <v>110</v>
      </c>
      <c r="H196" s="12">
        <v>50</v>
      </c>
      <c r="I196" s="21">
        <v>529.26829268292681</v>
      </c>
      <c r="J196" s="21">
        <v>651</v>
      </c>
      <c r="K196" s="15">
        <v>83</v>
      </c>
    </row>
    <row r="197" spans="2:11">
      <c r="B197" s="12" t="s">
        <v>759</v>
      </c>
      <c r="C197" s="22" t="s">
        <v>100</v>
      </c>
      <c r="D197" s="22">
        <v>38</v>
      </c>
      <c r="E197" s="22">
        <f t="shared" si="3"/>
        <v>41</v>
      </c>
      <c r="F197" s="12" t="s">
        <v>2</v>
      </c>
      <c r="G197" s="12">
        <v>110</v>
      </c>
      <c r="H197" s="12">
        <v>50</v>
      </c>
      <c r="I197" s="21">
        <v>613.82113821138216</v>
      </c>
      <c r="J197" s="21">
        <v>755</v>
      </c>
      <c r="K197" s="15">
        <v>93</v>
      </c>
    </row>
    <row r="198" spans="2:11">
      <c r="B198" s="12" t="s">
        <v>760</v>
      </c>
      <c r="C198" s="22" t="s">
        <v>101</v>
      </c>
      <c r="D198" s="22" t="s">
        <v>167</v>
      </c>
      <c r="E198" s="22">
        <f t="shared" si="3"/>
        <v>42.03</v>
      </c>
      <c r="F198" s="12" t="s">
        <v>2</v>
      </c>
      <c r="G198" s="12">
        <v>110</v>
      </c>
      <c r="H198" s="12">
        <v>50</v>
      </c>
      <c r="I198" s="21">
        <v>621.95121951219517</v>
      </c>
      <c r="J198" s="21">
        <v>765</v>
      </c>
      <c r="K198" s="15">
        <v>93</v>
      </c>
    </row>
    <row r="199" spans="2:11">
      <c r="B199" s="12" t="s">
        <v>761</v>
      </c>
      <c r="C199" s="22" t="s">
        <v>102</v>
      </c>
      <c r="D199" s="22" t="s">
        <v>168</v>
      </c>
      <c r="E199" s="22">
        <f t="shared" si="3"/>
        <v>43.91</v>
      </c>
      <c r="F199" s="12" t="s">
        <v>2</v>
      </c>
      <c r="G199" s="12">
        <v>110</v>
      </c>
      <c r="H199" s="12">
        <v>50</v>
      </c>
      <c r="I199" s="21">
        <v>674.79674796747963</v>
      </c>
      <c r="J199" s="21">
        <v>830</v>
      </c>
      <c r="K199" s="15">
        <v>93</v>
      </c>
    </row>
    <row r="200" spans="2:11">
      <c r="B200" s="12" t="s">
        <v>762</v>
      </c>
      <c r="C200" s="22" t="s">
        <v>103</v>
      </c>
      <c r="D200" s="22" t="s">
        <v>169</v>
      </c>
      <c r="E200" s="22">
        <f t="shared" si="3"/>
        <v>39.979999999999997</v>
      </c>
      <c r="F200" s="12" t="s">
        <v>2</v>
      </c>
      <c r="G200" s="12">
        <v>110</v>
      </c>
      <c r="H200" s="12">
        <v>50</v>
      </c>
      <c r="I200" s="21">
        <v>565.04065040650403</v>
      </c>
      <c r="J200" s="21">
        <v>695</v>
      </c>
      <c r="K200" s="15">
        <v>83</v>
      </c>
    </row>
    <row r="201" spans="2:11">
      <c r="B201" s="12" t="s">
        <v>763</v>
      </c>
      <c r="C201" s="22" t="s">
        <v>104</v>
      </c>
      <c r="D201" s="22" t="s">
        <v>170</v>
      </c>
      <c r="E201" s="22">
        <f t="shared" si="3"/>
        <v>31.46</v>
      </c>
      <c r="F201" s="12" t="s">
        <v>2</v>
      </c>
      <c r="G201" s="12">
        <v>110</v>
      </c>
      <c r="H201" s="12">
        <v>50</v>
      </c>
      <c r="I201" s="21">
        <v>421.95121951219511</v>
      </c>
      <c r="J201" s="21">
        <v>519</v>
      </c>
      <c r="K201" s="15">
        <v>75</v>
      </c>
    </row>
    <row r="202" spans="2:11">
      <c r="B202" s="12" t="s">
        <v>764</v>
      </c>
      <c r="C202" s="22" t="s">
        <v>105</v>
      </c>
      <c r="D202" s="22" t="s">
        <v>171</v>
      </c>
      <c r="E202" s="22">
        <f t="shared" si="3"/>
        <v>41.86</v>
      </c>
      <c r="F202" s="12" t="s">
        <v>2</v>
      </c>
      <c r="G202" s="12">
        <v>110</v>
      </c>
      <c r="H202" s="12">
        <v>50</v>
      </c>
      <c r="I202" s="21">
        <v>613.82113821138216</v>
      </c>
      <c r="J202" s="21">
        <v>755</v>
      </c>
      <c r="K202" s="15">
        <v>93</v>
      </c>
    </row>
    <row r="203" spans="2:11">
      <c r="B203" s="12" t="s">
        <v>765</v>
      </c>
      <c r="C203" s="22" t="s">
        <v>106</v>
      </c>
      <c r="D203" s="22" t="s">
        <v>172</v>
      </c>
      <c r="E203" s="22">
        <f t="shared" si="3"/>
        <v>32.159999999999997</v>
      </c>
      <c r="F203" s="12" t="s">
        <v>2</v>
      </c>
      <c r="G203" s="12">
        <v>110</v>
      </c>
      <c r="H203" s="12">
        <v>50</v>
      </c>
      <c r="I203" s="21">
        <v>435.77235772357722</v>
      </c>
      <c r="J203" s="21">
        <v>536</v>
      </c>
      <c r="K203" s="15">
        <v>83</v>
      </c>
    </row>
    <row r="204" spans="2:11">
      <c r="B204" s="12" t="s">
        <v>766</v>
      </c>
      <c r="C204" s="22" t="s">
        <v>107</v>
      </c>
      <c r="D204" s="22" t="s">
        <v>173</v>
      </c>
      <c r="E204" s="22">
        <f t="shared" si="3"/>
        <v>35.04</v>
      </c>
      <c r="F204" s="12" t="s">
        <v>2</v>
      </c>
      <c r="G204" s="12">
        <v>110</v>
      </c>
      <c r="H204" s="12">
        <v>50</v>
      </c>
      <c r="I204" s="21">
        <v>521.13821138211381</v>
      </c>
      <c r="J204" s="21">
        <v>641</v>
      </c>
      <c r="K204" s="15">
        <v>83</v>
      </c>
    </row>
    <row r="205" spans="2:11">
      <c r="B205" s="12" t="s">
        <v>767</v>
      </c>
      <c r="C205" s="22" t="s">
        <v>108</v>
      </c>
      <c r="D205" s="22" t="s">
        <v>174</v>
      </c>
      <c r="E205" s="22">
        <f t="shared" si="3"/>
        <v>35.96</v>
      </c>
      <c r="F205" s="12" t="s">
        <v>2</v>
      </c>
      <c r="G205" s="12">
        <v>110</v>
      </c>
      <c r="H205" s="12">
        <v>50</v>
      </c>
      <c r="I205" s="21">
        <v>509.7560975609756</v>
      </c>
      <c r="J205" s="21">
        <v>627</v>
      </c>
      <c r="K205" s="15">
        <v>83</v>
      </c>
    </row>
    <row r="206" spans="2:11">
      <c r="B206" s="12" t="s">
        <v>768</v>
      </c>
      <c r="C206" s="22" t="s">
        <v>109</v>
      </c>
      <c r="D206" s="22" t="s">
        <v>124</v>
      </c>
      <c r="E206" s="22">
        <f t="shared" si="3"/>
        <v>37.840000000000003</v>
      </c>
      <c r="F206" s="12" t="s">
        <v>2</v>
      </c>
      <c r="G206" s="12">
        <v>110</v>
      </c>
      <c r="H206" s="12">
        <v>50</v>
      </c>
      <c r="I206" s="21">
        <v>570.73170731707319</v>
      </c>
      <c r="J206" s="21">
        <v>702</v>
      </c>
      <c r="K206" s="15">
        <v>83</v>
      </c>
    </row>
    <row r="207" spans="2:11">
      <c r="B207" s="12" t="s">
        <v>769</v>
      </c>
      <c r="C207" s="22" t="s">
        <v>110</v>
      </c>
      <c r="D207" s="22" t="s">
        <v>175</v>
      </c>
      <c r="E207" s="22">
        <f t="shared" si="3"/>
        <v>34.769999999999996</v>
      </c>
      <c r="F207" s="12" t="s">
        <v>2</v>
      </c>
      <c r="G207" s="12">
        <v>110</v>
      </c>
      <c r="H207" s="12">
        <v>50</v>
      </c>
      <c r="I207" s="21">
        <v>507.3170731707317</v>
      </c>
      <c r="J207" s="21">
        <v>624</v>
      </c>
      <c r="K207" s="15">
        <v>83</v>
      </c>
    </row>
    <row r="208" spans="2:11">
      <c r="B208" s="12" t="s">
        <v>770</v>
      </c>
      <c r="C208" s="22" t="s">
        <v>111</v>
      </c>
      <c r="D208" s="22" t="s">
        <v>176</v>
      </c>
      <c r="E208" s="22">
        <f t="shared" si="3"/>
        <v>36.64</v>
      </c>
      <c r="F208" s="12" t="s">
        <v>2</v>
      </c>
      <c r="G208" s="12">
        <v>110</v>
      </c>
      <c r="H208" s="12">
        <v>50</v>
      </c>
      <c r="I208" s="21">
        <v>555.28455284552842</v>
      </c>
      <c r="J208" s="21">
        <v>683</v>
      </c>
      <c r="K208" s="15">
        <v>83</v>
      </c>
    </row>
    <row r="209" spans="2:13">
      <c r="B209" s="12" t="s">
        <v>771</v>
      </c>
      <c r="C209" s="22" t="s">
        <v>112</v>
      </c>
      <c r="D209" s="22" t="s">
        <v>177</v>
      </c>
      <c r="E209" s="22">
        <f t="shared" si="3"/>
        <v>36.82</v>
      </c>
      <c r="F209" s="12" t="s">
        <v>2</v>
      </c>
      <c r="G209" s="12">
        <v>110</v>
      </c>
      <c r="H209" s="12">
        <v>50</v>
      </c>
      <c r="I209" s="21">
        <v>540.65040650406502</v>
      </c>
      <c r="J209" s="21">
        <v>665</v>
      </c>
      <c r="K209" s="15">
        <v>83</v>
      </c>
    </row>
    <row r="210" spans="2:13">
      <c r="B210" s="16" t="s">
        <v>772</v>
      </c>
      <c r="C210" s="24" t="s">
        <v>90</v>
      </c>
      <c r="D210" s="24" t="s">
        <v>178</v>
      </c>
      <c r="E210" s="24">
        <f t="shared" si="3"/>
        <v>43.14</v>
      </c>
      <c r="F210" s="16" t="s">
        <v>431</v>
      </c>
      <c r="G210" s="16">
        <v>110</v>
      </c>
      <c r="H210" s="16">
        <v>60</v>
      </c>
      <c r="I210" s="25">
        <v>545.52845528455282</v>
      </c>
      <c r="J210" s="25">
        <v>671</v>
      </c>
      <c r="K210" s="17">
        <v>93</v>
      </c>
      <c r="L210" s="26"/>
      <c r="M210" s="26"/>
    </row>
    <row r="211" spans="2:13">
      <c r="B211" s="16" t="s">
        <v>773</v>
      </c>
      <c r="C211" s="24" t="s">
        <v>91</v>
      </c>
      <c r="D211" s="24" t="s">
        <v>179</v>
      </c>
      <c r="E211" s="24">
        <f t="shared" si="3"/>
        <v>43.59</v>
      </c>
      <c r="F211" s="16" t="s">
        <v>431</v>
      </c>
      <c r="G211" s="16">
        <v>110</v>
      </c>
      <c r="H211" s="16">
        <v>60</v>
      </c>
      <c r="I211" s="25">
        <v>582.92682926829264</v>
      </c>
      <c r="J211" s="25">
        <v>717</v>
      </c>
      <c r="K211" s="17">
        <v>93</v>
      </c>
      <c r="L211" s="26"/>
      <c r="M211" s="26"/>
    </row>
    <row r="212" spans="2:13">
      <c r="B212" s="16" t="s">
        <v>774</v>
      </c>
      <c r="C212" s="24" t="s">
        <v>92</v>
      </c>
      <c r="D212" s="24" t="s">
        <v>180</v>
      </c>
      <c r="E212" s="24">
        <f t="shared" si="3"/>
        <v>45.64</v>
      </c>
      <c r="F212" s="16" t="s">
        <v>431</v>
      </c>
      <c r="G212" s="16">
        <v>110</v>
      </c>
      <c r="H212" s="16">
        <v>60</v>
      </c>
      <c r="I212" s="25">
        <v>629.26829268292681</v>
      </c>
      <c r="J212" s="25">
        <v>774</v>
      </c>
      <c r="K212" s="17">
        <v>93</v>
      </c>
      <c r="L212" s="26"/>
      <c r="M212" s="26"/>
    </row>
    <row r="213" spans="2:13">
      <c r="B213" s="16" t="s">
        <v>775</v>
      </c>
      <c r="C213" s="24" t="s">
        <v>93</v>
      </c>
      <c r="D213" s="24" t="s">
        <v>181</v>
      </c>
      <c r="E213" s="24">
        <f t="shared" si="3"/>
        <v>33.11</v>
      </c>
      <c r="F213" s="16" t="s">
        <v>431</v>
      </c>
      <c r="G213" s="16">
        <v>110</v>
      </c>
      <c r="H213" s="16">
        <v>60</v>
      </c>
      <c r="I213" s="25">
        <v>347.15447154471548</v>
      </c>
      <c r="J213" s="25">
        <v>427</v>
      </c>
      <c r="K213" s="17">
        <v>83</v>
      </c>
      <c r="L213" s="26"/>
      <c r="M213" s="26"/>
    </row>
    <row r="214" spans="2:13">
      <c r="B214" s="16" t="s">
        <v>776</v>
      </c>
      <c r="C214" s="24" t="s">
        <v>94</v>
      </c>
      <c r="D214" s="24" t="s">
        <v>182</v>
      </c>
      <c r="E214" s="24">
        <f t="shared" si="3"/>
        <v>45.56</v>
      </c>
      <c r="F214" s="16" t="s">
        <v>431</v>
      </c>
      <c r="G214" s="16">
        <v>110</v>
      </c>
      <c r="H214" s="16">
        <v>60</v>
      </c>
      <c r="I214" s="25">
        <v>558.53658536585363</v>
      </c>
      <c r="J214" s="25">
        <v>687</v>
      </c>
      <c r="K214" s="17">
        <v>93</v>
      </c>
      <c r="L214" s="26"/>
      <c r="M214" s="26"/>
    </row>
    <row r="215" spans="2:13">
      <c r="B215" s="16" t="s">
        <v>777</v>
      </c>
      <c r="C215" s="24" t="s">
        <v>95</v>
      </c>
      <c r="D215" s="24">
        <v>44</v>
      </c>
      <c r="E215" s="24">
        <f t="shared" si="3"/>
        <v>47</v>
      </c>
      <c r="F215" s="16" t="s">
        <v>431</v>
      </c>
      <c r="G215" s="16">
        <v>110</v>
      </c>
      <c r="H215" s="16">
        <v>60</v>
      </c>
      <c r="I215" s="25">
        <v>482.11382113821139</v>
      </c>
      <c r="J215" s="25">
        <v>593</v>
      </c>
      <c r="K215" s="17">
        <v>93</v>
      </c>
      <c r="L215" s="26"/>
      <c r="M215" s="26"/>
    </row>
    <row r="216" spans="2:13">
      <c r="B216" s="16" t="s">
        <v>778</v>
      </c>
      <c r="C216" s="24" t="s">
        <v>96</v>
      </c>
      <c r="D216" s="24" t="s">
        <v>183</v>
      </c>
      <c r="E216" s="24">
        <f t="shared" si="3"/>
        <v>48.88</v>
      </c>
      <c r="F216" s="16" t="s">
        <v>431</v>
      </c>
      <c r="G216" s="16">
        <v>110</v>
      </c>
      <c r="H216" s="16">
        <v>60</v>
      </c>
      <c r="I216" s="25">
        <v>549.59349593495938</v>
      </c>
      <c r="J216" s="25">
        <v>676</v>
      </c>
      <c r="K216" s="17">
        <v>93</v>
      </c>
      <c r="L216" s="26"/>
      <c r="M216" s="26"/>
    </row>
    <row r="217" spans="2:13">
      <c r="B217" s="16" t="s">
        <v>779</v>
      </c>
      <c r="C217" s="24" t="s">
        <v>97</v>
      </c>
      <c r="D217" s="24" t="s">
        <v>184</v>
      </c>
      <c r="E217" s="24">
        <f t="shared" si="3"/>
        <v>48.72</v>
      </c>
      <c r="F217" s="16" t="s">
        <v>431</v>
      </c>
      <c r="G217" s="16">
        <v>110</v>
      </c>
      <c r="H217" s="16">
        <v>60</v>
      </c>
      <c r="I217" s="25">
        <v>532.52032520325201</v>
      </c>
      <c r="J217" s="25">
        <v>655</v>
      </c>
      <c r="K217" s="17">
        <v>93</v>
      </c>
      <c r="L217" s="26"/>
      <c r="M217" s="26"/>
    </row>
    <row r="218" spans="2:13">
      <c r="B218" s="16" t="s">
        <v>780</v>
      </c>
      <c r="C218" s="24" t="s">
        <v>98</v>
      </c>
      <c r="D218" s="24">
        <v>47.6</v>
      </c>
      <c r="E218" s="24">
        <f t="shared" si="3"/>
        <v>50.6</v>
      </c>
      <c r="F218" s="16" t="s">
        <v>431</v>
      </c>
      <c r="G218" s="16">
        <v>110</v>
      </c>
      <c r="H218" s="16">
        <v>60</v>
      </c>
      <c r="I218" s="25">
        <v>593.4959349593496</v>
      </c>
      <c r="J218" s="25">
        <v>730</v>
      </c>
      <c r="K218" s="17">
        <v>140</v>
      </c>
      <c r="L218" s="26"/>
      <c r="M218" s="26"/>
    </row>
    <row r="219" spans="2:13">
      <c r="B219" s="16" t="s">
        <v>781</v>
      </c>
      <c r="C219" s="24" t="s">
        <v>99</v>
      </c>
      <c r="D219" s="24" t="s">
        <v>185</v>
      </c>
      <c r="E219" s="24">
        <f t="shared" si="3"/>
        <v>46.24</v>
      </c>
      <c r="F219" s="16" t="s">
        <v>431</v>
      </c>
      <c r="G219" s="16">
        <v>110</v>
      </c>
      <c r="H219" s="16">
        <v>60</v>
      </c>
      <c r="I219" s="25">
        <v>481.30081300813009</v>
      </c>
      <c r="J219" s="25">
        <v>592</v>
      </c>
      <c r="K219" s="17">
        <v>93</v>
      </c>
      <c r="L219" s="26"/>
      <c r="M219" s="26"/>
    </row>
    <row r="220" spans="2:13">
      <c r="B220" s="16" t="s">
        <v>782</v>
      </c>
      <c r="C220" s="24" t="s">
        <v>100</v>
      </c>
      <c r="D220" s="24" t="s">
        <v>186</v>
      </c>
      <c r="E220" s="24">
        <f t="shared" si="3"/>
        <v>48.12</v>
      </c>
      <c r="F220" s="16" t="s">
        <v>431</v>
      </c>
      <c r="G220" s="16">
        <v>110</v>
      </c>
      <c r="H220" s="16">
        <v>60</v>
      </c>
      <c r="I220" s="25">
        <v>564.22764227642278</v>
      </c>
      <c r="J220" s="25">
        <v>694</v>
      </c>
      <c r="K220" s="17">
        <v>93</v>
      </c>
      <c r="L220" s="26"/>
      <c r="M220" s="26"/>
    </row>
    <row r="221" spans="2:13">
      <c r="B221" s="16" t="s">
        <v>783</v>
      </c>
      <c r="C221" s="24" t="s">
        <v>101</v>
      </c>
      <c r="D221" s="24" t="s">
        <v>187</v>
      </c>
      <c r="E221" s="24">
        <f t="shared" si="3"/>
        <v>49.54</v>
      </c>
      <c r="F221" s="16" t="s">
        <v>431</v>
      </c>
      <c r="G221" s="16">
        <v>110</v>
      </c>
      <c r="H221" s="16">
        <v>60</v>
      </c>
      <c r="I221" s="25">
        <v>568.29268292682923</v>
      </c>
      <c r="J221" s="25">
        <v>699</v>
      </c>
      <c r="K221" s="17">
        <v>93</v>
      </c>
      <c r="L221" s="26"/>
      <c r="M221" s="26"/>
    </row>
    <row r="222" spans="2:13">
      <c r="B222" s="16" t="s">
        <v>784</v>
      </c>
      <c r="C222" s="24" t="s">
        <v>102</v>
      </c>
      <c r="D222" s="24" t="s">
        <v>188</v>
      </c>
      <c r="E222" s="24">
        <f t="shared" si="3"/>
        <v>51.42</v>
      </c>
      <c r="F222" s="16" t="s">
        <v>431</v>
      </c>
      <c r="G222" s="16">
        <v>110</v>
      </c>
      <c r="H222" s="16">
        <v>60</v>
      </c>
      <c r="I222" s="25">
        <v>613.82113821138216</v>
      </c>
      <c r="J222" s="25">
        <v>755</v>
      </c>
      <c r="K222" s="17">
        <v>140</v>
      </c>
      <c r="L222" s="26"/>
      <c r="M222" s="26"/>
    </row>
    <row r="223" spans="2:13">
      <c r="B223" s="16" t="s">
        <v>785</v>
      </c>
      <c r="C223" s="24" t="s">
        <v>103</v>
      </c>
      <c r="D223" s="24" t="s">
        <v>189</v>
      </c>
      <c r="E223" s="24">
        <f t="shared" si="3"/>
        <v>47.07</v>
      </c>
      <c r="F223" s="16" t="s">
        <v>431</v>
      </c>
      <c r="G223" s="16">
        <v>110</v>
      </c>
      <c r="H223" s="16">
        <v>60</v>
      </c>
      <c r="I223" s="25">
        <v>518.69918699186996</v>
      </c>
      <c r="J223" s="25">
        <v>638</v>
      </c>
      <c r="K223" s="17">
        <v>93</v>
      </c>
      <c r="L223" s="26"/>
      <c r="M223" s="26"/>
    </row>
    <row r="224" spans="2:13">
      <c r="B224" s="16" t="s">
        <v>786</v>
      </c>
      <c r="C224" s="24" t="s">
        <v>104</v>
      </c>
      <c r="D224" s="24" t="s">
        <v>126</v>
      </c>
      <c r="E224" s="24">
        <f t="shared" si="3"/>
        <v>36.51</v>
      </c>
      <c r="F224" s="16" t="s">
        <v>431</v>
      </c>
      <c r="G224" s="16">
        <v>110</v>
      </c>
      <c r="H224" s="16">
        <v>60</v>
      </c>
      <c r="I224" s="25">
        <v>365.85365853658539</v>
      </c>
      <c r="J224" s="25">
        <v>450</v>
      </c>
      <c r="K224" s="17">
        <v>83</v>
      </c>
      <c r="L224" s="26"/>
      <c r="M224" s="26"/>
    </row>
    <row r="225" spans="2:13">
      <c r="B225" s="16" t="s">
        <v>787</v>
      </c>
      <c r="C225" s="24" t="s">
        <v>105</v>
      </c>
      <c r="D225" s="24" t="s">
        <v>190</v>
      </c>
      <c r="E225" s="24">
        <f t="shared" si="3"/>
        <v>48.95</v>
      </c>
      <c r="F225" s="16" t="s">
        <v>431</v>
      </c>
      <c r="G225" s="16">
        <v>110</v>
      </c>
      <c r="H225" s="16">
        <v>60</v>
      </c>
      <c r="I225" s="25">
        <v>560.97560975609758</v>
      </c>
      <c r="J225" s="25">
        <v>690</v>
      </c>
      <c r="K225" s="17">
        <v>93</v>
      </c>
      <c r="L225" s="26"/>
      <c r="M225" s="26"/>
    </row>
    <row r="226" spans="2:13">
      <c r="B226" s="16" t="s">
        <v>788</v>
      </c>
      <c r="C226" s="24" t="s">
        <v>106</v>
      </c>
      <c r="D226" s="24" t="s">
        <v>191</v>
      </c>
      <c r="E226" s="24">
        <f t="shared" si="3"/>
        <v>38.35</v>
      </c>
      <c r="F226" s="16" t="s">
        <v>431</v>
      </c>
      <c r="G226" s="16">
        <v>110</v>
      </c>
      <c r="H226" s="16">
        <v>60</v>
      </c>
      <c r="I226" s="25">
        <v>381.30081300813009</v>
      </c>
      <c r="J226" s="25">
        <v>469</v>
      </c>
      <c r="K226" s="17">
        <v>83</v>
      </c>
      <c r="L226" s="26"/>
      <c r="M226" s="26"/>
    </row>
    <row r="227" spans="2:13">
      <c r="B227" s="16" t="s">
        <v>789</v>
      </c>
      <c r="C227" s="24" t="s">
        <v>107</v>
      </c>
      <c r="D227" s="24" t="s">
        <v>192</v>
      </c>
      <c r="E227" s="24">
        <f t="shared" si="3"/>
        <v>41.48</v>
      </c>
      <c r="F227" s="16" t="s">
        <v>431</v>
      </c>
      <c r="G227" s="16">
        <v>110</v>
      </c>
      <c r="H227" s="16">
        <v>60</v>
      </c>
      <c r="I227" s="25">
        <v>460.16260162601628</v>
      </c>
      <c r="J227" s="25">
        <v>566</v>
      </c>
      <c r="K227" s="17">
        <v>93</v>
      </c>
      <c r="L227" s="26"/>
      <c r="M227" s="26"/>
    </row>
    <row r="228" spans="2:13">
      <c r="B228" s="16" t="s">
        <v>790</v>
      </c>
      <c r="C228" s="24" t="s">
        <v>108</v>
      </c>
      <c r="D228" s="24" t="s">
        <v>193</v>
      </c>
      <c r="E228" s="24">
        <f t="shared" si="3"/>
        <v>42.86</v>
      </c>
      <c r="F228" s="16" t="s">
        <v>431</v>
      </c>
      <c r="G228" s="16">
        <v>110</v>
      </c>
      <c r="H228" s="16">
        <v>60</v>
      </c>
      <c r="I228" s="25">
        <v>450.40650406504068</v>
      </c>
      <c r="J228" s="25">
        <v>554</v>
      </c>
      <c r="K228" s="17">
        <v>93</v>
      </c>
      <c r="L228" s="26"/>
      <c r="M228" s="26"/>
    </row>
    <row r="229" spans="2:13">
      <c r="B229" s="16" t="s">
        <v>791</v>
      </c>
      <c r="C229" s="24" t="s">
        <v>109</v>
      </c>
      <c r="D229" s="24" t="s">
        <v>194</v>
      </c>
      <c r="E229" s="24">
        <f t="shared" si="3"/>
        <v>44.74</v>
      </c>
      <c r="F229" s="16" t="s">
        <v>431</v>
      </c>
      <c r="G229" s="16">
        <v>110</v>
      </c>
      <c r="H229" s="16">
        <v>60</v>
      </c>
      <c r="I229" s="25">
        <v>527.64227642276421</v>
      </c>
      <c r="J229" s="25">
        <v>649</v>
      </c>
      <c r="K229" s="17">
        <v>93</v>
      </c>
      <c r="L229" s="26"/>
      <c r="M229" s="26"/>
    </row>
    <row r="230" spans="2:13">
      <c r="B230" s="16" t="s">
        <v>792</v>
      </c>
      <c r="C230" s="24" t="s">
        <v>110</v>
      </c>
      <c r="D230" s="24">
        <v>38.200000000000003</v>
      </c>
      <c r="E230" s="24">
        <f t="shared" si="3"/>
        <v>41.2</v>
      </c>
      <c r="F230" s="16" t="s">
        <v>431</v>
      </c>
      <c r="G230" s="16">
        <v>110</v>
      </c>
      <c r="H230" s="16">
        <v>60</v>
      </c>
      <c r="I230" s="25">
        <v>447.96747967479678</v>
      </c>
      <c r="J230" s="25">
        <v>551</v>
      </c>
      <c r="K230" s="17">
        <v>93</v>
      </c>
      <c r="L230" s="26"/>
      <c r="M230" s="26"/>
    </row>
    <row r="231" spans="2:13">
      <c r="B231" s="16" t="s">
        <v>793</v>
      </c>
      <c r="C231" s="24" t="s">
        <v>111</v>
      </c>
      <c r="D231" s="24" t="s">
        <v>195</v>
      </c>
      <c r="E231" s="24">
        <f t="shared" si="3"/>
        <v>43.08</v>
      </c>
      <c r="F231" s="16" t="s">
        <v>431</v>
      </c>
      <c r="G231" s="16">
        <v>110</v>
      </c>
      <c r="H231" s="16">
        <v>60</v>
      </c>
      <c r="I231" s="25">
        <v>491.869918699187</v>
      </c>
      <c r="J231" s="25">
        <v>605</v>
      </c>
      <c r="K231" s="17">
        <v>93</v>
      </c>
      <c r="L231" s="26"/>
      <c r="M231" s="26"/>
    </row>
    <row r="232" spans="2:13">
      <c r="B232" s="16" t="s">
        <v>794</v>
      </c>
      <c r="C232" s="24" t="s">
        <v>112</v>
      </c>
      <c r="D232" s="24" t="s">
        <v>196</v>
      </c>
      <c r="E232" s="24">
        <f t="shared" si="3"/>
        <v>43.68</v>
      </c>
      <c r="F232" s="16" t="s">
        <v>431</v>
      </c>
      <c r="G232" s="16">
        <v>110</v>
      </c>
      <c r="H232" s="16">
        <v>60</v>
      </c>
      <c r="I232" s="25">
        <v>489.4308943089431</v>
      </c>
      <c r="J232" s="25">
        <v>602</v>
      </c>
      <c r="K232" s="17">
        <v>93</v>
      </c>
      <c r="L232" s="26"/>
      <c r="M232" s="26"/>
    </row>
    <row r="233" spans="2:13">
      <c r="B233" s="12" t="s">
        <v>795</v>
      </c>
      <c r="C233" s="22" t="s">
        <v>90</v>
      </c>
      <c r="D233" s="22" t="s">
        <v>178</v>
      </c>
      <c r="E233" s="22">
        <f t="shared" si="3"/>
        <v>43.14</v>
      </c>
      <c r="F233" s="12" t="s">
        <v>432</v>
      </c>
      <c r="G233" s="12">
        <v>110</v>
      </c>
      <c r="H233" s="12">
        <v>60</v>
      </c>
      <c r="I233" s="21">
        <v>566.66666666666663</v>
      </c>
      <c r="J233" s="21">
        <v>697</v>
      </c>
      <c r="K233" s="15">
        <v>93</v>
      </c>
    </row>
    <row r="234" spans="2:13">
      <c r="B234" s="12" t="s">
        <v>796</v>
      </c>
      <c r="C234" s="22" t="s">
        <v>91</v>
      </c>
      <c r="D234" s="22" t="s">
        <v>179</v>
      </c>
      <c r="E234" s="22">
        <f t="shared" si="3"/>
        <v>43.59</v>
      </c>
      <c r="F234" s="12" t="s">
        <v>432</v>
      </c>
      <c r="G234" s="12">
        <v>110</v>
      </c>
      <c r="H234" s="12">
        <v>60</v>
      </c>
      <c r="I234" s="21">
        <v>606.5040650406504</v>
      </c>
      <c r="J234" s="21">
        <v>746</v>
      </c>
      <c r="K234" s="15">
        <v>93</v>
      </c>
    </row>
    <row r="235" spans="2:13">
      <c r="B235" s="12" t="s">
        <v>797</v>
      </c>
      <c r="C235" s="22" t="s">
        <v>92</v>
      </c>
      <c r="D235" s="22" t="s">
        <v>180</v>
      </c>
      <c r="E235" s="22">
        <f t="shared" si="3"/>
        <v>45.64</v>
      </c>
      <c r="F235" s="12" t="s">
        <v>432</v>
      </c>
      <c r="G235" s="12">
        <v>110</v>
      </c>
      <c r="H235" s="12">
        <v>60</v>
      </c>
      <c r="I235" s="21">
        <v>653.65853658536582</v>
      </c>
      <c r="J235" s="21">
        <v>804</v>
      </c>
      <c r="K235" s="15">
        <v>93</v>
      </c>
    </row>
    <row r="236" spans="2:13">
      <c r="B236" s="12" t="s">
        <v>798</v>
      </c>
      <c r="C236" s="22" t="s">
        <v>93</v>
      </c>
      <c r="D236" s="22" t="s">
        <v>181</v>
      </c>
      <c r="E236" s="22">
        <f t="shared" si="3"/>
        <v>33.11</v>
      </c>
      <c r="F236" s="12" t="s">
        <v>432</v>
      </c>
      <c r="G236" s="12">
        <v>110</v>
      </c>
      <c r="H236" s="12">
        <v>60</v>
      </c>
      <c r="I236" s="21">
        <v>366.66666666666669</v>
      </c>
      <c r="J236" s="21">
        <v>451</v>
      </c>
      <c r="K236" s="15">
        <v>83</v>
      </c>
    </row>
    <row r="237" spans="2:13">
      <c r="B237" s="12" t="s">
        <v>799</v>
      </c>
      <c r="C237" s="22" t="s">
        <v>94</v>
      </c>
      <c r="D237" s="22" t="s">
        <v>182</v>
      </c>
      <c r="E237" s="22">
        <f t="shared" si="3"/>
        <v>45.56</v>
      </c>
      <c r="F237" s="12" t="s">
        <v>432</v>
      </c>
      <c r="G237" s="12">
        <v>110</v>
      </c>
      <c r="H237" s="12">
        <v>60</v>
      </c>
      <c r="I237" s="21">
        <v>586.17886178861795</v>
      </c>
      <c r="J237" s="21">
        <v>721</v>
      </c>
      <c r="K237" s="15">
        <v>93</v>
      </c>
    </row>
    <row r="238" spans="2:13">
      <c r="B238" s="12" t="s">
        <v>800</v>
      </c>
      <c r="C238" s="22" t="s">
        <v>95</v>
      </c>
      <c r="D238" s="22">
        <v>44</v>
      </c>
      <c r="E238" s="22">
        <f t="shared" si="3"/>
        <v>47</v>
      </c>
      <c r="F238" s="12" t="s">
        <v>432</v>
      </c>
      <c r="G238" s="12">
        <v>110</v>
      </c>
      <c r="H238" s="12">
        <v>60</v>
      </c>
      <c r="I238" s="21">
        <v>517.88617886178861</v>
      </c>
      <c r="J238" s="21">
        <v>637</v>
      </c>
      <c r="K238" s="15">
        <v>93</v>
      </c>
    </row>
    <row r="239" spans="2:13">
      <c r="B239" s="12" t="s">
        <v>801</v>
      </c>
      <c r="C239" s="22" t="s">
        <v>96</v>
      </c>
      <c r="D239" s="22" t="s">
        <v>183</v>
      </c>
      <c r="E239" s="22">
        <f t="shared" si="3"/>
        <v>48.88</v>
      </c>
      <c r="F239" s="12" t="s">
        <v>432</v>
      </c>
      <c r="G239" s="12">
        <v>110</v>
      </c>
      <c r="H239" s="12">
        <v>60</v>
      </c>
      <c r="I239" s="21">
        <v>579.67479674796743</v>
      </c>
      <c r="J239" s="21">
        <v>713</v>
      </c>
      <c r="K239" s="15">
        <v>93</v>
      </c>
    </row>
    <row r="240" spans="2:13">
      <c r="B240" s="12" t="s">
        <v>802</v>
      </c>
      <c r="C240" s="22" t="s">
        <v>97</v>
      </c>
      <c r="D240" s="22" t="s">
        <v>184</v>
      </c>
      <c r="E240" s="22">
        <f t="shared" si="3"/>
        <v>48.72</v>
      </c>
      <c r="F240" s="12" t="s">
        <v>432</v>
      </c>
      <c r="G240" s="12">
        <v>110</v>
      </c>
      <c r="H240" s="12">
        <v>60</v>
      </c>
      <c r="I240" s="21">
        <v>578.04878048780483</v>
      </c>
      <c r="J240" s="21">
        <v>711</v>
      </c>
      <c r="K240" s="15">
        <v>93</v>
      </c>
    </row>
    <row r="241" spans="2:13">
      <c r="B241" s="12" t="s">
        <v>803</v>
      </c>
      <c r="C241" s="22" t="s">
        <v>98</v>
      </c>
      <c r="D241" s="22">
        <v>47.6</v>
      </c>
      <c r="E241" s="22">
        <f t="shared" si="3"/>
        <v>50.6</v>
      </c>
      <c r="F241" s="12" t="s">
        <v>432</v>
      </c>
      <c r="G241" s="12">
        <v>110</v>
      </c>
      <c r="H241" s="12">
        <v>60</v>
      </c>
      <c r="I241" s="21">
        <v>630.89430894308941</v>
      </c>
      <c r="J241" s="21">
        <v>776</v>
      </c>
      <c r="K241" s="15">
        <v>140</v>
      </c>
    </row>
    <row r="242" spans="2:13">
      <c r="B242" s="12" t="s">
        <v>804</v>
      </c>
      <c r="C242" s="22" t="s">
        <v>99</v>
      </c>
      <c r="D242" s="22" t="s">
        <v>185</v>
      </c>
      <c r="E242" s="22">
        <f t="shared" si="3"/>
        <v>46.24</v>
      </c>
      <c r="F242" s="12" t="s">
        <v>432</v>
      </c>
      <c r="G242" s="12">
        <v>110</v>
      </c>
      <c r="H242" s="12">
        <v>60</v>
      </c>
      <c r="I242" s="21">
        <v>516.26016260162601</v>
      </c>
      <c r="J242" s="21">
        <v>635</v>
      </c>
      <c r="K242" s="15">
        <v>93</v>
      </c>
    </row>
    <row r="243" spans="2:13">
      <c r="B243" s="12" t="s">
        <v>805</v>
      </c>
      <c r="C243" s="22" t="s">
        <v>100</v>
      </c>
      <c r="D243" s="22" t="s">
        <v>186</v>
      </c>
      <c r="E243" s="22">
        <f t="shared" si="3"/>
        <v>48.12</v>
      </c>
      <c r="F243" s="12" t="s">
        <v>432</v>
      </c>
      <c r="G243" s="12">
        <v>110</v>
      </c>
      <c r="H243" s="12">
        <v>60</v>
      </c>
      <c r="I243" s="21">
        <v>600</v>
      </c>
      <c r="J243" s="21">
        <v>738</v>
      </c>
      <c r="K243" s="15">
        <v>93</v>
      </c>
    </row>
    <row r="244" spans="2:13">
      <c r="B244" s="12" t="s">
        <v>806</v>
      </c>
      <c r="C244" s="22" t="s">
        <v>101</v>
      </c>
      <c r="D244" s="22" t="s">
        <v>187</v>
      </c>
      <c r="E244" s="22">
        <f t="shared" si="3"/>
        <v>49.54</v>
      </c>
      <c r="F244" s="12" t="s">
        <v>432</v>
      </c>
      <c r="G244" s="12">
        <v>110</v>
      </c>
      <c r="H244" s="12">
        <v>60</v>
      </c>
      <c r="I244" s="21">
        <v>608.94308943089436</v>
      </c>
      <c r="J244" s="21">
        <v>749</v>
      </c>
      <c r="K244" s="15">
        <v>93</v>
      </c>
    </row>
    <row r="245" spans="2:13">
      <c r="B245" s="12" t="s">
        <v>807</v>
      </c>
      <c r="C245" s="22" t="s">
        <v>102</v>
      </c>
      <c r="D245" s="22" t="s">
        <v>188</v>
      </c>
      <c r="E245" s="22">
        <f t="shared" si="3"/>
        <v>51.42</v>
      </c>
      <c r="F245" s="12" t="s">
        <v>432</v>
      </c>
      <c r="G245" s="12">
        <v>110</v>
      </c>
      <c r="H245" s="12">
        <v>60</v>
      </c>
      <c r="I245" s="21">
        <v>660.97560975609758</v>
      </c>
      <c r="J245" s="21">
        <v>813</v>
      </c>
      <c r="K245" s="15">
        <v>140</v>
      </c>
    </row>
    <row r="246" spans="2:13">
      <c r="B246" s="12" t="s">
        <v>808</v>
      </c>
      <c r="C246" s="22" t="s">
        <v>103</v>
      </c>
      <c r="D246" s="22" t="s">
        <v>189</v>
      </c>
      <c r="E246" s="22">
        <f t="shared" si="3"/>
        <v>47.07</v>
      </c>
      <c r="F246" s="12" t="s">
        <v>432</v>
      </c>
      <c r="G246" s="12">
        <v>110</v>
      </c>
      <c r="H246" s="12">
        <v>60</v>
      </c>
      <c r="I246" s="21">
        <v>543.08943089430898</v>
      </c>
      <c r="J246" s="21">
        <v>668</v>
      </c>
      <c r="K246" s="15">
        <v>93</v>
      </c>
    </row>
    <row r="247" spans="2:13">
      <c r="B247" s="12" t="s">
        <v>809</v>
      </c>
      <c r="C247" s="22" t="s">
        <v>104</v>
      </c>
      <c r="D247" s="22" t="s">
        <v>126</v>
      </c>
      <c r="E247" s="22">
        <f t="shared" si="3"/>
        <v>36.51</v>
      </c>
      <c r="F247" s="12" t="s">
        <v>432</v>
      </c>
      <c r="G247" s="12">
        <v>110</v>
      </c>
      <c r="H247" s="12">
        <v>60</v>
      </c>
      <c r="I247" s="21">
        <v>397.5609756097561</v>
      </c>
      <c r="J247" s="21">
        <v>489</v>
      </c>
      <c r="K247" s="15">
        <v>83</v>
      </c>
    </row>
    <row r="248" spans="2:13">
      <c r="B248" s="12" t="s">
        <v>810</v>
      </c>
      <c r="C248" s="22" t="s">
        <v>105</v>
      </c>
      <c r="D248" s="22" t="s">
        <v>190</v>
      </c>
      <c r="E248" s="22">
        <f t="shared" si="3"/>
        <v>48.95</v>
      </c>
      <c r="F248" s="12" t="s">
        <v>432</v>
      </c>
      <c r="G248" s="12">
        <v>110</v>
      </c>
      <c r="H248" s="12">
        <v>60</v>
      </c>
      <c r="I248" s="21">
        <v>600.81300813008136</v>
      </c>
      <c r="J248" s="21">
        <v>739</v>
      </c>
      <c r="K248" s="15">
        <v>93</v>
      </c>
    </row>
    <row r="249" spans="2:13">
      <c r="B249" s="12" t="s">
        <v>811</v>
      </c>
      <c r="C249" s="22" t="s">
        <v>106</v>
      </c>
      <c r="D249" s="22" t="s">
        <v>191</v>
      </c>
      <c r="E249" s="22">
        <f t="shared" si="3"/>
        <v>38.35</v>
      </c>
      <c r="F249" s="12" t="s">
        <v>432</v>
      </c>
      <c r="G249" s="12">
        <v>110</v>
      </c>
      <c r="H249" s="12">
        <v>60</v>
      </c>
      <c r="I249" s="21">
        <v>414.63414634146341</v>
      </c>
      <c r="J249" s="21">
        <v>510</v>
      </c>
      <c r="K249" s="15">
        <v>83</v>
      </c>
    </row>
    <row r="250" spans="2:13">
      <c r="B250" s="12" t="s">
        <v>812</v>
      </c>
      <c r="C250" s="22" t="s">
        <v>107</v>
      </c>
      <c r="D250" s="22" t="s">
        <v>192</v>
      </c>
      <c r="E250" s="22">
        <f t="shared" si="3"/>
        <v>41.48</v>
      </c>
      <c r="F250" s="12" t="s">
        <v>432</v>
      </c>
      <c r="G250" s="12">
        <v>110</v>
      </c>
      <c r="H250" s="12">
        <v>60</v>
      </c>
      <c r="I250" s="21">
        <v>507.3170731707317</v>
      </c>
      <c r="J250" s="21">
        <v>624</v>
      </c>
      <c r="K250" s="15">
        <v>93</v>
      </c>
    </row>
    <row r="251" spans="2:13">
      <c r="B251" s="12" t="s">
        <v>813</v>
      </c>
      <c r="C251" s="22" t="s">
        <v>108</v>
      </c>
      <c r="D251" s="22" t="s">
        <v>193</v>
      </c>
      <c r="E251" s="22">
        <f t="shared" si="3"/>
        <v>42.86</v>
      </c>
      <c r="F251" s="12" t="s">
        <v>432</v>
      </c>
      <c r="G251" s="12">
        <v>110</v>
      </c>
      <c r="H251" s="12">
        <v>60</v>
      </c>
      <c r="I251" s="21">
        <v>497.5609756097561</v>
      </c>
      <c r="J251" s="21">
        <v>612</v>
      </c>
      <c r="K251" s="15">
        <v>93</v>
      </c>
    </row>
    <row r="252" spans="2:13">
      <c r="B252" s="12" t="s">
        <v>814</v>
      </c>
      <c r="C252" s="22" t="s">
        <v>109</v>
      </c>
      <c r="D252" s="22" t="s">
        <v>194</v>
      </c>
      <c r="E252" s="22">
        <f t="shared" si="3"/>
        <v>44.74</v>
      </c>
      <c r="F252" s="12" t="s">
        <v>432</v>
      </c>
      <c r="G252" s="12">
        <v>110</v>
      </c>
      <c r="H252" s="12">
        <v>60</v>
      </c>
      <c r="I252" s="21">
        <v>574.79674796747963</v>
      </c>
      <c r="J252" s="21">
        <v>707</v>
      </c>
      <c r="K252" s="15">
        <v>93</v>
      </c>
    </row>
    <row r="253" spans="2:13">
      <c r="B253" s="12" t="s">
        <v>815</v>
      </c>
      <c r="C253" s="22" t="s">
        <v>110</v>
      </c>
      <c r="D253" s="22">
        <v>38.200000000000003</v>
      </c>
      <c r="E253" s="22">
        <f t="shared" si="3"/>
        <v>41.2</v>
      </c>
      <c r="F253" s="12" t="s">
        <v>432</v>
      </c>
      <c r="G253" s="12">
        <v>110</v>
      </c>
      <c r="H253" s="12">
        <v>60</v>
      </c>
      <c r="I253" s="21">
        <v>494.3089430894309</v>
      </c>
      <c r="J253" s="21">
        <v>608</v>
      </c>
      <c r="K253" s="15">
        <v>93</v>
      </c>
    </row>
    <row r="254" spans="2:13">
      <c r="B254" s="12" t="s">
        <v>816</v>
      </c>
      <c r="C254" s="22" t="s">
        <v>111</v>
      </c>
      <c r="D254" s="22" t="s">
        <v>195</v>
      </c>
      <c r="E254" s="22">
        <f t="shared" si="3"/>
        <v>43.08</v>
      </c>
      <c r="F254" s="12" t="s">
        <v>432</v>
      </c>
      <c r="G254" s="12">
        <v>110</v>
      </c>
      <c r="H254" s="12">
        <v>60</v>
      </c>
      <c r="I254" s="21">
        <v>540.65040650406502</v>
      </c>
      <c r="J254" s="21">
        <v>665</v>
      </c>
      <c r="K254" s="15">
        <v>93</v>
      </c>
    </row>
    <row r="255" spans="2:13">
      <c r="B255" s="12" t="s">
        <v>817</v>
      </c>
      <c r="C255" s="22" t="s">
        <v>112</v>
      </c>
      <c r="D255" s="22" t="s">
        <v>196</v>
      </c>
      <c r="E255" s="22">
        <f t="shared" si="3"/>
        <v>43.68</v>
      </c>
      <c r="F255" s="12" t="s">
        <v>432</v>
      </c>
      <c r="G255" s="12">
        <v>110</v>
      </c>
      <c r="H255" s="12">
        <v>60</v>
      </c>
      <c r="I255" s="21">
        <v>523.57723577235777</v>
      </c>
      <c r="J255" s="21">
        <v>644</v>
      </c>
      <c r="K255" s="15">
        <v>93</v>
      </c>
    </row>
    <row r="256" spans="2:13">
      <c r="B256" s="16" t="s">
        <v>818</v>
      </c>
      <c r="C256" s="24" t="s">
        <v>90</v>
      </c>
      <c r="D256" s="24" t="s">
        <v>178</v>
      </c>
      <c r="E256" s="24">
        <f t="shared" si="3"/>
        <v>43.14</v>
      </c>
      <c r="F256" s="16" t="s">
        <v>2</v>
      </c>
      <c r="G256" s="16">
        <v>110</v>
      </c>
      <c r="H256" s="16">
        <v>60</v>
      </c>
      <c r="I256" s="25">
        <v>623.57723577235777</v>
      </c>
      <c r="J256" s="25">
        <v>767</v>
      </c>
      <c r="K256" s="17">
        <v>93</v>
      </c>
      <c r="L256" s="26"/>
      <c r="M256" s="26"/>
    </row>
    <row r="257" spans="2:13">
      <c r="B257" s="16" t="s">
        <v>819</v>
      </c>
      <c r="C257" s="24" t="s">
        <v>91</v>
      </c>
      <c r="D257" s="24" t="s">
        <v>179</v>
      </c>
      <c r="E257" s="24">
        <f t="shared" si="3"/>
        <v>43.59</v>
      </c>
      <c r="F257" s="16" t="s">
        <v>2</v>
      </c>
      <c r="G257" s="16">
        <v>110</v>
      </c>
      <c r="H257" s="16">
        <v>60</v>
      </c>
      <c r="I257" s="25">
        <v>672.35772357723579</v>
      </c>
      <c r="J257" s="25">
        <v>827</v>
      </c>
      <c r="K257" s="17">
        <v>93</v>
      </c>
      <c r="L257" s="26"/>
      <c r="M257" s="26"/>
    </row>
    <row r="258" spans="2:13">
      <c r="B258" s="16" t="s">
        <v>820</v>
      </c>
      <c r="C258" s="24" t="s">
        <v>92</v>
      </c>
      <c r="D258" s="24" t="s">
        <v>180</v>
      </c>
      <c r="E258" s="24">
        <f t="shared" si="3"/>
        <v>45.64</v>
      </c>
      <c r="F258" s="16" t="s">
        <v>2</v>
      </c>
      <c r="G258" s="16">
        <v>110</v>
      </c>
      <c r="H258" s="16">
        <v>60</v>
      </c>
      <c r="I258" s="25">
        <v>722.76422764227641</v>
      </c>
      <c r="J258" s="25">
        <v>889</v>
      </c>
      <c r="K258" s="17">
        <v>93</v>
      </c>
      <c r="L258" s="26"/>
      <c r="M258" s="26"/>
    </row>
    <row r="259" spans="2:13">
      <c r="B259" s="16" t="s">
        <v>821</v>
      </c>
      <c r="C259" s="24" t="s">
        <v>93</v>
      </c>
      <c r="D259" s="24" t="s">
        <v>181</v>
      </c>
      <c r="E259" s="24">
        <f t="shared" si="3"/>
        <v>33.11</v>
      </c>
      <c r="F259" s="16" t="s">
        <v>2</v>
      </c>
      <c r="G259" s="16">
        <v>110</v>
      </c>
      <c r="H259" s="16">
        <v>60</v>
      </c>
      <c r="I259" s="25">
        <v>426.82926829268291</v>
      </c>
      <c r="J259" s="25">
        <v>525</v>
      </c>
      <c r="K259" s="17">
        <v>83</v>
      </c>
      <c r="L259" s="26"/>
      <c r="M259" s="26"/>
    </row>
    <row r="260" spans="2:13">
      <c r="B260" s="16" t="s">
        <v>822</v>
      </c>
      <c r="C260" s="24" t="s">
        <v>94</v>
      </c>
      <c r="D260" s="24" t="s">
        <v>182</v>
      </c>
      <c r="E260" s="24">
        <f t="shared" ref="E260:E323" si="4">D260+3</f>
        <v>45.56</v>
      </c>
      <c r="F260" s="16" t="s">
        <v>2</v>
      </c>
      <c r="G260" s="16">
        <v>110</v>
      </c>
      <c r="H260" s="16">
        <v>60</v>
      </c>
      <c r="I260" s="25">
        <v>645.52845528455282</v>
      </c>
      <c r="J260" s="25">
        <v>794</v>
      </c>
      <c r="K260" s="17">
        <v>93</v>
      </c>
      <c r="L260" s="26"/>
      <c r="M260" s="26"/>
    </row>
    <row r="261" spans="2:13">
      <c r="B261" s="16" t="s">
        <v>823</v>
      </c>
      <c r="C261" s="24" t="s">
        <v>95</v>
      </c>
      <c r="D261" s="24">
        <v>44</v>
      </c>
      <c r="E261" s="24">
        <f t="shared" si="4"/>
        <v>47</v>
      </c>
      <c r="F261" s="16" t="s">
        <v>2</v>
      </c>
      <c r="G261" s="16">
        <v>110</v>
      </c>
      <c r="H261" s="16">
        <v>60</v>
      </c>
      <c r="I261" s="25">
        <v>582.92682926829264</v>
      </c>
      <c r="J261" s="25">
        <v>717</v>
      </c>
      <c r="K261" s="17">
        <v>93</v>
      </c>
      <c r="L261" s="26"/>
      <c r="M261" s="26"/>
    </row>
    <row r="262" spans="2:13">
      <c r="B262" s="16" t="s">
        <v>824</v>
      </c>
      <c r="C262" s="24" t="s">
        <v>96</v>
      </c>
      <c r="D262" s="24" t="s">
        <v>183</v>
      </c>
      <c r="E262" s="24">
        <f t="shared" si="4"/>
        <v>48.88</v>
      </c>
      <c r="F262" s="16" t="s">
        <v>2</v>
      </c>
      <c r="G262" s="16">
        <v>110</v>
      </c>
      <c r="H262" s="16">
        <v>60</v>
      </c>
      <c r="I262" s="25">
        <v>649.59349593495938</v>
      </c>
      <c r="J262" s="25">
        <v>799</v>
      </c>
      <c r="K262" s="17">
        <v>93</v>
      </c>
      <c r="L262" s="26"/>
      <c r="M262" s="26"/>
    </row>
    <row r="263" spans="2:13">
      <c r="B263" s="16" t="s">
        <v>825</v>
      </c>
      <c r="C263" s="24" t="s">
        <v>97</v>
      </c>
      <c r="D263" s="24" t="s">
        <v>184</v>
      </c>
      <c r="E263" s="24">
        <f t="shared" si="4"/>
        <v>48.72</v>
      </c>
      <c r="F263" s="16" t="s">
        <v>2</v>
      </c>
      <c r="G263" s="16">
        <v>110</v>
      </c>
      <c r="H263" s="16">
        <v>60</v>
      </c>
      <c r="I263" s="25">
        <v>634.14634146341461</v>
      </c>
      <c r="J263" s="25">
        <v>780</v>
      </c>
      <c r="K263" s="17">
        <v>93</v>
      </c>
      <c r="L263" s="26"/>
      <c r="M263" s="26"/>
    </row>
    <row r="264" spans="2:13">
      <c r="B264" s="16" t="s">
        <v>826</v>
      </c>
      <c r="C264" s="24" t="s">
        <v>98</v>
      </c>
      <c r="D264" s="24">
        <v>47.6</v>
      </c>
      <c r="E264" s="24">
        <f t="shared" si="4"/>
        <v>50.6</v>
      </c>
      <c r="F264" s="16" t="s">
        <v>2</v>
      </c>
      <c r="G264" s="16">
        <v>110</v>
      </c>
      <c r="H264" s="16">
        <v>60</v>
      </c>
      <c r="I264" s="25">
        <v>693.4959349593496</v>
      </c>
      <c r="J264" s="25">
        <v>853</v>
      </c>
      <c r="K264" s="17">
        <v>140</v>
      </c>
      <c r="L264" s="26"/>
      <c r="M264" s="26"/>
    </row>
    <row r="265" spans="2:13">
      <c r="B265" s="16" t="s">
        <v>827</v>
      </c>
      <c r="C265" s="24" t="s">
        <v>99</v>
      </c>
      <c r="D265" s="24" t="s">
        <v>185</v>
      </c>
      <c r="E265" s="24">
        <f t="shared" si="4"/>
        <v>46.24</v>
      </c>
      <c r="F265" s="16" t="s">
        <v>2</v>
      </c>
      <c r="G265" s="16">
        <v>110</v>
      </c>
      <c r="H265" s="16">
        <v>60</v>
      </c>
      <c r="I265" s="25">
        <v>576.42276422764223</v>
      </c>
      <c r="J265" s="25">
        <v>709</v>
      </c>
      <c r="K265" s="17">
        <v>93</v>
      </c>
      <c r="L265" s="26"/>
      <c r="M265" s="26"/>
    </row>
    <row r="266" spans="2:13">
      <c r="B266" s="16" t="s">
        <v>828</v>
      </c>
      <c r="C266" s="24" t="s">
        <v>100</v>
      </c>
      <c r="D266" s="24" t="s">
        <v>186</v>
      </c>
      <c r="E266" s="24">
        <f t="shared" si="4"/>
        <v>48.12</v>
      </c>
      <c r="F266" s="16" t="s">
        <v>2</v>
      </c>
      <c r="G266" s="16">
        <v>110</v>
      </c>
      <c r="H266" s="16">
        <v>60</v>
      </c>
      <c r="I266" s="25">
        <v>660.97560975609758</v>
      </c>
      <c r="J266" s="25">
        <v>813</v>
      </c>
      <c r="K266" s="17">
        <v>93</v>
      </c>
      <c r="L266" s="26"/>
      <c r="M266" s="26"/>
    </row>
    <row r="267" spans="2:13">
      <c r="B267" s="16" t="s">
        <v>829</v>
      </c>
      <c r="C267" s="24" t="s">
        <v>101</v>
      </c>
      <c r="D267" s="24" t="s">
        <v>187</v>
      </c>
      <c r="E267" s="24">
        <f t="shared" si="4"/>
        <v>49.54</v>
      </c>
      <c r="F267" s="16" t="s">
        <v>2</v>
      </c>
      <c r="G267" s="16">
        <v>110</v>
      </c>
      <c r="H267" s="16">
        <v>60</v>
      </c>
      <c r="I267" s="25">
        <v>670.73170731707319</v>
      </c>
      <c r="J267" s="25">
        <v>825</v>
      </c>
      <c r="K267" s="17">
        <v>93</v>
      </c>
      <c r="L267" s="26"/>
      <c r="M267" s="26"/>
    </row>
    <row r="268" spans="2:13">
      <c r="B268" s="16" t="s">
        <v>830</v>
      </c>
      <c r="C268" s="24" t="s">
        <v>102</v>
      </c>
      <c r="D268" s="24" t="s">
        <v>188</v>
      </c>
      <c r="E268" s="24">
        <f t="shared" si="4"/>
        <v>51.42</v>
      </c>
      <c r="F268" s="16" t="s">
        <v>2</v>
      </c>
      <c r="G268" s="16">
        <v>110</v>
      </c>
      <c r="H268" s="16">
        <v>60</v>
      </c>
      <c r="I268" s="25">
        <v>723.57723577235777</v>
      </c>
      <c r="J268" s="25">
        <v>890</v>
      </c>
      <c r="K268" s="17">
        <v>140</v>
      </c>
      <c r="L268" s="26"/>
      <c r="M268" s="26"/>
    </row>
    <row r="269" spans="2:13">
      <c r="B269" s="16" t="s">
        <v>831</v>
      </c>
      <c r="C269" s="24" t="s">
        <v>103</v>
      </c>
      <c r="D269" s="24" t="s">
        <v>189</v>
      </c>
      <c r="E269" s="24">
        <f t="shared" si="4"/>
        <v>47.07</v>
      </c>
      <c r="F269" s="16" t="s">
        <v>2</v>
      </c>
      <c r="G269" s="16">
        <v>110</v>
      </c>
      <c r="H269" s="16">
        <v>60</v>
      </c>
      <c r="I269" s="25">
        <v>610.56910569105696</v>
      </c>
      <c r="J269" s="25">
        <v>751</v>
      </c>
      <c r="K269" s="17">
        <v>93</v>
      </c>
      <c r="L269" s="26"/>
      <c r="M269" s="26"/>
    </row>
    <row r="270" spans="2:13">
      <c r="B270" s="16" t="s">
        <v>832</v>
      </c>
      <c r="C270" s="24" t="s">
        <v>104</v>
      </c>
      <c r="D270" s="24" t="s">
        <v>126</v>
      </c>
      <c r="E270" s="24">
        <f t="shared" si="4"/>
        <v>36.51</v>
      </c>
      <c r="F270" s="16" t="s">
        <v>2</v>
      </c>
      <c r="G270" s="16">
        <v>110</v>
      </c>
      <c r="H270" s="16">
        <v>60</v>
      </c>
      <c r="I270" s="25">
        <v>456.91056910569108</v>
      </c>
      <c r="J270" s="25">
        <v>562</v>
      </c>
      <c r="K270" s="17">
        <v>83</v>
      </c>
      <c r="L270" s="26"/>
      <c r="M270" s="26"/>
    </row>
    <row r="271" spans="2:13">
      <c r="B271" s="16" t="s">
        <v>833</v>
      </c>
      <c r="C271" s="24" t="s">
        <v>105</v>
      </c>
      <c r="D271" s="24" t="s">
        <v>190</v>
      </c>
      <c r="E271" s="24">
        <f t="shared" si="4"/>
        <v>48.95</v>
      </c>
      <c r="F271" s="16" t="s">
        <v>2</v>
      </c>
      <c r="G271" s="16">
        <v>110</v>
      </c>
      <c r="H271" s="16">
        <v>60</v>
      </c>
      <c r="I271" s="25">
        <v>659.34959349593498</v>
      </c>
      <c r="J271" s="25">
        <v>811</v>
      </c>
      <c r="K271" s="17">
        <v>93</v>
      </c>
      <c r="L271" s="26"/>
      <c r="M271" s="26"/>
    </row>
    <row r="272" spans="2:13">
      <c r="B272" s="16" t="s">
        <v>834</v>
      </c>
      <c r="C272" s="24" t="s">
        <v>106</v>
      </c>
      <c r="D272" s="24" t="s">
        <v>191</v>
      </c>
      <c r="E272" s="24">
        <f t="shared" si="4"/>
        <v>38.35</v>
      </c>
      <c r="F272" s="16" t="s">
        <v>2</v>
      </c>
      <c r="G272" s="16">
        <v>110</v>
      </c>
      <c r="H272" s="16">
        <v>60</v>
      </c>
      <c r="I272" s="25">
        <v>478.04878048780489</v>
      </c>
      <c r="J272" s="25">
        <v>588</v>
      </c>
      <c r="K272" s="17">
        <v>83</v>
      </c>
      <c r="L272" s="26"/>
      <c r="M272" s="26"/>
    </row>
    <row r="273" spans="2:13">
      <c r="B273" s="16" t="s">
        <v>835</v>
      </c>
      <c r="C273" s="24" t="s">
        <v>107</v>
      </c>
      <c r="D273" s="24" t="s">
        <v>192</v>
      </c>
      <c r="E273" s="24">
        <f t="shared" si="4"/>
        <v>41.48</v>
      </c>
      <c r="F273" s="16" t="s">
        <v>2</v>
      </c>
      <c r="G273" s="16">
        <v>110</v>
      </c>
      <c r="H273" s="16">
        <v>60</v>
      </c>
      <c r="I273" s="25">
        <v>565.85365853658539</v>
      </c>
      <c r="J273" s="25">
        <v>696</v>
      </c>
      <c r="K273" s="17">
        <v>93</v>
      </c>
      <c r="L273" s="26"/>
      <c r="M273" s="26"/>
    </row>
    <row r="274" spans="2:13">
      <c r="B274" s="16" t="s">
        <v>836</v>
      </c>
      <c r="C274" s="24" t="s">
        <v>108</v>
      </c>
      <c r="D274" s="24" t="s">
        <v>193</v>
      </c>
      <c r="E274" s="24">
        <f t="shared" si="4"/>
        <v>42.86</v>
      </c>
      <c r="F274" s="16" t="s">
        <v>2</v>
      </c>
      <c r="G274" s="16">
        <v>110</v>
      </c>
      <c r="H274" s="16">
        <v>60</v>
      </c>
      <c r="I274" s="25">
        <v>555.28455284552842</v>
      </c>
      <c r="J274" s="25">
        <v>683</v>
      </c>
      <c r="K274" s="17">
        <v>93</v>
      </c>
      <c r="L274" s="26"/>
      <c r="M274" s="26"/>
    </row>
    <row r="275" spans="2:13">
      <c r="B275" s="16" t="s">
        <v>837</v>
      </c>
      <c r="C275" s="24" t="s">
        <v>109</v>
      </c>
      <c r="D275" s="24" t="s">
        <v>194</v>
      </c>
      <c r="E275" s="24">
        <f t="shared" si="4"/>
        <v>44.74</v>
      </c>
      <c r="F275" s="16" t="s">
        <v>2</v>
      </c>
      <c r="G275" s="16">
        <v>110</v>
      </c>
      <c r="H275" s="16">
        <v>60</v>
      </c>
      <c r="I275" s="25">
        <v>617.07317073170736</v>
      </c>
      <c r="J275" s="25">
        <v>759</v>
      </c>
      <c r="K275" s="17">
        <v>93</v>
      </c>
      <c r="L275" s="26"/>
      <c r="M275" s="26"/>
    </row>
    <row r="276" spans="2:13">
      <c r="B276" s="16" t="s">
        <v>838</v>
      </c>
      <c r="C276" s="24" t="s">
        <v>110</v>
      </c>
      <c r="D276" s="24">
        <v>38.200000000000003</v>
      </c>
      <c r="E276" s="24">
        <f t="shared" si="4"/>
        <v>41.2</v>
      </c>
      <c r="F276" s="16" t="s">
        <v>2</v>
      </c>
      <c r="G276" s="16">
        <v>110</v>
      </c>
      <c r="H276" s="16">
        <v>60</v>
      </c>
      <c r="I276" s="25">
        <v>552.03252032520322</v>
      </c>
      <c r="J276" s="25">
        <v>679</v>
      </c>
      <c r="K276" s="17">
        <v>93</v>
      </c>
      <c r="L276" s="26"/>
      <c r="M276" s="26"/>
    </row>
    <row r="277" spans="2:13">
      <c r="B277" s="16" t="s">
        <v>839</v>
      </c>
      <c r="C277" s="24" t="s">
        <v>111</v>
      </c>
      <c r="D277" s="24" t="s">
        <v>195</v>
      </c>
      <c r="E277" s="24">
        <f t="shared" si="4"/>
        <v>43.08</v>
      </c>
      <c r="F277" s="16" t="s">
        <v>2</v>
      </c>
      <c r="G277" s="16">
        <v>110</v>
      </c>
      <c r="H277" s="16">
        <v>60</v>
      </c>
      <c r="I277" s="25">
        <v>599.18699186991876</v>
      </c>
      <c r="J277" s="25">
        <v>737</v>
      </c>
      <c r="K277" s="17">
        <v>93</v>
      </c>
      <c r="L277" s="26"/>
      <c r="M277" s="26"/>
    </row>
    <row r="278" spans="2:13">
      <c r="B278" s="16" t="s">
        <v>840</v>
      </c>
      <c r="C278" s="24" t="s">
        <v>112</v>
      </c>
      <c r="D278" s="24" t="s">
        <v>196</v>
      </c>
      <c r="E278" s="24">
        <f t="shared" si="4"/>
        <v>43.68</v>
      </c>
      <c r="F278" s="16" t="s">
        <v>2</v>
      </c>
      <c r="G278" s="16">
        <v>110</v>
      </c>
      <c r="H278" s="16">
        <v>60</v>
      </c>
      <c r="I278" s="25">
        <v>585.36585365853659</v>
      </c>
      <c r="J278" s="25">
        <v>720</v>
      </c>
      <c r="K278" s="17">
        <v>93</v>
      </c>
      <c r="L278" s="26"/>
      <c r="M278" s="26"/>
    </row>
    <row r="279" spans="2:13">
      <c r="B279" s="12" t="s">
        <v>841</v>
      </c>
      <c r="C279" s="22" t="s">
        <v>90</v>
      </c>
      <c r="D279" s="22">
        <v>46.5</v>
      </c>
      <c r="E279" s="22">
        <f t="shared" si="4"/>
        <v>49.5</v>
      </c>
      <c r="F279" s="12" t="s">
        <v>431</v>
      </c>
      <c r="G279" s="12">
        <v>110</v>
      </c>
      <c r="H279" s="12">
        <v>70</v>
      </c>
      <c r="I279" s="21">
        <v>572.35772357723579</v>
      </c>
      <c r="J279" s="21">
        <v>704</v>
      </c>
      <c r="K279" s="15">
        <v>93</v>
      </c>
    </row>
    <row r="280" spans="2:13">
      <c r="B280" s="12" t="s">
        <v>842</v>
      </c>
      <c r="C280" s="22" t="s">
        <v>91</v>
      </c>
      <c r="D280" s="22" t="s">
        <v>197</v>
      </c>
      <c r="E280" s="22">
        <f t="shared" si="4"/>
        <v>48.77</v>
      </c>
      <c r="F280" s="12" t="s">
        <v>431</v>
      </c>
      <c r="G280" s="12">
        <v>110</v>
      </c>
      <c r="H280" s="12">
        <v>70</v>
      </c>
      <c r="I280" s="21">
        <v>605.69105691056916</v>
      </c>
      <c r="J280" s="21">
        <v>745</v>
      </c>
      <c r="K280" s="15">
        <v>93</v>
      </c>
    </row>
    <row r="281" spans="2:13">
      <c r="B281" s="12" t="s">
        <v>843</v>
      </c>
      <c r="C281" s="22" t="s">
        <v>92</v>
      </c>
      <c r="D281" s="22" t="s">
        <v>198</v>
      </c>
      <c r="E281" s="22">
        <f t="shared" si="4"/>
        <v>50.79</v>
      </c>
      <c r="F281" s="12" t="s">
        <v>431</v>
      </c>
      <c r="G281" s="12">
        <v>110</v>
      </c>
      <c r="H281" s="12">
        <v>70</v>
      </c>
      <c r="I281" s="21">
        <v>651.21951219512198</v>
      </c>
      <c r="J281" s="21">
        <v>801</v>
      </c>
      <c r="K281" s="15">
        <v>140</v>
      </c>
    </row>
    <row r="282" spans="2:13">
      <c r="B282" s="12" t="s">
        <v>844</v>
      </c>
      <c r="C282" s="22" t="s">
        <v>93</v>
      </c>
      <c r="D282" s="22" t="s">
        <v>199</v>
      </c>
      <c r="E282" s="22">
        <f t="shared" si="4"/>
        <v>38.159999999999997</v>
      </c>
      <c r="F282" s="12" t="s">
        <v>431</v>
      </c>
      <c r="G282" s="12">
        <v>110</v>
      </c>
      <c r="H282" s="12">
        <v>70</v>
      </c>
      <c r="I282" s="21">
        <v>369.91869918699189</v>
      </c>
      <c r="J282" s="21">
        <v>455</v>
      </c>
      <c r="K282" s="15">
        <v>83</v>
      </c>
    </row>
    <row r="283" spans="2:13">
      <c r="B283" s="12" t="s">
        <v>845</v>
      </c>
      <c r="C283" s="22" t="s">
        <v>94</v>
      </c>
      <c r="D283" s="22" t="s">
        <v>200</v>
      </c>
      <c r="E283" s="22">
        <f t="shared" si="4"/>
        <v>51.49</v>
      </c>
      <c r="F283" s="12" t="s">
        <v>431</v>
      </c>
      <c r="G283" s="12">
        <v>110</v>
      </c>
      <c r="H283" s="12">
        <v>70</v>
      </c>
      <c r="I283" s="21">
        <v>584.55284552845524</v>
      </c>
      <c r="J283" s="21">
        <v>719</v>
      </c>
      <c r="K283" s="15">
        <v>140</v>
      </c>
    </row>
    <row r="284" spans="2:13">
      <c r="B284" s="12" t="s">
        <v>846</v>
      </c>
      <c r="C284" s="22" t="s">
        <v>95</v>
      </c>
      <c r="D284" s="22" t="s">
        <v>201</v>
      </c>
      <c r="E284" s="22">
        <f t="shared" si="4"/>
        <v>54.13</v>
      </c>
      <c r="F284" s="12" t="s">
        <v>431</v>
      </c>
      <c r="G284" s="12">
        <v>110</v>
      </c>
      <c r="H284" s="12">
        <v>70</v>
      </c>
      <c r="I284" s="21">
        <v>512.19512195121956</v>
      </c>
      <c r="J284" s="21">
        <v>630</v>
      </c>
      <c r="K284" s="15">
        <v>140</v>
      </c>
    </row>
    <row r="285" spans="2:13">
      <c r="B285" s="12" t="s">
        <v>847</v>
      </c>
      <c r="C285" s="22" t="s">
        <v>96</v>
      </c>
      <c r="D285" s="22" t="s">
        <v>202</v>
      </c>
      <c r="E285" s="22">
        <f t="shared" si="4"/>
        <v>56.01</v>
      </c>
      <c r="F285" s="12" t="s">
        <v>431</v>
      </c>
      <c r="G285" s="12">
        <v>110</v>
      </c>
      <c r="H285" s="12">
        <v>70</v>
      </c>
      <c r="I285" s="21">
        <v>578.86178861788619</v>
      </c>
      <c r="J285" s="21">
        <v>712</v>
      </c>
      <c r="K285" s="15">
        <v>140</v>
      </c>
    </row>
    <row r="286" spans="2:13">
      <c r="B286" s="12" t="s">
        <v>848</v>
      </c>
      <c r="C286" s="22" t="s">
        <v>97</v>
      </c>
      <c r="D286" s="22" t="s">
        <v>203</v>
      </c>
      <c r="E286" s="22">
        <f t="shared" si="4"/>
        <v>55.34</v>
      </c>
      <c r="F286" s="12" t="s">
        <v>431</v>
      </c>
      <c r="G286" s="12">
        <v>110</v>
      </c>
      <c r="H286" s="12">
        <v>70</v>
      </c>
      <c r="I286" s="21">
        <v>560.16260162601623</v>
      </c>
      <c r="J286" s="21">
        <v>689</v>
      </c>
      <c r="K286" s="15">
        <v>140</v>
      </c>
    </row>
    <row r="287" spans="2:13">
      <c r="B287" s="12" t="s">
        <v>849</v>
      </c>
      <c r="C287" s="22" t="s">
        <v>98</v>
      </c>
      <c r="D287" s="22" t="s">
        <v>204</v>
      </c>
      <c r="E287" s="22">
        <f t="shared" si="4"/>
        <v>57.22</v>
      </c>
      <c r="F287" s="12" t="s">
        <v>431</v>
      </c>
      <c r="G287" s="12">
        <v>110</v>
      </c>
      <c r="H287" s="12">
        <v>70</v>
      </c>
      <c r="I287" s="21">
        <v>621.95121951219517</v>
      </c>
      <c r="J287" s="21">
        <v>765</v>
      </c>
      <c r="K287" s="15">
        <v>140</v>
      </c>
    </row>
    <row r="288" spans="2:13">
      <c r="B288" s="12" t="s">
        <v>850</v>
      </c>
      <c r="C288" s="22" t="s">
        <v>99</v>
      </c>
      <c r="D288" s="22" t="s">
        <v>205</v>
      </c>
      <c r="E288" s="22">
        <f t="shared" si="4"/>
        <v>53.37</v>
      </c>
      <c r="F288" s="12" t="s">
        <v>431</v>
      </c>
      <c r="G288" s="12">
        <v>110</v>
      </c>
      <c r="H288" s="12">
        <v>70</v>
      </c>
      <c r="I288" s="21">
        <v>512.19512195121956</v>
      </c>
      <c r="J288" s="21">
        <v>630</v>
      </c>
      <c r="K288" s="15">
        <v>140</v>
      </c>
    </row>
    <row r="289" spans="2:13">
      <c r="B289" s="12" t="s">
        <v>851</v>
      </c>
      <c r="C289" s="22" t="s">
        <v>100</v>
      </c>
      <c r="D289" s="22" t="s">
        <v>206</v>
      </c>
      <c r="E289" s="22">
        <f t="shared" si="4"/>
        <v>55.25</v>
      </c>
      <c r="F289" s="12" t="s">
        <v>431</v>
      </c>
      <c r="G289" s="12">
        <v>110</v>
      </c>
      <c r="H289" s="12">
        <v>70</v>
      </c>
      <c r="I289" s="21">
        <v>594.30894308943095</v>
      </c>
      <c r="J289" s="21">
        <v>731</v>
      </c>
      <c r="K289" s="15">
        <v>140</v>
      </c>
    </row>
    <row r="290" spans="2:13">
      <c r="B290" s="12" t="s">
        <v>852</v>
      </c>
      <c r="C290" s="22" t="s">
        <v>101</v>
      </c>
      <c r="D290" s="22" t="s">
        <v>207</v>
      </c>
      <c r="E290" s="22">
        <f t="shared" si="4"/>
        <v>55.66</v>
      </c>
      <c r="F290" s="12" t="s">
        <v>431</v>
      </c>
      <c r="G290" s="12">
        <v>110</v>
      </c>
      <c r="H290" s="12">
        <v>70</v>
      </c>
      <c r="I290" s="21">
        <v>595.1219512195122</v>
      </c>
      <c r="J290" s="21">
        <v>732</v>
      </c>
      <c r="K290" s="15">
        <v>140</v>
      </c>
    </row>
    <row r="291" spans="2:13">
      <c r="B291" s="12" t="s">
        <v>853</v>
      </c>
      <c r="C291" s="22" t="s">
        <v>102</v>
      </c>
      <c r="D291" s="22" t="s">
        <v>208</v>
      </c>
      <c r="E291" s="22">
        <f t="shared" si="4"/>
        <v>57.54</v>
      </c>
      <c r="F291" s="12" t="s">
        <v>431</v>
      </c>
      <c r="G291" s="12">
        <v>110</v>
      </c>
      <c r="H291" s="12">
        <v>70</v>
      </c>
      <c r="I291" s="21">
        <v>639.83739837398377</v>
      </c>
      <c r="J291" s="21">
        <v>787</v>
      </c>
      <c r="K291" s="15">
        <v>140</v>
      </c>
    </row>
    <row r="292" spans="2:13">
      <c r="B292" s="12" t="s">
        <v>854</v>
      </c>
      <c r="C292" s="22" t="s">
        <v>103</v>
      </c>
      <c r="D292" s="22" t="s">
        <v>209</v>
      </c>
      <c r="E292" s="22">
        <f t="shared" si="4"/>
        <v>53.69</v>
      </c>
      <c r="F292" s="12" t="s">
        <v>431</v>
      </c>
      <c r="G292" s="12">
        <v>110</v>
      </c>
      <c r="H292" s="12">
        <v>70</v>
      </c>
      <c r="I292" s="21">
        <v>546.34146341463418</v>
      </c>
      <c r="J292" s="21">
        <v>672</v>
      </c>
      <c r="K292" s="15">
        <v>140</v>
      </c>
    </row>
    <row r="293" spans="2:13">
      <c r="B293" s="12" t="s">
        <v>855</v>
      </c>
      <c r="C293" s="22" t="s">
        <v>104</v>
      </c>
      <c r="D293" s="22" t="s">
        <v>210</v>
      </c>
      <c r="E293" s="22">
        <f t="shared" si="4"/>
        <v>41.56</v>
      </c>
      <c r="F293" s="12" t="s">
        <v>431</v>
      </c>
      <c r="G293" s="12">
        <v>110</v>
      </c>
      <c r="H293" s="12">
        <v>70</v>
      </c>
      <c r="I293" s="21">
        <v>387.80487804878049</v>
      </c>
      <c r="J293" s="21">
        <v>477</v>
      </c>
      <c r="K293" s="15">
        <v>93</v>
      </c>
    </row>
    <row r="294" spans="2:13">
      <c r="B294" s="12" t="s">
        <v>856</v>
      </c>
      <c r="C294" s="22" t="s">
        <v>105</v>
      </c>
      <c r="D294" s="22" t="s">
        <v>211</v>
      </c>
      <c r="E294" s="22">
        <f t="shared" si="4"/>
        <v>55.57</v>
      </c>
      <c r="F294" s="12" t="s">
        <v>431</v>
      </c>
      <c r="G294" s="12">
        <v>110</v>
      </c>
      <c r="H294" s="12">
        <v>70</v>
      </c>
      <c r="I294" s="21">
        <v>588.6178861788618</v>
      </c>
      <c r="J294" s="21">
        <v>724</v>
      </c>
      <c r="K294" s="15">
        <v>140</v>
      </c>
    </row>
    <row r="295" spans="2:13">
      <c r="B295" s="12" t="s">
        <v>857</v>
      </c>
      <c r="C295" s="22" t="s">
        <v>106</v>
      </c>
      <c r="D295" s="22" t="s">
        <v>212</v>
      </c>
      <c r="E295" s="22">
        <f t="shared" si="4"/>
        <v>44.53</v>
      </c>
      <c r="F295" s="12" t="s">
        <v>431</v>
      </c>
      <c r="G295" s="12">
        <v>110</v>
      </c>
      <c r="H295" s="12">
        <v>70</v>
      </c>
      <c r="I295" s="21">
        <v>407.3170731707317</v>
      </c>
      <c r="J295" s="21">
        <v>501</v>
      </c>
      <c r="K295" s="15">
        <v>93</v>
      </c>
    </row>
    <row r="296" spans="2:13">
      <c r="B296" s="12" t="s">
        <v>858</v>
      </c>
      <c r="C296" s="22" t="s">
        <v>107</v>
      </c>
      <c r="D296" s="22" t="s">
        <v>213</v>
      </c>
      <c r="E296" s="22">
        <f t="shared" si="4"/>
        <v>47.91</v>
      </c>
      <c r="F296" s="12" t="s">
        <v>431</v>
      </c>
      <c r="G296" s="12">
        <v>110</v>
      </c>
      <c r="H296" s="12">
        <v>70</v>
      </c>
      <c r="I296" s="21">
        <v>488.6178861788618</v>
      </c>
      <c r="J296" s="21">
        <v>601</v>
      </c>
      <c r="K296" s="15">
        <v>93</v>
      </c>
    </row>
    <row r="297" spans="2:13">
      <c r="B297" s="12" t="s">
        <v>859</v>
      </c>
      <c r="C297" s="22" t="s">
        <v>108</v>
      </c>
      <c r="D297" s="22" t="s">
        <v>214</v>
      </c>
      <c r="E297" s="22">
        <f t="shared" si="4"/>
        <v>49.29</v>
      </c>
      <c r="F297" s="12" t="s">
        <v>431</v>
      </c>
      <c r="G297" s="12">
        <v>110</v>
      </c>
      <c r="H297" s="12">
        <v>70</v>
      </c>
      <c r="I297" s="21">
        <v>477.23577235772359</v>
      </c>
      <c r="J297" s="21">
        <v>587</v>
      </c>
      <c r="K297" s="15">
        <v>93</v>
      </c>
    </row>
    <row r="298" spans="2:13">
      <c r="B298" s="12" t="s">
        <v>860</v>
      </c>
      <c r="C298" s="22" t="s">
        <v>109</v>
      </c>
      <c r="D298" s="22" t="s">
        <v>215</v>
      </c>
      <c r="E298" s="22">
        <f t="shared" si="4"/>
        <v>51.17</v>
      </c>
      <c r="F298" s="12" t="s">
        <v>431</v>
      </c>
      <c r="G298" s="12">
        <v>110</v>
      </c>
      <c r="H298" s="12">
        <v>70</v>
      </c>
      <c r="I298" s="21">
        <v>556.09756097560978</v>
      </c>
      <c r="J298" s="21">
        <v>684</v>
      </c>
      <c r="K298" s="15">
        <v>140</v>
      </c>
    </row>
    <row r="299" spans="2:13">
      <c r="B299" s="12" t="s">
        <v>861</v>
      </c>
      <c r="C299" s="22" t="s">
        <v>110</v>
      </c>
      <c r="D299" s="22" t="s">
        <v>216</v>
      </c>
      <c r="E299" s="22">
        <f t="shared" si="4"/>
        <v>47.63</v>
      </c>
      <c r="F299" s="12" t="s">
        <v>431</v>
      </c>
      <c r="G299" s="12">
        <v>110</v>
      </c>
      <c r="H299" s="12">
        <v>70</v>
      </c>
      <c r="I299" s="21">
        <v>475.60975609756099</v>
      </c>
      <c r="J299" s="21">
        <v>585</v>
      </c>
      <c r="K299" s="15">
        <v>93</v>
      </c>
    </row>
    <row r="300" spans="2:13">
      <c r="B300" s="12" t="s">
        <v>862</v>
      </c>
      <c r="C300" s="22" t="s">
        <v>111</v>
      </c>
      <c r="D300" s="22" t="s">
        <v>217</v>
      </c>
      <c r="E300" s="22">
        <f t="shared" si="4"/>
        <v>49.51</v>
      </c>
      <c r="F300" s="12" t="s">
        <v>431</v>
      </c>
      <c r="G300" s="12">
        <v>110</v>
      </c>
      <c r="H300" s="12">
        <v>70</v>
      </c>
      <c r="I300" s="21">
        <v>518.69918699186996</v>
      </c>
      <c r="J300" s="21">
        <v>638</v>
      </c>
      <c r="K300" s="15">
        <v>93</v>
      </c>
    </row>
    <row r="301" spans="2:13">
      <c r="B301" s="12" t="s">
        <v>863</v>
      </c>
      <c r="C301" s="22" t="s">
        <v>112</v>
      </c>
      <c r="D301" s="22" t="s">
        <v>218</v>
      </c>
      <c r="E301" s="22">
        <f t="shared" si="4"/>
        <v>49.61</v>
      </c>
      <c r="F301" s="12" t="s">
        <v>431</v>
      </c>
      <c r="G301" s="12">
        <v>110</v>
      </c>
      <c r="H301" s="12">
        <v>70</v>
      </c>
      <c r="I301" s="21">
        <v>514.63414634146341</v>
      </c>
      <c r="J301" s="21">
        <v>633</v>
      </c>
      <c r="K301" s="15">
        <v>93</v>
      </c>
    </row>
    <row r="302" spans="2:13">
      <c r="B302" s="16" t="s">
        <v>864</v>
      </c>
      <c r="C302" s="24" t="s">
        <v>90</v>
      </c>
      <c r="D302" s="24">
        <v>46.5</v>
      </c>
      <c r="E302" s="24">
        <f t="shared" si="4"/>
        <v>49.5</v>
      </c>
      <c r="F302" s="16" t="s">
        <v>432</v>
      </c>
      <c r="G302" s="16">
        <v>110</v>
      </c>
      <c r="H302" s="16">
        <v>70</v>
      </c>
      <c r="I302" s="25">
        <v>599.18699186991876</v>
      </c>
      <c r="J302" s="25">
        <v>737</v>
      </c>
      <c r="K302" s="17">
        <v>93</v>
      </c>
      <c r="L302" s="26"/>
      <c r="M302" s="26"/>
    </row>
    <row r="303" spans="2:13">
      <c r="B303" s="16" t="s">
        <v>865</v>
      </c>
      <c r="C303" s="24" t="s">
        <v>91</v>
      </c>
      <c r="D303" s="24" t="s">
        <v>197</v>
      </c>
      <c r="E303" s="24">
        <f t="shared" si="4"/>
        <v>48.77</v>
      </c>
      <c r="F303" s="16" t="s">
        <v>432</v>
      </c>
      <c r="G303" s="16">
        <v>110</v>
      </c>
      <c r="H303" s="16">
        <v>70</v>
      </c>
      <c r="I303" s="25">
        <v>633.33333333333337</v>
      </c>
      <c r="J303" s="25">
        <v>779</v>
      </c>
      <c r="K303" s="17">
        <v>93</v>
      </c>
      <c r="L303" s="26"/>
      <c r="M303" s="26"/>
    </row>
    <row r="304" spans="2:13">
      <c r="B304" s="16" t="s">
        <v>866</v>
      </c>
      <c r="C304" s="24" t="s">
        <v>92</v>
      </c>
      <c r="D304" s="24" t="s">
        <v>198</v>
      </c>
      <c r="E304" s="24">
        <f t="shared" si="4"/>
        <v>50.79</v>
      </c>
      <c r="F304" s="16" t="s">
        <v>432</v>
      </c>
      <c r="G304" s="16">
        <v>110</v>
      </c>
      <c r="H304" s="16">
        <v>70</v>
      </c>
      <c r="I304" s="25">
        <v>680.48780487804879</v>
      </c>
      <c r="J304" s="25">
        <v>837</v>
      </c>
      <c r="K304" s="17">
        <v>140</v>
      </c>
      <c r="L304" s="26"/>
      <c r="M304" s="26"/>
    </row>
    <row r="305" spans="2:13">
      <c r="B305" s="16" t="s">
        <v>867</v>
      </c>
      <c r="C305" s="24" t="s">
        <v>93</v>
      </c>
      <c r="D305" s="24" t="s">
        <v>199</v>
      </c>
      <c r="E305" s="24">
        <f t="shared" si="4"/>
        <v>38.159999999999997</v>
      </c>
      <c r="F305" s="16" t="s">
        <v>432</v>
      </c>
      <c r="G305" s="16">
        <v>110</v>
      </c>
      <c r="H305" s="16">
        <v>70</v>
      </c>
      <c r="I305" s="25">
        <v>393.4959349593496</v>
      </c>
      <c r="J305" s="25">
        <v>484</v>
      </c>
      <c r="K305" s="17">
        <v>83</v>
      </c>
      <c r="L305" s="26"/>
      <c r="M305" s="26"/>
    </row>
    <row r="306" spans="2:13">
      <c r="B306" s="16" t="s">
        <v>868</v>
      </c>
      <c r="C306" s="24" t="s">
        <v>94</v>
      </c>
      <c r="D306" s="24" t="s">
        <v>200</v>
      </c>
      <c r="E306" s="24">
        <f t="shared" si="4"/>
        <v>51.49</v>
      </c>
      <c r="F306" s="16" t="s">
        <v>432</v>
      </c>
      <c r="G306" s="16">
        <v>110</v>
      </c>
      <c r="H306" s="16">
        <v>70</v>
      </c>
      <c r="I306" s="25">
        <v>616.26016260162601</v>
      </c>
      <c r="J306" s="25">
        <v>758</v>
      </c>
      <c r="K306" s="17">
        <v>140</v>
      </c>
      <c r="L306" s="26"/>
      <c r="M306" s="26"/>
    </row>
    <row r="307" spans="2:13">
      <c r="B307" s="16" t="s">
        <v>869</v>
      </c>
      <c r="C307" s="24" t="s">
        <v>95</v>
      </c>
      <c r="D307" s="24" t="s">
        <v>201</v>
      </c>
      <c r="E307" s="24">
        <f t="shared" si="4"/>
        <v>54.13</v>
      </c>
      <c r="F307" s="16" t="s">
        <v>432</v>
      </c>
      <c r="G307" s="16">
        <v>110</v>
      </c>
      <c r="H307" s="16">
        <v>70</v>
      </c>
      <c r="I307" s="25">
        <v>553.65853658536582</v>
      </c>
      <c r="J307" s="25">
        <v>681</v>
      </c>
      <c r="K307" s="17">
        <v>140</v>
      </c>
      <c r="L307" s="26"/>
      <c r="M307" s="26"/>
    </row>
    <row r="308" spans="2:13">
      <c r="B308" s="16" t="s">
        <v>870</v>
      </c>
      <c r="C308" s="24" t="s">
        <v>96</v>
      </c>
      <c r="D308" s="24" t="s">
        <v>202</v>
      </c>
      <c r="E308" s="24">
        <f t="shared" si="4"/>
        <v>56.01</v>
      </c>
      <c r="F308" s="16" t="s">
        <v>432</v>
      </c>
      <c r="G308" s="16">
        <v>110</v>
      </c>
      <c r="H308" s="16">
        <v>70</v>
      </c>
      <c r="I308" s="25">
        <v>613.82113821138216</v>
      </c>
      <c r="J308" s="25">
        <v>755</v>
      </c>
      <c r="K308" s="17">
        <v>140</v>
      </c>
      <c r="L308" s="26"/>
      <c r="M308" s="26"/>
    </row>
    <row r="309" spans="2:13">
      <c r="B309" s="16" t="s">
        <v>871</v>
      </c>
      <c r="C309" s="24" t="s">
        <v>97</v>
      </c>
      <c r="D309" s="24" t="s">
        <v>203</v>
      </c>
      <c r="E309" s="24">
        <f t="shared" si="4"/>
        <v>55.34</v>
      </c>
      <c r="F309" s="16" t="s">
        <v>432</v>
      </c>
      <c r="G309" s="16">
        <v>110</v>
      </c>
      <c r="H309" s="16">
        <v>70</v>
      </c>
      <c r="I309" s="25">
        <v>612.19512195121956</v>
      </c>
      <c r="J309" s="25">
        <v>753</v>
      </c>
      <c r="K309" s="17">
        <v>140</v>
      </c>
      <c r="L309" s="26"/>
      <c r="M309" s="26"/>
    </row>
    <row r="310" spans="2:13">
      <c r="B310" s="16" t="s">
        <v>872</v>
      </c>
      <c r="C310" s="24" t="s">
        <v>98</v>
      </c>
      <c r="D310" s="24" t="s">
        <v>204</v>
      </c>
      <c r="E310" s="24">
        <f t="shared" si="4"/>
        <v>57.22</v>
      </c>
      <c r="F310" s="16" t="s">
        <v>432</v>
      </c>
      <c r="G310" s="16">
        <v>110</v>
      </c>
      <c r="H310" s="16">
        <v>70</v>
      </c>
      <c r="I310" s="25">
        <v>665.04065040650403</v>
      </c>
      <c r="J310" s="25">
        <v>818</v>
      </c>
      <c r="K310" s="17">
        <v>140</v>
      </c>
      <c r="L310" s="26"/>
      <c r="M310" s="26"/>
    </row>
    <row r="311" spans="2:13">
      <c r="B311" s="16" t="s">
        <v>873</v>
      </c>
      <c r="C311" s="24" t="s">
        <v>99</v>
      </c>
      <c r="D311" s="24" t="s">
        <v>205</v>
      </c>
      <c r="E311" s="24">
        <f t="shared" si="4"/>
        <v>53.37</v>
      </c>
      <c r="F311" s="16" t="s">
        <v>432</v>
      </c>
      <c r="G311" s="16">
        <v>110</v>
      </c>
      <c r="H311" s="16">
        <v>70</v>
      </c>
      <c r="I311" s="25">
        <v>552.84552845528458</v>
      </c>
      <c r="J311" s="25">
        <v>680</v>
      </c>
      <c r="K311" s="17">
        <v>140</v>
      </c>
      <c r="L311" s="26"/>
      <c r="M311" s="26"/>
    </row>
    <row r="312" spans="2:13">
      <c r="B312" s="16" t="s">
        <v>874</v>
      </c>
      <c r="C312" s="24" t="s">
        <v>100</v>
      </c>
      <c r="D312" s="24" t="s">
        <v>206</v>
      </c>
      <c r="E312" s="24">
        <f t="shared" si="4"/>
        <v>55.25</v>
      </c>
      <c r="F312" s="16" t="s">
        <v>432</v>
      </c>
      <c r="G312" s="16">
        <v>110</v>
      </c>
      <c r="H312" s="16">
        <v>70</v>
      </c>
      <c r="I312" s="25">
        <v>636.58536585365857</v>
      </c>
      <c r="J312" s="25">
        <v>783</v>
      </c>
      <c r="K312" s="17">
        <v>140</v>
      </c>
      <c r="L312" s="26"/>
      <c r="M312" s="26"/>
    </row>
    <row r="313" spans="2:13">
      <c r="B313" s="16" t="s">
        <v>875</v>
      </c>
      <c r="C313" s="24" t="s">
        <v>101</v>
      </c>
      <c r="D313" s="24" t="s">
        <v>207</v>
      </c>
      <c r="E313" s="24">
        <f t="shared" si="4"/>
        <v>55.66</v>
      </c>
      <c r="F313" s="16" t="s">
        <v>432</v>
      </c>
      <c r="G313" s="16">
        <v>110</v>
      </c>
      <c r="H313" s="16">
        <v>70</v>
      </c>
      <c r="I313" s="25">
        <v>641.46341463414637</v>
      </c>
      <c r="J313" s="25">
        <v>789</v>
      </c>
      <c r="K313" s="17">
        <v>140</v>
      </c>
      <c r="L313" s="26"/>
      <c r="M313" s="26"/>
    </row>
    <row r="314" spans="2:13">
      <c r="B314" s="16" t="s">
        <v>876</v>
      </c>
      <c r="C314" s="24" t="s">
        <v>102</v>
      </c>
      <c r="D314" s="24" t="s">
        <v>208</v>
      </c>
      <c r="E314" s="24">
        <f t="shared" si="4"/>
        <v>57.54</v>
      </c>
      <c r="F314" s="16" t="s">
        <v>432</v>
      </c>
      <c r="G314" s="16">
        <v>110</v>
      </c>
      <c r="H314" s="16">
        <v>70</v>
      </c>
      <c r="I314" s="25">
        <v>693.4959349593496</v>
      </c>
      <c r="J314" s="25">
        <v>853</v>
      </c>
      <c r="K314" s="17">
        <v>140</v>
      </c>
      <c r="L314" s="26"/>
      <c r="M314" s="26"/>
    </row>
    <row r="315" spans="2:13">
      <c r="B315" s="16" t="s">
        <v>877</v>
      </c>
      <c r="C315" s="24" t="s">
        <v>103</v>
      </c>
      <c r="D315" s="24" t="s">
        <v>209</v>
      </c>
      <c r="E315" s="24">
        <f t="shared" si="4"/>
        <v>53.69</v>
      </c>
      <c r="F315" s="16" t="s">
        <v>432</v>
      </c>
      <c r="G315" s="16">
        <v>110</v>
      </c>
      <c r="H315" s="16">
        <v>70</v>
      </c>
      <c r="I315" s="25">
        <v>576.42276422764223</v>
      </c>
      <c r="J315" s="25">
        <v>709</v>
      </c>
      <c r="K315" s="17">
        <v>140</v>
      </c>
      <c r="L315" s="26"/>
      <c r="M315" s="26"/>
    </row>
    <row r="316" spans="2:13">
      <c r="B316" s="16" t="s">
        <v>878</v>
      </c>
      <c r="C316" s="24" t="s">
        <v>104</v>
      </c>
      <c r="D316" s="24" t="s">
        <v>210</v>
      </c>
      <c r="E316" s="24">
        <f t="shared" si="4"/>
        <v>41.56</v>
      </c>
      <c r="F316" s="16" t="s">
        <v>432</v>
      </c>
      <c r="G316" s="16">
        <v>110</v>
      </c>
      <c r="H316" s="16">
        <v>70</v>
      </c>
      <c r="I316" s="25">
        <v>424.39024390243901</v>
      </c>
      <c r="J316" s="25">
        <v>522</v>
      </c>
      <c r="K316" s="17">
        <v>93</v>
      </c>
      <c r="L316" s="26"/>
      <c r="M316" s="26"/>
    </row>
    <row r="317" spans="2:13">
      <c r="B317" s="16" t="s">
        <v>879</v>
      </c>
      <c r="C317" s="24" t="s">
        <v>105</v>
      </c>
      <c r="D317" s="24" t="s">
        <v>211</v>
      </c>
      <c r="E317" s="24">
        <f t="shared" si="4"/>
        <v>55.57</v>
      </c>
      <c r="F317" s="16" t="s">
        <v>432</v>
      </c>
      <c r="G317" s="16">
        <v>110</v>
      </c>
      <c r="H317" s="16">
        <v>70</v>
      </c>
      <c r="I317" s="25">
        <v>634.14634146341461</v>
      </c>
      <c r="J317" s="25">
        <v>780</v>
      </c>
      <c r="K317" s="17">
        <v>140</v>
      </c>
      <c r="L317" s="26"/>
      <c r="M317" s="26"/>
    </row>
    <row r="318" spans="2:13">
      <c r="B318" s="16" t="s">
        <v>880</v>
      </c>
      <c r="C318" s="24" t="s">
        <v>106</v>
      </c>
      <c r="D318" s="24" t="s">
        <v>212</v>
      </c>
      <c r="E318" s="24">
        <f t="shared" si="4"/>
        <v>44.53</v>
      </c>
      <c r="F318" s="16" t="s">
        <v>432</v>
      </c>
      <c r="G318" s="16">
        <v>110</v>
      </c>
      <c r="H318" s="16">
        <v>70</v>
      </c>
      <c r="I318" s="25">
        <v>446.34146341463418</v>
      </c>
      <c r="J318" s="25">
        <v>549</v>
      </c>
      <c r="K318" s="17">
        <v>93</v>
      </c>
      <c r="L318" s="26"/>
      <c r="M318" s="26"/>
    </row>
    <row r="319" spans="2:13">
      <c r="B319" s="16" t="s">
        <v>881</v>
      </c>
      <c r="C319" s="24" t="s">
        <v>107</v>
      </c>
      <c r="D319" s="24" t="s">
        <v>213</v>
      </c>
      <c r="E319" s="24">
        <f t="shared" si="4"/>
        <v>47.91</v>
      </c>
      <c r="F319" s="16" t="s">
        <v>432</v>
      </c>
      <c r="G319" s="16">
        <v>110</v>
      </c>
      <c r="H319" s="16">
        <v>70</v>
      </c>
      <c r="I319" s="25">
        <v>541.46341463414637</v>
      </c>
      <c r="J319" s="25">
        <v>666</v>
      </c>
      <c r="K319" s="17">
        <v>93</v>
      </c>
      <c r="L319" s="26"/>
      <c r="M319" s="26"/>
    </row>
    <row r="320" spans="2:13">
      <c r="B320" s="16" t="s">
        <v>882</v>
      </c>
      <c r="C320" s="24" t="s">
        <v>108</v>
      </c>
      <c r="D320" s="24" t="s">
        <v>214</v>
      </c>
      <c r="E320" s="24">
        <f t="shared" si="4"/>
        <v>49.29</v>
      </c>
      <c r="F320" s="16" t="s">
        <v>432</v>
      </c>
      <c r="G320" s="16">
        <v>110</v>
      </c>
      <c r="H320" s="16">
        <v>70</v>
      </c>
      <c r="I320" s="25">
        <v>530.89430894308941</v>
      </c>
      <c r="J320" s="25">
        <v>653</v>
      </c>
      <c r="K320" s="17">
        <v>93</v>
      </c>
      <c r="L320" s="26"/>
      <c r="M320" s="26"/>
    </row>
    <row r="321" spans="2:13">
      <c r="B321" s="16" t="s">
        <v>883</v>
      </c>
      <c r="C321" s="24" t="s">
        <v>109</v>
      </c>
      <c r="D321" s="24" t="s">
        <v>215</v>
      </c>
      <c r="E321" s="24">
        <f t="shared" si="4"/>
        <v>51.17</v>
      </c>
      <c r="F321" s="16" t="s">
        <v>432</v>
      </c>
      <c r="G321" s="16">
        <v>110</v>
      </c>
      <c r="H321" s="16">
        <v>70</v>
      </c>
      <c r="I321" s="25">
        <v>609.7560975609756</v>
      </c>
      <c r="J321" s="25">
        <v>750</v>
      </c>
      <c r="K321" s="17">
        <v>140</v>
      </c>
      <c r="L321" s="26"/>
      <c r="M321" s="26"/>
    </row>
    <row r="322" spans="2:13">
      <c r="B322" s="16" t="s">
        <v>884</v>
      </c>
      <c r="C322" s="24" t="s">
        <v>110</v>
      </c>
      <c r="D322" s="24" t="s">
        <v>216</v>
      </c>
      <c r="E322" s="24">
        <f t="shared" si="4"/>
        <v>47.63</v>
      </c>
      <c r="F322" s="16" t="s">
        <v>432</v>
      </c>
      <c r="G322" s="16">
        <v>110</v>
      </c>
      <c r="H322" s="16">
        <v>70</v>
      </c>
      <c r="I322" s="25">
        <v>528.45528455284557</v>
      </c>
      <c r="J322" s="25">
        <v>650</v>
      </c>
      <c r="K322" s="17">
        <v>93</v>
      </c>
      <c r="L322" s="26"/>
      <c r="M322" s="26"/>
    </row>
    <row r="323" spans="2:13">
      <c r="B323" s="16" t="s">
        <v>885</v>
      </c>
      <c r="C323" s="24" t="s">
        <v>111</v>
      </c>
      <c r="D323" s="24" t="s">
        <v>217</v>
      </c>
      <c r="E323" s="24">
        <f t="shared" si="4"/>
        <v>49.51</v>
      </c>
      <c r="F323" s="16" t="s">
        <v>432</v>
      </c>
      <c r="G323" s="16">
        <v>110</v>
      </c>
      <c r="H323" s="16">
        <v>70</v>
      </c>
      <c r="I323" s="25">
        <v>573.98373983739839</v>
      </c>
      <c r="J323" s="25">
        <v>706</v>
      </c>
      <c r="K323" s="17">
        <v>93</v>
      </c>
      <c r="L323" s="26"/>
      <c r="M323" s="26"/>
    </row>
    <row r="324" spans="2:13">
      <c r="B324" s="16" t="s">
        <v>886</v>
      </c>
      <c r="C324" s="24" t="s">
        <v>112</v>
      </c>
      <c r="D324" s="24" t="s">
        <v>218</v>
      </c>
      <c r="E324" s="24">
        <f t="shared" ref="E324:E387" si="5">D324+3</f>
        <v>49.61</v>
      </c>
      <c r="F324" s="16" t="s">
        <v>432</v>
      </c>
      <c r="G324" s="16">
        <v>110</v>
      </c>
      <c r="H324" s="16">
        <v>70</v>
      </c>
      <c r="I324" s="25">
        <v>553.65853658536582</v>
      </c>
      <c r="J324" s="25">
        <v>681</v>
      </c>
      <c r="K324" s="17">
        <v>93</v>
      </c>
      <c r="L324" s="26"/>
      <c r="M324" s="26"/>
    </row>
    <row r="325" spans="2:13">
      <c r="B325" s="12" t="s">
        <v>887</v>
      </c>
      <c r="C325" s="22" t="s">
        <v>90</v>
      </c>
      <c r="D325" s="22">
        <v>46.2</v>
      </c>
      <c r="E325" s="22">
        <f t="shared" si="5"/>
        <v>49.2</v>
      </c>
      <c r="F325" s="12" t="s">
        <v>2</v>
      </c>
      <c r="G325" s="12">
        <v>110</v>
      </c>
      <c r="H325" s="12">
        <v>70</v>
      </c>
      <c r="I325" s="21">
        <v>660.16260162601623</v>
      </c>
      <c r="J325" s="21">
        <v>812</v>
      </c>
      <c r="K325" s="15">
        <v>93</v>
      </c>
    </row>
    <row r="326" spans="2:13">
      <c r="B326" s="12" t="s">
        <v>888</v>
      </c>
      <c r="C326" s="22" t="s">
        <v>91</v>
      </c>
      <c r="D326" s="22" t="s">
        <v>197</v>
      </c>
      <c r="E326" s="22">
        <f t="shared" si="5"/>
        <v>48.77</v>
      </c>
      <c r="F326" s="12" t="s">
        <v>2</v>
      </c>
      <c r="G326" s="12">
        <v>110</v>
      </c>
      <c r="H326" s="12">
        <v>70</v>
      </c>
      <c r="I326" s="21">
        <v>706.5040650406504</v>
      </c>
      <c r="J326" s="21">
        <v>869</v>
      </c>
      <c r="K326" s="15">
        <v>93</v>
      </c>
    </row>
    <row r="327" spans="2:13">
      <c r="B327" s="12" t="s">
        <v>889</v>
      </c>
      <c r="C327" s="22" t="s">
        <v>92</v>
      </c>
      <c r="D327" s="22" t="s">
        <v>198</v>
      </c>
      <c r="E327" s="22">
        <f t="shared" si="5"/>
        <v>50.79</v>
      </c>
      <c r="F327" s="12" t="s">
        <v>2</v>
      </c>
      <c r="G327" s="12">
        <v>110</v>
      </c>
      <c r="H327" s="12">
        <v>70</v>
      </c>
      <c r="I327" s="21">
        <v>756.91056910569102</v>
      </c>
      <c r="J327" s="21">
        <v>931</v>
      </c>
      <c r="K327" s="15">
        <v>140</v>
      </c>
    </row>
    <row r="328" spans="2:13">
      <c r="B328" s="12" t="s">
        <v>890</v>
      </c>
      <c r="C328" s="22" t="s">
        <v>93</v>
      </c>
      <c r="D328" s="22" t="s">
        <v>199</v>
      </c>
      <c r="E328" s="22">
        <f t="shared" si="5"/>
        <v>38.159999999999997</v>
      </c>
      <c r="F328" s="12" t="s">
        <v>2</v>
      </c>
      <c r="G328" s="12">
        <v>110</v>
      </c>
      <c r="H328" s="12">
        <v>70</v>
      </c>
      <c r="I328" s="21">
        <v>461.78861788617888</v>
      </c>
      <c r="J328" s="21">
        <v>568</v>
      </c>
      <c r="K328" s="15">
        <v>83</v>
      </c>
    </row>
    <row r="329" spans="2:13">
      <c r="B329" s="12" t="s">
        <v>891</v>
      </c>
      <c r="C329" s="22" t="s">
        <v>94</v>
      </c>
      <c r="D329" s="22" t="s">
        <v>219</v>
      </c>
      <c r="E329" s="22">
        <f t="shared" si="5"/>
        <v>50.55</v>
      </c>
      <c r="F329" s="12" t="s">
        <v>2</v>
      </c>
      <c r="G329" s="12">
        <v>110</v>
      </c>
      <c r="H329" s="12">
        <v>70</v>
      </c>
      <c r="I329" s="21">
        <v>680.48780487804879</v>
      </c>
      <c r="J329" s="21">
        <v>837</v>
      </c>
      <c r="K329" s="15">
        <v>140</v>
      </c>
    </row>
    <row r="330" spans="2:13">
      <c r="B330" s="12" t="s">
        <v>892</v>
      </c>
      <c r="C330" s="22" t="s">
        <v>95</v>
      </c>
      <c r="D330" s="22" t="s">
        <v>201</v>
      </c>
      <c r="E330" s="22">
        <f t="shared" si="5"/>
        <v>54.13</v>
      </c>
      <c r="F330" s="12" t="s">
        <v>2</v>
      </c>
      <c r="G330" s="12">
        <v>110</v>
      </c>
      <c r="H330" s="12">
        <v>70</v>
      </c>
      <c r="I330" s="21">
        <v>630.89430894308941</v>
      </c>
      <c r="J330" s="21">
        <v>776</v>
      </c>
      <c r="K330" s="15">
        <v>140</v>
      </c>
    </row>
    <row r="331" spans="2:13">
      <c r="B331" s="12" t="s">
        <v>893</v>
      </c>
      <c r="C331" s="22" t="s">
        <v>96</v>
      </c>
      <c r="D331" s="22" t="s">
        <v>202</v>
      </c>
      <c r="E331" s="22">
        <f t="shared" si="5"/>
        <v>56.01</v>
      </c>
      <c r="F331" s="12" t="s">
        <v>2</v>
      </c>
      <c r="G331" s="12">
        <v>110</v>
      </c>
      <c r="H331" s="12">
        <v>70</v>
      </c>
      <c r="I331" s="21">
        <v>695.1219512195122</v>
      </c>
      <c r="J331" s="21">
        <v>855</v>
      </c>
      <c r="K331" s="15">
        <v>140</v>
      </c>
    </row>
    <row r="332" spans="2:13">
      <c r="B332" s="12" t="s">
        <v>894</v>
      </c>
      <c r="C332" s="22" t="s">
        <v>97</v>
      </c>
      <c r="D332" s="22" t="s">
        <v>220</v>
      </c>
      <c r="E332" s="22">
        <f t="shared" si="5"/>
        <v>54.41</v>
      </c>
      <c r="F332" s="12" t="s">
        <v>2</v>
      </c>
      <c r="G332" s="12">
        <v>110</v>
      </c>
      <c r="H332" s="12">
        <v>70</v>
      </c>
      <c r="I332" s="21">
        <v>673.17073170731703</v>
      </c>
      <c r="J332" s="21">
        <v>828</v>
      </c>
      <c r="K332" s="15">
        <v>140</v>
      </c>
    </row>
    <row r="333" spans="2:13">
      <c r="B333" s="12" t="s">
        <v>895</v>
      </c>
      <c r="C333" s="22" t="s">
        <v>98</v>
      </c>
      <c r="D333" s="22" t="s">
        <v>221</v>
      </c>
      <c r="E333" s="22">
        <f t="shared" si="5"/>
        <v>56.29</v>
      </c>
      <c r="F333" s="12" t="s">
        <v>2</v>
      </c>
      <c r="G333" s="12">
        <v>110</v>
      </c>
      <c r="H333" s="12">
        <v>70</v>
      </c>
      <c r="I333" s="21">
        <v>732.52032520325201</v>
      </c>
      <c r="J333" s="21">
        <v>901</v>
      </c>
      <c r="K333" s="15">
        <v>140</v>
      </c>
    </row>
    <row r="334" spans="2:13">
      <c r="B334" s="12" t="s">
        <v>896</v>
      </c>
      <c r="C334" s="22" t="s">
        <v>99</v>
      </c>
      <c r="D334" s="22" t="s">
        <v>205</v>
      </c>
      <c r="E334" s="22">
        <f t="shared" si="5"/>
        <v>53.37</v>
      </c>
      <c r="F334" s="12" t="s">
        <v>2</v>
      </c>
      <c r="G334" s="12">
        <v>110</v>
      </c>
      <c r="H334" s="12">
        <v>70</v>
      </c>
      <c r="I334" s="21">
        <v>624.39024390243901</v>
      </c>
      <c r="J334" s="21">
        <v>768</v>
      </c>
      <c r="K334" s="15">
        <v>140</v>
      </c>
    </row>
    <row r="335" spans="2:13">
      <c r="B335" s="12" t="s">
        <v>897</v>
      </c>
      <c r="C335" s="22" t="s">
        <v>100</v>
      </c>
      <c r="D335" s="22" t="s">
        <v>206</v>
      </c>
      <c r="E335" s="22">
        <f t="shared" si="5"/>
        <v>55.25</v>
      </c>
      <c r="F335" s="12" t="s">
        <v>2</v>
      </c>
      <c r="G335" s="12">
        <v>110</v>
      </c>
      <c r="H335" s="12">
        <v>70</v>
      </c>
      <c r="I335" s="21">
        <v>708.130081300813</v>
      </c>
      <c r="J335" s="21">
        <v>871</v>
      </c>
      <c r="K335" s="15">
        <v>140</v>
      </c>
    </row>
    <row r="336" spans="2:13">
      <c r="B336" s="12" t="s">
        <v>898</v>
      </c>
      <c r="C336" s="22" t="s">
        <v>101</v>
      </c>
      <c r="D336" s="22" t="s">
        <v>222</v>
      </c>
      <c r="E336" s="22">
        <f t="shared" si="5"/>
        <v>54.26</v>
      </c>
      <c r="F336" s="12" t="s">
        <v>2</v>
      </c>
      <c r="G336" s="12">
        <v>110</v>
      </c>
      <c r="H336" s="12">
        <v>70</v>
      </c>
      <c r="I336" s="21">
        <v>704.06504065040656</v>
      </c>
      <c r="J336" s="21">
        <v>866</v>
      </c>
      <c r="K336" s="15">
        <v>140</v>
      </c>
    </row>
    <row r="337" spans="2:13">
      <c r="B337" s="12" t="s">
        <v>899</v>
      </c>
      <c r="C337" s="22" t="s">
        <v>102</v>
      </c>
      <c r="D337" s="22" t="s">
        <v>223</v>
      </c>
      <c r="E337" s="22">
        <f t="shared" si="5"/>
        <v>56.14</v>
      </c>
      <c r="F337" s="12" t="s">
        <v>2</v>
      </c>
      <c r="G337" s="12">
        <v>110</v>
      </c>
      <c r="H337" s="12">
        <v>70</v>
      </c>
      <c r="I337" s="21">
        <v>756.91056910569102</v>
      </c>
      <c r="J337" s="21">
        <v>931</v>
      </c>
      <c r="K337" s="15">
        <v>140</v>
      </c>
    </row>
    <row r="338" spans="2:13">
      <c r="B338" s="12" t="s">
        <v>900</v>
      </c>
      <c r="C338" s="22" t="s">
        <v>103</v>
      </c>
      <c r="D338" s="22" t="s">
        <v>224</v>
      </c>
      <c r="E338" s="22">
        <f t="shared" si="5"/>
        <v>53.22</v>
      </c>
      <c r="F338" s="12" t="s">
        <v>2</v>
      </c>
      <c r="G338" s="12">
        <v>110</v>
      </c>
      <c r="H338" s="12">
        <v>70</v>
      </c>
      <c r="I338" s="21">
        <v>652.03252032520322</v>
      </c>
      <c r="J338" s="21">
        <v>802</v>
      </c>
      <c r="K338" s="15">
        <v>140</v>
      </c>
    </row>
    <row r="339" spans="2:13">
      <c r="B339" s="12" t="s">
        <v>901</v>
      </c>
      <c r="C339" s="22" t="s">
        <v>104</v>
      </c>
      <c r="D339" s="22" t="s">
        <v>210</v>
      </c>
      <c r="E339" s="22">
        <f t="shared" si="5"/>
        <v>41.56</v>
      </c>
      <c r="F339" s="12" t="s">
        <v>2</v>
      </c>
      <c r="G339" s="12">
        <v>110</v>
      </c>
      <c r="H339" s="12">
        <v>70</v>
      </c>
      <c r="I339" s="21">
        <v>491.869918699187</v>
      </c>
      <c r="J339" s="21">
        <v>605</v>
      </c>
      <c r="K339" s="15">
        <v>93</v>
      </c>
    </row>
    <row r="340" spans="2:13">
      <c r="B340" s="12" t="s">
        <v>902</v>
      </c>
      <c r="C340" s="22" t="s">
        <v>105</v>
      </c>
      <c r="D340" s="22">
        <v>52.1</v>
      </c>
      <c r="E340" s="22">
        <f t="shared" si="5"/>
        <v>55.1</v>
      </c>
      <c r="F340" s="12" t="s">
        <v>2</v>
      </c>
      <c r="G340" s="12">
        <v>110</v>
      </c>
      <c r="H340" s="12">
        <v>70</v>
      </c>
      <c r="I340" s="21">
        <v>700</v>
      </c>
      <c r="J340" s="21">
        <v>861</v>
      </c>
      <c r="K340" s="15">
        <v>140</v>
      </c>
    </row>
    <row r="341" spans="2:13">
      <c r="B341" s="12" t="s">
        <v>903</v>
      </c>
      <c r="C341" s="22" t="s">
        <v>106</v>
      </c>
      <c r="D341" s="22" t="s">
        <v>212</v>
      </c>
      <c r="E341" s="22">
        <f t="shared" si="5"/>
        <v>44.53</v>
      </c>
      <c r="F341" s="12" t="s">
        <v>2</v>
      </c>
      <c r="G341" s="12">
        <v>110</v>
      </c>
      <c r="H341" s="12">
        <v>70</v>
      </c>
      <c r="I341" s="21">
        <v>519.51219512195121</v>
      </c>
      <c r="J341" s="21">
        <v>639</v>
      </c>
      <c r="K341" s="15">
        <v>93</v>
      </c>
    </row>
    <row r="342" spans="2:13">
      <c r="B342" s="12" t="s">
        <v>904</v>
      </c>
      <c r="C342" s="22" t="s">
        <v>107</v>
      </c>
      <c r="D342" s="22" t="s">
        <v>213</v>
      </c>
      <c r="E342" s="22">
        <f t="shared" si="5"/>
        <v>47.91</v>
      </c>
      <c r="F342" s="12" t="s">
        <v>2</v>
      </c>
      <c r="G342" s="12">
        <v>110</v>
      </c>
      <c r="H342" s="12">
        <v>70</v>
      </c>
      <c r="I342" s="21">
        <v>610.56910569105696</v>
      </c>
      <c r="J342" s="21">
        <v>751</v>
      </c>
      <c r="K342" s="15">
        <v>93</v>
      </c>
    </row>
    <row r="343" spans="2:13">
      <c r="B343" s="12" t="s">
        <v>905</v>
      </c>
      <c r="C343" s="22" t="s">
        <v>108</v>
      </c>
      <c r="D343" s="22" t="s">
        <v>225</v>
      </c>
      <c r="E343" s="22">
        <f t="shared" si="5"/>
        <v>48.82</v>
      </c>
      <c r="F343" s="12" t="s">
        <v>2</v>
      </c>
      <c r="G343" s="12">
        <v>110</v>
      </c>
      <c r="H343" s="12">
        <v>70</v>
      </c>
      <c r="I343" s="21">
        <v>596.7479674796748</v>
      </c>
      <c r="J343" s="21">
        <v>734</v>
      </c>
      <c r="K343" s="15">
        <v>93</v>
      </c>
    </row>
    <row r="344" spans="2:13">
      <c r="B344" s="12" t="s">
        <v>906</v>
      </c>
      <c r="C344" s="22" t="s">
        <v>109</v>
      </c>
      <c r="D344" s="22">
        <v>47.7</v>
      </c>
      <c r="E344" s="22">
        <f t="shared" si="5"/>
        <v>50.7</v>
      </c>
      <c r="F344" s="12" t="s">
        <v>2</v>
      </c>
      <c r="G344" s="12">
        <v>110</v>
      </c>
      <c r="H344" s="12">
        <v>70</v>
      </c>
      <c r="I344" s="21">
        <v>658.53658536585363</v>
      </c>
      <c r="J344" s="21">
        <v>810</v>
      </c>
      <c r="K344" s="15">
        <v>140</v>
      </c>
    </row>
    <row r="345" spans="2:13">
      <c r="B345" s="12" t="s">
        <v>907</v>
      </c>
      <c r="C345" s="22" t="s">
        <v>110</v>
      </c>
      <c r="D345" s="22" t="s">
        <v>216</v>
      </c>
      <c r="E345" s="22">
        <f t="shared" si="5"/>
        <v>47.63</v>
      </c>
      <c r="F345" s="12" t="s">
        <v>2</v>
      </c>
      <c r="G345" s="12">
        <v>110</v>
      </c>
      <c r="H345" s="12">
        <v>70</v>
      </c>
      <c r="I345" s="21">
        <v>596.7479674796748</v>
      </c>
      <c r="J345" s="21">
        <v>734</v>
      </c>
      <c r="K345" s="15">
        <v>93</v>
      </c>
    </row>
    <row r="346" spans="2:13">
      <c r="B346" s="12" t="s">
        <v>908</v>
      </c>
      <c r="C346" s="22" t="s">
        <v>111</v>
      </c>
      <c r="D346" s="22" t="s">
        <v>217</v>
      </c>
      <c r="E346" s="22">
        <f t="shared" si="5"/>
        <v>49.51</v>
      </c>
      <c r="F346" s="12" t="s">
        <v>2</v>
      </c>
      <c r="G346" s="12">
        <v>110</v>
      </c>
      <c r="H346" s="12">
        <v>70</v>
      </c>
      <c r="I346" s="21">
        <v>642.27642276422762</v>
      </c>
      <c r="J346" s="21">
        <v>790</v>
      </c>
      <c r="K346" s="15">
        <v>93</v>
      </c>
    </row>
    <row r="347" spans="2:13">
      <c r="B347" s="12" t="s">
        <v>909</v>
      </c>
      <c r="C347" s="22" t="s">
        <v>112</v>
      </c>
      <c r="D347" s="22" t="s">
        <v>226</v>
      </c>
      <c r="E347" s="22">
        <f t="shared" si="5"/>
        <v>48.68</v>
      </c>
      <c r="F347" s="12" t="s">
        <v>2</v>
      </c>
      <c r="G347" s="12">
        <v>110</v>
      </c>
      <c r="H347" s="12">
        <v>70</v>
      </c>
      <c r="I347" s="21">
        <v>620.32520325203257</v>
      </c>
      <c r="J347" s="21">
        <v>763</v>
      </c>
      <c r="K347" s="15">
        <v>93</v>
      </c>
    </row>
    <row r="348" spans="2:13">
      <c r="B348" s="16" t="s">
        <v>910</v>
      </c>
      <c r="C348" s="24" t="s">
        <v>90</v>
      </c>
      <c r="D348" s="24" t="s">
        <v>227</v>
      </c>
      <c r="E348" s="24">
        <f t="shared" si="5"/>
        <v>38.24</v>
      </c>
      <c r="F348" s="16" t="s">
        <v>431</v>
      </c>
      <c r="G348" s="16">
        <v>120</v>
      </c>
      <c r="H348" s="16">
        <v>50</v>
      </c>
      <c r="I348" s="25">
        <v>523.57723577235777</v>
      </c>
      <c r="J348" s="25">
        <v>644</v>
      </c>
      <c r="K348" s="17">
        <v>83</v>
      </c>
      <c r="L348" s="26"/>
      <c r="M348" s="26"/>
    </row>
    <row r="349" spans="2:13">
      <c r="B349" s="16" t="s">
        <v>911</v>
      </c>
      <c r="C349" s="24" t="s">
        <v>91</v>
      </c>
      <c r="D349" s="24" t="s">
        <v>228</v>
      </c>
      <c r="E349" s="24">
        <f t="shared" si="5"/>
        <v>40.39</v>
      </c>
      <c r="F349" s="16" t="s">
        <v>431</v>
      </c>
      <c r="G349" s="16">
        <v>120</v>
      </c>
      <c r="H349" s="16">
        <v>50</v>
      </c>
      <c r="I349" s="25">
        <v>570.73170731707319</v>
      </c>
      <c r="J349" s="25">
        <v>702</v>
      </c>
      <c r="K349" s="17">
        <v>93</v>
      </c>
      <c r="L349" s="26"/>
      <c r="M349" s="26"/>
    </row>
    <row r="350" spans="2:13">
      <c r="B350" s="16" t="s">
        <v>912</v>
      </c>
      <c r="C350" s="24" t="s">
        <v>92</v>
      </c>
      <c r="D350" s="24" t="s">
        <v>229</v>
      </c>
      <c r="E350" s="24">
        <f t="shared" si="5"/>
        <v>42.69</v>
      </c>
      <c r="F350" s="16" t="s">
        <v>431</v>
      </c>
      <c r="G350" s="16">
        <v>120</v>
      </c>
      <c r="H350" s="16">
        <v>50</v>
      </c>
      <c r="I350" s="25">
        <v>617.88617886178861</v>
      </c>
      <c r="J350" s="25">
        <v>760</v>
      </c>
      <c r="K350" s="17">
        <v>93</v>
      </c>
      <c r="L350" s="26"/>
      <c r="M350" s="26"/>
    </row>
    <row r="351" spans="2:13">
      <c r="B351" s="16" t="s">
        <v>913</v>
      </c>
      <c r="C351" s="24" t="s">
        <v>93</v>
      </c>
      <c r="D351" s="24" t="s">
        <v>230</v>
      </c>
      <c r="E351" s="24">
        <f t="shared" si="5"/>
        <v>29.08</v>
      </c>
      <c r="F351" s="16" t="s">
        <v>431</v>
      </c>
      <c r="G351" s="16">
        <v>120</v>
      </c>
      <c r="H351" s="16">
        <v>50</v>
      </c>
      <c r="I351" s="25">
        <v>330.08130081300811</v>
      </c>
      <c r="J351" s="25">
        <v>406</v>
      </c>
      <c r="K351" s="17">
        <v>75</v>
      </c>
      <c r="L351" s="26"/>
      <c r="M351" s="26"/>
    </row>
    <row r="352" spans="2:13">
      <c r="B352" s="16" t="s">
        <v>914</v>
      </c>
      <c r="C352" s="24" t="s">
        <v>94</v>
      </c>
      <c r="D352" s="24" t="s">
        <v>231</v>
      </c>
      <c r="E352" s="24">
        <f t="shared" si="5"/>
        <v>40.07</v>
      </c>
      <c r="F352" s="16" t="s">
        <v>431</v>
      </c>
      <c r="G352" s="16">
        <v>120</v>
      </c>
      <c r="H352" s="16">
        <v>50</v>
      </c>
      <c r="I352" s="25">
        <v>537.39837398373982</v>
      </c>
      <c r="J352" s="25">
        <v>661</v>
      </c>
      <c r="K352" s="17">
        <v>93</v>
      </c>
      <c r="L352" s="26"/>
      <c r="M352" s="26"/>
    </row>
    <row r="353" spans="2:13">
      <c r="B353" s="16" t="s">
        <v>915</v>
      </c>
      <c r="C353" s="24" t="s">
        <v>95</v>
      </c>
      <c r="D353" s="24" t="s">
        <v>232</v>
      </c>
      <c r="E353" s="24">
        <f t="shared" si="5"/>
        <v>41.08</v>
      </c>
      <c r="F353" s="16" t="s">
        <v>431</v>
      </c>
      <c r="G353" s="16">
        <v>120</v>
      </c>
      <c r="H353" s="16">
        <v>50</v>
      </c>
      <c r="I353" s="25">
        <v>458.53658536585368</v>
      </c>
      <c r="J353" s="25">
        <v>564</v>
      </c>
      <c r="K353" s="17">
        <v>93</v>
      </c>
      <c r="L353" s="26"/>
      <c r="M353" s="26"/>
    </row>
    <row r="354" spans="2:13">
      <c r="B354" s="16" t="s">
        <v>916</v>
      </c>
      <c r="C354" s="24" t="s">
        <v>96</v>
      </c>
      <c r="D354" s="24" t="s">
        <v>233</v>
      </c>
      <c r="E354" s="24">
        <f t="shared" si="5"/>
        <v>43.32</v>
      </c>
      <c r="F354" s="16" t="s">
        <v>431</v>
      </c>
      <c r="G354" s="16">
        <v>120</v>
      </c>
      <c r="H354" s="16">
        <v>50</v>
      </c>
      <c r="I354" s="25">
        <v>528.45528455284557</v>
      </c>
      <c r="J354" s="25">
        <v>650</v>
      </c>
      <c r="K354" s="17">
        <v>93</v>
      </c>
      <c r="L354" s="26"/>
      <c r="M354" s="26"/>
    </row>
    <row r="355" spans="2:13">
      <c r="B355" s="16" t="s">
        <v>917</v>
      </c>
      <c r="C355" s="24" t="s">
        <v>97</v>
      </c>
      <c r="D355" s="24" t="s">
        <v>234</v>
      </c>
      <c r="E355" s="24">
        <f t="shared" si="5"/>
        <v>42.37</v>
      </c>
      <c r="F355" s="16" t="s">
        <v>431</v>
      </c>
      <c r="G355" s="16">
        <v>120</v>
      </c>
      <c r="H355" s="16">
        <v>50</v>
      </c>
      <c r="I355" s="25">
        <v>508.130081300813</v>
      </c>
      <c r="J355" s="25">
        <v>625</v>
      </c>
      <c r="K355" s="17">
        <v>93</v>
      </c>
      <c r="L355" s="26"/>
      <c r="M355" s="26"/>
    </row>
    <row r="356" spans="2:13">
      <c r="B356" s="16" t="s">
        <v>918</v>
      </c>
      <c r="C356" s="24" t="s">
        <v>98</v>
      </c>
      <c r="D356" s="24" t="s">
        <v>235</v>
      </c>
      <c r="E356" s="24">
        <f t="shared" si="5"/>
        <v>44.61</v>
      </c>
      <c r="F356" s="16" t="s">
        <v>431</v>
      </c>
      <c r="G356" s="16">
        <v>120</v>
      </c>
      <c r="H356" s="16">
        <v>50</v>
      </c>
      <c r="I356" s="25">
        <v>571.54471544715443</v>
      </c>
      <c r="J356" s="25">
        <v>703</v>
      </c>
      <c r="K356" s="17">
        <v>93</v>
      </c>
      <c r="L356" s="26"/>
      <c r="M356" s="26"/>
    </row>
    <row r="357" spans="2:13">
      <c r="B357" s="16" t="s">
        <v>919</v>
      </c>
      <c r="C357" s="24" t="s">
        <v>99</v>
      </c>
      <c r="D357" s="24" t="s">
        <v>236</v>
      </c>
      <c r="E357" s="24">
        <f t="shared" si="5"/>
        <v>40.32</v>
      </c>
      <c r="F357" s="16" t="s">
        <v>431</v>
      </c>
      <c r="G357" s="16">
        <v>120</v>
      </c>
      <c r="H357" s="16">
        <v>50</v>
      </c>
      <c r="I357" s="25">
        <v>457.72357723577238</v>
      </c>
      <c r="J357" s="25">
        <v>563</v>
      </c>
      <c r="K357" s="17">
        <v>93</v>
      </c>
      <c r="L357" s="26"/>
      <c r="M357" s="26"/>
    </row>
    <row r="358" spans="2:13">
      <c r="B358" s="16" t="s">
        <v>920</v>
      </c>
      <c r="C358" s="24" t="s">
        <v>100</v>
      </c>
      <c r="D358" s="24" t="s">
        <v>237</v>
      </c>
      <c r="E358" s="24">
        <f t="shared" si="5"/>
        <v>42.56</v>
      </c>
      <c r="F358" s="16" t="s">
        <v>431</v>
      </c>
      <c r="G358" s="16">
        <v>120</v>
      </c>
      <c r="H358" s="16">
        <v>50</v>
      </c>
      <c r="I358" s="25">
        <v>542.27642276422762</v>
      </c>
      <c r="J358" s="25">
        <v>667</v>
      </c>
      <c r="K358" s="17">
        <v>93</v>
      </c>
      <c r="L358" s="26"/>
      <c r="M358" s="26"/>
    </row>
    <row r="359" spans="2:13">
      <c r="B359" s="16" t="s">
        <v>921</v>
      </c>
      <c r="C359" s="24" t="s">
        <v>101</v>
      </c>
      <c r="D359" s="24" t="s">
        <v>238</v>
      </c>
      <c r="E359" s="24">
        <f t="shared" si="5"/>
        <v>43.23</v>
      </c>
      <c r="F359" s="16" t="s">
        <v>431</v>
      </c>
      <c r="G359" s="16">
        <v>120</v>
      </c>
      <c r="H359" s="16">
        <v>50</v>
      </c>
      <c r="I359" s="25">
        <v>543.08943089430898</v>
      </c>
      <c r="J359" s="25">
        <v>668</v>
      </c>
      <c r="K359" s="17">
        <v>93</v>
      </c>
      <c r="L359" s="26"/>
      <c r="M359" s="26"/>
    </row>
    <row r="360" spans="2:13">
      <c r="B360" s="16" t="s">
        <v>922</v>
      </c>
      <c r="C360" s="24" t="s">
        <v>102</v>
      </c>
      <c r="D360" s="24" t="s">
        <v>239</v>
      </c>
      <c r="E360" s="24">
        <f t="shared" si="5"/>
        <v>45.47</v>
      </c>
      <c r="F360" s="16" t="s">
        <v>431</v>
      </c>
      <c r="G360" s="16">
        <v>120</v>
      </c>
      <c r="H360" s="16">
        <v>50</v>
      </c>
      <c r="I360" s="25">
        <v>591.869918699187</v>
      </c>
      <c r="J360" s="25">
        <v>728</v>
      </c>
      <c r="K360" s="17">
        <v>93</v>
      </c>
      <c r="L360" s="26"/>
      <c r="M360" s="26"/>
    </row>
    <row r="361" spans="2:13">
      <c r="B361" s="16" t="s">
        <v>923</v>
      </c>
      <c r="C361" s="24" t="s">
        <v>103</v>
      </c>
      <c r="D361" s="24" t="s">
        <v>240</v>
      </c>
      <c r="E361" s="24">
        <f t="shared" si="5"/>
        <v>41.18</v>
      </c>
      <c r="F361" s="16" t="s">
        <v>431</v>
      </c>
      <c r="G361" s="16">
        <v>120</v>
      </c>
      <c r="H361" s="16">
        <v>50</v>
      </c>
      <c r="I361" s="25">
        <v>495.1219512195122</v>
      </c>
      <c r="J361" s="25">
        <v>609</v>
      </c>
      <c r="K361" s="17">
        <v>93</v>
      </c>
      <c r="L361" s="26"/>
      <c r="M361" s="26"/>
    </row>
    <row r="362" spans="2:13">
      <c r="B362" s="16" t="s">
        <v>924</v>
      </c>
      <c r="C362" s="24" t="s">
        <v>104</v>
      </c>
      <c r="D362" s="24" t="s">
        <v>241</v>
      </c>
      <c r="E362" s="24">
        <f t="shared" si="5"/>
        <v>32.840000000000003</v>
      </c>
      <c r="F362" s="16" t="s">
        <v>431</v>
      </c>
      <c r="G362" s="16">
        <v>120</v>
      </c>
      <c r="H362" s="16">
        <v>50</v>
      </c>
      <c r="I362" s="25">
        <v>351.21951219512198</v>
      </c>
      <c r="J362" s="25">
        <v>432</v>
      </c>
      <c r="K362" s="17">
        <v>83</v>
      </c>
      <c r="L362" s="26"/>
      <c r="M362" s="26"/>
    </row>
    <row r="363" spans="2:13">
      <c r="B363" s="16" t="s">
        <v>925</v>
      </c>
      <c r="C363" s="24" t="s">
        <v>105</v>
      </c>
      <c r="D363" s="24" t="s">
        <v>242</v>
      </c>
      <c r="E363" s="24">
        <f t="shared" si="5"/>
        <v>43.42</v>
      </c>
      <c r="F363" s="16" t="s">
        <v>431</v>
      </c>
      <c r="G363" s="16">
        <v>120</v>
      </c>
      <c r="H363" s="16">
        <v>50</v>
      </c>
      <c r="I363" s="25">
        <v>540.65040650406502</v>
      </c>
      <c r="J363" s="25">
        <v>665</v>
      </c>
      <c r="K363" s="17">
        <v>93</v>
      </c>
      <c r="L363" s="26"/>
      <c r="M363" s="26"/>
    </row>
    <row r="364" spans="2:13">
      <c r="B364" s="16" t="s">
        <v>926</v>
      </c>
      <c r="C364" s="24" t="s">
        <v>106</v>
      </c>
      <c r="D364" s="24" t="s">
        <v>243</v>
      </c>
      <c r="E364" s="24">
        <f t="shared" si="5"/>
        <v>33.18</v>
      </c>
      <c r="F364" s="16" t="s">
        <v>431</v>
      </c>
      <c r="G364" s="16">
        <v>120</v>
      </c>
      <c r="H364" s="16">
        <v>50</v>
      </c>
      <c r="I364" s="25">
        <v>360.97560975609758</v>
      </c>
      <c r="J364" s="25">
        <v>444</v>
      </c>
      <c r="K364" s="17">
        <v>83</v>
      </c>
      <c r="L364" s="26"/>
      <c r="M364" s="26"/>
    </row>
    <row r="365" spans="2:13">
      <c r="B365" s="16" t="s">
        <v>927</v>
      </c>
      <c r="C365" s="24" t="s">
        <v>107</v>
      </c>
      <c r="D365" s="24" t="s">
        <v>244</v>
      </c>
      <c r="E365" s="24">
        <f t="shared" si="5"/>
        <v>36.42</v>
      </c>
      <c r="F365" s="16" t="s">
        <v>431</v>
      </c>
      <c r="G365" s="16">
        <v>120</v>
      </c>
      <c r="H365" s="16">
        <v>50</v>
      </c>
      <c r="I365" s="25">
        <v>440.65040650406507</v>
      </c>
      <c r="J365" s="25">
        <v>542</v>
      </c>
      <c r="K365" s="17">
        <v>83</v>
      </c>
      <c r="L365" s="26"/>
      <c r="M365" s="26"/>
    </row>
    <row r="366" spans="2:13">
      <c r="B366" s="16" t="s">
        <v>928</v>
      </c>
      <c r="C366" s="24" t="s">
        <v>108</v>
      </c>
      <c r="D366" s="24" t="s">
        <v>245</v>
      </c>
      <c r="E366" s="24">
        <f t="shared" si="5"/>
        <v>36.97</v>
      </c>
      <c r="F366" s="16" t="s">
        <v>431</v>
      </c>
      <c r="G366" s="16">
        <v>120</v>
      </c>
      <c r="H366" s="16">
        <v>50</v>
      </c>
      <c r="I366" s="25">
        <v>427.64227642276421</v>
      </c>
      <c r="J366" s="25">
        <v>526</v>
      </c>
      <c r="K366" s="17">
        <v>83</v>
      </c>
      <c r="L366" s="26"/>
      <c r="M366" s="26"/>
    </row>
    <row r="367" spans="2:13">
      <c r="B367" s="16" t="s">
        <v>929</v>
      </c>
      <c r="C367" s="24" t="s">
        <v>109</v>
      </c>
      <c r="D367" s="24" t="s">
        <v>153</v>
      </c>
      <c r="E367" s="24">
        <f t="shared" si="5"/>
        <v>39.21</v>
      </c>
      <c r="F367" s="16" t="s">
        <v>431</v>
      </c>
      <c r="G367" s="16">
        <v>120</v>
      </c>
      <c r="H367" s="16">
        <v>50</v>
      </c>
      <c r="I367" s="25">
        <v>505.6910569105691</v>
      </c>
      <c r="J367" s="25">
        <v>622</v>
      </c>
      <c r="K367" s="17">
        <v>83</v>
      </c>
      <c r="L367" s="26"/>
      <c r="M367" s="26"/>
    </row>
    <row r="368" spans="2:13">
      <c r="B368" s="16" t="s">
        <v>930</v>
      </c>
      <c r="C368" s="24" t="s">
        <v>110</v>
      </c>
      <c r="D368" s="24" t="s">
        <v>246</v>
      </c>
      <c r="E368" s="24">
        <f t="shared" si="5"/>
        <v>35.78</v>
      </c>
      <c r="F368" s="16" t="s">
        <v>431</v>
      </c>
      <c r="G368" s="16">
        <v>120</v>
      </c>
      <c r="H368" s="16">
        <v>50</v>
      </c>
      <c r="I368" s="25">
        <v>426.01626016260161</v>
      </c>
      <c r="J368" s="25">
        <v>524</v>
      </c>
      <c r="K368" s="17">
        <v>83</v>
      </c>
      <c r="L368" s="26"/>
      <c r="M368" s="26"/>
    </row>
    <row r="369" spans="2:13">
      <c r="B369" s="16" t="s">
        <v>931</v>
      </c>
      <c r="C369" s="24" t="s">
        <v>111</v>
      </c>
      <c r="D369" s="24" t="s">
        <v>247</v>
      </c>
      <c r="E369" s="24">
        <f t="shared" si="5"/>
        <v>38.020000000000003</v>
      </c>
      <c r="F369" s="16" t="s">
        <v>431</v>
      </c>
      <c r="G369" s="16">
        <v>120</v>
      </c>
      <c r="H369" s="16">
        <v>50</v>
      </c>
      <c r="I369" s="25">
        <v>472.35772357723579</v>
      </c>
      <c r="J369" s="25">
        <v>581</v>
      </c>
      <c r="K369" s="17">
        <v>83</v>
      </c>
      <c r="L369" s="26"/>
      <c r="M369" s="26"/>
    </row>
    <row r="370" spans="2:13">
      <c r="B370" s="16" t="s">
        <v>932</v>
      </c>
      <c r="C370" s="24" t="s">
        <v>112</v>
      </c>
      <c r="D370" s="24" t="s">
        <v>248</v>
      </c>
      <c r="E370" s="24">
        <f t="shared" si="5"/>
        <v>37.83</v>
      </c>
      <c r="F370" s="16" t="s">
        <v>431</v>
      </c>
      <c r="G370" s="16">
        <v>120</v>
      </c>
      <c r="H370" s="16">
        <v>50</v>
      </c>
      <c r="I370" s="25">
        <v>466.66666666666669</v>
      </c>
      <c r="J370" s="25">
        <v>574</v>
      </c>
      <c r="K370" s="17">
        <v>83</v>
      </c>
      <c r="L370" s="26"/>
      <c r="M370" s="26"/>
    </row>
    <row r="371" spans="2:13">
      <c r="B371" s="12" t="s">
        <v>933</v>
      </c>
      <c r="C371" s="22" t="s">
        <v>90</v>
      </c>
      <c r="D371" s="22" t="s">
        <v>227</v>
      </c>
      <c r="E371" s="22">
        <f t="shared" si="5"/>
        <v>38.24</v>
      </c>
      <c r="F371" s="12" t="s">
        <v>432</v>
      </c>
      <c r="G371" s="12">
        <v>120</v>
      </c>
      <c r="H371" s="12">
        <v>50</v>
      </c>
      <c r="I371" s="21">
        <v>541.46341463414637</v>
      </c>
      <c r="J371" s="21">
        <v>666</v>
      </c>
      <c r="K371" s="15">
        <v>83</v>
      </c>
    </row>
    <row r="372" spans="2:13">
      <c r="B372" s="12" t="s">
        <v>934</v>
      </c>
      <c r="C372" s="22" t="s">
        <v>91</v>
      </c>
      <c r="D372" s="22" t="s">
        <v>228</v>
      </c>
      <c r="E372" s="22">
        <f t="shared" si="5"/>
        <v>40.39</v>
      </c>
      <c r="F372" s="12" t="s">
        <v>432</v>
      </c>
      <c r="G372" s="12">
        <v>120</v>
      </c>
      <c r="H372" s="12">
        <v>50</v>
      </c>
      <c r="I372" s="21">
        <v>591.869918699187</v>
      </c>
      <c r="J372" s="21">
        <v>728</v>
      </c>
      <c r="K372" s="15">
        <v>93</v>
      </c>
    </row>
    <row r="373" spans="2:13">
      <c r="B373" s="12" t="s">
        <v>935</v>
      </c>
      <c r="C373" s="22" t="s">
        <v>92</v>
      </c>
      <c r="D373" s="22" t="s">
        <v>229</v>
      </c>
      <c r="E373" s="22">
        <f t="shared" si="5"/>
        <v>42.69</v>
      </c>
      <c r="F373" s="12" t="s">
        <v>432</v>
      </c>
      <c r="G373" s="12">
        <v>120</v>
      </c>
      <c r="H373" s="12">
        <v>50</v>
      </c>
      <c r="I373" s="21">
        <v>640.65040650406502</v>
      </c>
      <c r="J373" s="21">
        <v>788</v>
      </c>
      <c r="K373" s="15">
        <v>93</v>
      </c>
    </row>
    <row r="374" spans="2:13">
      <c r="B374" s="12" t="s">
        <v>936</v>
      </c>
      <c r="C374" s="22" t="s">
        <v>93</v>
      </c>
      <c r="D374" s="22" t="s">
        <v>230</v>
      </c>
      <c r="E374" s="22">
        <f t="shared" si="5"/>
        <v>29.08</v>
      </c>
      <c r="F374" s="12" t="s">
        <v>432</v>
      </c>
      <c r="G374" s="12">
        <v>120</v>
      </c>
      <c r="H374" s="12">
        <v>50</v>
      </c>
      <c r="I374" s="21">
        <v>346.34146341463418</v>
      </c>
      <c r="J374" s="21">
        <v>426</v>
      </c>
      <c r="K374" s="15">
        <v>75</v>
      </c>
    </row>
    <row r="375" spans="2:13">
      <c r="B375" s="12" t="s">
        <v>937</v>
      </c>
      <c r="C375" s="22" t="s">
        <v>94</v>
      </c>
      <c r="D375" s="22" t="s">
        <v>231</v>
      </c>
      <c r="E375" s="22">
        <f t="shared" si="5"/>
        <v>40.07</v>
      </c>
      <c r="F375" s="12" t="s">
        <v>432</v>
      </c>
      <c r="G375" s="12">
        <v>120</v>
      </c>
      <c r="H375" s="12">
        <v>50</v>
      </c>
      <c r="I375" s="21">
        <v>560.16260162601623</v>
      </c>
      <c r="J375" s="21">
        <v>689</v>
      </c>
      <c r="K375" s="15">
        <v>93</v>
      </c>
    </row>
    <row r="376" spans="2:13">
      <c r="B376" s="12" t="s">
        <v>938</v>
      </c>
      <c r="C376" s="22" t="s">
        <v>95</v>
      </c>
      <c r="D376" s="22" t="s">
        <v>232</v>
      </c>
      <c r="E376" s="22">
        <f t="shared" si="5"/>
        <v>41.08</v>
      </c>
      <c r="F376" s="12" t="s">
        <v>432</v>
      </c>
      <c r="G376" s="12">
        <v>120</v>
      </c>
      <c r="H376" s="12">
        <v>50</v>
      </c>
      <c r="I376" s="21">
        <v>488.6178861788618</v>
      </c>
      <c r="J376" s="21">
        <v>601</v>
      </c>
      <c r="K376" s="15">
        <v>93</v>
      </c>
    </row>
    <row r="377" spans="2:13">
      <c r="B377" s="12" t="s">
        <v>939</v>
      </c>
      <c r="C377" s="22" t="s">
        <v>96</v>
      </c>
      <c r="D377" s="22" t="s">
        <v>233</v>
      </c>
      <c r="E377" s="22">
        <f t="shared" si="5"/>
        <v>43.32</v>
      </c>
      <c r="F377" s="12" t="s">
        <v>432</v>
      </c>
      <c r="G377" s="12">
        <v>120</v>
      </c>
      <c r="H377" s="12">
        <v>50</v>
      </c>
      <c r="I377" s="21">
        <v>553.65853658536582</v>
      </c>
      <c r="J377" s="21">
        <v>681</v>
      </c>
      <c r="K377" s="15">
        <v>93</v>
      </c>
    </row>
    <row r="378" spans="2:13">
      <c r="B378" s="12" t="s">
        <v>940</v>
      </c>
      <c r="C378" s="22" t="s">
        <v>97</v>
      </c>
      <c r="D378" s="22" t="s">
        <v>234</v>
      </c>
      <c r="E378" s="22">
        <f t="shared" si="5"/>
        <v>42.37</v>
      </c>
      <c r="F378" s="12" t="s">
        <v>432</v>
      </c>
      <c r="G378" s="12">
        <v>120</v>
      </c>
      <c r="H378" s="12">
        <v>50</v>
      </c>
      <c r="I378" s="21">
        <v>547.15447154471542</v>
      </c>
      <c r="J378" s="21">
        <v>673</v>
      </c>
      <c r="K378" s="15">
        <v>93</v>
      </c>
    </row>
    <row r="379" spans="2:13">
      <c r="B379" s="12" t="s">
        <v>941</v>
      </c>
      <c r="C379" s="22" t="s">
        <v>98</v>
      </c>
      <c r="D379" s="22" t="s">
        <v>235</v>
      </c>
      <c r="E379" s="22">
        <f t="shared" si="5"/>
        <v>44.61</v>
      </c>
      <c r="F379" s="12" t="s">
        <v>432</v>
      </c>
      <c r="G379" s="12">
        <v>120</v>
      </c>
      <c r="H379" s="12">
        <v>50</v>
      </c>
      <c r="I379" s="21">
        <v>603.2520325203252</v>
      </c>
      <c r="J379" s="21">
        <v>742</v>
      </c>
      <c r="K379" s="15">
        <v>93</v>
      </c>
    </row>
    <row r="380" spans="2:13">
      <c r="B380" s="12" t="s">
        <v>942</v>
      </c>
      <c r="C380" s="22" t="s">
        <v>99</v>
      </c>
      <c r="D380" s="22" t="s">
        <v>236</v>
      </c>
      <c r="E380" s="22">
        <f t="shared" si="5"/>
        <v>40.32</v>
      </c>
      <c r="F380" s="12" t="s">
        <v>432</v>
      </c>
      <c r="G380" s="12">
        <v>120</v>
      </c>
      <c r="H380" s="12">
        <v>50</v>
      </c>
      <c r="I380" s="21">
        <v>486.99186991869919</v>
      </c>
      <c r="J380" s="21">
        <v>599</v>
      </c>
      <c r="K380" s="15">
        <v>93</v>
      </c>
    </row>
    <row r="381" spans="2:13">
      <c r="B381" s="12" t="s">
        <v>943</v>
      </c>
      <c r="C381" s="22" t="s">
        <v>100</v>
      </c>
      <c r="D381" s="22" t="s">
        <v>237</v>
      </c>
      <c r="E381" s="22">
        <f t="shared" si="5"/>
        <v>42.56</v>
      </c>
      <c r="F381" s="12" t="s">
        <v>432</v>
      </c>
      <c r="G381" s="12">
        <v>120</v>
      </c>
      <c r="H381" s="12">
        <v>50</v>
      </c>
      <c r="I381" s="21">
        <v>573.17073170731703</v>
      </c>
      <c r="J381" s="21">
        <v>705</v>
      </c>
      <c r="K381" s="15">
        <v>93</v>
      </c>
    </row>
    <row r="382" spans="2:13">
      <c r="B382" s="12" t="s">
        <v>944</v>
      </c>
      <c r="C382" s="22" t="s">
        <v>101</v>
      </c>
      <c r="D382" s="22" t="s">
        <v>238</v>
      </c>
      <c r="E382" s="22">
        <f t="shared" si="5"/>
        <v>43.23</v>
      </c>
      <c r="F382" s="12" t="s">
        <v>432</v>
      </c>
      <c r="G382" s="12">
        <v>120</v>
      </c>
      <c r="H382" s="12">
        <v>50</v>
      </c>
      <c r="I382" s="21">
        <v>578.86178861788619</v>
      </c>
      <c r="J382" s="21">
        <v>712</v>
      </c>
      <c r="K382" s="15">
        <v>93</v>
      </c>
    </row>
    <row r="383" spans="2:13">
      <c r="B383" s="12" t="s">
        <v>945</v>
      </c>
      <c r="C383" s="22" t="s">
        <v>102</v>
      </c>
      <c r="D383" s="22" t="s">
        <v>239</v>
      </c>
      <c r="E383" s="22">
        <f t="shared" si="5"/>
        <v>45.47</v>
      </c>
      <c r="F383" s="12" t="s">
        <v>432</v>
      </c>
      <c r="G383" s="12">
        <v>120</v>
      </c>
      <c r="H383" s="12">
        <v>50</v>
      </c>
      <c r="I383" s="21">
        <v>634.14634146341461</v>
      </c>
      <c r="J383" s="21">
        <v>780</v>
      </c>
      <c r="K383" s="15">
        <v>93</v>
      </c>
    </row>
    <row r="384" spans="2:13">
      <c r="B384" s="12" t="s">
        <v>946</v>
      </c>
      <c r="C384" s="22" t="s">
        <v>103</v>
      </c>
      <c r="D384" s="22" t="s">
        <v>240</v>
      </c>
      <c r="E384" s="22">
        <f t="shared" si="5"/>
        <v>41.18</v>
      </c>
      <c r="F384" s="12" t="s">
        <v>432</v>
      </c>
      <c r="G384" s="12">
        <v>120</v>
      </c>
      <c r="H384" s="12">
        <v>50</v>
      </c>
      <c r="I384" s="21">
        <v>515.44715447154476</v>
      </c>
      <c r="J384" s="21">
        <v>634</v>
      </c>
      <c r="K384" s="15">
        <v>93</v>
      </c>
    </row>
    <row r="385" spans="2:13">
      <c r="B385" s="12" t="s">
        <v>947</v>
      </c>
      <c r="C385" s="22" t="s">
        <v>104</v>
      </c>
      <c r="D385" s="22" t="s">
        <v>241</v>
      </c>
      <c r="E385" s="22">
        <f t="shared" si="5"/>
        <v>32.840000000000003</v>
      </c>
      <c r="F385" s="12" t="s">
        <v>432</v>
      </c>
      <c r="G385" s="12">
        <v>120</v>
      </c>
      <c r="H385" s="12">
        <v>50</v>
      </c>
      <c r="I385" s="21">
        <v>379.67479674796749</v>
      </c>
      <c r="J385" s="21">
        <v>467</v>
      </c>
      <c r="K385" s="15">
        <v>83</v>
      </c>
    </row>
    <row r="386" spans="2:13">
      <c r="B386" s="12" t="s">
        <v>948</v>
      </c>
      <c r="C386" s="22" t="s">
        <v>105</v>
      </c>
      <c r="D386" s="22" t="s">
        <v>242</v>
      </c>
      <c r="E386" s="22">
        <f t="shared" si="5"/>
        <v>43.42</v>
      </c>
      <c r="F386" s="12" t="s">
        <v>432</v>
      </c>
      <c r="G386" s="12">
        <v>120</v>
      </c>
      <c r="H386" s="12">
        <v>50</v>
      </c>
      <c r="I386" s="21">
        <v>575.60975609756099</v>
      </c>
      <c r="J386" s="21">
        <v>708</v>
      </c>
      <c r="K386" s="15">
        <v>93</v>
      </c>
    </row>
    <row r="387" spans="2:13">
      <c r="B387" s="12" t="s">
        <v>949</v>
      </c>
      <c r="C387" s="22" t="s">
        <v>106</v>
      </c>
      <c r="D387" s="22" t="s">
        <v>243</v>
      </c>
      <c r="E387" s="22">
        <f t="shared" si="5"/>
        <v>33.18</v>
      </c>
      <c r="F387" s="12" t="s">
        <v>432</v>
      </c>
      <c r="G387" s="12">
        <v>120</v>
      </c>
      <c r="H387" s="12">
        <v>50</v>
      </c>
      <c r="I387" s="21">
        <v>389.4308943089431</v>
      </c>
      <c r="J387" s="21">
        <v>479</v>
      </c>
      <c r="K387" s="15">
        <v>83</v>
      </c>
    </row>
    <row r="388" spans="2:13">
      <c r="B388" s="12" t="s">
        <v>950</v>
      </c>
      <c r="C388" s="22" t="s">
        <v>107</v>
      </c>
      <c r="D388" s="22" t="s">
        <v>244</v>
      </c>
      <c r="E388" s="22">
        <f t="shared" ref="E388:E451" si="6">D388+3</f>
        <v>36.42</v>
      </c>
      <c r="F388" s="12" t="s">
        <v>432</v>
      </c>
      <c r="G388" s="12">
        <v>120</v>
      </c>
      <c r="H388" s="12">
        <v>50</v>
      </c>
      <c r="I388" s="21">
        <v>482.11382113821139</v>
      </c>
      <c r="J388" s="21">
        <v>593</v>
      </c>
      <c r="K388" s="15">
        <v>83</v>
      </c>
    </row>
    <row r="389" spans="2:13">
      <c r="B389" s="12" t="s">
        <v>951</v>
      </c>
      <c r="C389" s="22" t="s">
        <v>108</v>
      </c>
      <c r="D389" s="22" t="s">
        <v>245</v>
      </c>
      <c r="E389" s="22">
        <f t="shared" si="6"/>
        <v>36.97</v>
      </c>
      <c r="F389" s="12" t="s">
        <v>432</v>
      </c>
      <c r="G389" s="12">
        <v>120</v>
      </c>
      <c r="H389" s="12">
        <v>50</v>
      </c>
      <c r="I389" s="21">
        <v>469.10569105691059</v>
      </c>
      <c r="J389" s="21">
        <v>577</v>
      </c>
      <c r="K389" s="15">
        <v>83</v>
      </c>
    </row>
    <row r="390" spans="2:13">
      <c r="B390" s="12" t="s">
        <v>952</v>
      </c>
      <c r="C390" s="22" t="s">
        <v>109</v>
      </c>
      <c r="D390" s="22" t="s">
        <v>153</v>
      </c>
      <c r="E390" s="22">
        <f t="shared" si="6"/>
        <v>39.21</v>
      </c>
      <c r="F390" s="12" t="s">
        <v>432</v>
      </c>
      <c r="G390" s="12">
        <v>120</v>
      </c>
      <c r="H390" s="12">
        <v>50</v>
      </c>
      <c r="I390" s="21">
        <v>547.96747967479678</v>
      </c>
      <c r="J390" s="21">
        <v>674</v>
      </c>
      <c r="K390" s="15">
        <v>83</v>
      </c>
    </row>
    <row r="391" spans="2:13">
      <c r="B391" s="12" t="s">
        <v>953</v>
      </c>
      <c r="C391" s="22" t="s">
        <v>110</v>
      </c>
      <c r="D391" s="22" t="s">
        <v>246</v>
      </c>
      <c r="E391" s="22">
        <f t="shared" si="6"/>
        <v>35.78</v>
      </c>
      <c r="F391" s="12" t="s">
        <v>432</v>
      </c>
      <c r="G391" s="12">
        <v>120</v>
      </c>
      <c r="H391" s="12">
        <v>50</v>
      </c>
      <c r="I391" s="21">
        <v>466.66666666666669</v>
      </c>
      <c r="J391" s="21">
        <v>574</v>
      </c>
      <c r="K391" s="15">
        <v>83</v>
      </c>
    </row>
    <row r="392" spans="2:13">
      <c r="B392" s="12" t="s">
        <v>954</v>
      </c>
      <c r="C392" s="22" t="s">
        <v>111</v>
      </c>
      <c r="D392" s="22" t="s">
        <v>247</v>
      </c>
      <c r="E392" s="22">
        <f t="shared" si="6"/>
        <v>38.020000000000003</v>
      </c>
      <c r="F392" s="12" t="s">
        <v>432</v>
      </c>
      <c r="G392" s="12">
        <v>120</v>
      </c>
      <c r="H392" s="12">
        <v>50</v>
      </c>
      <c r="I392" s="21">
        <v>516.26016260162601</v>
      </c>
      <c r="J392" s="21">
        <v>635</v>
      </c>
      <c r="K392" s="15">
        <v>83</v>
      </c>
    </row>
    <row r="393" spans="2:13">
      <c r="B393" s="12" t="s">
        <v>955</v>
      </c>
      <c r="C393" s="22" t="s">
        <v>112</v>
      </c>
      <c r="D393" s="22" t="s">
        <v>248</v>
      </c>
      <c r="E393" s="22">
        <f t="shared" si="6"/>
        <v>37.83</v>
      </c>
      <c r="F393" s="12" t="s">
        <v>432</v>
      </c>
      <c r="G393" s="12">
        <v>120</v>
      </c>
      <c r="H393" s="12">
        <v>50</v>
      </c>
      <c r="I393" s="21">
        <v>496.7479674796748</v>
      </c>
      <c r="J393" s="21">
        <v>611</v>
      </c>
      <c r="K393" s="15">
        <v>83</v>
      </c>
    </row>
    <row r="394" spans="2:13">
      <c r="B394" s="16" t="s">
        <v>956</v>
      </c>
      <c r="C394" s="24" t="s">
        <v>90</v>
      </c>
      <c r="D394" s="24" t="s">
        <v>227</v>
      </c>
      <c r="E394" s="24">
        <f t="shared" si="6"/>
        <v>38.24</v>
      </c>
      <c r="F394" s="16" t="s">
        <v>2</v>
      </c>
      <c r="G394" s="16">
        <v>120</v>
      </c>
      <c r="H394" s="16">
        <v>50</v>
      </c>
      <c r="I394" s="25">
        <v>590.2439024390244</v>
      </c>
      <c r="J394" s="25">
        <v>726</v>
      </c>
      <c r="K394" s="17">
        <v>83</v>
      </c>
      <c r="L394" s="26"/>
      <c r="M394" s="26"/>
    </row>
    <row r="395" spans="2:13">
      <c r="B395" s="16" t="s">
        <v>957</v>
      </c>
      <c r="C395" s="24" t="s">
        <v>91</v>
      </c>
      <c r="D395" s="24" t="s">
        <v>228</v>
      </c>
      <c r="E395" s="24">
        <f t="shared" si="6"/>
        <v>40.39</v>
      </c>
      <c r="F395" s="16" t="s">
        <v>2</v>
      </c>
      <c r="G395" s="16">
        <v>120</v>
      </c>
      <c r="H395" s="16">
        <v>50</v>
      </c>
      <c r="I395" s="25">
        <v>652.84552845528458</v>
      </c>
      <c r="J395" s="25">
        <v>803</v>
      </c>
      <c r="K395" s="17">
        <v>93</v>
      </c>
      <c r="L395" s="26"/>
      <c r="M395" s="26"/>
    </row>
    <row r="396" spans="2:13">
      <c r="B396" s="16" t="s">
        <v>958</v>
      </c>
      <c r="C396" s="24" t="s">
        <v>92</v>
      </c>
      <c r="D396" s="24" t="s">
        <v>229</v>
      </c>
      <c r="E396" s="24">
        <f t="shared" si="6"/>
        <v>42.69</v>
      </c>
      <c r="F396" s="16" t="s">
        <v>2</v>
      </c>
      <c r="G396" s="16">
        <v>120</v>
      </c>
      <c r="H396" s="16">
        <v>50</v>
      </c>
      <c r="I396" s="25">
        <v>704.8780487804878</v>
      </c>
      <c r="J396" s="25">
        <v>867</v>
      </c>
      <c r="K396" s="17">
        <v>93</v>
      </c>
      <c r="L396" s="26"/>
      <c r="M396" s="26"/>
    </row>
    <row r="397" spans="2:13">
      <c r="B397" s="16" t="s">
        <v>959</v>
      </c>
      <c r="C397" s="24" t="s">
        <v>93</v>
      </c>
      <c r="D397" s="24" t="s">
        <v>230</v>
      </c>
      <c r="E397" s="24">
        <f t="shared" si="6"/>
        <v>29.08</v>
      </c>
      <c r="F397" s="16" t="s">
        <v>2</v>
      </c>
      <c r="G397" s="16">
        <v>120</v>
      </c>
      <c r="H397" s="16">
        <v>50</v>
      </c>
      <c r="I397" s="25">
        <v>399.1869918699187</v>
      </c>
      <c r="J397" s="25">
        <v>491</v>
      </c>
      <c r="K397" s="17">
        <v>75</v>
      </c>
      <c r="L397" s="26"/>
      <c r="M397" s="26"/>
    </row>
    <row r="398" spans="2:13">
      <c r="B398" s="16" t="s">
        <v>960</v>
      </c>
      <c r="C398" s="24" t="s">
        <v>94</v>
      </c>
      <c r="D398" s="24" t="s">
        <v>231</v>
      </c>
      <c r="E398" s="24">
        <f t="shared" si="6"/>
        <v>40.07</v>
      </c>
      <c r="F398" s="16" t="s">
        <v>2</v>
      </c>
      <c r="G398" s="16">
        <v>120</v>
      </c>
      <c r="H398" s="16">
        <v>50</v>
      </c>
      <c r="I398" s="25">
        <v>611.3821138211382</v>
      </c>
      <c r="J398" s="25">
        <v>752</v>
      </c>
      <c r="K398" s="17">
        <v>93</v>
      </c>
      <c r="L398" s="26"/>
      <c r="M398" s="26"/>
    </row>
    <row r="399" spans="2:13">
      <c r="B399" s="16" t="s">
        <v>961</v>
      </c>
      <c r="C399" s="24" t="s">
        <v>95</v>
      </c>
      <c r="D399" s="24" t="s">
        <v>232</v>
      </c>
      <c r="E399" s="24">
        <f t="shared" si="6"/>
        <v>41.08</v>
      </c>
      <c r="F399" s="16" t="s">
        <v>2</v>
      </c>
      <c r="G399" s="16">
        <v>120</v>
      </c>
      <c r="H399" s="16">
        <v>50</v>
      </c>
      <c r="I399" s="25">
        <v>544.71544715447158</v>
      </c>
      <c r="J399" s="25">
        <v>670</v>
      </c>
      <c r="K399" s="17">
        <v>93</v>
      </c>
      <c r="L399" s="26"/>
      <c r="M399" s="26"/>
    </row>
    <row r="400" spans="2:13">
      <c r="B400" s="16" t="s">
        <v>962</v>
      </c>
      <c r="C400" s="24" t="s">
        <v>96</v>
      </c>
      <c r="D400" s="24" t="s">
        <v>233</v>
      </c>
      <c r="E400" s="24">
        <f t="shared" si="6"/>
        <v>43.32</v>
      </c>
      <c r="F400" s="16" t="s">
        <v>2</v>
      </c>
      <c r="G400" s="16">
        <v>120</v>
      </c>
      <c r="H400" s="16">
        <v>50</v>
      </c>
      <c r="I400" s="25">
        <v>615.44715447154476</v>
      </c>
      <c r="J400" s="25">
        <v>757</v>
      </c>
      <c r="K400" s="17">
        <v>93</v>
      </c>
      <c r="L400" s="26"/>
      <c r="M400" s="26"/>
    </row>
    <row r="401" spans="2:13">
      <c r="B401" s="16" t="s">
        <v>963</v>
      </c>
      <c r="C401" s="24" t="s">
        <v>97</v>
      </c>
      <c r="D401" s="24" t="s">
        <v>234</v>
      </c>
      <c r="E401" s="24">
        <f t="shared" si="6"/>
        <v>42.37</v>
      </c>
      <c r="F401" s="16" t="s">
        <v>2</v>
      </c>
      <c r="G401" s="16">
        <v>120</v>
      </c>
      <c r="H401" s="16">
        <v>50</v>
      </c>
      <c r="I401" s="25">
        <v>593.4959349593496</v>
      </c>
      <c r="J401" s="25">
        <v>730</v>
      </c>
      <c r="K401" s="17">
        <v>93</v>
      </c>
      <c r="L401" s="26"/>
      <c r="M401" s="26"/>
    </row>
    <row r="402" spans="2:13">
      <c r="B402" s="16" t="s">
        <v>964</v>
      </c>
      <c r="C402" s="24" t="s">
        <v>98</v>
      </c>
      <c r="D402" s="24" t="s">
        <v>235</v>
      </c>
      <c r="E402" s="24">
        <f t="shared" si="6"/>
        <v>44.61</v>
      </c>
      <c r="F402" s="16" t="s">
        <v>2</v>
      </c>
      <c r="G402" s="16">
        <v>120</v>
      </c>
      <c r="H402" s="16">
        <v>50</v>
      </c>
      <c r="I402" s="25">
        <v>656.09756097560978</v>
      </c>
      <c r="J402" s="25">
        <v>807</v>
      </c>
      <c r="K402" s="17">
        <v>93</v>
      </c>
      <c r="L402" s="26"/>
      <c r="M402" s="26"/>
    </row>
    <row r="403" spans="2:13">
      <c r="B403" s="16" t="s">
        <v>965</v>
      </c>
      <c r="C403" s="24" t="s">
        <v>99</v>
      </c>
      <c r="D403" s="24" t="s">
        <v>236</v>
      </c>
      <c r="E403" s="24">
        <f t="shared" si="6"/>
        <v>40.32</v>
      </c>
      <c r="F403" s="16" t="s">
        <v>2</v>
      </c>
      <c r="G403" s="16">
        <v>120</v>
      </c>
      <c r="H403" s="16">
        <v>50</v>
      </c>
      <c r="I403" s="25">
        <v>538.21138211382117</v>
      </c>
      <c r="J403" s="25">
        <v>662</v>
      </c>
      <c r="K403" s="17">
        <v>93</v>
      </c>
      <c r="L403" s="26"/>
      <c r="M403" s="26"/>
    </row>
    <row r="404" spans="2:13">
      <c r="B404" s="16" t="s">
        <v>966</v>
      </c>
      <c r="C404" s="24" t="s">
        <v>100</v>
      </c>
      <c r="D404" s="24" t="s">
        <v>237</v>
      </c>
      <c r="E404" s="24">
        <f t="shared" si="6"/>
        <v>42.56</v>
      </c>
      <c r="F404" s="16" t="s">
        <v>2</v>
      </c>
      <c r="G404" s="16">
        <v>120</v>
      </c>
      <c r="H404" s="16">
        <v>50</v>
      </c>
      <c r="I404" s="25">
        <v>625.20325203252037</v>
      </c>
      <c r="J404" s="25">
        <v>769</v>
      </c>
      <c r="K404" s="17">
        <v>93</v>
      </c>
      <c r="L404" s="26"/>
      <c r="M404" s="26"/>
    </row>
    <row r="405" spans="2:13">
      <c r="B405" s="16" t="s">
        <v>967</v>
      </c>
      <c r="C405" s="24" t="s">
        <v>101</v>
      </c>
      <c r="D405" s="24" t="s">
        <v>238</v>
      </c>
      <c r="E405" s="24">
        <f t="shared" si="6"/>
        <v>43.23</v>
      </c>
      <c r="F405" s="16" t="s">
        <v>2</v>
      </c>
      <c r="G405" s="16">
        <v>120</v>
      </c>
      <c r="H405" s="16">
        <v>50</v>
      </c>
      <c r="I405" s="25">
        <v>630.89430894308941</v>
      </c>
      <c r="J405" s="25">
        <v>776</v>
      </c>
      <c r="K405" s="17">
        <v>93</v>
      </c>
      <c r="L405" s="26"/>
      <c r="M405" s="26"/>
    </row>
    <row r="406" spans="2:13">
      <c r="B406" s="16" t="s">
        <v>968</v>
      </c>
      <c r="C406" s="24" t="s">
        <v>102</v>
      </c>
      <c r="D406" s="24" t="s">
        <v>239</v>
      </c>
      <c r="E406" s="24">
        <f t="shared" si="6"/>
        <v>45.47</v>
      </c>
      <c r="F406" s="16" t="s">
        <v>2</v>
      </c>
      <c r="G406" s="16">
        <v>120</v>
      </c>
      <c r="H406" s="16">
        <v>50</v>
      </c>
      <c r="I406" s="25">
        <v>686.99186991869919</v>
      </c>
      <c r="J406" s="25">
        <v>845</v>
      </c>
      <c r="K406" s="17">
        <v>93</v>
      </c>
      <c r="L406" s="26"/>
      <c r="M406" s="26"/>
    </row>
    <row r="407" spans="2:13">
      <c r="B407" s="16" t="s">
        <v>969</v>
      </c>
      <c r="C407" s="24" t="s">
        <v>103</v>
      </c>
      <c r="D407" s="24" t="s">
        <v>240</v>
      </c>
      <c r="E407" s="24">
        <f t="shared" si="6"/>
        <v>41.18</v>
      </c>
      <c r="F407" s="16" t="s">
        <v>2</v>
      </c>
      <c r="G407" s="16">
        <v>120</v>
      </c>
      <c r="H407" s="16">
        <v>50</v>
      </c>
      <c r="I407" s="25">
        <v>573.17073170731703</v>
      </c>
      <c r="J407" s="25">
        <v>705</v>
      </c>
      <c r="K407" s="17">
        <v>93</v>
      </c>
      <c r="L407" s="26"/>
      <c r="M407" s="26"/>
    </row>
    <row r="408" spans="2:13">
      <c r="B408" s="16" t="s">
        <v>970</v>
      </c>
      <c r="C408" s="24" t="s">
        <v>104</v>
      </c>
      <c r="D408" s="24" t="s">
        <v>241</v>
      </c>
      <c r="E408" s="24">
        <f t="shared" si="6"/>
        <v>32.840000000000003</v>
      </c>
      <c r="F408" s="16" t="s">
        <v>2</v>
      </c>
      <c r="G408" s="16">
        <v>120</v>
      </c>
      <c r="H408" s="16">
        <v>50</v>
      </c>
      <c r="I408" s="25">
        <v>432.52032520325201</v>
      </c>
      <c r="J408" s="25">
        <v>532</v>
      </c>
      <c r="K408" s="17">
        <v>83</v>
      </c>
      <c r="L408" s="26"/>
      <c r="M408" s="26"/>
    </row>
    <row r="409" spans="2:13">
      <c r="B409" s="16" t="s">
        <v>971</v>
      </c>
      <c r="C409" s="24" t="s">
        <v>105</v>
      </c>
      <c r="D409" s="24" t="s">
        <v>242</v>
      </c>
      <c r="E409" s="24">
        <f t="shared" si="6"/>
        <v>43.42</v>
      </c>
      <c r="F409" s="16" t="s">
        <v>2</v>
      </c>
      <c r="G409" s="16">
        <v>120</v>
      </c>
      <c r="H409" s="16">
        <v>50</v>
      </c>
      <c r="I409" s="25">
        <v>626.01626016260161</v>
      </c>
      <c r="J409" s="25">
        <v>770</v>
      </c>
      <c r="K409" s="17">
        <v>93</v>
      </c>
      <c r="L409" s="26"/>
      <c r="M409" s="26"/>
    </row>
    <row r="410" spans="2:13">
      <c r="B410" s="16" t="s">
        <v>972</v>
      </c>
      <c r="C410" s="24" t="s">
        <v>106</v>
      </c>
      <c r="D410" s="24" t="s">
        <v>243</v>
      </c>
      <c r="E410" s="24">
        <f t="shared" si="6"/>
        <v>33.18</v>
      </c>
      <c r="F410" s="16" t="s">
        <v>2</v>
      </c>
      <c r="G410" s="16">
        <v>120</v>
      </c>
      <c r="H410" s="16">
        <v>50</v>
      </c>
      <c r="I410" s="25">
        <v>443.90243902439028</v>
      </c>
      <c r="J410" s="25">
        <v>546</v>
      </c>
      <c r="K410" s="17">
        <v>83</v>
      </c>
      <c r="L410" s="26"/>
      <c r="M410" s="26"/>
    </row>
    <row r="411" spans="2:13">
      <c r="B411" s="16" t="s">
        <v>973</v>
      </c>
      <c r="C411" s="24" t="s">
        <v>107</v>
      </c>
      <c r="D411" s="24" t="s">
        <v>244</v>
      </c>
      <c r="E411" s="24">
        <f t="shared" si="6"/>
        <v>36.42</v>
      </c>
      <c r="F411" s="16" t="s">
        <v>2</v>
      </c>
      <c r="G411" s="16">
        <v>120</v>
      </c>
      <c r="H411" s="16">
        <v>50</v>
      </c>
      <c r="I411" s="25">
        <v>532.52032520325201</v>
      </c>
      <c r="J411" s="25">
        <v>655</v>
      </c>
      <c r="K411" s="17">
        <v>83</v>
      </c>
      <c r="L411" s="26"/>
      <c r="M411" s="26"/>
    </row>
    <row r="412" spans="2:13">
      <c r="B412" s="16" t="s">
        <v>974</v>
      </c>
      <c r="C412" s="24" t="s">
        <v>108</v>
      </c>
      <c r="D412" s="24" t="s">
        <v>245</v>
      </c>
      <c r="E412" s="24">
        <f t="shared" si="6"/>
        <v>36.97</v>
      </c>
      <c r="F412" s="16" t="s">
        <v>2</v>
      </c>
      <c r="G412" s="16">
        <v>120</v>
      </c>
      <c r="H412" s="16">
        <v>50</v>
      </c>
      <c r="I412" s="25">
        <v>517.88617886178861</v>
      </c>
      <c r="J412" s="25">
        <v>637</v>
      </c>
      <c r="K412" s="17">
        <v>83</v>
      </c>
      <c r="L412" s="26"/>
      <c r="M412" s="26"/>
    </row>
    <row r="413" spans="2:13">
      <c r="B413" s="16" t="s">
        <v>975</v>
      </c>
      <c r="C413" s="24" t="s">
        <v>109</v>
      </c>
      <c r="D413" s="24" t="s">
        <v>153</v>
      </c>
      <c r="E413" s="24">
        <f t="shared" si="6"/>
        <v>39.21</v>
      </c>
      <c r="F413" s="16" t="s">
        <v>2</v>
      </c>
      <c r="G413" s="16">
        <v>120</v>
      </c>
      <c r="H413" s="16">
        <v>50</v>
      </c>
      <c r="I413" s="25">
        <v>582.11382113821139</v>
      </c>
      <c r="J413" s="25">
        <v>716</v>
      </c>
      <c r="K413" s="17">
        <v>83</v>
      </c>
      <c r="L413" s="26"/>
      <c r="M413" s="26"/>
    </row>
    <row r="414" spans="2:13">
      <c r="B414" s="16" t="s">
        <v>976</v>
      </c>
      <c r="C414" s="24" t="s">
        <v>110</v>
      </c>
      <c r="D414" s="24" t="s">
        <v>246</v>
      </c>
      <c r="E414" s="24">
        <f t="shared" si="6"/>
        <v>35.78</v>
      </c>
      <c r="F414" s="16" t="s">
        <v>2</v>
      </c>
      <c r="G414" s="16">
        <v>120</v>
      </c>
      <c r="H414" s="16">
        <v>50</v>
      </c>
      <c r="I414" s="25">
        <v>515.44715447154476</v>
      </c>
      <c r="J414" s="25">
        <v>634</v>
      </c>
      <c r="K414" s="17">
        <v>83</v>
      </c>
      <c r="L414" s="26"/>
      <c r="M414" s="26"/>
    </row>
    <row r="415" spans="2:13">
      <c r="B415" s="16" t="s">
        <v>977</v>
      </c>
      <c r="C415" s="24" t="s">
        <v>111</v>
      </c>
      <c r="D415" s="24" t="s">
        <v>247</v>
      </c>
      <c r="E415" s="24">
        <f t="shared" si="6"/>
        <v>38.020000000000003</v>
      </c>
      <c r="F415" s="16" t="s">
        <v>2</v>
      </c>
      <c r="G415" s="16">
        <v>120</v>
      </c>
      <c r="H415" s="16">
        <v>50</v>
      </c>
      <c r="I415" s="25">
        <v>565.85365853658539</v>
      </c>
      <c r="J415" s="25">
        <v>696</v>
      </c>
      <c r="K415" s="17">
        <v>83</v>
      </c>
      <c r="L415" s="26"/>
      <c r="M415" s="26"/>
    </row>
    <row r="416" spans="2:13">
      <c r="B416" s="16" t="s">
        <v>978</v>
      </c>
      <c r="C416" s="24" t="s">
        <v>112</v>
      </c>
      <c r="D416" s="24" t="s">
        <v>248</v>
      </c>
      <c r="E416" s="24">
        <f t="shared" si="6"/>
        <v>37.83</v>
      </c>
      <c r="F416" s="16" t="s">
        <v>2</v>
      </c>
      <c r="G416" s="16">
        <v>120</v>
      </c>
      <c r="H416" s="16">
        <v>50</v>
      </c>
      <c r="I416" s="25">
        <v>548.78048780487802</v>
      </c>
      <c r="J416" s="25">
        <v>675</v>
      </c>
      <c r="K416" s="17">
        <v>83</v>
      </c>
      <c r="L416" s="26"/>
      <c r="M416" s="26"/>
    </row>
    <row r="417" spans="2:11">
      <c r="B417" s="12" t="s">
        <v>979</v>
      </c>
      <c r="C417" s="22" t="s">
        <v>90</v>
      </c>
      <c r="D417" s="22" t="s">
        <v>249</v>
      </c>
      <c r="E417" s="22">
        <f t="shared" si="6"/>
        <v>45.15</v>
      </c>
      <c r="F417" s="12" t="s">
        <v>431</v>
      </c>
      <c r="G417" s="12">
        <v>120</v>
      </c>
      <c r="H417" s="12">
        <v>60</v>
      </c>
      <c r="I417" s="21">
        <v>556.09756097560978</v>
      </c>
      <c r="J417" s="21">
        <v>684</v>
      </c>
      <c r="K417" s="15">
        <v>93</v>
      </c>
    </row>
    <row r="418" spans="2:11">
      <c r="B418" s="12" t="s">
        <v>980</v>
      </c>
      <c r="C418" s="22" t="s">
        <v>91</v>
      </c>
      <c r="D418" s="22" t="s">
        <v>250</v>
      </c>
      <c r="E418" s="22">
        <f t="shared" si="6"/>
        <v>45.69</v>
      </c>
      <c r="F418" s="12" t="s">
        <v>431</v>
      </c>
      <c r="G418" s="12">
        <v>120</v>
      </c>
      <c r="H418" s="12">
        <v>60</v>
      </c>
      <c r="I418" s="21">
        <v>594.30894308943095</v>
      </c>
      <c r="J418" s="21">
        <v>731</v>
      </c>
      <c r="K418" s="15">
        <v>93</v>
      </c>
    </row>
    <row r="419" spans="2:11">
      <c r="B419" s="12" t="s">
        <v>981</v>
      </c>
      <c r="C419" s="22" t="s">
        <v>92</v>
      </c>
      <c r="D419" s="22" t="s">
        <v>251</v>
      </c>
      <c r="E419" s="22">
        <f t="shared" si="6"/>
        <v>47.97</v>
      </c>
      <c r="F419" s="12" t="s">
        <v>431</v>
      </c>
      <c r="G419" s="12">
        <v>120</v>
      </c>
      <c r="H419" s="12">
        <v>60</v>
      </c>
      <c r="I419" s="21">
        <v>642.27642276422762</v>
      </c>
      <c r="J419" s="21">
        <v>790</v>
      </c>
      <c r="K419" s="15">
        <v>93</v>
      </c>
    </row>
    <row r="420" spans="2:11">
      <c r="B420" s="12" t="s">
        <v>982</v>
      </c>
      <c r="C420" s="22" t="s">
        <v>93</v>
      </c>
      <c r="D420" s="22" t="s">
        <v>252</v>
      </c>
      <c r="E420" s="22">
        <f t="shared" si="6"/>
        <v>34.25</v>
      </c>
      <c r="F420" s="12" t="s">
        <v>431</v>
      </c>
      <c r="G420" s="12">
        <v>120</v>
      </c>
      <c r="H420" s="12">
        <v>60</v>
      </c>
      <c r="I420" s="21">
        <v>352.84552845528458</v>
      </c>
      <c r="J420" s="21">
        <v>434</v>
      </c>
      <c r="K420" s="15">
        <v>83</v>
      </c>
    </row>
    <row r="421" spans="2:11">
      <c r="B421" s="12" t="s">
        <v>983</v>
      </c>
      <c r="C421" s="22" t="s">
        <v>94</v>
      </c>
      <c r="D421" s="22" t="s">
        <v>253</v>
      </c>
      <c r="E421" s="22">
        <f t="shared" si="6"/>
        <v>47.06</v>
      </c>
      <c r="F421" s="12" t="s">
        <v>431</v>
      </c>
      <c r="G421" s="12">
        <v>120</v>
      </c>
      <c r="H421" s="12">
        <v>60</v>
      </c>
      <c r="I421" s="21">
        <v>566.66666666666663</v>
      </c>
      <c r="J421" s="21">
        <v>697</v>
      </c>
      <c r="K421" s="15">
        <v>93</v>
      </c>
    </row>
    <row r="422" spans="2:11">
      <c r="B422" s="12" t="s">
        <v>984</v>
      </c>
      <c r="C422" s="22" t="s">
        <v>95</v>
      </c>
      <c r="D422" s="22" t="s">
        <v>254</v>
      </c>
      <c r="E422" s="22">
        <f t="shared" si="6"/>
        <v>48.33</v>
      </c>
      <c r="F422" s="12" t="s">
        <v>431</v>
      </c>
      <c r="G422" s="12">
        <v>120</v>
      </c>
      <c r="H422" s="12">
        <v>60</v>
      </c>
      <c r="I422" s="21">
        <v>488.6178861788618</v>
      </c>
      <c r="J422" s="21">
        <v>601</v>
      </c>
      <c r="K422" s="15">
        <v>93</v>
      </c>
    </row>
    <row r="423" spans="2:11">
      <c r="B423" s="12" t="s">
        <v>985</v>
      </c>
      <c r="C423" s="22" t="s">
        <v>96</v>
      </c>
      <c r="D423" s="22" t="s">
        <v>255</v>
      </c>
      <c r="E423" s="22">
        <f t="shared" si="6"/>
        <v>50.57</v>
      </c>
      <c r="F423" s="12" t="s">
        <v>431</v>
      </c>
      <c r="G423" s="12">
        <v>120</v>
      </c>
      <c r="H423" s="12">
        <v>60</v>
      </c>
      <c r="I423" s="21">
        <v>557.72357723577238</v>
      </c>
      <c r="J423" s="21">
        <v>686</v>
      </c>
      <c r="K423" s="15">
        <v>140</v>
      </c>
    </row>
    <row r="424" spans="2:11">
      <c r="B424" s="12" t="s">
        <v>986</v>
      </c>
      <c r="C424" s="22" t="s">
        <v>97</v>
      </c>
      <c r="D424" s="22" t="s">
        <v>256</v>
      </c>
      <c r="E424" s="22">
        <f t="shared" si="6"/>
        <v>50.05</v>
      </c>
      <c r="F424" s="12" t="s">
        <v>431</v>
      </c>
      <c r="G424" s="12">
        <v>120</v>
      </c>
      <c r="H424" s="12">
        <v>60</v>
      </c>
      <c r="I424" s="21">
        <v>539.02439024390242</v>
      </c>
      <c r="J424" s="21">
        <v>663</v>
      </c>
      <c r="K424" s="15">
        <v>140</v>
      </c>
    </row>
    <row r="425" spans="2:11">
      <c r="B425" s="12" t="s">
        <v>987</v>
      </c>
      <c r="C425" s="22" t="s">
        <v>98</v>
      </c>
      <c r="D425" s="22" t="s">
        <v>257</v>
      </c>
      <c r="E425" s="22">
        <f t="shared" si="6"/>
        <v>52.29</v>
      </c>
      <c r="F425" s="12" t="s">
        <v>431</v>
      </c>
      <c r="G425" s="12">
        <v>120</v>
      </c>
      <c r="H425" s="12">
        <v>60</v>
      </c>
      <c r="I425" s="21">
        <v>602.43902439024396</v>
      </c>
      <c r="J425" s="21">
        <v>741</v>
      </c>
      <c r="K425" s="15">
        <v>140</v>
      </c>
    </row>
    <row r="426" spans="2:11">
      <c r="B426" s="12" t="s">
        <v>988</v>
      </c>
      <c r="C426" s="22" t="s">
        <v>99</v>
      </c>
      <c r="D426" s="22" t="s">
        <v>258</v>
      </c>
      <c r="E426" s="22">
        <f t="shared" si="6"/>
        <v>47.57</v>
      </c>
      <c r="F426" s="12" t="s">
        <v>431</v>
      </c>
      <c r="G426" s="12">
        <v>120</v>
      </c>
      <c r="H426" s="12">
        <v>60</v>
      </c>
      <c r="I426" s="21">
        <v>487.80487804878049</v>
      </c>
      <c r="J426" s="21">
        <v>600</v>
      </c>
      <c r="K426" s="15">
        <v>93</v>
      </c>
    </row>
    <row r="427" spans="2:11">
      <c r="B427" s="12" t="s">
        <v>989</v>
      </c>
      <c r="C427" s="22" t="s">
        <v>100</v>
      </c>
      <c r="D427" s="22" t="s">
        <v>259</v>
      </c>
      <c r="E427" s="22">
        <f t="shared" si="6"/>
        <v>49.81</v>
      </c>
      <c r="F427" s="12" t="s">
        <v>431</v>
      </c>
      <c r="G427" s="12">
        <v>120</v>
      </c>
      <c r="H427" s="12">
        <v>60</v>
      </c>
      <c r="I427" s="21">
        <v>573.17073170731703</v>
      </c>
      <c r="J427" s="21">
        <v>705</v>
      </c>
      <c r="K427" s="15">
        <v>93</v>
      </c>
    </row>
    <row r="428" spans="2:11">
      <c r="B428" s="12" t="s">
        <v>990</v>
      </c>
      <c r="C428" s="22" t="s">
        <v>101</v>
      </c>
      <c r="D428" s="22" t="s">
        <v>260</v>
      </c>
      <c r="E428" s="22">
        <f t="shared" si="6"/>
        <v>50.87</v>
      </c>
      <c r="F428" s="12" t="s">
        <v>431</v>
      </c>
      <c r="G428" s="12">
        <v>120</v>
      </c>
      <c r="H428" s="12">
        <v>60</v>
      </c>
      <c r="I428" s="21">
        <v>573.98373983739839</v>
      </c>
      <c r="J428" s="21">
        <v>706</v>
      </c>
      <c r="K428" s="15">
        <v>140</v>
      </c>
    </row>
    <row r="429" spans="2:11">
      <c r="B429" s="12" t="s">
        <v>991</v>
      </c>
      <c r="C429" s="22" t="s">
        <v>102</v>
      </c>
      <c r="D429" s="22" t="s">
        <v>261</v>
      </c>
      <c r="E429" s="22">
        <f t="shared" si="6"/>
        <v>53.11</v>
      </c>
      <c r="F429" s="12" t="s">
        <v>431</v>
      </c>
      <c r="G429" s="12">
        <v>120</v>
      </c>
      <c r="H429" s="12">
        <v>60</v>
      </c>
      <c r="I429" s="21">
        <v>621.95121951219517</v>
      </c>
      <c r="J429" s="21">
        <v>765</v>
      </c>
      <c r="K429" s="15">
        <v>140</v>
      </c>
    </row>
    <row r="430" spans="2:11">
      <c r="B430" s="12" t="s">
        <v>992</v>
      </c>
      <c r="C430" s="22" t="s">
        <v>103</v>
      </c>
      <c r="D430" s="22">
        <v>45.4</v>
      </c>
      <c r="E430" s="22">
        <f t="shared" si="6"/>
        <v>48.4</v>
      </c>
      <c r="F430" s="12" t="s">
        <v>431</v>
      </c>
      <c r="G430" s="12">
        <v>120</v>
      </c>
      <c r="H430" s="12">
        <v>60</v>
      </c>
      <c r="I430" s="21">
        <v>525.20325203252037</v>
      </c>
      <c r="J430" s="21">
        <v>646</v>
      </c>
      <c r="K430" s="15">
        <v>93</v>
      </c>
    </row>
    <row r="431" spans="2:11">
      <c r="B431" s="12" t="s">
        <v>993</v>
      </c>
      <c r="C431" s="22" t="s">
        <v>104</v>
      </c>
      <c r="D431" s="22" t="s">
        <v>123</v>
      </c>
      <c r="E431" s="22">
        <f t="shared" si="6"/>
        <v>38.01</v>
      </c>
      <c r="F431" s="12" t="s">
        <v>431</v>
      </c>
      <c r="G431" s="12">
        <v>120</v>
      </c>
      <c r="H431" s="12">
        <v>60</v>
      </c>
      <c r="I431" s="21">
        <v>373.98373983739839</v>
      </c>
      <c r="J431" s="21">
        <v>460</v>
      </c>
      <c r="K431" s="15">
        <v>83</v>
      </c>
    </row>
    <row r="432" spans="2:11">
      <c r="B432" s="12" t="s">
        <v>994</v>
      </c>
      <c r="C432" s="22" t="s">
        <v>105</v>
      </c>
      <c r="D432" s="22" t="s">
        <v>262</v>
      </c>
      <c r="E432" s="22">
        <f t="shared" si="6"/>
        <v>50.64</v>
      </c>
      <c r="F432" s="12" t="s">
        <v>431</v>
      </c>
      <c r="G432" s="12">
        <v>120</v>
      </c>
      <c r="H432" s="12">
        <v>60</v>
      </c>
      <c r="I432" s="21">
        <v>569.10569105691059</v>
      </c>
      <c r="J432" s="21">
        <v>700</v>
      </c>
      <c r="K432" s="15">
        <v>140</v>
      </c>
    </row>
    <row r="433" spans="2:13">
      <c r="B433" s="12" t="s">
        <v>995</v>
      </c>
      <c r="C433" s="22" t="s">
        <v>106</v>
      </c>
      <c r="D433" s="22" t="s">
        <v>263</v>
      </c>
      <c r="E433" s="22">
        <f t="shared" si="6"/>
        <v>39.49</v>
      </c>
      <c r="F433" s="12" t="s">
        <v>431</v>
      </c>
      <c r="G433" s="12">
        <v>120</v>
      </c>
      <c r="H433" s="12">
        <v>60</v>
      </c>
      <c r="I433" s="21">
        <v>386.99186991869919</v>
      </c>
      <c r="J433" s="21">
        <v>476</v>
      </c>
      <c r="K433" s="15">
        <v>83</v>
      </c>
    </row>
    <row r="434" spans="2:13">
      <c r="B434" s="12" t="s">
        <v>996</v>
      </c>
      <c r="C434" s="22" t="s">
        <v>107</v>
      </c>
      <c r="D434" s="22" t="s">
        <v>264</v>
      </c>
      <c r="E434" s="22">
        <f t="shared" si="6"/>
        <v>42.98</v>
      </c>
      <c r="F434" s="12" t="s">
        <v>431</v>
      </c>
      <c r="G434" s="12">
        <v>120</v>
      </c>
      <c r="H434" s="12">
        <v>60</v>
      </c>
      <c r="I434" s="21">
        <v>468.29268292682929</v>
      </c>
      <c r="J434" s="21">
        <v>576</v>
      </c>
      <c r="K434" s="15">
        <v>93</v>
      </c>
    </row>
    <row r="435" spans="2:13">
      <c r="B435" s="12" t="s">
        <v>997</v>
      </c>
      <c r="C435" s="22" t="s">
        <v>108</v>
      </c>
      <c r="D435" s="22">
        <v>41</v>
      </c>
      <c r="E435" s="22">
        <f t="shared" si="6"/>
        <v>44</v>
      </c>
      <c r="F435" s="12" t="s">
        <v>431</v>
      </c>
      <c r="G435" s="12">
        <v>120</v>
      </c>
      <c r="H435" s="12">
        <v>60</v>
      </c>
      <c r="I435" s="21">
        <v>456.09756097560978</v>
      </c>
      <c r="J435" s="21">
        <v>561</v>
      </c>
      <c r="K435" s="15">
        <v>93</v>
      </c>
    </row>
    <row r="436" spans="2:13">
      <c r="B436" s="12" t="s">
        <v>998</v>
      </c>
      <c r="C436" s="22" t="s">
        <v>109</v>
      </c>
      <c r="D436" s="22" t="s">
        <v>185</v>
      </c>
      <c r="E436" s="22">
        <f t="shared" si="6"/>
        <v>46.24</v>
      </c>
      <c r="F436" s="12" t="s">
        <v>431</v>
      </c>
      <c r="G436" s="12">
        <v>120</v>
      </c>
      <c r="H436" s="12">
        <v>60</v>
      </c>
      <c r="I436" s="21">
        <v>535.77235772357722</v>
      </c>
      <c r="J436" s="21">
        <v>659</v>
      </c>
      <c r="K436" s="15">
        <v>93</v>
      </c>
    </row>
    <row r="437" spans="2:13">
      <c r="B437" s="12" t="s">
        <v>999</v>
      </c>
      <c r="C437" s="22" t="s">
        <v>110</v>
      </c>
      <c r="D437" s="22" t="s">
        <v>265</v>
      </c>
      <c r="E437" s="22">
        <f t="shared" si="6"/>
        <v>42.34</v>
      </c>
      <c r="F437" s="12" t="s">
        <v>431</v>
      </c>
      <c r="G437" s="12">
        <v>120</v>
      </c>
      <c r="H437" s="12">
        <v>60</v>
      </c>
      <c r="I437" s="21">
        <v>453.65853658536588</v>
      </c>
      <c r="J437" s="21">
        <v>558</v>
      </c>
      <c r="K437" s="15">
        <v>93</v>
      </c>
    </row>
    <row r="438" spans="2:13">
      <c r="B438" s="12" t="s">
        <v>1000</v>
      </c>
      <c r="C438" s="22" t="s">
        <v>111</v>
      </c>
      <c r="D438" s="22" t="s">
        <v>266</v>
      </c>
      <c r="E438" s="22">
        <f t="shared" si="6"/>
        <v>44.58</v>
      </c>
      <c r="F438" s="12" t="s">
        <v>431</v>
      </c>
      <c r="G438" s="12">
        <v>120</v>
      </c>
      <c r="H438" s="12">
        <v>60</v>
      </c>
      <c r="I438" s="21">
        <v>500</v>
      </c>
      <c r="J438" s="21">
        <v>615</v>
      </c>
      <c r="K438" s="15">
        <v>93</v>
      </c>
    </row>
    <row r="439" spans="2:13">
      <c r="B439" s="12" t="s">
        <v>1001</v>
      </c>
      <c r="C439" s="22" t="s">
        <v>112</v>
      </c>
      <c r="D439" s="22" t="s">
        <v>267</v>
      </c>
      <c r="E439" s="22">
        <f t="shared" si="6"/>
        <v>44.82</v>
      </c>
      <c r="F439" s="12" t="s">
        <v>431</v>
      </c>
      <c r="G439" s="12">
        <v>120</v>
      </c>
      <c r="H439" s="12">
        <v>60</v>
      </c>
      <c r="I439" s="21">
        <v>495.1219512195122</v>
      </c>
      <c r="J439" s="21">
        <v>609</v>
      </c>
      <c r="K439" s="15">
        <v>93</v>
      </c>
    </row>
    <row r="440" spans="2:13">
      <c r="B440" s="16" t="s">
        <v>1002</v>
      </c>
      <c r="C440" s="24" t="s">
        <v>90</v>
      </c>
      <c r="D440" s="24" t="s">
        <v>249</v>
      </c>
      <c r="E440" s="24">
        <f t="shared" si="6"/>
        <v>45.15</v>
      </c>
      <c r="F440" s="16" t="s">
        <v>432</v>
      </c>
      <c r="G440" s="16">
        <v>120</v>
      </c>
      <c r="H440" s="16">
        <v>60</v>
      </c>
      <c r="I440" s="25">
        <v>578.86178861788619</v>
      </c>
      <c r="J440" s="25">
        <v>712</v>
      </c>
      <c r="K440" s="17">
        <v>93</v>
      </c>
      <c r="L440" s="26"/>
      <c r="M440" s="26"/>
    </row>
    <row r="441" spans="2:13">
      <c r="B441" s="16" t="s">
        <v>1003</v>
      </c>
      <c r="C441" s="24" t="s">
        <v>91</v>
      </c>
      <c r="D441" s="24" t="s">
        <v>250</v>
      </c>
      <c r="E441" s="24">
        <f t="shared" si="6"/>
        <v>45.69</v>
      </c>
      <c r="F441" s="16" t="s">
        <v>432</v>
      </c>
      <c r="G441" s="16">
        <v>120</v>
      </c>
      <c r="H441" s="16">
        <v>60</v>
      </c>
      <c r="I441" s="25">
        <v>620.32520325203257</v>
      </c>
      <c r="J441" s="25">
        <v>763</v>
      </c>
      <c r="K441" s="17">
        <v>93</v>
      </c>
      <c r="L441" s="26"/>
      <c r="M441" s="26"/>
    </row>
    <row r="442" spans="2:13">
      <c r="B442" s="16" t="s">
        <v>1004</v>
      </c>
      <c r="C442" s="24" t="s">
        <v>92</v>
      </c>
      <c r="D442" s="24" t="s">
        <v>251</v>
      </c>
      <c r="E442" s="24">
        <f t="shared" si="6"/>
        <v>47.97</v>
      </c>
      <c r="F442" s="16" t="s">
        <v>432</v>
      </c>
      <c r="G442" s="16">
        <v>120</v>
      </c>
      <c r="H442" s="16">
        <v>60</v>
      </c>
      <c r="I442" s="25">
        <v>668.29268292682923</v>
      </c>
      <c r="J442" s="25">
        <v>822</v>
      </c>
      <c r="K442" s="17">
        <v>93</v>
      </c>
      <c r="L442" s="26"/>
      <c r="M442" s="26"/>
    </row>
    <row r="443" spans="2:13">
      <c r="B443" s="16" t="s">
        <v>1005</v>
      </c>
      <c r="C443" s="24" t="s">
        <v>93</v>
      </c>
      <c r="D443" s="24" t="s">
        <v>252</v>
      </c>
      <c r="E443" s="24">
        <f t="shared" si="6"/>
        <v>34.25</v>
      </c>
      <c r="F443" s="16" t="s">
        <v>432</v>
      </c>
      <c r="G443" s="16">
        <v>120</v>
      </c>
      <c r="H443" s="16">
        <v>60</v>
      </c>
      <c r="I443" s="25">
        <v>373.17073170731709</v>
      </c>
      <c r="J443" s="25">
        <v>459</v>
      </c>
      <c r="K443" s="17">
        <v>83</v>
      </c>
      <c r="L443" s="26"/>
      <c r="M443" s="26"/>
    </row>
    <row r="444" spans="2:13">
      <c r="B444" s="16" t="s">
        <v>1006</v>
      </c>
      <c r="C444" s="24" t="s">
        <v>94</v>
      </c>
      <c r="D444" s="24" t="s">
        <v>253</v>
      </c>
      <c r="E444" s="24">
        <f t="shared" si="6"/>
        <v>47.06</v>
      </c>
      <c r="F444" s="16" t="s">
        <v>432</v>
      </c>
      <c r="G444" s="16">
        <v>120</v>
      </c>
      <c r="H444" s="16">
        <v>60</v>
      </c>
      <c r="I444" s="25">
        <v>595.1219512195122</v>
      </c>
      <c r="J444" s="25">
        <v>732</v>
      </c>
      <c r="K444" s="17">
        <v>93</v>
      </c>
      <c r="L444" s="26"/>
      <c r="M444" s="26"/>
    </row>
    <row r="445" spans="2:13">
      <c r="B445" s="16" t="s">
        <v>1007</v>
      </c>
      <c r="C445" s="24" t="s">
        <v>95</v>
      </c>
      <c r="D445" s="24" t="s">
        <v>254</v>
      </c>
      <c r="E445" s="24">
        <f t="shared" si="6"/>
        <v>48.33</v>
      </c>
      <c r="F445" s="16" t="s">
        <v>432</v>
      </c>
      <c r="G445" s="16">
        <v>120</v>
      </c>
      <c r="H445" s="16">
        <v>60</v>
      </c>
      <c r="I445" s="25">
        <v>525.20325203252037</v>
      </c>
      <c r="J445" s="25">
        <v>646</v>
      </c>
      <c r="K445" s="17">
        <v>93</v>
      </c>
      <c r="L445" s="26"/>
      <c r="M445" s="26"/>
    </row>
    <row r="446" spans="2:13">
      <c r="B446" s="16" t="s">
        <v>1008</v>
      </c>
      <c r="C446" s="24" t="s">
        <v>96</v>
      </c>
      <c r="D446" s="24" t="s">
        <v>255</v>
      </c>
      <c r="E446" s="24">
        <f t="shared" si="6"/>
        <v>50.57</v>
      </c>
      <c r="F446" s="16" t="s">
        <v>432</v>
      </c>
      <c r="G446" s="16">
        <v>120</v>
      </c>
      <c r="H446" s="16">
        <v>60</v>
      </c>
      <c r="I446" s="25">
        <v>589.43089430894315</v>
      </c>
      <c r="J446" s="25">
        <v>725</v>
      </c>
      <c r="K446" s="17">
        <v>140</v>
      </c>
      <c r="L446" s="26"/>
      <c r="M446" s="26"/>
    </row>
    <row r="447" spans="2:13">
      <c r="B447" s="16" t="s">
        <v>1009</v>
      </c>
      <c r="C447" s="24" t="s">
        <v>97</v>
      </c>
      <c r="D447" s="24" t="s">
        <v>256</v>
      </c>
      <c r="E447" s="24">
        <f t="shared" si="6"/>
        <v>50.05</v>
      </c>
      <c r="F447" s="16" t="s">
        <v>432</v>
      </c>
      <c r="G447" s="16">
        <v>120</v>
      </c>
      <c r="H447" s="16">
        <v>60</v>
      </c>
      <c r="I447" s="25">
        <v>585.36585365853659</v>
      </c>
      <c r="J447" s="25">
        <v>720</v>
      </c>
      <c r="K447" s="17">
        <v>140</v>
      </c>
      <c r="L447" s="26"/>
      <c r="M447" s="26"/>
    </row>
    <row r="448" spans="2:13">
      <c r="B448" s="16" t="s">
        <v>1010</v>
      </c>
      <c r="C448" s="24" t="s">
        <v>98</v>
      </c>
      <c r="D448" s="24" t="s">
        <v>257</v>
      </c>
      <c r="E448" s="24">
        <f t="shared" si="6"/>
        <v>52.29</v>
      </c>
      <c r="F448" s="16" t="s">
        <v>432</v>
      </c>
      <c r="G448" s="16">
        <v>120</v>
      </c>
      <c r="H448" s="16">
        <v>60</v>
      </c>
      <c r="I448" s="25">
        <v>640.65040650406502</v>
      </c>
      <c r="J448" s="25">
        <v>788</v>
      </c>
      <c r="K448" s="17">
        <v>140</v>
      </c>
      <c r="L448" s="26"/>
      <c r="M448" s="26"/>
    </row>
    <row r="449" spans="2:13">
      <c r="B449" s="16" t="s">
        <v>1011</v>
      </c>
      <c r="C449" s="24" t="s">
        <v>99</v>
      </c>
      <c r="D449" s="24" t="s">
        <v>258</v>
      </c>
      <c r="E449" s="24">
        <f t="shared" si="6"/>
        <v>47.57</v>
      </c>
      <c r="F449" s="16" t="s">
        <v>432</v>
      </c>
      <c r="G449" s="16">
        <v>120</v>
      </c>
      <c r="H449" s="16">
        <v>60</v>
      </c>
      <c r="I449" s="25">
        <v>524.39024390243901</v>
      </c>
      <c r="J449" s="25">
        <v>645</v>
      </c>
      <c r="K449" s="17">
        <v>93</v>
      </c>
      <c r="L449" s="26"/>
      <c r="M449" s="26"/>
    </row>
    <row r="450" spans="2:13">
      <c r="B450" s="16" t="s">
        <v>1012</v>
      </c>
      <c r="C450" s="24" t="s">
        <v>100</v>
      </c>
      <c r="D450" s="24" t="s">
        <v>259</v>
      </c>
      <c r="E450" s="24">
        <f t="shared" si="6"/>
        <v>49.81</v>
      </c>
      <c r="F450" s="16" t="s">
        <v>432</v>
      </c>
      <c r="G450" s="16">
        <v>120</v>
      </c>
      <c r="H450" s="16">
        <v>60</v>
      </c>
      <c r="I450" s="25">
        <v>610.56910569105696</v>
      </c>
      <c r="J450" s="25">
        <v>751</v>
      </c>
      <c r="K450" s="17">
        <v>93</v>
      </c>
      <c r="L450" s="26"/>
      <c r="M450" s="26"/>
    </row>
    <row r="451" spans="2:13">
      <c r="B451" s="16" t="s">
        <v>1013</v>
      </c>
      <c r="C451" s="24" t="s">
        <v>101</v>
      </c>
      <c r="D451" s="24" t="s">
        <v>260</v>
      </c>
      <c r="E451" s="24">
        <f t="shared" si="6"/>
        <v>50.87</v>
      </c>
      <c r="F451" s="16" t="s">
        <v>432</v>
      </c>
      <c r="G451" s="16">
        <v>120</v>
      </c>
      <c r="H451" s="16">
        <v>60</v>
      </c>
      <c r="I451" s="25">
        <v>617.07317073170736</v>
      </c>
      <c r="J451" s="25">
        <v>759</v>
      </c>
      <c r="K451" s="17">
        <v>140</v>
      </c>
      <c r="L451" s="26"/>
      <c r="M451" s="26"/>
    </row>
    <row r="452" spans="2:13">
      <c r="B452" s="16" t="s">
        <v>1014</v>
      </c>
      <c r="C452" s="24" t="s">
        <v>102</v>
      </c>
      <c r="D452" s="24" t="s">
        <v>261</v>
      </c>
      <c r="E452" s="24">
        <f t="shared" ref="E452:E515" si="7">D452+3</f>
        <v>53.11</v>
      </c>
      <c r="F452" s="16" t="s">
        <v>432</v>
      </c>
      <c r="G452" s="16">
        <v>120</v>
      </c>
      <c r="H452" s="16">
        <v>60</v>
      </c>
      <c r="I452" s="25">
        <v>671.54471544715443</v>
      </c>
      <c r="J452" s="25">
        <v>826</v>
      </c>
      <c r="K452" s="17">
        <v>140</v>
      </c>
      <c r="L452" s="26"/>
      <c r="M452" s="26"/>
    </row>
    <row r="453" spans="2:13">
      <c r="B453" s="16" t="s">
        <v>1015</v>
      </c>
      <c r="C453" s="24" t="s">
        <v>103</v>
      </c>
      <c r="D453" s="24">
        <v>45.5</v>
      </c>
      <c r="E453" s="24">
        <f t="shared" si="7"/>
        <v>48.5</v>
      </c>
      <c r="F453" s="16" t="s">
        <v>432</v>
      </c>
      <c r="G453" s="16">
        <v>120</v>
      </c>
      <c r="H453" s="16">
        <v>60</v>
      </c>
      <c r="I453" s="25">
        <v>550.40650406504062</v>
      </c>
      <c r="J453" s="25">
        <v>677</v>
      </c>
      <c r="K453" s="17">
        <v>93</v>
      </c>
      <c r="L453" s="26"/>
      <c r="M453" s="26"/>
    </row>
    <row r="454" spans="2:13">
      <c r="B454" s="16" t="s">
        <v>1016</v>
      </c>
      <c r="C454" s="24" t="s">
        <v>104</v>
      </c>
      <c r="D454" s="24" t="s">
        <v>123</v>
      </c>
      <c r="E454" s="24">
        <f t="shared" si="7"/>
        <v>38.01</v>
      </c>
      <c r="F454" s="16" t="s">
        <v>432</v>
      </c>
      <c r="G454" s="16">
        <v>120</v>
      </c>
      <c r="H454" s="16">
        <v>60</v>
      </c>
      <c r="I454" s="25">
        <v>406.5040650406504</v>
      </c>
      <c r="J454" s="25">
        <v>500</v>
      </c>
      <c r="K454" s="17">
        <v>83</v>
      </c>
      <c r="L454" s="26"/>
      <c r="M454" s="26"/>
    </row>
    <row r="455" spans="2:13">
      <c r="B455" s="16" t="s">
        <v>1017</v>
      </c>
      <c r="C455" s="24" t="s">
        <v>105</v>
      </c>
      <c r="D455" s="24" t="s">
        <v>262</v>
      </c>
      <c r="E455" s="24">
        <f t="shared" si="7"/>
        <v>50.64</v>
      </c>
      <c r="F455" s="16" t="s">
        <v>432</v>
      </c>
      <c r="G455" s="16">
        <v>120</v>
      </c>
      <c r="H455" s="16">
        <v>60</v>
      </c>
      <c r="I455" s="25">
        <v>610.56910569105696</v>
      </c>
      <c r="J455" s="25">
        <v>751</v>
      </c>
      <c r="K455" s="17">
        <v>140</v>
      </c>
      <c r="L455" s="26"/>
      <c r="M455" s="26"/>
    </row>
    <row r="456" spans="2:13">
      <c r="B456" s="16" t="s">
        <v>1018</v>
      </c>
      <c r="C456" s="24" t="s">
        <v>106</v>
      </c>
      <c r="D456" s="24" t="s">
        <v>263</v>
      </c>
      <c r="E456" s="24">
        <f t="shared" si="7"/>
        <v>39.49</v>
      </c>
      <c r="F456" s="16" t="s">
        <v>432</v>
      </c>
      <c r="G456" s="16">
        <v>120</v>
      </c>
      <c r="H456" s="16">
        <v>60</v>
      </c>
      <c r="I456" s="25">
        <v>421.95121951219511</v>
      </c>
      <c r="J456" s="25">
        <v>519</v>
      </c>
      <c r="K456" s="17">
        <v>83</v>
      </c>
      <c r="L456" s="26"/>
      <c r="M456" s="26"/>
    </row>
    <row r="457" spans="2:13">
      <c r="B457" s="16" t="s">
        <v>1019</v>
      </c>
      <c r="C457" s="24" t="s">
        <v>107</v>
      </c>
      <c r="D457" s="24" t="s">
        <v>264</v>
      </c>
      <c r="E457" s="24">
        <f t="shared" si="7"/>
        <v>42.98</v>
      </c>
      <c r="F457" s="16" t="s">
        <v>432</v>
      </c>
      <c r="G457" s="16">
        <v>120</v>
      </c>
      <c r="H457" s="16">
        <v>60</v>
      </c>
      <c r="I457" s="25">
        <v>517.07317073170736</v>
      </c>
      <c r="J457" s="25">
        <v>636</v>
      </c>
      <c r="K457" s="17">
        <v>93</v>
      </c>
      <c r="L457" s="26"/>
      <c r="M457" s="26"/>
    </row>
    <row r="458" spans="2:13">
      <c r="B458" s="16" t="s">
        <v>1020</v>
      </c>
      <c r="C458" s="24" t="s">
        <v>108</v>
      </c>
      <c r="D458" s="24">
        <v>41</v>
      </c>
      <c r="E458" s="24">
        <f t="shared" si="7"/>
        <v>44</v>
      </c>
      <c r="F458" s="16" t="s">
        <v>432</v>
      </c>
      <c r="G458" s="16">
        <v>120</v>
      </c>
      <c r="H458" s="16">
        <v>60</v>
      </c>
      <c r="I458" s="25">
        <v>504.0650406504065</v>
      </c>
      <c r="J458" s="25">
        <v>620</v>
      </c>
      <c r="K458" s="17">
        <v>93</v>
      </c>
      <c r="L458" s="26"/>
      <c r="M458" s="26"/>
    </row>
    <row r="459" spans="2:13">
      <c r="B459" s="16" t="s">
        <v>1021</v>
      </c>
      <c r="C459" s="24" t="s">
        <v>109</v>
      </c>
      <c r="D459" s="24" t="s">
        <v>185</v>
      </c>
      <c r="E459" s="24">
        <f t="shared" si="7"/>
        <v>46.24</v>
      </c>
      <c r="F459" s="16" t="s">
        <v>432</v>
      </c>
      <c r="G459" s="16">
        <v>120</v>
      </c>
      <c r="H459" s="16">
        <v>60</v>
      </c>
      <c r="I459" s="25">
        <v>584.55284552845524</v>
      </c>
      <c r="J459" s="25">
        <v>719</v>
      </c>
      <c r="K459" s="17">
        <v>93</v>
      </c>
      <c r="L459" s="26"/>
      <c r="M459" s="26"/>
    </row>
    <row r="460" spans="2:13">
      <c r="B460" s="16" t="s">
        <v>1022</v>
      </c>
      <c r="C460" s="24" t="s">
        <v>110</v>
      </c>
      <c r="D460" s="24" t="s">
        <v>265</v>
      </c>
      <c r="E460" s="24">
        <f t="shared" si="7"/>
        <v>42.34</v>
      </c>
      <c r="F460" s="16" t="s">
        <v>432</v>
      </c>
      <c r="G460" s="16">
        <v>120</v>
      </c>
      <c r="H460" s="16">
        <v>60</v>
      </c>
      <c r="I460" s="25">
        <v>501.6260162601626</v>
      </c>
      <c r="J460" s="25">
        <v>617</v>
      </c>
      <c r="K460" s="17">
        <v>93</v>
      </c>
      <c r="L460" s="26"/>
      <c r="M460" s="26"/>
    </row>
    <row r="461" spans="2:13">
      <c r="B461" s="16" t="s">
        <v>1023</v>
      </c>
      <c r="C461" s="24" t="s">
        <v>111</v>
      </c>
      <c r="D461" s="24" t="s">
        <v>266</v>
      </c>
      <c r="E461" s="24">
        <f t="shared" si="7"/>
        <v>44.58</v>
      </c>
      <c r="F461" s="16" t="s">
        <v>432</v>
      </c>
      <c r="G461" s="16">
        <v>120</v>
      </c>
      <c r="H461" s="16">
        <v>60</v>
      </c>
      <c r="I461" s="25">
        <v>549.59349593495938</v>
      </c>
      <c r="J461" s="25">
        <v>676</v>
      </c>
      <c r="K461" s="17">
        <v>93</v>
      </c>
      <c r="L461" s="26"/>
      <c r="M461" s="26"/>
    </row>
    <row r="462" spans="2:13">
      <c r="B462" s="16" t="s">
        <v>1024</v>
      </c>
      <c r="C462" s="24" t="s">
        <v>112</v>
      </c>
      <c r="D462" s="24" t="s">
        <v>267</v>
      </c>
      <c r="E462" s="24">
        <f t="shared" si="7"/>
        <v>44.82</v>
      </c>
      <c r="F462" s="16" t="s">
        <v>432</v>
      </c>
      <c r="G462" s="16">
        <v>120</v>
      </c>
      <c r="H462" s="16">
        <v>60</v>
      </c>
      <c r="I462" s="25">
        <v>530.08130081300817</v>
      </c>
      <c r="J462" s="25">
        <v>652</v>
      </c>
      <c r="K462" s="17">
        <v>93</v>
      </c>
      <c r="L462" s="26"/>
      <c r="M462" s="26"/>
    </row>
    <row r="463" spans="2:13">
      <c r="B463" s="12" t="s">
        <v>1025</v>
      </c>
      <c r="C463" s="22" t="s">
        <v>90</v>
      </c>
      <c r="D463" s="22" t="s">
        <v>249</v>
      </c>
      <c r="E463" s="22">
        <f t="shared" si="7"/>
        <v>45.15</v>
      </c>
      <c r="F463" s="12" t="s">
        <v>2</v>
      </c>
      <c r="G463" s="12">
        <v>120</v>
      </c>
      <c r="H463" s="12">
        <v>60</v>
      </c>
      <c r="I463" s="21">
        <v>639.02439024390242</v>
      </c>
      <c r="J463" s="21">
        <v>786</v>
      </c>
      <c r="K463" s="15">
        <v>93</v>
      </c>
    </row>
    <row r="464" spans="2:13">
      <c r="B464" s="12" t="s">
        <v>1026</v>
      </c>
      <c r="C464" s="22" t="s">
        <v>91</v>
      </c>
      <c r="D464" s="22" t="s">
        <v>250</v>
      </c>
      <c r="E464" s="22">
        <f t="shared" si="7"/>
        <v>45.69</v>
      </c>
      <c r="F464" s="12" t="s">
        <v>2</v>
      </c>
      <c r="G464" s="12">
        <v>120</v>
      </c>
      <c r="H464" s="12">
        <v>60</v>
      </c>
      <c r="I464" s="21">
        <v>689.43089430894315</v>
      </c>
      <c r="J464" s="21">
        <v>848</v>
      </c>
      <c r="K464" s="15">
        <v>93</v>
      </c>
    </row>
    <row r="465" spans="2:11">
      <c r="B465" s="12" t="s">
        <v>1027</v>
      </c>
      <c r="C465" s="22" t="s">
        <v>92</v>
      </c>
      <c r="D465" s="22" t="s">
        <v>251</v>
      </c>
      <c r="E465" s="22">
        <f t="shared" si="7"/>
        <v>47.97</v>
      </c>
      <c r="F465" s="12" t="s">
        <v>2</v>
      </c>
      <c r="G465" s="12">
        <v>120</v>
      </c>
      <c r="H465" s="12">
        <v>60</v>
      </c>
      <c r="I465" s="21">
        <v>741.46341463414637</v>
      </c>
      <c r="J465" s="21">
        <v>912</v>
      </c>
      <c r="K465" s="15">
        <v>93</v>
      </c>
    </row>
    <row r="466" spans="2:11">
      <c r="B466" s="12" t="s">
        <v>1028</v>
      </c>
      <c r="C466" s="22" t="s">
        <v>93</v>
      </c>
      <c r="D466" s="22" t="s">
        <v>252</v>
      </c>
      <c r="E466" s="22">
        <f t="shared" si="7"/>
        <v>34.25</v>
      </c>
      <c r="F466" s="12" t="s">
        <v>2</v>
      </c>
      <c r="G466" s="12">
        <v>120</v>
      </c>
      <c r="H466" s="12">
        <v>60</v>
      </c>
      <c r="I466" s="21">
        <v>434.95934959349592</v>
      </c>
      <c r="J466" s="21">
        <v>535</v>
      </c>
      <c r="K466" s="15">
        <v>83</v>
      </c>
    </row>
    <row r="467" spans="2:11">
      <c r="B467" s="12" t="s">
        <v>1029</v>
      </c>
      <c r="C467" s="22" t="s">
        <v>94</v>
      </c>
      <c r="D467" s="22" t="s">
        <v>253</v>
      </c>
      <c r="E467" s="22">
        <f t="shared" si="7"/>
        <v>47.06</v>
      </c>
      <c r="F467" s="12" t="s">
        <v>2</v>
      </c>
      <c r="G467" s="12">
        <v>120</v>
      </c>
      <c r="H467" s="12">
        <v>60</v>
      </c>
      <c r="I467" s="21">
        <v>656.91056910569102</v>
      </c>
      <c r="J467" s="21">
        <v>808</v>
      </c>
      <c r="K467" s="15">
        <v>93</v>
      </c>
    </row>
    <row r="468" spans="2:11">
      <c r="B468" s="12" t="s">
        <v>1030</v>
      </c>
      <c r="C468" s="22" t="s">
        <v>95</v>
      </c>
      <c r="D468" s="22" t="s">
        <v>254</v>
      </c>
      <c r="E468" s="22">
        <f t="shared" si="7"/>
        <v>48.33</v>
      </c>
      <c r="F468" s="12" t="s">
        <v>2</v>
      </c>
      <c r="G468" s="12">
        <v>120</v>
      </c>
      <c r="H468" s="12">
        <v>60</v>
      </c>
      <c r="I468" s="21">
        <v>592.68292682926835</v>
      </c>
      <c r="J468" s="21">
        <v>729</v>
      </c>
      <c r="K468" s="15">
        <v>93</v>
      </c>
    </row>
    <row r="469" spans="2:11">
      <c r="B469" s="12" t="s">
        <v>1031</v>
      </c>
      <c r="C469" s="22" t="s">
        <v>96</v>
      </c>
      <c r="D469" s="22" t="s">
        <v>255</v>
      </c>
      <c r="E469" s="22">
        <f t="shared" si="7"/>
        <v>50.57</v>
      </c>
      <c r="F469" s="12" t="s">
        <v>2</v>
      </c>
      <c r="G469" s="12">
        <v>120</v>
      </c>
      <c r="H469" s="12">
        <v>60</v>
      </c>
      <c r="I469" s="21">
        <v>661.78861788617883</v>
      </c>
      <c r="J469" s="21">
        <v>814</v>
      </c>
      <c r="K469" s="15">
        <v>140</v>
      </c>
    </row>
    <row r="470" spans="2:11">
      <c r="B470" s="12" t="s">
        <v>1032</v>
      </c>
      <c r="C470" s="22" t="s">
        <v>97</v>
      </c>
      <c r="D470" s="22" t="s">
        <v>256</v>
      </c>
      <c r="E470" s="22">
        <f t="shared" si="7"/>
        <v>50.05</v>
      </c>
      <c r="F470" s="12" t="s">
        <v>2</v>
      </c>
      <c r="G470" s="12">
        <v>120</v>
      </c>
      <c r="H470" s="12">
        <v>60</v>
      </c>
      <c r="I470" s="21">
        <v>643.08943089430898</v>
      </c>
      <c r="J470" s="21">
        <v>791</v>
      </c>
      <c r="K470" s="15">
        <v>140</v>
      </c>
    </row>
    <row r="471" spans="2:11">
      <c r="B471" s="12" t="s">
        <v>1033</v>
      </c>
      <c r="C471" s="22" t="s">
        <v>98</v>
      </c>
      <c r="D471" s="22" t="s">
        <v>257</v>
      </c>
      <c r="E471" s="22">
        <f t="shared" si="7"/>
        <v>52.29</v>
      </c>
      <c r="F471" s="12" t="s">
        <v>2</v>
      </c>
      <c r="G471" s="12">
        <v>120</v>
      </c>
      <c r="H471" s="12">
        <v>60</v>
      </c>
      <c r="I471" s="21">
        <v>705.69105691056916</v>
      </c>
      <c r="J471" s="21">
        <v>868</v>
      </c>
      <c r="K471" s="15">
        <v>140</v>
      </c>
    </row>
    <row r="472" spans="2:11">
      <c r="B472" s="12" t="s">
        <v>1034</v>
      </c>
      <c r="C472" s="22" t="s">
        <v>99</v>
      </c>
      <c r="D472" s="22" t="s">
        <v>258</v>
      </c>
      <c r="E472" s="22">
        <f t="shared" si="7"/>
        <v>47.57</v>
      </c>
      <c r="F472" s="12" t="s">
        <v>2</v>
      </c>
      <c r="G472" s="12">
        <v>120</v>
      </c>
      <c r="H472" s="12">
        <v>60</v>
      </c>
      <c r="I472" s="21">
        <v>586.17886178861795</v>
      </c>
      <c r="J472" s="21">
        <v>721</v>
      </c>
      <c r="K472" s="15">
        <v>93</v>
      </c>
    </row>
    <row r="473" spans="2:11">
      <c r="B473" s="12" t="s">
        <v>1035</v>
      </c>
      <c r="C473" s="22" t="s">
        <v>100</v>
      </c>
      <c r="D473" s="22" t="s">
        <v>259</v>
      </c>
      <c r="E473" s="22">
        <f t="shared" si="7"/>
        <v>49.81</v>
      </c>
      <c r="F473" s="12" t="s">
        <v>2</v>
      </c>
      <c r="G473" s="12">
        <v>120</v>
      </c>
      <c r="H473" s="12">
        <v>60</v>
      </c>
      <c r="I473" s="21">
        <v>673.98373983739839</v>
      </c>
      <c r="J473" s="21">
        <v>829</v>
      </c>
      <c r="K473" s="15">
        <v>93</v>
      </c>
    </row>
    <row r="474" spans="2:11">
      <c r="B474" s="12" t="s">
        <v>1036</v>
      </c>
      <c r="C474" s="22" t="s">
        <v>101</v>
      </c>
      <c r="D474" s="22" t="s">
        <v>260</v>
      </c>
      <c r="E474" s="22">
        <f t="shared" si="7"/>
        <v>50.87</v>
      </c>
      <c r="F474" s="12" t="s">
        <v>2</v>
      </c>
      <c r="G474" s="12">
        <v>120</v>
      </c>
      <c r="H474" s="12">
        <v>60</v>
      </c>
      <c r="I474" s="21">
        <v>679.67479674796743</v>
      </c>
      <c r="J474" s="21">
        <v>836</v>
      </c>
      <c r="K474" s="15">
        <v>140</v>
      </c>
    </row>
    <row r="475" spans="2:11">
      <c r="B475" s="12" t="s">
        <v>1037</v>
      </c>
      <c r="C475" s="22" t="s">
        <v>102</v>
      </c>
      <c r="D475" s="22" t="s">
        <v>261</v>
      </c>
      <c r="E475" s="22">
        <f t="shared" si="7"/>
        <v>53.11</v>
      </c>
      <c r="F475" s="12" t="s">
        <v>2</v>
      </c>
      <c r="G475" s="12">
        <v>120</v>
      </c>
      <c r="H475" s="12">
        <v>60</v>
      </c>
      <c r="I475" s="21">
        <v>735.77235772357722</v>
      </c>
      <c r="J475" s="21">
        <v>905</v>
      </c>
      <c r="K475" s="15">
        <v>140</v>
      </c>
    </row>
    <row r="476" spans="2:11">
      <c r="B476" s="12" t="s">
        <v>1038</v>
      </c>
      <c r="C476" s="22" t="s">
        <v>103</v>
      </c>
      <c r="D476" s="22">
        <v>45.4</v>
      </c>
      <c r="E476" s="22">
        <f t="shared" si="7"/>
        <v>48.4</v>
      </c>
      <c r="F476" s="12" t="s">
        <v>2</v>
      </c>
      <c r="G476" s="12">
        <v>120</v>
      </c>
      <c r="H476" s="12">
        <v>60</v>
      </c>
      <c r="I476" s="21">
        <v>620.32520325203257</v>
      </c>
      <c r="J476" s="21">
        <v>763</v>
      </c>
      <c r="K476" s="15">
        <v>93</v>
      </c>
    </row>
    <row r="477" spans="2:11">
      <c r="B477" s="12" t="s">
        <v>1039</v>
      </c>
      <c r="C477" s="22" t="s">
        <v>104</v>
      </c>
      <c r="D477" s="22" t="s">
        <v>123</v>
      </c>
      <c r="E477" s="22">
        <f t="shared" si="7"/>
        <v>38.01</v>
      </c>
      <c r="F477" s="12" t="s">
        <v>2</v>
      </c>
      <c r="G477" s="12">
        <v>120</v>
      </c>
      <c r="H477" s="12">
        <v>60</v>
      </c>
      <c r="I477" s="21">
        <v>468.29268292682929</v>
      </c>
      <c r="J477" s="21">
        <v>576</v>
      </c>
      <c r="K477" s="15">
        <v>83</v>
      </c>
    </row>
    <row r="478" spans="2:11">
      <c r="B478" s="12" t="s">
        <v>1040</v>
      </c>
      <c r="C478" s="22" t="s">
        <v>105</v>
      </c>
      <c r="D478" s="22" t="s">
        <v>262</v>
      </c>
      <c r="E478" s="22">
        <f t="shared" si="7"/>
        <v>50.64</v>
      </c>
      <c r="F478" s="12" t="s">
        <v>2</v>
      </c>
      <c r="G478" s="12">
        <v>120</v>
      </c>
      <c r="H478" s="12">
        <v>60</v>
      </c>
      <c r="I478" s="21">
        <v>671.54471544715443</v>
      </c>
      <c r="J478" s="21">
        <v>826</v>
      </c>
      <c r="K478" s="15">
        <v>140</v>
      </c>
    </row>
    <row r="479" spans="2:11">
      <c r="B479" s="12" t="s">
        <v>1041</v>
      </c>
      <c r="C479" s="22" t="s">
        <v>106</v>
      </c>
      <c r="D479" s="22" t="s">
        <v>263</v>
      </c>
      <c r="E479" s="22">
        <f t="shared" si="7"/>
        <v>39.49</v>
      </c>
      <c r="F479" s="12" t="s">
        <v>2</v>
      </c>
      <c r="G479" s="12">
        <v>120</v>
      </c>
      <c r="H479" s="12">
        <v>60</v>
      </c>
      <c r="I479" s="21">
        <v>486.17886178861789</v>
      </c>
      <c r="J479" s="21">
        <v>598</v>
      </c>
      <c r="K479" s="15">
        <v>83</v>
      </c>
    </row>
    <row r="480" spans="2:11">
      <c r="B480" s="12" t="s">
        <v>1042</v>
      </c>
      <c r="C480" s="22" t="s">
        <v>107</v>
      </c>
      <c r="D480" s="22" t="s">
        <v>264</v>
      </c>
      <c r="E480" s="22">
        <f t="shared" si="7"/>
        <v>42.98</v>
      </c>
      <c r="F480" s="12" t="s">
        <v>2</v>
      </c>
      <c r="G480" s="12">
        <v>120</v>
      </c>
      <c r="H480" s="12">
        <v>60</v>
      </c>
      <c r="I480" s="21">
        <v>578.04878048780483</v>
      </c>
      <c r="J480" s="21">
        <v>711</v>
      </c>
      <c r="K480" s="15">
        <v>93</v>
      </c>
    </row>
    <row r="481" spans="2:13">
      <c r="B481" s="12" t="s">
        <v>1043</v>
      </c>
      <c r="C481" s="22" t="s">
        <v>108</v>
      </c>
      <c r="D481" s="22">
        <v>41</v>
      </c>
      <c r="E481" s="22">
        <f t="shared" si="7"/>
        <v>44</v>
      </c>
      <c r="F481" s="12" t="s">
        <v>2</v>
      </c>
      <c r="G481" s="12">
        <v>120</v>
      </c>
      <c r="H481" s="12">
        <v>60</v>
      </c>
      <c r="I481" s="21">
        <v>564.22764227642278</v>
      </c>
      <c r="J481" s="21">
        <v>694</v>
      </c>
      <c r="K481" s="15">
        <v>93</v>
      </c>
    </row>
    <row r="482" spans="2:13">
      <c r="B482" s="12" t="s">
        <v>1044</v>
      </c>
      <c r="C482" s="22" t="s">
        <v>109</v>
      </c>
      <c r="D482" s="22" t="s">
        <v>185</v>
      </c>
      <c r="E482" s="22">
        <f t="shared" si="7"/>
        <v>46.24</v>
      </c>
      <c r="F482" s="12" t="s">
        <v>2</v>
      </c>
      <c r="G482" s="12">
        <v>120</v>
      </c>
      <c r="H482" s="12">
        <v>60</v>
      </c>
      <c r="I482" s="21">
        <v>628.45528455284557</v>
      </c>
      <c r="J482" s="21">
        <v>773</v>
      </c>
      <c r="K482" s="15">
        <v>93</v>
      </c>
    </row>
    <row r="483" spans="2:13">
      <c r="B483" s="12" t="s">
        <v>1045</v>
      </c>
      <c r="C483" s="22" t="s">
        <v>110</v>
      </c>
      <c r="D483" s="22" t="s">
        <v>265</v>
      </c>
      <c r="E483" s="22">
        <f t="shared" si="7"/>
        <v>42.34</v>
      </c>
      <c r="F483" s="12" t="s">
        <v>2</v>
      </c>
      <c r="G483" s="12">
        <v>120</v>
      </c>
      <c r="H483" s="12">
        <v>60</v>
      </c>
      <c r="I483" s="21">
        <v>560.97560975609758</v>
      </c>
      <c r="J483" s="21">
        <v>690</v>
      </c>
      <c r="K483" s="15">
        <v>93</v>
      </c>
    </row>
    <row r="484" spans="2:13">
      <c r="B484" s="12" t="s">
        <v>1046</v>
      </c>
      <c r="C484" s="22" t="s">
        <v>111</v>
      </c>
      <c r="D484" s="22" t="s">
        <v>266</v>
      </c>
      <c r="E484" s="22">
        <f t="shared" si="7"/>
        <v>44.58</v>
      </c>
      <c r="F484" s="12" t="s">
        <v>2</v>
      </c>
      <c r="G484" s="12">
        <v>120</v>
      </c>
      <c r="H484" s="12">
        <v>60</v>
      </c>
      <c r="I484" s="21">
        <v>610.56910569105696</v>
      </c>
      <c r="J484" s="21">
        <v>751</v>
      </c>
      <c r="K484" s="15">
        <v>93</v>
      </c>
    </row>
    <row r="485" spans="2:13">
      <c r="B485" s="12" t="s">
        <v>1047</v>
      </c>
      <c r="C485" s="22" t="s">
        <v>112</v>
      </c>
      <c r="D485" s="22" t="s">
        <v>267</v>
      </c>
      <c r="E485" s="22">
        <f t="shared" si="7"/>
        <v>44.82</v>
      </c>
      <c r="F485" s="12" t="s">
        <v>2</v>
      </c>
      <c r="G485" s="12">
        <v>120</v>
      </c>
      <c r="H485" s="12">
        <v>60</v>
      </c>
      <c r="I485" s="21">
        <v>593.4959349593496</v>
      </c>
      <c r="J485" s="21">
        <v>730</v>
      </c>
      <c r="K485" s="15">
        <v>93</v>
      </c>
    </row>
    <row r="486" spans="2:13">
      <c r="B486" s="16" t="s">
        <v>1048</v>
      </c>
      <c r="C486" s="24" t="s">
        <v>90</v>
      </c>
      <c r="D486" s="24" t="s">
        <v>268</v>
      </c>
      <c r="E486" s="24">
        <f t="shared" si="7"/>
        <v>51.76</v>
      </c>
      <c r="F486" s="16" t="s">
        <v>431</v>
      </c>
      <c r="G486" s="16">
        <v>120</v>
      </c>
      <c r="H486" s="16">
        <v>70</v>
      </c>
      <c r="I486" s="25">
        <v>583.73983739837399</v>
      </c>
      <c r="J486" s="25">
        <v>718</v>
      </c>
      <c r="K486" s="17">
        <v>146</v>
      </c>
      <c r="L486" s="26"/>
      <c r="M486" s="26"/>
    </row>
    <row r="487" spans="2:13">
      <c r="B487" s="16" t="s">
        <v>1049</v>
      </c>
      <c r="C487" s="24" t="s">
        <v>91</v>
      </c>
      <c r="D487" s="24">
        <v>48</v>
      </c>
      <c r="E487" s="24">
        <f t="shared" si="7"/>
        <v>51</v>
      </c>
      <c r="F487" s="16" t="s">
        <v>431</v>
      </c>
      <c r="G487" s="16">
        <v>120</v>
      </c>
      <c r="H487" s="16">
        <v>70</v>
      </c>
      <c r="I487" s="25">
        <v>617.88617886178861</v>
      </c>
      <c r="J487" s="25">
        <v>760</v>
      </c>
      <c r="K487" s="17">
        <v>146</v>
      </c>
      <c r="L487" s="26"/>
      <c r="M487" s="26"/>
    </row>
    <row r="488" spans="2:13">
      <c r="B488" s="16" t="s">
        <v>1050</v>
      </c>
      <c r="C488" s="24" t="s">
        <v>92</v>
      </c>
      <c r="D488" s="24" t="s">
        <v>269</v>
      </c>
      <c r="E488" s="24">
        <f t="shared" si="7"/>
        <v>53.24</v>
      </c>
      <c r="F488" s="16" t="s">
        <v>431</v>
      </c>
      <c r="G488" s="16">
        <v>120</v>
      </c>
      <c r="H488" s="16">
        <v>70</v>
      </c>
      <c r="I488" s="25">
        <v>665.04065040650403</v>
      </c>
      <c r="J488" s="25">
        <v>818</v>
      </c>
      <c r="K488" s="17">
        <v>146</v>
      </c>
      <c r="L488" s="26"/>
      <c r="M488" s="26"/>
    </row>
    <row r="489" spans="2:13">
      <c r="B489" s="16" t="s">
        <v>1051</v>
      </c>
      <c r="C489" s="24" t="s">
        <v>93</v>
      </c>
      <c r="D489" s="24" t="s">
        <v>270</v>
      </c>
      <c r="E489" s="24">
        <f t="shared" si="7"/>
        <v>39.42</v>
      </c>
      <c r="F489" s="16" t="s">
        <v>431</v>
      </c>
      <c r="G489" s="16">
        <v>120</v>
      </c>
      <c r="H489" s="16">
        <v>70</v>
      </c>
      <c r="I489" s="25">
        <v>375.60975609756099</v>
      </c>
      <c r="J489" s="25">
        <v>462</v>
      </c>
      <c r="K489" s="17">
        <v>89</v>
      </c>
      <c r="L489" s="26"/>
      <c r="M489" s="26"/>
    </row>
    <row r="490" spans="2:13">
      <c r="B490" s="16" t="s">
        <v>1052</v>
      </c>
      <c r="C490" s="24" t="s">
        <v>94</v>
      </c>
      <c r="D490" s="24" t="s">
        <v>261</v>
      </c>
      <c r="E490" s="24">
        <f t="shared" si="7"/>
        <v>53.11</v>
      </c>
      <c r="F490" s="16" t="s">
        <v>431</v>
      </c>
      <c r="G490" s="16">
        <v>120</v>
      </c>
      <c r="H490" s="16">
        <v>70</v>
      </c>
      <c r="I490" s="25">
        <v>592.68292682926835</v>
      </c>
      <c r="J490" s="25">
        <v>729</v>
      </c>
      <c r="K490" s="17">
        <v>146</v>
      </c>
      <c r="L490" s="26"/>
      <c r="M490" s="26"/>
    </row>
    <row r="491" spans="2:13">
      <c r="B491" s="16" t="s">
        <v>1053</v>
      </c>
      <c r="C491" s="24" t="s">
        <v>95</v>
      </c>
      <c r="D491" s="24" t="s">
        <v>271</v>
      </c>
      <c r="E491" s="24">
        <f t="shared" si="7"/>
        <v>55.58</v>
      </c>
      <c r="F491" s="16" t="s">
        <v>431</v>
      </c>
      <c r="G491" s="16">
        <v>120</v>
      </c>
      <c r="H491" s="16">
        <v>70</v>
      </c>
      <c r="I491" s="25">
        <v>519.51219512195121</v>
      </c>
      <c r="J491" s="25">
        <v>639</v>
      </c>
      <c r="K491" s="17">
        <v>146</v>
      </c>
      <c r="L491" s="26"/>
      <c r="M491" s="26"/>
    </row>
    <row r="492" spans="2:13">
      <c r="B492" s="16" t="s">
        <v>1054</v>
      </c>
      <c r="C492" s="24" t="s">
        <v>96</v>
      </c>
      <c r="D492" s="24" t="s">
        <v>272</v>
      </c>
      <c r="E492" s="24">
        <f t="shared" si="7"/>
        <v>57.82</v>
      </c>
      <c r="F492" s="16" t="s">
        <v>431</v>
      </c>
      <c r="G492" s="16">
        <v>120</v>
      </c>
      <c r="H492" s="16">
        <v>70</v>
      </c>
      <c r="I492" s="25">
        <v>587.80487804878055</v>
      </c>
      <c r="J492" s="25">
        <v>723</v>
      </c>
      <c r="K492" s="17">
        <v>146</v>
      </c>
      <c r="L492" s="26"/>
      <c r="M492" s="26"/>
    </row>
    <row r="493" spans="2:13">
      <c r="B493" s="16" t="s">
        <v>1055</v>
      </c>
      <c r="C493" s="24" t="s">
        <v>97</v>
      </c>
      <c r="D493" s="24" t="s">
        <v>273</v>
      </c>
      <c r="E493" s="24">
        <f t="shared" si="7"/>
        <v>56.79</v>
      </c>
      <c r="F493" s="16" t="s">
        <v>431</v>
      </c>
      <c r="G493" s="16">
        <v>120</v>
      </c>
      <c r="H493" s="16">
        <v>70</v>
      </c>
      <c r="I493" s="25">
        <v>567.47967479674799</v>
      </c>
      <c r="J493" s="25">
        <v>698</v>
      </c>
      <c r="K493" s="17">
        <v>146</v>
      </c>
      <c r="L493" s="26"/>
      <c r="M493" s="26"/>
    </row>
    <row r="494" spans="2:13">
      <c r="B494" s="16" t="s">
        <v>1056</v>
      </c>
      <c r="C494" s="24" t="s">
        <v>98</v>
      </c>
      <c r="D494" s="24" t="s">
        <v>274</v>
      </c>
      <c r="E494" s="24">
        <f t="shared" si="7"/>
        <v>59.03</v>
      </c>
      <c r="F494" s="16" t="s">
        <v>431</v>
      </c>
      <c r="G494" s="16">
        <v>120</v>
      </c>
      <c r="H494" s="16">
        <v>70</v>
      </c>
      <c r="I494" s="25">
        <v>630.89430894308941</v>
      </c>
      <c r="J494" s="25">
        <v>776</v>
      </c>
      <c r="K494" s="17">
        <v>146</v>
      </c>
      <c r="L494" s="26"/>
      <c r="M494" s="26"/>
    </row>
    <row r="495" spans="2:13">
      <c r="B495" s="16" t="s">
        <v>1057</v>
      </c>
      <c r="C495" s="24" t="s">
        <v>99</v>
      </c>
      <c r="D495" s="24" t="s">
        <v>275</v>
      </c>
      <c r="E495" s="24">
        <f t="shared" si="7"/>
        <v>54.82</v>
      </c>
      <c r="F495" s="16" t="s">
        <v>431</v>
      </c>
      <c r="G495" s="16">
        <v>120</v>
      </c>
      <c r="H495" s="16">
        <v>70</v>
      </c>
      <c r="I495" s="25">
        <v>518.69918699186996</v>
      </c>
      <c r="J495" s="25">
        <v>638</v>
      </c>
      <c r="K495" s="17">
        <v>146</v>
      </c>
      <c r="L495" s="26"/>
      <c r="M495" s="26"/>
    </row>
    <row r="496" spans="2:13">
      <c r="B496" s="16" t="s">
        <v>1058</v>
      </c>
      <c r="C496" s="24" t="s">
        <v>100</v>
      </c>
      <c r="D496" s="24" t="s">
        <v>276</v>
      </c>
      <c r="E496" s="24">
        <f t="shared" si="7"/>
        <v>57.06</v>
      </c>
      <c r="F496" s="16" t="s">
        <v>431</v>
      </c>
      <c r="G496" s="16">
        <v>120</v>
      </c>
      <c r="H496" s="16">
        <v>70</v>
      </c>
      <c r="I496" s="25">
        <v>603.2520325203252</v>
      </c>
      <c r="J496" s="25">
        <v>742</v>
      </c>
      <c r="K496" s="17">
        <v>146</v>
      </c>
      <c r="L496" s="26"/>
      <c r="M496" s="26"/>
    </row>
    <row r="497" spans="2:13">
      <c r="B497" s="16" t="s">
        <v>1059</v>
      </c>
      <c r="C497" s="24" t="s">
        <v>101</v>
      </c>
      <c r="D497" s="24" t="s">
        <v>277</v>
      </c>
      <c r="E497" s="24">
        <f t="shared" si="7"/>
        <v>57.11</v>
      </c>
      <c r="F497" s="16" t="s">
        <v>431</v>
      </c>
      <c r="G497" s="16">
        <v>120</v>
      </c>
      <c r="H497" s="16">
        <v>70</v>
      </c>
      <c r="I497" s="25">
        <v>601.6260162601626</v>
      </c>
      <c r="J497" s="25">
        <v>740</v>
      </c>
      <c r="K497" s="17">
        <v>146</v>
      </c>
      <c r="L497" s="26"/>
      <c r="M497" s="26"/>
    </row>
    <row r="498" spans="2:13">
      <c r="B498" s="16" t="s">
        <v>1060</v>
      </c>
      <c r="C498" s="24" t="s">
        <v>102</v>
      </c>
      <c r="D498" s="24" t="s">
        <v>278</v>
      </c>
      <c r="E498" s="24">
        <f t="shared" si="7"/>
        <v>59.35</v>
      </c>
      <c r="F498" s="16" t="s">
        <v>431</v>
      </c>
      <c r="G498" s="16">
        <v>120</v>
      </c>
      <c r="H498" s="16">
        <v>70</v>
      </c>
      <c r="I498" s="25">
        <v>648.78048780487802</v>
      </c>
      <c r="J498" s="25">
        <v>798</v>
      </c>
      <c r="K498" s="17">
        <v>146</v>
      </c>
      <c r="L498" s="26"/>
      <c r="M498" s="26"/>
    </row>
    <row r="499" spans="2:13">
      <c r="B499" s="16" t="s">
        <v>1061</v>
      </c>
      <c r="C499" s="24" t="s">
        <v>103</v>
      </c>
      <c r="D499" s="24" t="s">
        <v>279</v>
      </c>
      <c r="E499" s="24">
        <f t="shared" si="7"/>
        <v>55.14</v>
      </c>
      <c r="F499" s="16" t="s">
        <v>431</v>
      </c>
      <c r="G499" s="16">
        <v>120</v>
      </c>
      <c r="H499" s="16">
        <v>70</v>
      </c>
      <c r="I499" s="25">
        <v>553.65853658536582</v>
      </c>
      <c r="J499" s="25">
        <v>681</v>
      </c>
      <c r="K499" s="17">
        <v>146</v>
      </c>
      <c r="L499" s="26"/>
      <c r="M499" s="26"/>
    </row>
    <row r="500" spans="2:13">
      <c r="B500" s="16" t="s">
        <v>1062</v>
      </c>
      <c r="C500" s="24" t="s">
        <v>104</v>
      </c>
      <c r="D500" s="24" t="s">
        <v>280</v>
      </c>
      <c r="E500" s="24">
        <f t="shared" si="7"/>
        <v>43.18</v>
      </c>
      <c r="F500" s="16" t="s">
        <v>431</v>
      </c>
      <c r="G500" s="16">
        <v>120</v>
      </c>
      <c r="H500" s="16">
        <v>70</v>
      </c>
      <c r="I500" s="25">
        <v>395.9349593495935</v>
      </c>
      <c r="J500" s="25">
        <v>487</v>
      </c>
      <c r="K500" s="17">
        <v>99</v>
      </c>
      <c r="L500" s="26"/>
      <c r="M500" s="26"/>
    </row>
    <row r="501" spans="2:13">
      <c r="B501" s="16" t="s">
        <v>1063</v>
      </c>
      <c r="C501" s="24" t="s">
        <v>105</v>
      </c>
      <c r="D501" s="24" t="s">
        <v>281</v>
      </c>
      <c r="E501" s="24">
        <f t="shared" si="7"/>
        <v>57.38</v>
      </c>
      <c r="F501" s="16" t="s">
        <v>431</v>
      </c>
      <c r="G501" s="16">
        <v>120</v>
      </c>
      <c r="H501" s="16">
        <v>70</v>
      </c>
      <c r="I501" s="25">
        <v>597.56097560975616</v>
      </c>
      <c r="J501" s="25">
        <v>735</v>
      </c>
      <c r="K501" s="17">
        <v>146</v>
      </c>
      <c r="L501" s="26"/>
      <c r="M501" s="26"/>
    </row>
    <row r="502" spans="2:13">
      <c r="B502" s="16" t="s">
        <v>1064</v>
      </c>
      <c r="C502" s="24" t="s">
        <v>106</v>
      </c>
      <c r="D502" s="24" t="s">
        <v>282</v>
      </c>
      <c r="E502" s="24">
        <f t="shared" si="7"/>
        <v>45.79</v>
      </c>
      <c r="F502" s="16" t="s">
        <v>431</v>
      </c>
      <c r="G502" s="16">
        <v>120</v>
      </c>
      <c r="H502" s="16">
        <v>70</v>
      </c>
      <c r="I502" s="25">
        <v>413.00813008130081</v>
      </c>
      <c r="J502" s="25">
        <v>508</v>
      </c>
      <c r="K502" s="17">
        <v>99</v>
      </c>
      <c r="L502" s="26"/>
      <c r="M502" s="26"/>
    </row>
    <row r="503" spans="2:13">
      <c r="B503" s="16" t="s">
        <v>1065</v>
      </c>
      <c r="C503" s="24" t="s">
        <v>107</v>
      </c>
      <c r="D503" s="24" t="s">
        <v>187</v>
      </c>
      <c r="E503" s="24">
        <f t="shared" si="7"/>
        <v>49.54</v>
      </c>
      <c r="F503" s="16" t="s">
        <v>431</v>
      </c>
      <c r="G503" s="16">
        <v>120</v>
      </c>
      <c r="H503" s="16">
        <v>70</v>
      </c>
      <c r="I503" s="25">
        <v>496.7479674796748</v>
      </c>
      <c r="J503" s="25">
        <v>611</v>
      </c>
      <c r="K503" s="17">
        <v>99</v>
      </c>
      <c r="L503" s="26"/>
      <c r="M503" s="26"/>
    </row>
    <row r="504" spans="2:13">
      <c r="B504" s="16" t="s">
        <v>1066</v>
      </c>
      <c r="C504" s="24" t="s">
        <v>108</v>
      </c>
      <c r="D504" s="24" t="s">
        <v>283</v>
      </c>
      <c r="E504" s="24">
        <f t="shared" si="7"/>
        <v>50.56</v>
      </c>
      <c r="F504" s="16" t="s">
        <v>431</v>
      </c>
      <c r="G504" s="16">
        <v>120</v>
      </c>
      <c r="H504" s="16">
        <v>70</v>
      </c>
      <c r="I504" s="25">
        <v>482.92682926829269</v>
      </c>
      <c r="J504" s="25">
        <v>594</v>
      </c>
      <c r="K504" s="17">
        <v>146</v>
      </c>
      <c r="L504" s="26"/>
      <c r="M504" s="26"/>
    </row>
    <row r="505" spans="2:13">
      <c r="B505" s="16" t="s">
        <v>1067</v>
      </c>
      <c r="C505" s="24" t="s">
        <v>109</v>
      </c>
      <c r="D505" s="24">
        <v>49.8</v>
      </c>
      <c r="E505" s="24">
        <f t="shared" si="7"/>
        <v>52.8</v>
      </c>
      <c r="F505" s="16" t="s">
        <v>431</v>
      </c>
      <c r="G505" s="16">
        <v>120</v>
      </c>
      <c r="H505" s="16">
        <v>70</v>
      </c>
      <c r="I505" s="25">
        <v>564.22764227642278</v>
      </c>
      <c r="J505" s="25">
        <v>694</v>
      </c>
      <c r="K505" s="17">
        <v>146</v>
      </c>
      <c r="L505" s="26"/>
      <c r="M505" s="26"/>
    </row>
    <row r="506" spans="2:13">
      <c r="B506" s="16" t="s">
        <v>1068</v>
      </c>
      <c r="C506" s="24" t="s">
        <v>110</v>
      </c>
      <c r="D506" s="24">
        <v>45.9</v>
      </c>
      <c r="E506" s="24">
        <f t="shared" si="7"/>
        <v>48.9</v>
      </c>
      <c r="F506" s="16" t="s">
        <v>431</v>
      </c>
      <c r="G506" s="16">
        <v>120</v>
      </c>
      <c r="H506" s="16">
        <v>70</v>
      </c>
      <c r="I506" s="25">
        <v>482.11382113821139</v>
      </c>
      <c r="J506" s="25">
        <v>593</v>
      </c>
      <c r="K506" s="17">
        <v>99</v>
      </c>
      <c r="L506" s="26"/>
      <c r="M506" s="26"/>
    </row>
    <row r="507" spans="2:13">
      <c r="B507" s="16" t="s">
        <v>1069</v>
      </c>
      <c r="C507" s="24" t="s">
        <v>111</v>
      </c>
      <c r="D507" s="24" t="s">
        <v>284</v>
      </c>
      <c r="E507" s="24">
        <f t="shared" si="7"/>
        <v>51.14</v>
      </c>
      <c r="F507" s="16" t="s">
        <v>431</v>
      </c>
      <c r="G507" s="16">
        <v>120</v>
      </c>
      <c r="H507" s="16">
        <v>70</v>
      </c>
      <c r="I507" s="25">
        <v>526.82926829268297</v>
      </c>
      <c r="J507" s="25">
        <v>648</v>
      </c>
      <c r="K507" s="17">
        <v>146</v>
      </c>
      <c r="L507" s="26"/>
      <c r="M507" s="26"/>
    </row>
    <row r="508" spans="2:13">
      <c r="B508" s="16" t="s">
        <v>1070</v>
      </c>
      <c r="C508" s="24" t="s">
        <v>112</v>
      </c>
      <c r="D508" s="24" t="s">
        <v>260</v>
      </c>
      <c r="E508" s="24">
        <f t="shared" si="7"/>
        <v>50.87</v>
      </c>
      <c r="F508" s="16" t="s">
        <v>431</v>
      </c>
      <c r="G508" s="16">
        <v>120</v>
      </c>
      <c r="H508" s="16">
        <v>70</v>
      </c>
      <c r="I508" s="25">
        <v>520.32520325203257</v>
      </c>
      <c r="J508" s="25">
        <v>640</v>
      </c>
      <c r="K508" s="17">
        <v>146</v>
      </c>
      <c r="L508" s="26"/>
      <c r="M508" s="26"/>
    </row>
    <row r="509" spans="2:13">
      <c r="B509" s="12" t="s">
        <v>1071</v>
      </c>
      <c r="C509" s="22" t="s">
        <v>90</v>
      </c>
      <c r="D509" s="22" t="s">
        <v>268</v>
      </c>
      <c r="E509" s="22">
        <f t="shared" si="7"/>
        <v>51.76</v>
      </c>
      <c r="F509" s="12" t="s">
        <v>432</v>
      </c>
      <c r="G509" s="12">
        <v>120</v>
      </c>
      <c r="H509" s="12">
        <v>70</v>
      </c>
      <c r="I509" s="21">
        <v>612.19512195121956</v>
      </c>
      <c r="J509" s="21">
        <v>753</v>
      </c>
      <c r="K509" s="15">
        <v>146</v>
      </c>
    </row>
    <row r="510" spans="2:13">
      <c r="B510" s="12" t="s">
        <v>1072</v>
      </c>
      <c r="C510" s="22" t="s">
        <v>91</v>
      </c>
      <c r="D510" s="22">
        <v>48</v>
      </c>
      <c r="E510" s="22">
        <f t="shared" si="7"/>
        <v>51</v>
      </c>
      <c r="F510" s="12" t="s">
        <v>432</v>
      </c>
      <c r="G510" s="12">
        <v>120</v>
      </c>
      <c r="H510" s="12">
        <v>70</v>
      </c>
      <c r="I510" s="21">
        <v>647.15447154471542</v>
      </c>
      <c r="J510" s="21">
        <v>796</v>
      </c>
      <c r="K510" s="15">
        <v>146</v>
      </c>
    </row>
    <row r="511" spans="2:13">
      <c r="B511" s="12" t="s">
        <v>1073</v>
      </c>
      <c r="C511" s="22" t="s">
        <v>92</v>
      </c>
      <c r="D511" s="22" t="s">
        <v>269</v>
      </c>
      <c r="E511" s="22">
        <f t="shared" si="7"/>
        <v>53.24</v>
      </c>
      <c r="F511" s="12" t="s">
        <v>432</v>
      </c>
      <c r="G511" s="12">
        <v>120</v>
      </c>
      <c r="H511" s="12">
        <v>70</v>
      </c>
      <c r="I511" s="21">
        <v>695.1219512195122</v>
      </c>
      <c r="J511" s="21">
        <v>855</v>
      </c>
      <c r="K511" s="15">
        <v>146</v>
      </c>
    </row>
    <row r="512" spans="2:13">
      <c r="B512" s="12" t="s">
        <v>1074</v>
      </c>
      <c r="C512" s="22" t="s">
        <v>93</v>
      </c>
      <c r="D512" s="22" t="s">
        <v>270</v>
      </c>
      <c r="E512" s="22">
        <f t="shared" si="7"/>
        <v>39.42</v>
      </c>
      <c r="F512" s="12" t="s">
        <v>432</v>
      </c>
      <c r="G512" s="12">
        <v>120</v>
      </c>
      <c r="H512" s="12">
        <v>70</v>
      </c>
      <c r="I512" s="21">
        <v>400</v>
      </c>
      <c r="J512" s="21">
        <v>492</v>
      </c>
      <c r="K512" s="15">
        <v>89</v>
      </c>
    </row>
    <row r="513" spans="2:11">
      <c r="B513" s="12" t="s">
        <v>1075</v>
      </c>
      <c r="C513" s="22" t="s">
        <v>94</v>
      </c>
      <c r="D513" s="22" t="s">
        <v>261</v>
      </c>
      <c r="E513" s="22">
        <f t="shared" si="7"/>
        <v>53.11</v>
      </c>
      <c r="F513" s="12" t="s">
        <v>432</v>
      </c>
      <c r="G513" s="12">
        <v>120</v>
      </c>
      <c r="H513" s="12">
        <v>70</v>
      </c>
      <c r="I513" s="21">
        <v>626.01626016260161</v>
      </c>
      <c r="J513" s="21">
        <v>770</v>
      </c>
      <c r="K513" s="15">
        <v>146</v>
      </c>
    </row>
    <row r="514" spans="2:11">
      <c r="B514" s="12" t="s">
        <v>1076</v>
      </c>
      <c r="C514" s="22" t="s">
        <v>95</v>
      </c>
      <c r="D514" s="22" t="s">
        <v>271</v>
      </c>
      <c r="E514" s="22">
        <f t="shared" si="7"/>
        <v>55.58</v>
      </c>
      <c r="F514" s="12" t="s">
        <v>432</v>
      </c>
      <c r="G514" s="12">
        <v>120</v>
      </c>
      <c r="H514" s="12">
        <v>70</v>
      </c>
      <c r="I514" s="21">
        <v>561.78861788617883</v>
      </c>
      <c r="J514" s="21">
        <v>691</v>
      </c>
      <c r="K514" s="15">
        <v>146</v>
      </c>
    </row>
    <row r="515" spans="2:11">
      <c r="B515" s="12" t="s">
        <v>1077</v>
      </c>
      <c r="C515" s="22" t="s">
        <v>96</v>
      </c>
      <c r="D515" s="22" t="s">
        <v>272</v>
      </c>
      <c r="E515" s="22">
        <f t="shared" si="7"/>
        <v>57.82</v>
      </c>
      <c r="F515" s="12" t="s">
        <v>432</v>
      </c>
      <c r="G515" s="12">
        <v>120</v>
      </c>
      <c r="H515" s="12">
        <v>70</v>
      </c>
      <c r="I515" s="21">
        <v>624.39024390243901</v>
      </c>
      <c r="J515" s="21">
        <v>768</v>
      </c>
      <c r="K515" s="15">
        <v>146</v>
      </c>
    </row>
    <row r="516" spans="2:11">
      <c r="B516" s="12" t="s">
        <v>1078</v>
      </c>
      <c r="C516" s="22" t="s">
        <v>97</v>
      </c>
      <c r="D516" s="22" t="s">
        <v>273</v>
      </c>
      <c r="E516" s="22">
        <f t="shared" ref="E516:E579" si="8">D516+3</f>
        <v>56.79</v>
      </c>
      <c r="F516" s="12" t="s">
        <v>432</v>
      </c>
      <c r="G516" s="12">
        <v>120</v>
      </c>
      <c r="H516" s="12">
        <v>70</v>
      </c>
      <c r="I516" s="21">
        <v>620.32520325203257</v>
      </c>
      <c r="J516" s="21">
        <v>763</v>
      </c>
      <c r="K516" s="15">
        <v>146</v>
      </c>
    </row>
    <row r="517" spans="2:11">
      <c r="B517" s="12" t="s">
        <v>1079</v>
      </c>
      <c r="C517" s="22" t="s">
        <v>98</v>
      </c>
      <c r="D517" s="22" t="s">
        <v>274</v>
      </c>
      <c r="E517" s="22">
        <f t="shared" si="8"/>
        <v>59.03</v>
      </c>
      <c r="F517" s="12" t="s">
        <v>432</v>
      </c>
      <c r="G517" s="12">
        <v>120</v>
      </c>
      <c r="H517" s="12">
        <v>70</v>
      </c>
      <c r="I517" s="21">
        <v>675.60975609756099</v>
      </c>
      <c r="J517" s="21">
        <v>831</v>
      </c>
      <c r="K517" s="15">
        <v>146</v>
      </c>
    </row>
    <row r="518" spans="2:11">
      <c r="B518" s="12" t="s">
        <v>1080</v>
      </c>
      <c r="C518" s="22" t="s">
        <v>99</v>
      </c>
      <c r="D518" s="22" t="s">
        <v>275</v>
      </c>
      <c r="E518" s="22">
        <f t="shared" si="8"/>
        <v>54.82</v>
      </c>
      <c r="F518" s="12" t="s">
        <v>432</v>
      </c>
      <c r="G518" s="12">
        <v>120</v>
      </c>
      <c r="H518" s="12">
        <v>70</v>
      </c>
      <c r="I518" s="21">
        <v>560.97560975609758</v>
      </c>
      <c r="J518" s="21">
        <v>690</v>
      </c>
      <c r="K518" s="15">
        <v>146</v>
      </c>
    </row>
    <row r="519" spans="2:11">
      <c r="B519" s="12" t="s">
        <v>1081</v>
      </c>
      <c r="C519" s="22" t="s">
        <v>100</v>
      </c>
      <c r="D519" s="22" t="s">
        <v>276</v>
      </c>
      <c r="E519" s="22">
        <f t="shared" si="8"/>
        <v>57.06</v>
      </c>
      <c r="F519" s="12" t="s">
        <v>432</v>
      </c>
      <c r="G519" s="12">
        <v>120</v>
      </c>
      <c r="H519" s="12">
        <v>70</v>
      </c>
      <c r="I519" s="21">
        <v>647.15447154471542</v>
      </c>
      <c r="J519" s="21">
        <v>796</v>
      </c>
      <c r="K519" s="15">
        <v>146</v>
      </c>
    </row>
    <row r="520" spans="2:11">
      <c r="B520" s="12" t="s">
        <v>1082</v>
      </c>
      <c r="C520" s="22" t="s">
        <v>101</v>
      </c>
      <c r="D520" s="22" t="s">
        <v>277</v>
      </c>
      <c r="E520" s="22">
        <f t="shared" si="8"/>
        <v>57.11</v>
      </c>
      <c r="F520" s="12" t="s">
        <v>432</v>
      </c>
      <c r="G520" s="12">
        <v>120</v>
      </c>
      <c r="H520" s="12">
        <v>70</v>
      </c>
      <c r="I520" s="21">
        <v>649.59349593495938</v>
      </c>
      <c r="J520" s="21">
        <v>799</v>
      </c>
      <c r="K520" s="15">
        <v>146</v>
      </c>
    </row>
    <row r="521" spans="2:11">
      <c r="B521" s="12" t="s">
        <v>1083</v>
      </c>
      <c r="C521" s="22" t="s">
        <v>102</v>
      </c>
      <c r="D521" s="22" t="s">
        <v>278</v>
      </c>
      <c r="E521" s="22">
        <f t="shared" si="8"/>
        <v>59.35</v>
      </c>
      <c r="F521" s="12" t="s">
        <v>432</v>
      </c>
      <c r="G521" s="12">
        <v>120</v>
      </c>
      <c r="H521" s="12">
        <v>70</v>
      </c>
      <c r="I521" s="21">
        <v>703.2520325203252</v>
      </c>
      <c r="J521" s="21">
        <v>865</v>
      </c>
      <c r="K521" s="15">
        <v>146</v>
      </c>
    </row>
    <row r="522" spans="2:11">
      <c r="B522" s="12" t="s">
        <v>1084</v>
      </c>
      <c r="C522" s="22" t="s">
        <v>103</v>
      </c>
      <c r="D522" s="22" t="s">
        <v>279</v>
      </c>
      <c r="E522" s="22">
        <f t="shared" si="8"/>
        <v>55.14</v>
      </c>
      <c r="F522" s="12" t="s">
        <v>432</v>
      </c>
      <c r="G522" s="12">
        <v>120</v>
      </c>
      <c r="H522" s="12">
        <v>70</v>
      </c>
      <c r="I522" s="21">
        <v>583.73983739837399</v>
      </c>
      <c r="J522" s="21">
        <v>718</v>
      </c>
      <c r="K522" s="15">
        <v>146</v>
      </c>
    </row>
    <row r="523" spans="2:11">
      <c r="B523" s="12" t="s">
        <v>1085</v>
      </c>
      <c r="C523" s="22" t="s">
        <v>104</v>
      </c>
      <c r="D523" s="22" t="s">
        <v>280</v>
      </c>
      <c r="E523" s="22">
        <f t="shared" si="8"/>
        <v>43.18</v>
      </c>
      <c r="F523" s="12" t="s">
        <v>432</v>
      </c>
      <c r="G523" s="12">
        <v>120</v>
      </c>
      <c r="H523" s="12">
        <v>70</v>
      </c>
      <c r="I523" s="21">
        <v>433.33333333333331</v>
      </c>
      <c r="J523" s="21">
        <v>533</v>
      </c>
      <c r="K523" s="15">
        <v>99</v>
      </c>
    </row>
    <row r="524" spans="2:11">
      <c r="B524" s="12" t="s">
        <v>1086</v>
      </c>
      <c r="C524" s="22" t="s">
        <v>105</v>
      </c>
      <c r="D524" s="22" t="s">
        <v>281</v>
      </c>
      <c r="E524" s="22">
        <f t="shared" si="8"/>
        <v>57.38</v>
      </c>
      <c r="F524" s="12" t="s">
        <v>432</v>
      </c>
      <c r="G524" s="12">
        <v>120</v>
      </c>
      <c r="H524" s="12">
        <v>70</v>
      </c>
      <c r="I524" s="21">
        <v>644.71544715447158</v>
      </c>
      <c r="J524" s="21">
        <v>793</v>
      </c>
      <c r="K524" s="15">
        <v>146</v>
      </c>
    </row>
    <row r="525" spans="2:11">
      <c r="B525" s="12" t="s">
        <v>1087</v>
      </c>
      <c r="C525" s="22" t="s">
        <v>106</v>
      </c>
      <c r="D525" s="22" t="s">
        <v>282</v>
      </c>
      <c r="E525" s="22">
        <f t="shared" si="8"/>
        <v>45.79</v>
      </c>
      <c r="F525" s="12" t="s">
        <v>432</v>
      </c>
      <c r="G525" s="12">
        <v>120</v>
      </c>
      <c r="H525" s="12">
        <v>70</v>
      </c>
      <c r="I525" s="21">
        <v>453.65853658536588</v>
      </c>
      <c r="J525" s="21">
        <v>558</v>
      </c>
      <c r="K525" s="15">
        <v>99</v>
      </c>
    </row>
    <row r="526" spans="2:11">
      <c r="B526" s="12" t="s">
        <v>1088</v>
      </c>
      <c r="C526" s="22" t="s">
        <v>107</v>
      </c>
      <c r="D526" s="22" t="s">
        <v>187</v>
      </c>
      <c r="E526" s="22">
        <f t="shared" si="8"/>
        <v>49.54</v>
      </c>
      <c r="F526" s="12" t="s">
        <v>432</v>
      </c>
      <c r="G526" s="12">
        <v>120</v>
      </c>
      <c r="H526" s="12">
        <v>70</v>
      </c>
      <c r="I526" s="21">
        <v>552.03252032520322</v>
      </c>
      <c r="J526" s="21">
        <v>679</v>
      </c>
      <c r="K526" s="15">
        <v>99</v>
      </c>
    </row>
    <row r="527" spans="2:11">
      <c r="B527" s="12" t="s">
        <v>1089</v>
      </c>
      <c r="C527" s="22" t="s">
        <v>108</v>
      </c>
      <c r="D527" s="22" t="s">
        <v>283</v>
      </c>
      <c r="E527" s="22">
        <f t="shared" si="8"/>
        <v>50.56</v>
      </c>
      <c r="F527" s="12" t="s">
        <v>432</v>
      </c>
      <c r="G527" s="12">
        <v>120</v>
      </c>
      <c r="H527" s="12">
        <v>70</v>
      </c>
      <c r="I527" s="21">
        <v>538.21138211382117</v>
      </c>
      <c r="J527" s="21">
        <v>662</v>
      </c>
      <c r="K527" s="15">
        <v>146</v>
      </c>
    </row>
    <row r="528" spans="2:11">
      <c r="B528" s="12" t="s">
        <v>1090</v>
      </c>
      <c r="C528" s="22" t="s">
        <v>109</v>
      </c>
      <c r="D528" s="22">
        <v>49.8</v>
      </c>
      <c r="E528" s="22">
        <f t="shared" si="8"/>
        <v>52.8</v>
      </c>
      <c r="F528" s="12" t="s">
        <v>432</v>
      </c>
      <c r="G528" s="12">
        <v>120</v>
      </c>
      <c r="H528" s="12">
        <v>70</v>
      </c>
      <c r="I528" s="21">
        <v>620.32520325203257</v>
      </c>
      <c r="J528" s="21">
        <v>763</v>
      </c>
      <c r="K528" s="15">
        <v>146</v>
      </c>
    </row>
    <row r="529" spans="2:13">
      <c r="B529" s="12" t="s">
        <v>1091</v>
      </c>
      <c r="C529" s="22" t="s">
        <v>110</v>
      </c>
      <c r="D529" s="22">
        <v>45.9</v>
      </c>
      <c r="E529" s="22">
        <f t="shared" si="8"/>
        <v>48.9</v>
      </c>
      <c r="F529" s="12" t="s">
        <v>432</v>
      </c>
      <c r="G529" s="12">
        <v>120</v>
      </c>
      <c r="H529" s="12">
        <v>70</v>
      </c>
      <c r="I529" s="21">
        <v>535.77235772357722</v>
      </c>
      <c r="J529" s="21">
        <v>659</v>
      </c>
      <c r="K529" s="15">
        <v>99</v>
      </c>
    </row>
    <row r="530" spans="2:13">
      <c r="B530" s="12" t="s">
        <v>1092</v>
      </c>
      <c r="C530" s="22" t="s">
        <v>111</v>
      </c>
      <c r="D530" s="22" t="s">
        <v>284</v>
      </c>
      <c r="E530" s="22">
        <f t="shared" si="8"/>
        <v>51.14</v>
      </c>
      <c r="F530" s="12" t="s">
        <v>432</v>
      </c>
      <c r="G530" s="12">
        <v>120</v>
      </c>
      <c r="H530" s="12">
        <v>70</v>
      </c>
      <c r="I530" s="21">
        <v>583.73983739837399</v>
      </c>
      <c r="J530" s="21">
        <v>718</v>
      </c>
      <c r="K530" s="15">
        <v>146</v>
      </c>
    </row>
    <row r="531" spans="2:13">
      <c r="B531" s="12" t="s">
        <v>1093</v>
      </c>
      <c r="C531" s="22" t="s">
        <v>112</v>
      </c>
      <c r="D531" s="22" t="s">
        <v>260</v>
      </c>
      <c r="E531" s="22">
        <f t="shared" si="8"/>
        <v>50.87</v>
      </c>
      <c r="F531" s="12" t="s">
        <v>432</v>
      </c>
      <c r="G531" s="12">
        <v>120</v>
      </c>
      <c r="H531" s="12">
        <v>70</v>
      </c>
      <c r="I531" s="21">
        <v>560.97560975609758</v>
      </c>
      <c r="J531" s="21">
        <v>690</v>
      </c>
      <c r="K531" s="15">
        <v>146</v>
      </c>
    </row>
    <row r="532" spans="2:13">
      <c r="B532" s="16" t="s">
        <v>1094</v>
      </c>
      <c r="C532" s="24" t="s">
        <v>90</v>
      </c>
      <c r="D532" s="24" t="s">
        <v>268</v>
      </c>
      <c r="E532" s="24">
        <f t="shared" si="8"/>
        <v>51.76</v>
      </c>
      <c r="F532" s="16" t="s">
        <v>2</v>
      </c>
      <c r="G532" s="16">
        <v>120</v>
      </c>
      <c r="H532" s="16">
        <v>70</v>
      </c>
      <c r="I532" s="25">
        <v>682.11382113821139</v>
      </c>
      <c r="J532" s="25">
        <v>839</v>
      </c>
      <c r="K532" s="17">
        <v>146</v>
      </c>
      <c r="L532" s="26"/>
      <c r="M532" s="26"/>
    </row>
    <row r="533" spans="2:13">
      <c r="B533" s="16" t="s">
        <v>1095</v>
      </c>
      <c r="C533" s="24" t="s">
        <v>91</v>
      </c>
      <c r="D533" s="24">
        <v>48</v>
      </c>
      <c r="E533" s="24">
        <f t="shared" si="8"/>
        <v>51</v>
      </c>
      <c r="F533" s="16" t="s">
        <v>2</v>
      </c>
      <c r="G533" s="16">
        <v>120</v>
      </c>
      <c r="H533" s="16">
        <v>70</v>
      </c>
      <c r="I533" s="25">
        <v>725.20325203252037</v>
      </c>
      <c r="J533" s="25">
        <v>892</v>
      </c>
      <c r="K533" s="17">
        <v>146</v>
      </c>
      <c r="L533" s="26"/>
      <c r="M533" s="26"/>
    </row>
    <row r="534" spans="2:13">
      <c r="B534" s="16" t="s">
        <v>1096</v>
      </c>
      <c r="C534" s="24" t="s">
        <v>92</v>
      </c>
      <c r="D534" s="24" t="s">
        <v>269</v>
      </c>
      <c r="E534" s="24">
        <f t="shared" si="8"/>
        <v>53.24</v>
      </c>
      <c r="F534" s="16" t="s">
        <v>2</v>
      </c>
      <c r="G534" s="16">
        <v>120</v>
      </c>
      <c r="H534" s="16">
        <v>70</v>
      </c>
      <c r="I534" s="25">
        <v>776.42276422764223</v>
      </c>
      <c r="J534" s="25">
        <v>955</v>
      </c>
      <c r="K534" s="17">
        <v>146</v>
      </c>
      <c r="L534" s="26"/>
      <c r="M534" s="26"/>
    </row>
    <row r="535" spans="2:13">
      <c r="B535" s="16" t="s">
        <v>1097</v>
      </c>
      <c r="C535" s="24" t="s">
        <v>93</v>
      </c>
      <c r="D535" s="24" t="s">
        <v>270</v>
      </c>
      <c r="E535" s="24">
        <f t="shared" si="8"/>
        <v>39.42</v>
      </c>
      <c r="F535" s="16" t="s">
        <v>2</v>
      </c>
      <c r="G535" s="16">
        <v>120</v>
      </c>
      <c r="H535" s="16">
        <v>70</v>
      </c>
      <c r="I535" s="25">
        <v>471.54471544715449</v>
      </c>
      <c r="J535" s="25">
        <v>580</v>
      </c>
      <c r="K535" s="17">
        <v>89</v>
      </c>
      <c r="L535" s="26"/>
      <c r="M535" s="26"/>
    </row>
    <row r="536" spans="2:13">
      <c r="B536" s="16" t="s">
        <v>1098</v>
      </c>
      <c r="C536" s="24" t="s">
        <v>94</v>
      </c>
      <c r="D536" s="24" t="s">
        <v>261</v>
      </c>
      <c r="E536" s="24">
        <f t="shared" si="8"/>
        <v>53.11</v>
      </c>
      <c r="F536" s="16" t="s">
        <v>2</v>
      </c>
      <c r="G536" s="16">
        <v>120</v>
      </c>
      <c r="H536" s="16">
        <v>70</v>
      </c>
      <c r="I536" s="25">
        <v>697.56097560975616</v>
      </c>
      <c r="J536" s="25">
        <v>858</v>
      </c>
      <c r="K536" s="17">
        <v>146</v>
      </c>
      <c r="L536" s="26"/>
      <c r="M536" s="26"/>
    </row>
    <row r="537" spans="2:13">
      <c r="B537" s="16" t="s">
        <v>1099</v>
      </c>
      <c r="C537" s="24" t="s">
        <v>95</v>
      </c>
      <c r="D537" s="24" t="s">
        <v>271</v>
      </c>
      <c r="E537" s="24">
        <f t="shared" si="8"/>
        <v>55.58</v>
      </c>
      <c r="F537" s="16" t="s">
        <v>2</v>
      </c>
      <c r="G537" s="16">
        <v>120</v>
      </c>
      <c r="H537" s="16">
        <v>70</v>
      </c>
      <c r="I537" s="25">
        <v>640.65040650406502</v>
      </c>
      <c r="J537" s="25">
        <v>788</v>
      </c>
      <c r="K537" s="17">
        <v>146</v>
      </c>
      <c r="L537" s="26"/>
      <c r="M537" s="26"/>
    </row>
    <row r="538" spans="2:13">
      <c r="B538" s="16" t="s">
        <v>1100</v>
      </c>
      <c r="C538" s="24" t="s">
        <v>96</v>
      </c>
      <c r="D538" s="24" t="s">
        <v>272</v>
      </c>
      <c r="E538" s="24">
        <f t="shared" si="8"/>
        <v>57.82</v>
      </c>
      <c r="F538" s="16" t="s">
        <v>2</v>
      </c>
      <c r="G538" s="16">
        <v>120</v>
      </c>
      <c r="H538" s="16">
        <v>70</v>
      </c>
      <c r="I538" s="25">
        <v>708.94308943089436</v>
      </c>
      <c r="J538" s="25">
        <v>872</v>
      </c>
      <c r="K538" s="17">
        <v>146</v>
      </c>
      <c r="L538" s="26"/>
      <c r="M538" s="26"/>
    </row>
    <row r="539" spans="2:13">
      <c r="B539" s="16" t="s">
        <v>1101</v>
      </c>
      <c r="C539" s="24" t="s">
        <v>97</v>
      </c>
      <c r="D539" s="24" t="s">
        <v>273</v>
      </c>
      <c r="E539" s="24">
        <f t="shared" si="8"/>
        <v>56.79</v>
      </c>
      <c r="F539" s="16" t="s">
        <v>2</v>
      </c>
      <c r="G539" s="16">
        <v>120</v>
      </c>
      <c r="H539" s="16">
        <v>70</v>
      </c>
      <c r="I539" s="25">
        <v>687.80487804878055</v>
      </c>
      <c r="J539" s="25">
        <v>846</v>
      </c>
      <c r="K539" s="17">
        <v>146</v>
      </c>
      <c r="L539" s="26"/>
      <c r="M539" s="26"/>
    </row>
    <row r="540" spans="2:13">
      <c r="B540" s="16" t="s">
        <v>1102</v>
      </c>
      <c r="C540" s="24" t="s">
        <v>98</v>
      </c>
      <c r="D540" s="24" t="s">
        <v>274</v>
      </c>
      <c r="E540" s="24">
        <f t="shared" si="8"/>
        <v>59.03</v>
      </c>
      <c r="F540" s="16" t="s">
        <v>2</v>
      </c>
      <c r="G540" s="16">
        <v>120</v>
      </c>
      <c r="H540" s="16">
        <v>70</v>
      </c>
      <c r="I540" s="25">
        <v>750.40650406504062</v>
      </c>
      <c r="J540" s="25">
        <v>923</v>
      </c>
      <c r="K540" s="17">
        <v>146</v>
      </c>
      <c r="L540" s="26"/>
      <c r="M540" s="26"/>
    </row>
    <row r="541" spans="2:13">
      <c r="B541" s="16" t="s">
        <v>1103</v>
      </c>
      <c r="C541" s="24" t="s">
        <v>99</v>
      </c>
      <c r="D541" s="24" t="s">
        <v>275</v>
      </c>
      <c r="E541" s="24">
        <f t="shared" si="8"/>
        <v>54.82</v>
      </c>
      <c r="F541" s="16" t="s">
        <v>2</v>
      </c>
      <c r="G541" s="16">
        <v>120</v>
      </c>
      <c r="H541" s="16">
        <v>70</v>
      </c>
      <c r="I541" s="25">
        <v>634.14634146341461</v>
      </c>
      <c r="J541" s="25">
        <v>780</v>
      </c>
      <c r="K541" s="17">
        <v>146</v>
      </c>
      <c r="L541" s="26"/>
      <c r="M541" s="26"/>
    </row>
    <row r="542" spans="2:13">
      <c r="B542" s="16" t="s">
        <v>1104</v>
      </c>
      <c r="C542" s="24" t="s">
        <v>100</v>
      </c>
      <c r="D542" s="24" t="s">
        <v>276</v>
      </c>
      <c r="E542" s="24">
        <f t="shared" si="8"/>
        <v>57.06</v>
      </c>
      <c r="F542" s="16" t="s">
        <v>2</v>
      </c>
      <c r="G542" s="16">
        <v>120</v>
      </c>
      <c r="H542" s="16">
        <v>70</v>
      </c>
      <c r="I542" s="25">
        <v>721.95121951219517</v>
      </c>
      <c r="J542" s="25">
        <v>888</v>
      </c>
      <c r="K542" s="17">
        <v>146</v>
      </c>
      <c r="L542" s="26"/>
      <c r="M542" s="26"/>
    </row>
    <row r="543" spans="2:13">
      <c r="B543" s="16" t="s">
        <v>1105</v>
      </c>
      <c r="C543" s="24" t="s">
        <v>101</v>
      </c>
      <c r="D543" s="24" t="s">
        <v>277</v>
      </c>
      <c r="E543" s="24">
        <f t="shared" si="8"/>
        <v>57.11</v>
      </c>
      <c r="F543" s="16" t="s">
        <v>2</v>
      </c>
      <c r="G543" s="16">
        <v>120</v>
      </c>
      <c r="H543" s="16">
        <v>70</v>
      </c>
      <c r="I543" s="25">
        <v>721.95121951219517</v>
      </c>
      <c r="J543" s="25">
        <v>888</v>
      </c>
      <c r="K543" s="17">
        <v>146</v>
      </c>
      <c r="L543" s="26"/>
      <c r="M543" s="26"/>
    </row>
    <row r="544" spans="2:13">
      <c r="B544" s="16" t="s">
        <v>1106</v>
      </c>
      <c r="C544" s="24" t="s">
        <v>102</v>
      </c>
      <c r="D544" s="24" t="s">
        <v>278</v>
      </c>
      <c r="E544" s="24">
        <f t="shared" si="8"/>
        <v>59.35</v>
      </c>
      <c r="F544" s="16" t="s">
        <v>2</v>
      </c>
      <c r="G544" s="16">
        <v>120</v>
      </c>
      <c r="H544" s="16">
        <v>70</v>
      </c>
      <c r="I544" s="25">
        <v>777.23577235772359</v>
      </c>
      <c r="J544" s="25">
        <v>956</v>
      </c>
      <c r="K544" s="17">
        <v>146</v>
      </c>
      <c r="L544" s="26"/>
      <c r="M544" s="26"/>
    </row>
    <row r="545" spans="2:13">
      <c r="B545" s="16" t="s">
        <v>1107</v>
      </c>
      <c r="C545" s="24" t="s">
        <v>103</v>
      </c>
      <c r="D545" s="24" t="s">
        <v>279</v>
      </c>
      <c r="E545" s="24">
        <f t="shared" si="8"/>
        <v>55.14</v>
      </c>
      <c r="F545" s="16" t="s">
        <v>2</v>
      </c>
      <c r="G545" s="16">
        <v>120</v>
      </c>
      <c r="H545" s="16">
        <v>70</v>
      </c>
      <c r="I545" s="25">
        <v>664.22764227642278</v>
      </c>
      <c r="J545" s="25">
        <v>817</v>
      </c>
      <c r="K545" s="17">
        <v>146</v>
      </c>
      <c r="L545" s="26"/>
      <c r="M545" s="26"/>
    </row>
    <row r="546" spans="2:13">
      <c r="B546" s="16" t="s">
        <v>1108</v>
      </c>
      <c r="C546" s="24" t="s">
        <v>104</v>
      </c>
      <c r="D546" s="24" t="s">
        <v>280</v>
      </c>
      <c r="E546" s="24">
        <f t="shared" si="8"/>
        <v>43.18</v>
      </c>
      <c r="F546" s="16" t="s">
        <v>2</v>
      </c>
      <c r="G546" s="16">
        <v>120</v>
      </c>
      <c r="H546" s="16">
        <v>70</v>
      </c>
      <c r="I546" s="25">
        <v>504.0650406504065</v>
      </c>
      <c r="J546" s="25">
        <v>620</v>
      </c>
      <c r="K546" s="17">
        <v>99</v>
      </c>
      <c r="L546" s="26"/>
      <c r="M546" s="26"/>
    </row>
    <row r="547" spans="2:13">
      <c r="B547" s="16" t="s">
        <v>1109</v>
      </c>
      <c r="C547" s="24" t="s">
        <v>105</v>
      </c>
      <c r="D547" s="24" t="s">
        <v>281</v>
      </c>
      <c r="E547" s="24">
        <f t="shared" si="8"/>
        <v>57.38</v>
      </c>
      <c r="F547" s="16" t="s">
        <v>2</v>
      </c>
      <c r="G547" s="16">
        <v>120</v>
      </c>
      <c r="H547" s="16">
        <v>70</v>
      </c>
      <c r="I547" s="25">
        <v>715.44715447154476</v>
      </c>
      <c r="J547" s="25">
        <v>880</v>
      </c>
      <c r="K547" s="17">
        <v>146</v>
      </c>
      <c r="L547" s="26"/>
      <c r="M547" s="26"/>
    </row>
    <row r="548" spans="2:13">
      <c r="B548" s="16" t="s">
        <v>1110</v>
      </c>
      <c r="C548" s="24" t="s">
        <v>106</v>
      </c>
      <c r="D548" s="24" t="s">
        <v>282</v>
      </c>
      <c r="E548" s="24">
        <f t="shared" si="8"/>
        <v>45.79</v>
      </c>
      <c r="F548" s="16" t="s">
        <v>2</v>
      </c>
      <c r="G548" s="16">
        <v>120</v>
      </c>
      <c r="H548" s="16">
        <v>70</v>
      </c>
      <c r="I548" s="25">
        <v>529.26829268292681</v>
      </c>
      <c r="J548" s="25">
        <v>651</v>
      </c>
      <c r="K548" s="17">
        <v>99</v>
      </c>
      <c r="L548" s="26"/>
      <c r="M548" s="26"/>
    </row>
    <row r="549" spans="2:13">
      <c r="B549" s="16" t="s">
        <v>1111</v>
      </c>
      <c r="C549" s="24" t="s">
        <v>107</v>
      </c>
      <c r="D549" s="24" t="s">
        <v>187</v>
      </c>
      <c r="E549" s="24">
        <f t="shared" si="8"/>
        <v>49.54</v>
      </c>
      <c r="F549" s="16" t="s">
        <v>2</v>
      </c>
      <c r="G549" s="16">
        <v>120</v>
      </c>
      <c r="H549" s="16">
        <v>70</v>
      </c>
      <c r="I549" s="25">
        <v>623.57723577235777</v>
      </c>
      <c r="J549" s="25">
        <v>767</v>
      </c>
      <c r="K549" s="17">
        <v>99</v>
      </c>
      <c r="L549" s="26"/>
      <c r="M549" s="26"/>
    </row>
    <row r="550" spans="2:13">
      <c r="B550" s="16" t="s">
        <v>1112</v>
      </c>
      <c r="C550" s="24" t="s">
        <v>108</v>
      </c>
      <c r="D550" s="24" t="s">
        <v>283</v>
      </c>
      <c r="E550" s="24">
        <f t="shared" si="8"/>
        <v>50.56</v>
      </c>
      <c r="F550" s="16" t="s">
        <v>2</v>
      </c>
      <c r="G550" s="16">
        <v>120</v>
      </c>
      <c r="H550" s="16">
        <v>70</v>
      </c>
      <c r="I550" s="25">
        <v>608.130081300813</v>
      </c>
      <c r="J550" s="25">
        <v>748</v>
      </c>
      <c r="K550" s="17">
        <v>146</v>
      </c>
      <c r="L550" s="26"/>
      <c r="M550" s="26"/>
    </row>
    <row r="551" spans="2:13">
      <c r="B551" s="16" t="s">
        <v>1113</v>
      </c>
      <c r="C551" s="24" t="s">
        <v>109</v>
      </c>
      <c r="D551" s="24">
        <v>49.8</v>
      </c>
      <c r="E551" s="24">
        <f t="shared" si="8"/>
        <v>52.8</v>
      </c>
      <c r="F551" s="16" t="s">
        <v>2</v>
      </c>
      <c r="G551" s="16">
        <v>120</v>
      </c>
      <c r="H551" s="16">
        <v>70</v>
      </c>
      <c r="I551" s="25">
        <v>673.17073170731703</v>
      </c>
      <c r="J551" s="25">
        <v>828</v>
      </c>
      <c r="K551" s="17">
        <v>146</v>
      </c>
      <c r="L551" s="26"/>
      <c r="M551" s="26"/>
    </row>
    <row r="552" spans="2:13">
      <c r="B552" s="16" t="s">
        <v>1114</v>
      </c>
      <c r="C552" s="24" t="s">
        <v>110</v>
      </c>
      <c r="D552" s="24">
        <v>45.9</v>
      </c>
      <c r="E552" s="24">
        <f t="shared" si="8"/>
        <v>48.9</v>
      </c>
      <c r="F552" s="16" t="s">
        <v>2</v>
      </c>
      <c r="G552" s="16">
        <v>120</v>
      </c>
      <c r="H552" s="16">
        <v>70</v>
      </c>
      <c r="I552" s="25">
        <v>605.69105691056916</v>
      </c>
      <c r="J552" s="25">
        <v>745</v>
      </c>
      <c r="K552" s="17">
        <v>99</v>
      </c>
      <c r="L552" s="26"/>
      <c r="M552" s="26"/>
    </row>
    <row r="553" spans="2:13">
      <c r="B553" s="16" t="s">
        <v>1115</v>
      </c>
      <c r="C553" s="24" t="s">
        <v>111</v>
      </c>
      <c r="D553" s="24" t="s">
        <v>284</v>
      </c>
      <c r="E553" s="24">
        <f t="shared" si="8"/>
        <v>51.14</v>
      </c>
      <c r="F553" s="16" t="s">
        <v>2</v>
      </c>
      <c r="G553" s="16">
        <v>120</v>
      </c>
      <c r="H553" s="16">
        <v>70</v>
      </c>
      <c r="I553" s="25">
        <v>655.28455284552842</v>
      </c>
      <c r="J553" s="25">
        <v>806</v>
      </c>
      <c r="K553" s="17">
        <v>146</v>
      </c>
      <c r="L553" s="26"/>
      <c r="M553" s="26"/>
    </row>
    <row r="554" spans="2:13">
      <c r="B554" s="16" t="s">
        <v>1116</v>
      </c>
      <c r="C554" s="24" t="s">
        <v>112</v>
      </c>
      <c r="D554" s="24" t="s">
        <v>260</v>
      </c>
      <c r="E554" s="24">
        <f t="shared" si="8"/>
        <v>50.87</v>
      </c>
      <c r="F554" s="16" t="s">
        <v>2</v>
      </c>
      <c r="G554" s="16">
        <v>120</v>
      </c>
      <c r="H554" s="16">
        <v>70</v>
      </c>
      <c r="I554" s="25">
        <v>633.33333333333337</v>
      </c>
      <c r="J554" s="25">
        <v>779</v>
      </c>
      <c r="K554" s="17">
        <v>146</v>
      </c>
      <c r="L554" s="26"/>
      <c r="M554" s="26"/>
    </row>
    <row r="555" spans="2:13">
      <c r="B555" s="12" t="s">
        <v>1117</v>
      </c>
      <c r="C555" s="22" t="s">
        <v>90</v>
      </c>
      <c r="D555" s="22" t="s">
        <v>285</v>
      </c>
      <c r="E555" s="22">
        <f t="shared" si="8"/>
        <v>58.37</v>
      </c>
      <c r="F555" s="12" t="s">
        <v>431</v>
      </c>
      <c r="G555" s="12">
        <v>120</v>
      </c>
      <c r="H555" s="12">
        <v>80</v>
      </c>
      <c r="I555" s="21">
        <v>612.19512195121956</v>
      </c>
      <c r="J555" s="21">
        <v>753</v>
      </c>
      <c r="K555" s="15">
        <v>146</v>
      </c>
    </row>
    <row r="556" spans="2:13">
      <c r="B556" s="12" t="s">
        <v>1118</v>
      </c>
      <c r="C556" s="22" t="s">
        <v>91</v>
      </c>
      <c r="D556" s="22">
        <v>53.3</v>
      </c>
      <c r="E556" s="22">
        <f t="shared" si="8"/>
        <v>56.3</v>
      </c>
      <c r="F556" s="12" t="s">
        <v>431</v>
      </c>
      <c r="G556" s="12">
        <v>120</v>
      </c>
      <c r="H556" s="12">
        <v>80</v>
      </c>
      <c r="I556" s="21">
        <v>640.65040650406502</v>
      </c>
      <c r="J556" s="21">
        <v>788</v>
      </c>
      <c r="K556" s="15">
        <v>146</v>
      </c>
    </row>
    <row r="557" spans="2:13">
      <c r="B557" s="12" t="s">
        <v>1119</v>
      </c>
      <c r="C557" s="22" t="s">
        <v>92</v>
      </c>
      <c r="D557" s="22" t="s">
        <v>286</v>
      </c>
      <c r="E557" s="22">
        <f t="shared" si="8"/>
        <v>58.52</v>
      </c>
      <c r="F557" s="12" t="s">
        <v>431</v>
      </c>
      <c r="G557" s="12">
        <v>120</v>
      </c>
      <c r="H557" s="12">
        <v>80</v>
      </c>
      <c r="I557" s="21">
        <v>687.80487804878055</v>
      </c>
      <c r="J557" s="21">
        <v>846</v>
      </c>
      <c r="K557" s="15">
        <v>146</v>
      </c>
    </row>
    <row r="558" spans="2:13">
      <c r="B558" s="12" t="s">
        <v>1120</v>
      </c>
      <c r="C558" s="22" t="s">
        <v>93</v>
      </c>
      <c r="D558" s="22">
        <v>41.6</v>
      </c>
      <c r="E558" s="22">
        <f t="shared" si="8"/>
        <v>44.6</v>
      </c>
      <c r="F558" s="12" t="s">
        <v>431</v>
      </c>
      <c r="G558" s="12">
        <v>120</v>
      </c>
      <c r="H558" s="12">
        <v>80</v>
      </c>
      <c r="I558" s="21">
        <v>398.3739837398374</v>
      </c>
      <c r="J558" s="21">
        <v>490</v>
      </c>
      <c r="K558" s="15">
        <v>99</v>
      </c>
    </row>
    <row r="559" spans="2:13">
      <c r="B559" s="12" t="s">
        <v>1121</v>
      </c>
      <c r="C559" s="22" t="s">
        <v>94</v>
      </c>
      <c r="D559" s="22" t="s">
        <v>287</v>
      </c>
      <c r="E559" s="22">
        <f t="shared" si="8"/>
        <v>59.17</v>
      </c>
      <c r="F559" s="12" t="s">
        <v>431</v>
      </c>
      <c r="G559" s="12">
        <v>120</v>
      </c>
      <c r="H559" s="12">
        <v>80</v>
      </c>
      <c r="I559" s="21">
        <v>619.51219512195121</v>
      </c>
      <c r="J559" s="21">
        <v>762</v>
      </c>
      <c r="K559" s="15">
        <v>146</v>
      </c>
    </row>
    <row r="560" spans="2:13">
      <c r="B560" s="12" t="s">
        <v>1122</v>
      </c>
      <c r="C560" s="22" t="s">
        <v>95</v>
      </c>
      <c r="D560" s="22" t="s">
        <v>288</v>
      </c>
      <c r="E560" s="22">
        <f t="shared" si="8"/>
        <v>62.83</v>
      </c>
      <c r="F560" s="12" t="s">
        <v>431</v>
      </c>
      <c r="G560" s="12">
        <v>120</v>
      </c>
      <c r="H560" s="12">
        <v>80</v>
      </c>
      <c r="I560" s="21">
        <v>549.59349593495938</v>
      </c>
      <c r="J560" s="21">
        <v>676</v>
      </c>
      <c r="K560" s="15">
        <v>146</v>
      </c>
    </row>
    <row r="561" spans="2:11">
      <c r="B561" s="12" t="s">
        <v>1123</v>
      </c>
      <c r="C561" s="22" t="s">
        <v>96</v>
      </c>
      <c r="D561" s="22" t="s">
        <v>289</v>
      </c>
      <c r="E561" s="22">
        <f t="shared" si="8"/>
        <v>65.069999999999993</v>
      </c>
      <c r="F561" s="12" t="s">
        <v>431</v>
      </c>
      <c r="G561" s="12">
        <v>120</v>
      </c>
      <c r="H561" s="12">
        <v>80</v>
      </c>
      <c r="I561" s="21">
        <v>617.07317073170736</v>
      </c>
      <c r="J561" s="21">
        <v>759</v>
      </c>
      <c r="K561" s="15">
        <v>146</v>
      </c>
    </row>
    <row r="562" spans="2:11">
      <c r="B562" s="12" t="s">
        <v>1124</v>
      </c>
      <c r="C562" s="22" t="s">
        <v>97</v>
      </c>
      <c r="D562" s="22" t="s">
        <v>290</v>
      </c>
      <c r="E562" s="22">
        <f t="shared" si="8"/>
        <v>63.54</v>
      </c>
      <c r="F562" s="12" t="s">
        <v>431</v>
      </c>
      <c r="G562" s="12">
        <v>120</v>
      </c>
      <c r="H562" s="12">
        <v>80</v>
      </c>
      <c r="I562" s="21">
        <v>595.93495934959356</v>
      </c>
      <c r="J562" s="21">
        <v>733</v>
      </c>
      <c r="K562" s="15">
        <v>146</v>
      </c>
    </row>
    <row r="563" spans="2:11">
      <c r="B563" s="12" t="s">
        <v>1125</v>
      </c>
      <c r="C563" s="22" t="s">
        <v>98</v>
      </c>
      <c r="D563" s="22" t="s">
        <v>291</v>
      </c>
      <c r="E563" s="22">
        <f t="shared" si="8"/>
        <v>65.78</v>
      </c>
      <c r="F563" s="12" t="s">
        <v>431</v>
      </c>
      <c r="G563" s="12">
        <v>120</v>
      </c>
      <c r="H563" s="12">
        <v>80</v>
      </c>
      <c r="I563" s="21">
        <v>660.16260162601623</v>
      </c>
      <c r="J563" s="21">
        <v>812</v>
      </c>
      <c r="K563" s="15">
        <v>146</v>
      </c>
    </row>
    <row r="564" spans="2:11">
      <c r="B564" s="12" t="s">
        <v>1126</v>
      </c>
      <c r="C564" s="22" t="s">
        <v>99</v>
      </c>
      <c r="D564" s="22" t="s">
        <v>292</v>
      </c>
      <c r="E564" s="22">
        <f t="shared" si="8"/>
        <v>62.07</v>
      </c>
      <c r="F564" s="12" t="s">
        <v>431</v>
      </c>
      <c r="G564" s="12">
        <v>120</v>
      </c>
      <c r="H564" s="12">
        <v>80</v>
      </c>
      <c r="I564" s="21">
        <v>549.59349593495938</v>
      </c>
      <c r="J564" s="21">
        <v>676</v>
      </c>
      <c r="K564" s="15">
        <v>146</v>
      </c>
    </row>
    <row r="565" spans="2:11">
      <c r="B565" s="12" t="s">
        <v>1127</v>
      </c>
      <c r="C565" s="22" t="s">
        <v>100</v>
      </c>
      <c r="D565" s="22" t="s">
        <v>293</v>
      </c>
      <c r="E565" s="22">
        <f t="shared" si="8"/>
        <v>64.31</v>
      </c>
      <c r="F565" s="12" t="s">
        <v>431</v>
      </c>
      <c r="G565" s="12">
        <v>120</v>
      </c>
      <c r="H565" s="12">
        <v>80</v>
      </c>
      <c r="I565" s="21">
        <v>634.14634146341461</v>
      </c>
      <c r="J565" s="21">
        <v>780</v>
      </c>
      <c r="K565" s="15">
        <v>146</v>
      </c>
    </row>
    <row r="566" spans="2:11">
      <c r="B566" s="12" t="s">
        <v>1128</v>
      </c>
      <c r="C566" s="22" t="s">
        <v>101</v>
      </c>
      <c r="D566" s="22" t="s">
        <v>294</v>
      </c>
      <c r="E566" s="22">
        <f t="shared" si="8"/>
        <v>63.35</v>
      </c>
      <c r="F566" s="12" t="s">
        <v>431</v>
      </c>
      <c r="G566" s="12">
        <v>120</v>
      </c>
      <c r="H566" s="12">
        <v>80</v>
      </c>
      <c r="I566" s="21">
        <v>628.45528455284557</v>
      </c>
      <c r="J566" s="21">
        <v>773</v>
      </c>
      <c r="K566" s="15">
        <v>146</v>
      </c>
    </row>
    <row r="567" spans="2:11">
      <c r="B567" s="12" t="s">
        <v>1129</v>
      </c>
      <c r="C567" s="22" t="s">
        <v>102</v>
      </c>
      <c r="D567" s="22" t="s">
        <v>295</v>
      </c>
      <c r="E567" s="22">
        <f t="shared" si="8"/>
        <v>65.59</v>
      </c>
      <c r="F567" s="12" t="s">
        <v>431</v>
      </c>
      <c r="G567" s="12">
        <v>120</v>
      </c>
      <c r="H567" s="12">
        <v>80</v>
      </c>
      <c r="I567" s="21">
        <v>674.79674796747963</v>
      </c>
      <c r="J567" s="21">
        <v>830</v>
      </c>
      <c r="K567" s="15">
        <v>146</v>
      </c>
    </row>
    <row r="568" spans="2:11">
      <c r="B568" s="12" t="s">
        <v>1130</v>
      </c>
      <c r="C568" s="22" t="s">
        <v>103</v>
      </c>
      <c r="D568" s="22" t="s">
        <v>296</v>
      </c>
      <c r="E568" s="22">
        <f t="shared" si="8"/>
        <v>61.89</v>
      </c>
      <c r="F568" s="12" t="s">
        <v>431</v>
      </c>
      <c r="G568" s="12">
        <v>120</v>
      </c>
      <c r="H568" s="12">
        <v>80</v>
      </c>
      <c r="I568" s="21">
        <v>581.30081300813004</v>
      </c>
      <c r="J568" s="21">
        <v>715</v>
      </c>
      <c r="K568" s="15">
        <v>146</v>
      </c>
    </row>
    <row r="569" spans="2:11">
      <c r="B569" s="12" t="s">
        <v>1131</v>
      </c>
      <c r="C569" s="22" t="s">
        <v>104</v>
      </c>
      <c r="D569" s="22" t="s">
        <v>297</v>
      </c>
      <c r="E569" s="22">
        <f t="shared" si="8"/>
        <v>48.36</v>
      </c>
      <c r="F569" s="12" t="s">
        <v>431</v>
      </c>
      <c r="G569" s="12">
        <v>120</v>
      </c>
      <c r="H569" s="12">
        <v>80</v>
      </c>
      <c r="I569" s="21">
        <v>418.69918699186991</v>
      </c>
      <c r="J569" s="21">
        <v>515</v>
      </c>
      <c r="K569" s="15">
        <v>99</v>
      </c>
    </row>
    <row r="570" spans="2:11">
      <c r="B570" s="12" t="s">
        <v>1132</v>
      </c>
      <c r="C570" s="22" t="s">
        <v>105</v>
      </c>
      <c r="D570" s="22" t="s">
        <v>298</v>
      </c>
      <c r="E570" s="22">
        <f t="shared" si="8"/>
        <v>64.13</v>
      </c>
      <c r="F570" s="12" t="s">
        <v>431</v>
      </c>
      <c r="G570" s="12">
        <v>120</v>
      </c>
      <c r="H570" s="12">
        <v>80</v>
      </c>
      <c r="I570" s="21">
        <v>625.20325203252037</v>
      </c>
      <c r="J570" s="21">
        <v>769</v>
      </c>
      <c r="K570" s="15">
        <v>146</v>
      </c>
    </row>
    <row r="571" spans="2:11">
      <c r="B571" s="12" t="s">
        <v>1133</v>
      </c>
      <c r="C571" s="22" t="s">
        <v>106</v>
      </c>
      <c r="D571" s="22">
        <v>49.1</v>
      </c>
      <c r="E571" s="22">
        <f t="shared" si="8"/>
        <v>52.1</v>
      </c>
      <c r="F571" s="12" t="s">
        <v>431</v>
      </c>
      <c r="G571" s="12">
        <v>120</v>
      </c>
      <c r="H571" s="12">
        <v>80</v>
      </c>
      <c r="I571" s="21">
        <v>439.02439024390247</v>
      </c>
      <c r="J571" s="21">
        <v>540</v>
      </c>
      <c r="K571" s="15">
        <v>146</v>
      </c>
    </row>
    <row r="572" spans="2:11">
      <c r="B572" s="12" t="s">
        <v>1134</v>
      </c>
      <c r="C572" s="22" t="s">
        <v>107</v>
      </c>
      <c r="D572" s="22">
        <v>53.1</v>
      </c>
      <c r="E572" s="22">
        <f t="shared" si="8"/>
        <v>56.1</v>
      </c>
      <c r="F572" s="12" t="s">
        <v>431</v>
      </c>
      <c r="G572" s="12">
        <v>120</v>
      </c>
      <c r="H572" s="12">
        <v>80</v>
      </c>
      <c r="I572" s="21">
        <v>525.20325203252037</v>
      </c>
      <c r="J572" s="21">
        <v>646</v>
      </c>
      <c r="K572" s="15">
        <v>146</v>
      </c>
    </row>
    <row r="573" spans="2:11">
      <c r="B573" s="12" t="s">
        <v>1135</v>
      </c>
      <c r="C573" s="22" t="s">
        <v>108</v>
      </c>
      <c r="D573" s="22" t="s">
        <v>277</v>
      </c>
      <c r="E573" s="22">
        <f t="shared" si="8"/>
        <v>57.11</v>
      </c>
      <c r="F573" s="12" t="s">
        <v>431</v>
      </c>
      <c r="G573" s="12">
        <v>120</v>
      </c>
      <c r="H573" s="12">
        <v>80</v>
      </c>
      <c r="I573" s="21">
        <v>510.5691056910569</v>
      </c>
      <c r="J573" s="21">
        <v>628</v>
      </c>
      <c r="K573" s="15">
        <v>146</v>
      </c>
    </row>
    <row r="574" spans="2:11">
      <c r="B574" s="12" t="s">
        <v>1136</v>
      </c>
      <c r="C574" s="22" t="s">
        <v>109</v>
      </c>
      <c r="D574" s="22" t="s">
        <v>278</v>
      </c>
      <c r="E574" s="22">
        <f t="shared" si="8"/>
        <v>59.35</v>
      </c>
      <c r="F574" s="12" t="s">
        <v>431</v>
      </c>
      <c r="G574" s="12">
        <v>120</v>
      </c>
      <c r="H574" s="12">
        <v>80</v>
      </c>
      <c r="I574" s="21">
        <v>592.68292682926835</v>
      </c>
      <c r="J574" s="21">
        <v>729</v>
      </c>
      <c r="K574" s="15">
        <v>146</v>
      </c>
    </row>
    <row r="575" spans="2:11">
      <c r="B575" s="12" t="s">
        <v>1137</v>
      </c>
      <c r="C575" s="22" t="s">
        <v>110</v>
      </c>
      <c r="D575" s="22" t="s">
        <v>299</v>
      </c>
      <c r="E575" s="22">
        <f t="shared" si="8"/>
        <v>55.46</v>
      </c>
      <c r="F575" s="12" t="s">
        <v>431</v>
      </c>
      <c r="G575" s="12">
        <v>120</v>
      </c>
      <c r="H575" s="12">
        <v>80</v>
      </c>
      <c r="I575" s="21">
        <v>509.7560975609756</v>
      </c>
      <c r="J575" s="21">
        <v>627</v>
      </c>
      <c r="K575" s="15">
        <v>146</v>
      </c>
    </row>
    <row r="576" spans="2:11">
      <c r="B576" s="12" t="s">
        <v>1138</v>
      </c>
      <c r="C576" s="22" t="s">
        <v>111</v>
      </c>
      <c r="D576" s="22">
        <v>54.7</v>
      </c>
      <c r="E576" s="22">
        <f t="shared" si="8"/>
        <v>57.7</v>
      </c>
      <c r="F576" s="12" t="s">
        <v>431</v>
      </c>
      <c r="G576" s="12">
        <v>120</v>
      </c>
      <c r="H576" s="12">
        <v>80</v>
      </c>
      <c r="I576" s="21">
        <v>554.47154471544718</v>
      </c>
      <c r="J576" s="21">
        <v>682</v>
      </c>
      <c r="K576" s="15">
        <v>146</v>
      </c>
    </row>
    <row r="577" spans="2:13">
      <c r="B577" s="12" t="s">
        <v>1139</v>
      </c>
      <c r="C577" s="22" t="s">
        <v>112</v>
      </c>
      <c r="D577" s="22" t="s">
        <v>300</v>
      </c>
      <c r="E577" s="22">
        <f t="shared" si="8"/>
        <v>56.93</v>
      </c>
      <c r="F577" s="12" t="s">
        <v>431</v>
      </c>
      <c r="G577" s="12">
        <v>120</v>
      </c>
      <c r="H577" s="12">
        <v>80</v>
      </c>
      <c r="I577" s="21">
        <v>545.52845528455282</v>
      </c>
      <c r="J577" s="21">
        <v>671</v>
      </c>
      <c r="K577" s="15">
        <v>146</v>
      </c>
    </row>
    <row r="578" spans="2:13">
      <c r="B578" s="16" t="s">
        <v>1140</v>
      </c>
      <c r="C578" s="24" t="s">
        <v>90</v>
      </c>
      <c r="D578" s="24" t="s">
        <v>285</v>
      </c>
      <c r="E578" s="24">
        <f t="shared" si="8"/>
        <v>58.37</v>
      </c>
      <c r="F578" s="16" t="s">
        <v>432</v>
      </c>
      <c r="G578" s="16">
        <v>120</v>
      </c>
      <c r="H578" s="16">
        <v>80</v>
      </c>
      <c r="I578" s="25">
        <v>644.71544715447158</v>
      </c>
      <c r="J578" s="25">
        <v>793</v>
      </c>
      <c r="K578" s="17">
        <v>146</v>
      </c>
      <c r="L578" s="26"/>
      <c r="M578" s="26"/>
    </row>
    <row r="579" spans="2:13">
      <c r="B579" s="16" t="s">
        <v>1141</v>
      </c>
      <c r="C579" s="24" t="s">
        <v>91</v>
      </c>
      <c r="D579" s="24">
        <v>53.3</v>
      </c>
      <c r="E579" s="24">
        <f t="shared" si="8"/>
        <v>56.3</v>
      </c>
      <c r="F579" s="16" t="s">
        <v>432</v>
      </c>
      <c r="G579" s="16">
        <v>120</v>
      </c>
      <c r="H579" s="16">
        <v>80</v>
      </c>
      <c r="I579" s="25">
        <v>673.98373983739839</v>
      </c>
      <c r="J579" s="25">
        <v>829</v>
      </c>
      <c r="K579" s="17">
        <v>146</v>
      </c>
      <c r="L579" s="26"/>
      <c r="M579" s="26"/>
    </row>
    <row r="580" spans="2:13">
      <c r="B580" s="16" t="s">
        <v>1142</v>
      </c>
      <c r="C580" s="24" t="s">
        <v>92</v>
      </c>
      <c r="D580" s="24" t="s">
        <v>286</v>
      </c>
      <c r="E580" s="24">
        <f t="shared" ref="E580:E643" si="9">D580+3</f>
        <v>58.52</v>
      </c>
      <c r="F580" s="16" t="s">
        <v>432</v>
      </c>
      <c r="G580" s="16">
        <v>120</v>
      </c>
      <c r="H580" s="16">
        <v>80</v>
      </c>
      <c r="I580" s="25">
        <v>721.95121951219517</v>
      </c>
      <c r="J580" s="25">
        <v>888</v>
      </c>
      <c r="K580" s="17">
        <v>146</v>
      </c>
      <c r="L580" s="26"/>
      <c r="M580" s="26"/>
    </row>
    <row r="581" spans="2:13">
      <c r="B581" s="16" t="s">
        <v>1143</v>
      </c>
      <c r="C581" s="24" t="s">
        <v>93</v>
      </c>
      <c r="D581" s="24">
        <v>41.6</v>
      </c>
      <c r="E581" s="24">
        <f t="shared" si="9"/>
        <v>44.6</v>
      </c>
      <c r="F581" s="16" t="s">
        <v>432</v>
      </c>
      <c r="G581" s="16">
        <v>120</v>
      </c>
      <c r="H581" s="16">
        <v>80</v>
      </c>
      <c r="I581" s="25">
        <v>426.82926829268291</v>
      </c>
      <c r="J581" s="25">
        <v>525</v>
      </c>
      <c r="K581" s="17">
        <v>99</v>
      </c>
      <c r="L581" s="26"/>
      <c r="M581" s="26"/>
    </row>
    <row r="582" spans="2:13">
      <c r="B582" s="16" t="s">
        <v>1144</v>
      </c>
      <c r="C582" s="24" t="s">
        <v>94</v>
      </c>
      <c r="D582" s="24" t="s">
        <v>287</v>
      </c>
      <c r="E582" s="24">
        <f t="shared" si="9"/>
        <v>59.17</v>
      </c>
      <c r="F582" s="16" t="s">
        <v>432</v>
      </c>
      <c r="G582" s="16">
        <v>120</v>
      </c>
      <c r="H582" s="16">
        <v>80</v>
      </c>
      <c r="I582" s="25">
        <v>657.72357723577238</v>
      </c>
      <c r="J582" s="25">
        <v>809</v>
      </c>
      <c r="K582" s="17">
        <v>146</v>
      </c>
      <c r="L582" s="26"/>
      <c r="M582" s="26"/>
    </row>
    <row r="583" spans="2:13">
      <c r="B583" s="16" t="s">
        <v>1145</v>
      </c>
      <c r="C583" s="24" t="s">
        <v>95</v>
      </c>
      <c r="D583" s="24" t="s">
        <v>288</v>
      </c>
      <c r="E583" s="24">
        <f t="shared" si="9"/>
        <v>62.83</v>
      </c>
      <c r="F583" s="16" t="s">
        <v>432</v>
      </c>
      <c r="G583" s="16">
        <v>120</v>
      </c>
      <c r="H583" s="16">
        <v>80</v>
      </c>
      <c r="I583" s="25">
        <v>598.3739837398374</v>
      </c>
      <c r="J583" s="25">
        <v>736</v>
      </c>
      <c r="K583" s="17">
        <v>146</v>
      </c>
      <c r="L583" s="26"/>
      <c r="M583" s="26"/>
    </row>
    <row r="584" spans="2:13">
      <c r="B584" s="16" t="s">
        <v>1146</v>
      </c>
      <c r="C584" s="24" t="s">
        <v>96</v>
      </c>
      <c r="D584" s="24" t="s">
        <v>289</v>
      </c>
      <c r="E584" s="24">
        <f t="shared" si="9"/>
        <v>65.069999999999993</v>
      </c>
      <c r="F584" s="16" t="s">
        <v>432</v>
      </c>
      <c r="G584" s="16">
        <v>120</v>
      </c>
      <c r="H584" s="16">
        <v>80</v>
      </c>
      <c r="I584" s="25">
        <v>659.34959349593498</v>
      </c>
      <c r="J584" s="25">
        <v>811</v>
      </c>
      <c r="K584" s="17">
        <v>146</v>
      </c>
      <c r="L584" s="26"/>
      <c r="M584" s="26"/>
    </row>
    <row r="585" spans="2:13">
      <c r="B585" s="16" t="s">
        <v>1147</v>
      </c>
      <c r="C585" s="24" t="s">
        <v>97</v>
      </c>
      <c r="D585" s="24" t="s">
        <v>290</v>
      </c>
      <c r="E585" s="24">
        <f t="shared" si="9"/>
        <v>63.54</v>
      </c>
      <c r="F585" s="16" t="s">
        <v>432</v>
      </c>
      <c r="G585" s="16">
        <v>120</v>
      </c>
      <c r="H585" s="16">
        <v>80</v>
      </c>
      <c r="I585" s="25">
        <v>654.47154471544718</v>
      </c>
      <c r="J585" s="25">
        <v>805</v>
      </c>
      <c r="K585" s="17">
        <v>146</v>
      </c>
      <c r="L585" s="26"/>
      <c r="M585" s="26"/>
    </row>
    <row r="586" spans="2:13">
      <c r="B586" s="16" t="s">
        <v>1148</v>
      </c>
      <c r="C586" s="24" t="s">
        <v>98</v>
      </c>
      <c r="D586" s="24" t="s">
        <v>291</v>
      </c>
      <c r="E586" s="24">
        <f t="shared" si="9"/>
        <v>65.78</v>
      </c>
      <c r="F586" s="16" t="s">
        <v>432</v>
      </c>
      <c r="G586" s="16">
        <v>120</v>
      </c>
      <c r="H586" s="16">
        <v>80</v>
      </c>
      <c r="I586" s="25">
        <v>709.7560975609756</v>
      </c>
      <c r="J586" s="25">
        <v>873</v>
      </c>
      <c r="K586" s="17">
        <v>146</v>
      </c>
      <c r="L586" s="26"/>
      <c r="M586" s="26"/>
    </row>
    <row r="587" spans="2:13">
      <c r="B587" s="16" t="s">
        <v>1149</v>
      </c>
      <c r="C587" s="24" t="s">
        <v>99</v>
      </c>
      <c r="D587" s="24" t="s">
        <v>292</v>
      </c>
      <c r="E587" s="24">
        <f t="shared" si="9"/>
        <v>62.07</v>
      </c>
      <c r="F587" s="16" t="s">
        <v>432</v>
      </c>
      <c r="G587" s="16">
        <v>120</v>
      </c>
      <c r="H587" s="16">
        <v>80</v>
      </c>
      <c r="I587" s="25">
        <v>598.3739837398374</v>
      </c>
      <c r="J587" s="25">
        <v>736</v>
      </c>
      <c r="K587" s="17">
        <v>146</v>
      </c>
      <c r="L587" s="26"/>
      <c r="M587" s="26"/>
    </row>
    <row r="588" spans="2:13">
      <c r="B588" s="16" t="s">
        <v>1150</v>
      </c>
      <c r="C588" s="24" t="s">
        <v>100</v>
      </c>
      <c r="D588" s="24" t="s">
        <v>293</v>
      </c>
      <c r="E588" s="24">
        <f t="shared" si="9"/>
        <v>64.31</v>
      </c>
      <c r="F588" s="16" t="s">
        <v>432</v>
      </c>
      <c r="G588" s="16">
        <v>120</v>
      </c>
      <c r="H588" s="16">
        <v>80</v>
      </c>
      <c r="I588" s="25">
        <v>683.73983739837399</v>
      </c>
      <c r="J588" s="25">
        <v>841</v>
      </c>
      <c r="K588" s="17">
        <v>146</v>
      </c>
      <c r="L588" s="26"/>
      <c r="M588" s="26"/>
    </row>
    <row r="589" spans="2:13">
      <c r="B589" s="16" t="s">
        <v>1151</v>
      </c>
      <c r="C589" s="24" t="s">
        <v>101</v>
      </c>
      <c r="D589" s="24" t="s">
        <v>294</v>
      </c>
      <c r="E589" s="24">
        <f t="shared" si="9"/>
        <v>63.35</v>
      </c>
      <c r="F589" s="16" t="s">
        <v>432</v>
      </c>
      <c r="G589" s="16">
        <v>120</v>
      </c>
      <c r="H589" s="16">
        <v>80</v>
      </c>
      <c r="I589" s="25">
        <v>681.30081300813004</v>
      </c>
      <c r="J589" s="25">
        <v>838</v>
      </c>
      <c r="K589" s="17">
        <v>146</v>
      </c>
      <c r="L589" s="26"/>
      <c r="M589" s="26"/>
    </row>
    <row r="590" spans="2:13">
      <c r="B590" s="16" t="s">
        <v>1152</v>
      </c>
      <c r="C590" s="24" t="s">
        <v>102</v>
      </c>
      <c r="D590" s="24" t="s">
        <v>295</v>
      </c>
      <c r="E590" s="24">
        <f t="shared" si="9"/>
        <v>65.59</v>
      </c>
      <c r="F590" s="16" t="s">
        <v>432</v>
      </c>
      <c r="G590" s="16">
        <v>120</v>
      </c>
      <c r="H590" s="16">
        <v>80</v>
      </c>
      <c r="I590" s="25">
        <v>735.77235772357722</v>
      </c>
      <c r="J590" s="25">
        <v>905</v>
      </c>
      <c r="K590" s="17">
        <v>146</v>
      </c>
      <c r="L590" s="26"/>
      <c r="M590" s="26"/>
    </row>
    <row r="591" spans="2:13">
      <c r="B591" s="16" t="s">
        <v>1153</v>
      </c>
      <c r="C591" s="24" t="s">
        <v>103</v>
      </c>
      <c r="D591" s="24" t="s">
        <v>296</v>
      </c>
      <c r="E591" s="24">
        <f t="shared" si="9"/>
        <v>61.89</v>
      </c>
      <c r="F591" s="16" t="s">
        <v>432</v>
      </c>
      <c r="G591" s="16">
        <v>120</v>
      </c>
      <c r="H591" s="16">
        <v>80</v>
      </c>
      <c r="I591" s="25">
        <v>617.07317073170736</v>
      </c>
      <c r="J591" s="25">
        <v>759</v>
      </c>
      <c r="K591" s="17">
        <v>146</v>
      </c>
      <c r="L591" s="26"/>
      <c r="M591" s="26"/>
    </row>
    <row r="592" spans="2:13">
      <c r="B592" s="16" t="s">
        <v>1154</v>
      </c>
      <c r="C592" s="24" t="s">
        <v>104</v>
      </c>
      <c r="D592" s="24" t="s">
        <v>297</v>
      </c>
      <c r="E592" s="24">
        <f t="shared" si="9"/>
        <v>48.36</v>
      </c>
      <c r="F592" s="16" t="s">
        <v>432</v>
      </c>
      <c r="G592" s="16">
        <v>120</v>
      </c>
      <c r="H592" s="16">
        <v>80</v>
      </c>
      <c r="I592" s="25">
        <v>460.97560975609758</v>
      </c>
      <c r="J592" s="25">
        <v>567</v>
      </c>
      <c r="K592" s="17">
        <v>99</v>
      </c>
      <c r="L592" s="26"/>
      <c r="M592" s="26"/>
    </row>
    <row r="593" spans="2:13">
      <c r="B593" s="16" t="s">
        <v>1155</v>
      </c>
      <c r="C593" s="24" t="s">
        <v>105</v>
      </c>
      <c r="D593" s="24" t="s">
        <v>298</v>
      </c>
      <c r="E593" s="24">
        <f t="shared" si="9"/>
        <v>64.13</v>
      </c>
      <c r="F593" s="16" t="s">
        <v>432</v>
      </c>
      <c r="G593" s="16">
        <v>120</v>
      </c>
      <c r="H593" s="16">
        <v>80</v>
      </c>
      <c r="I593" s="25">
        <v>678.04878048780483</v>
      </c>
      <c r="J593" s="25">
        <v>834</v>
      </c>
      <c r="K593" s="17">
        <v>146</v>
      </c>
      <c r="L593" s="26"/>
      <c r="M593" s="26"/>
    </row>
    <row r="594" spans="2:13">
      <c r="B594" s="16" t="s">
        <v>1156</v>
      </c>
      <c r="C594" s="24" t="s">
        <v>106</v>
      </c>
      <c r="D594" s="24">
        <v>49.1</v>
      </c>
      <c r="E594" s="24">
        <f t="shared" si="9"/>
        <v>52.1</v>
      </c>
      <c r="F594" s="16" t="s">
        <v>432</v>
      </c>
      <c r="G594" s="16">
        <v>120</v>
      </c>
      <c r="H594" s="16">
        <v>80</v>
      </c>
      <c r="I594" s="25">
        <v>485.36585365853659</v>
      </c>
      <c r="J594" s="25">
        <v>597</v>
      </c>
      <c r="K594" s="17">
        <v>146</v>
      </c>
      <c r="L594" s="26"/>
      <c r="M594" s="26"/>
    </row>
    <row r="595" spans="2:13">
      <c r="B595" s="16" t="s">
        <v>1157</v>
      </c>
      <c r="C595" s="24" t="s">
        <v>107</v>
      </c>
      <c r="D595" s="24">
        <v>53.1</v>
      </c>
      <c r="E595" s="24">
        <f t="shared" si="9"/>
        <v>56.1</v>
      </c>
      <c r="F595" s="16" t="s">
        <v>432</v>
      </c>
      <c r="G595" s="16">
        <v>120</v>
      </c>
      <c r="H595" s="16">
        <v>80</v>
      </c>
      <c r="I595" s="25">
        <v>586.99186991869919</v>
      </c>
      <c r="J595" s="25">
        <v>722</v>
      </c>
      <c r="K595" s="17">
        <v>146</v>
      </c>
      <c r="L595" s="26"/>
      <c r="M595" s="26"/>
    </row>
    <row r="596" spans="2:13">
      <c r="B596" s="16" t="s">
        <v>1158</v>
      </c>
      <c r="C596" s="24" t="s">
        <v>108</v>
      </c>
      <c r="D596" s="24" t="s">
        <v>277</v>
      </c>
      <c r="E596" s="24">
        <f t="shared" si="9"/>
        <v>57.11</v>
      </c>
      <c r="F596" s="16" t="s">
        <v>432</v>
      </c>
      <c r="G596" s="16">
        <v>120</v>
      </c>
      <c r="H596" s="16">
        <v>80</v>
      </c>
      <c r="I596" s="25">
        <v>571.54471544715443</v>
      </c>
      <c r="J596" s="25">
        <v>703</v>
      </c>
      <c r="K596" s="17">
        <v>146</v>
      </c>
      <c r="L596" s="26"/>
      <c r="M596" s="26"/>
    </row>
    <row r="597" spans="2:13">
      <c r="B597" s="16" t="s">
        <v>1159</v>
      </c>
      <c r="C597" s="24" t="s">
        <v>109</v>
      </c>
      <c r="D597" s="24" t="s">
        <v>278</v>
      </c>
      <c r="E597" s="24">
        <f t="shared" si="9"/>
        <v>59.35</v>
      </c>
      <c r="F597" s="16" t="s">
        <v>432</v>
      </c>
      <c r="G597" s="16">
        <v>120</v>
      </c>
      <c r="H597" s="16">
        <v>80</v>
      </c>
      <c r="I597" s="25">
        <v>655.28455284552842</v>
      </c>
      <c r="J597" s="25">
        <v>806</v>
      </c>
      <c r="K597" s="17">
        <v>146</v>
      </c>
      <c r="L597" s="26"/>
      <c r="M597" s="26"/>
    </row>
    <row r="598" spans="2:13">
      <c r="B598" s="16" t="s">
        <v>1160</v>
      </c>
      <c r="C598" s="24" t="s">
        <v>110</v>
      </c>
      <c r="D598" s="24" t="s">
        <v>299</v>
      </c>
      <c r="E598" s="24">
        <f t="shared" si="9"/>
        <v>55.46</v>
      </c>
      <c r="F598" s="16" t="s">
        <v>432</v>
      </c>
      <c r="G598" s="16">
        <v>120</v>
      </c>
      <c r="H598" s="16">
        <v>80</v>
      </c>
      <c r="I598" s="25">
        <v>570.73170731707319</v>
      </c>
      <c r="J598" s="25">
        <v>702</v>
      </c>
      <c r="K598" s="17">
        <v>146</v>
      </c>
      <c r="L598" s="26"/>
      <c r="M598" s="26"/>
    </row>
    <row r="599" spans="2:13">
      <c r="B599" s="16" t="s">
        <v>1161</v>
      </c>
      <c r="C599" s="24" t="s">
        <v>111</v>
      </c>
      <c r="D599" s="24">
        <v>54.7</v>
      </c>
      <c r="E599" s="24">
        <f t="shared" si="9"/>
        <v>57.7</v>
      </c>
      <c r="F599" s="16" t="s">
        <v>432</v>
      </c>
      <c r="G599" s="16">
        <v>120</v>
      </c>
      <c r="H599" s="16">
        <v>80</v>
      </c>
      <c r="I599" s="25">
        <v>617.88617886178861</v>
      </c>
      <c r="J599" s="25">
        <v>760</v>
      </c>
      <c r="K599" s="17">
        <v>146</v>
      </c>
      <c r="L599" s="26"/>
      <c r="M599" s="26"/>
    </row>
    <row r="600" spans="2:13">
      <c r="B600" s="16" t="s">
        <v>1162</v>
      </c>
      <c r="C600" s="24" t="s">
        <v>112</v>
      </c>
      <c r="D600" s="24" t="s">
        <v>300</v>
      </c>
      <c r="E600" s="24">
        <f t="shared" si="9"/>
        <v>56.93</v>
      </c>
      <c r="F600" s="16" t="s">
        <v>432</v>
      </c>
      <c r="G600" s="16">
        <v>120</v>
      </c>
      <c r="H600" s="16">
        <v>80</v>
      </c>
      <c r="I600" s="25">
        <v>591.869918699187</v>
      </c>
      <c r="J600" s="25">
        <v>728</v>
      </c>
      <c r="K600" s="17">
        <v>146</v>
      </c>
      <c r="L600" s="26"/>
      <c r="M600" s="26"/>
    </row>
    <row r="601" spans="2:13">
      <c r="B601" s="12" t="s">
        <v>1163</v>
      </c>
      <c r="C601" s="22" t="s">
        <v>90</v>
      </c>
      <c r="D601" s="22" t="s">
        <v>285</v>
      </c>
      <c r="E601" s="22">
        <f t="shared" si="9"/>
        <v>58.37</v>
      </c>
      <c r="F601" s="12" t="s">
        <v>2</v>
      </c>
      <c r="G601" s="12">
        <v>120</v>
      </c>
      <c r="H601" s="12">
        <v>80</v>
      </c>
      <c r="I601" s="21">
        <v>725.20325203252037</v>
      </c>
      <c r="J601" s="21">
        <v>892</v>
      </c>
      <c r="K601" s="15">
        <v>146</v>
      </c>
    </row>
    <row r="602" spans="2:13">
      <c r="B602" s="12" t="s">
        <v>1164</v>
      </c>
      <c r="C602" s="22" t="s">
        <v>91</v>
      </c>
      <c r="D602" s="22">
        <v>53.3</v>
      </c>
      <c r="E602" s="22">
        <f t="shared" si="9"/>
        <v>56.3</v>
      </c>
      <c r="F602" s="12" t="s">
        <v>2</v>
      </c>
      <c r="G602" s="12">
        <v>120</v>
      </c>
      <c r="H602" s="12">
        <v>80</v>
      </c>
      <c r="I602" s="21">
        <v>760.97560975609758</v>
      </c>
      <c r="J602" s="21">
        <v>936</v>
      </c>
      <c r="K602" s="15">
        <v>146</v>
      </c>
    </row>
    <row r="603" spans="2:13">
      <c r="B603" s="12" t="s">
        <v>1165</v>
      </c>
      <c r="C603" s="22" t="s">
        <v>92</v>
      </c>
      <c r="D603" s="22" t="s">
        <v>286</v>
      </c>
      <c r="E603" s="22">
        <f t="shared" si="9"/>
        <v>58.52</v>
      </c>
      <c r="F603" s="12" t="s">
        <v>2</v>
      </c>
      <c r="G603" s="12">
        <v>120</v>
      </c>
      <c r="H603" s="12">
        <v>80</v>
      </c>
      <c r="I603" s="21">
        <v>812.19512195121956</v>
      </c>
      <c r="J603" s="21">
        <v>999</v>
      </c>
      <c r="K603" s="15">
        <v>146</v>
      </c>
    </row>
    <row r="604" spans="2:13">
      <c r="B604" s="12" t="s">
        <v>1166</v>
      </c>
      <c r="C604" s="22" t="s">
        <v>93</v>
      </c>
      <c r="D604" s="22">
        <v>41.6</v>
      </c>
      <c r="E604" s="22">
        <f t="shared" si="9"/>
        <v>44.6</v>
      </c>
      <c r="F604" s="12" t="s">
        <v>2</v>
      </c>
      <c r="G604" s="12">
        <v>120</v>
      </c>
      <c r="H604" s="12">
        <v>80</v>
      </c>
      <c r="I604" s="21">
        <v>507.3170731707317</v>
      </c>
      <c r="J604" s="21">
        <v>624</v>
      </c>
      <c r="K604" s="15">
        <v>99</v>
      </c>
    </row>
    <row r="605" spans="2:13">
      <c r="B605" s="12" t="s">
        <v>1167</v>
      </c>
      <c r="C605" s="22" t="s">
        <v>94</v>
      </c>
      <c r="D605" s="22" t="s">
        <v>287</v>
      </c>
      <c r="E605" s="22">
        <f t="shared" si="9"/>
        <v>59.17</v>
      </c>
      <c r="F605" s="12" t="s">
        <v>2</v>
      </c>
      <c r="G605" s="12">
        <v>120</v>
      </c>
      <c r="H605" s="12">
        <v>80</v>
      </c>
      <c r="I605" s="21">
        <v>738.21138211382117</v>
      </c>
      <c r="J605" s="21">
        <v>908</v>
      </c>
      <c r="K605" s="15">
        <v>146</v>
      </c>
    </row>
    <row r="606" spans="2:13">
      <c r="B606" s="12" t="s">
        <v>1168</v>
      </c>
      <c r="C606" s="22" t="s">
        <v>95</v>
      </c>
      <c r="D606" s="22" t="s">
        <v>288</v>
      </c>
      <c r="E606" s="22">
        <f t="shared" si="9"/>
        <v>62.83</v>
      </c>
      <c r="F606" s="12" t="s">
        <v>2</v>
      </c>
      <c r="G606" s="12">
        <v>120</v>
      </c>
      <c r="H606" s="12">
        <v>80</v>
      </c>
      <c r="I606" s="21">
        <v>688.6178861788618</v>
      </c>
      <c r="J606" s="21">
        <v>847</v>
      </c>
      <c r="K606" s="15">
        <v>146</v>
      </c>
    </row>
    <row r="607" spans="2:13">
      <c r="B607" s="12" t="s">
        <v>1169</v>
      </c>
      <c r="C607" s="22" t="s">
        <v>96</v>
      </c>
      <c r="D607" s="22" t="s">
        <v>289</v>
      </c>
      <c r="E607" s="22">
        <f t="shared" si="9"/>
        <v>65.069999999999993</v>
      </c>
      <c r="F607" s="12" t="s">
        <v>2</v>
      </c>
      <c r="G607" s="12">
        <v>120</v>
      </c>
      <c r="H607" s="12">
        <v>80</v>
      </c>
      <c r="I607" s="21">
        <v>755.28455284552842</v>
      </c>
      <c r="J607" s="21">
        <v>929</v>
      </c>
      <c r="K607" s="15">
        <v>146</v>
      </c>
    </row>
    <row r="608" spans="2:13">
      <c r="B608" s="12" t="s">
        <v>1170</v>
      </c>
      <c r="C608" s="22" t="s">
        <v>97</v>
      </c>
      <c r="D608" s="22" t="s">
        <v>290</v>
      </c>
      <c r="E608" s="22">
        <f t="shared" si="9"/>
        <v>63.54</v>
      </c>
      <c r="F608" s="12" t="s">
        <v>2</v>
      </c>
      <c r="G608" s="12">
        <v>120</v>
      </c>
      <c r="H608" s="12">
        <v>80</v>
      </c>
      <c r="I608" s="21">
        <v>732.52032520325201</v>
      </c>
      <c r="J608" s="21">
        <v>901</v>
      </c>
      <c r="K608" s="15">
        <v>146</v>
      </c>
    </row>
    <row r="609" spans="2:13">
      <c r="B609" s="12" t="s">
        <v>1171</v>
      </c>
      <c r="C609" s="22" t="s">
        <v>98</v>
      </c>
      <c r="D609" s="22" t="s">
        <v>291</v>
      </c>
      <c r="E609" s="22">
        <f t="shared" si="9"/>
        <v>65.78</v>
      </c>
      <c r="F609" s="12" t="s">
        <v>2</v>
      </c>
      <c r="G609" s="12">
        <v>120</v>
      </c>
      <c r="H609" s="12">
        <v>80</v>
      </c>
      <c r="I609" s="21">
        <v>795.1219512195122</v>
      </c>
      <c r="J609" s="21">
        <v>978</v>
      </c>
      <c r="K609" s="15">
        <v>146</v>
      </c>
    </row>
    <row r="610" spans="2:13">
      <c r="B610" s="12" t="s">
        <v>1172</v>
      </c>
      <c r="C610" s="22" t="s">
        <v>99</v>
      </c>
      <c r="D610" s="22" t="s">
        <v>292</v>
      </c>
      <c r="E610" s="22">
        <f t="shared" si="9"/>
        <v>62.07</v>
      </c>
      <c r="F610" s="12" t="s">
        <v>2</v>
      </c>
      <c r="G610" s="12">
        <v>120</v>
      </c>
      <c r="H610" s="12">
        <v>80</v>
      </c>
      <c r="I610" s="21">
        <v>682.11382113821139</v>
      </c>
      <c r="J610" s="21">
        <v>839</v>
      </c>
      <c r="K610" s="15">
        <v>146</v>
      </c>
    </row>
    <row r="611" spans="2:13">
      <c r="B611" s="12" t="s">
        <v>1173</v>
      </c>
      <c r="C611" s="22" t="s">
        <v>100</v>
      </c>
      <c r="D611" s="22" t="s">
        <v>293</v>
      </c>
      <c r="E611" s="22">
        <f t="shared" si="9"/>
        <v>64.31</v>
      </c>
      <c r="F611" s="12" t="s">
        <v>2</v>
      </c>
      <c r="G611" s="12">
        <v>120</v>
      </c>
      <c r="H611" s="12">
        <v>80</v>
      </c>
      <c r="I611" s="21">
        <v>769.91869918699183</v>
      </c>
      <c r="J611" s="21">
        <v>947</v>
      </c>
      <c r="K611" s="15">
        <v>146</v>
      </c>
    </row>
    <row r="612" spans="2:13">
      <c r="B612" s="12" t="s">
        <v>1174</v>
      </c>
      <c r="C612" s="22" t="s">
        <v>101</v>
      </c>
      <c r="D612" s="22" t="s">
        <v>294</v>
      </c>
      <c r="E612" s="22">
        <f t="shared" si="9"/>
        <v>63.35</v>
      </c>
      <c r="F612" s="12" t="s">
        <v>2</v>
      </c>
      <c r="G612" s="12">
        <v>120</v>
      </c>
      <c r="H612" s="12">
        <v>80</v>
      </c>
      <c r="I612" s="21">
        <v>763.41463414634143</v>
      </c>
      <c r="J612" s="21">
        <v>939</v>
      </c>
      <c r="K612" s="15">
        <v>146</v>
      </c>
    </row>
    <row r="613" spans="2:13">
      <c r="B613" s="12" t="s">
        <v>1175</v>
      </c>
      <c r="C613" s="22" t="s">
        <v>102</v>
      </c>
      <c r="D613" s="22" t="s">
        <v>295</v>
      </c>
      <c r="E613" s="22">
        <f t="shared" si="9"/>
        <v>65.59</v>
      </c>
      <c r="F613" s="12" t="s">
        <v>2</v>
      </c>
      <c r="G613" s="12">
        <v>120</v>
      </c>
      <c r="H613" s="12">
        <v>80</v>
      </c>
      <c r="I613" s="21">
        <v>818.69918699186996</v>
      </c>
      <c r="J613" s="21">
        <v>1007</v>
      </c>
      <c r="K613" s="15">
        <v>146</v>
      </c>
    </row>
    <row r="614" spans="2:13">
      <c r="B614" s="12" t="s">
        <v>1176</v>
      </c>
      <c r="C614" s="22" t="s">
        <v>103</v>
      </c>
      <c r="D614" s="22" t="s">
        <v>296</v>
      </c>
      <c r="E614" s="22">
        <f t="shared" si="9"/>
        <v>61.89</v>
      </c>
      <c r="F614" s="12" t="s">
        <v>2</v>
      </c>
      <c r="G614" s="12">
        <v>120</v>
      </c>
      <c r="H614" s="12">
        <v>80</v>
      </c>
      <c r="I614" s="21">
        <v>708.130081300813</v>
      </c>
      <c r="J614" s="21">
        <v>871</v>
      </c>
      <c r="K614" s="15">
        <v>146</v>
      </c>
    </row>
    <row r="615" spans="2:13">
      <c r="B615" s="12" t="s">
        <v>1177</v>
      </c>
      <c r="C615" s="22" t="s">
        <v>104</v>
      </c>
      <c r="D615" s="22" t="s">
        <v>297</v>
      </c>
      <c r="E615" s="22">
        <f t="shared" si="9"/>
        <v>48.36</v>
      </c>
      <c r="F615" s="12" t="s">
        <v>2</v>
      </c>
      <c r="G615" s="12">
        <v>120</v>
      </c>
      <c r="H615" s="12">
        <v>80</v>
      </c>
      <c r="I615" s="21">
        <v>539.83739837398377</v>
      </c>
      <c r="J615" s="21">
        <v>664</v>
      </c>
      <c r="K615" s="15">
        <v>99</v>
      </c>
    </row>
    <row r="616" spans="2:13">
      <c r="B616" s="12" t="s">
        <v>1178</v>
      </c>
      <c r="C616" s="22" t="s">
        <v>105</v>
      </c>
      <c r="D616" s="22" t="s">
        <v>298</v>
      </c>
      <c r="E616" s="22">
        <f t="shared" si="9"/>
        <v>64.13</v>
      </c>
      <c r="F616" s="12" t="s">
        <v>2</v>
      </c>
      <c r="G616" s="12">
        <v>120</v>
      </c>
      <c r="H616" s="12">
        <v>80</v>
      </c>
      <c r="I616" s="21">
        <v>759.34959349593498</v>
      </c>
      <c r="J616" s="21">
        <v>934</v>
      </c>
      <c r="K616" s="15">
        <v>146</v>
      </c>
    </row>
    <row r="617" spans="2:13">
      <c r="B617" s="12" t="s">
        <v>1179</v>
      </c>
      <c r="C617" s="22" t="s">
        <v>106</v>
      </c>
      <c r="D617" s="22">
        <v>49.1</v>
      </c>
      <c r="E617" s="22">
        <f t="shared" si="9"/>
        <v>52.1</v>
      </c>
      <c r="F617" s="12" t="s">
        <v>2</v>
      </c>
      <c r="G617" s="12">
        <v>120</v>
      </c>
      <c r="H617" s="12">
        <v>80</v>
      </c>
      <c r="I617" s="21">
        <v>571.54471544715443</v>
      </c>
      <c r="J617" s="21">
        <v>703</v>
      </c>
      <c r="K617" s="15">
        <v>146</v>
      </c>
    </row>
    <row r="618" spans="2:13">
      <c r="B618" s="12" t="s">
        <v>1180</v>
      </c>
      <c r="C618" s="22" t="s">
        <v>107</v>
      </c>
      <c r="D618" s="22">
        <v>53.1</v>
      </c>
      <c r="E618" s="22">
        <f t="shared" si="9"/>
        <v>56.1</v>
      </c>
      <c r="F618" s="12" t="s">
        <v>2</v>
      </c>
      <c r="G618" s="12">
        <v>120</v>
      </c>
      <c r="H618" s="12">
        <v>80</v>
      </c>
      <c r="I618" s="21">
        <v>669.10569105691059</v>
      </c>
      <c r="J618" s="21">
        <v>823</v>
      </c>
      <c r="K618" s="15">
        <v>146</v>
      </c>
    </row>
    <row r="619" spans="2:13">
      <c r="B619" s="12" t="s">
        <v>1181</v>
      </c>
      <c r="C619" s="22" t="s">
        <v>108</v>
      </c>
      <c r="D619" s="22" t="s">
        <v>277</v>
      </c>
      <c r="E619" s="22">
        <f t="shared" si="9"/>
        <v>57.11</v>
      </c>
      <c r="F619" s="12" t="s">
        <v>2</v>
      </c>
      <c r="G619" s="12">
        <v>120</v>
      </c>
      <c r="H619" s="12">
        <v>80</v>
      </c>
      <c r="I619" s="21">
        <v>652.03252032520322</v>
      </c>
      <c r="J619" s="21">
        <v>802</v>
      </c>
      <c r="K619" s="15">
        <v>146</v>
      </c>
    </row>
    <row r="620" spans="2:13">
      <c r="B620" s="12" t="s">
        <v>1182</v>
      </c>
      <c r="C620" s="22" t="s">
        <v>109</v>
      </c>
      <c r="D620" s="22" t="s">
        <v>278</v>
      </c>
      <c r="E620" s="22">
        <f t="shared" si="9"/>
        <v>59.35</v>
      </c>
      <c r="F620" s="12" t="s">
        <v>2</v>
      </c>
      <c r="G620" s="12">
        <v>120</v>
      </c>
      <c r="H620" s="12">
        <v>80</v>
      </c>
      <c r="I620" s="21">
        <v>717.88617886178861</v>
      </c>
      <c r="J620" s="21">
        <v>883</v>
      </c>
      <c r="K620" s="15">
        <v>146</v>
      </c>
    </row>
    <row r="621" spans="2:13">
      <c r="B621" s="12" t="s">
        <v>1183</v>
      </c>
      <c r="C621" s="22" t="s">
        <v>110</v>
      </c>
      <c r="D621" s="22" t="s">
        <v>299</v>
      </c>
      <c r="E621" s="22">
        <f t="shared" si="9"/>
        <v>55.46</v>
      </c>
      <c r="F621" s="12" t="s">
        <v>2</v>
      </c>
      <c r="G621" s="12">
        <v>120</v>
      </c>
      <c r="H621" s="12">
        <v>80</v>
      </c>
      <c r="I621" s="21">
        <v>651.21951219512198</v>
      </c>
      <c r="J621" s="21">
        <v>801</v>
      </c>
      <c r="K621" s="15">
        <v>146</v>
      </c>
    </row>
    <row r="622" spans="2:13">
      <c r="B622" s="12" t="s">
        <v>1184</v>
      </c>
      <c r="C622" s="22" t="s">
        <v>111</v>
      </c>
      <c r="D622" s="22">
        <v>54.7</v>
      </c>
      <c r="E622" s="22">
        <f t="shared" si="9"/>
        <v>57.7</v>
      </c>
      <c r="F622" s="12" t="s">
        <v>2</v>
      </c>
      <c r="G622" s="12">
        <v>120</v>
      </c>
      <c r="H622" s="12">
        <v>80</v>
      </c>
      <c r="I622" s="21">
        <v>699.18699186991876</v>
      </c>
      <c r="J622" s="21">
        <v>860</v>
      </c>
      <c r="K622" s="15">
        <v>146</v>
      </c>
    </row>
    <row r="623" spans="2:13">
      <c r="B623" s="12" t="s">
        <v>1185</v>
      </c>
      <c r="C623" s="22" t="s">
        <v>112</v>
      </c>
      <c r="D623" s="22" t="s">
        <v>300</v>
      </c>
      <c r="E623" s="22">
        <f t="shared" si="9"/>
        <v>56.93</v>
      </c>
      <c r="F623" s="12" t="s">
        <v>2</v>
      </c>
      <c r="G623" s="12">
        <v>120</v>
      </c>
      <c r="H623" s="12">
        <v>80</v>
      </c>
      <c r="I623" s="21">
        <v>673.98373983739839</v>
      </c>
      <c r="J623" s="21">
        <v>829</v>
      </c>
      <c r="K623" s="15">
        <v>146</v>
      </c>
    </row>
    <row r="624" spans="2:13">
      <c r="B624" s="16" t="s">
        <v>1186</v>
      </c>
      <c r="C624" s="24" t="s">
        <v>90</v>
      </c>
      <c r="D624" s="24" t="s">
        <v>301</v>
      </c>
      <c r="E624" s="24">
        <f t="shared" si="9"/>
        <v>49.18</v>
      </c>
      <c r="F624" s="16" t="s">
        <v>431</v>
      </c>
      <c r="G624" s="16">
        <v>140</v>
      </c>
      <c r="H624" s="16">
        <v>60</v>
      </c>
      <c r="I624" s="25">
        <v>578.04878048780483</v>
      </c>
      <c r="J624" s="25">
        <v>711</v>
      </c>
      <c r="K624" s="17">
        <v>99</v>
      </c>
      <c r="L624" s="26"/>
      <c r="M624" s="26"/>
    </row>
    <row r="625" spans="2:13">
      <c r="B625" s="16" t="s">
        <v>1187</v>
      </c>
      <c r="C625" s="24" t="s">
        <v>91</v>
      </c>
      <c r="D625" s="24" t="s">
        <v>302</v>
      </c>
      <c r="E625" s="24">
        <f t="shared" si="9"/>
        <v>49.89</v>
      </c>
      <c r="F625" s="16" t="s">
        <v>431</v>
      </c>
      <c r="G625" s="16">
        <v>140</v>
      </c>
      <c r="H625" s="16">
        <v>60</v>
      </c>
      <c r="I625" s="25">
        <v>618.69918699186996</v>
      </c>
      <c r="J625" s="25">
        <v>761</v>
      </c>
      <c r="K625" s="17">
        <v>99</v>
      </c>
      <c r="L625" s="26"/>
      <c r="M625" s="26"/>
    </row>
    <row r="626" spans="2:13">
      <c r="B626" s="16" t="s">
        <v>1188</v>
      </c>
      <c r="C626" s="24" t="s">
        <v>92</v>
      </c>
      <c r="D626" s="24" t="s">
        <v>303</v>
      </c>
      <c r="E626" s="24">
        <f t="shared" si="9"/>
        <v>52.61</v>
      </c>
      <c r="F626" s="16" t="s">
        <v>431</v>
      </c>
      <c r="G626" s="16">
        <v>140</v>
      </c>
      <c r="H626" s="16">
        <v>60</v>
      </c>
      <c r="I626" s="25">
        <v>667.47967479674799</v>
      </c>
      <c r="J626" s="25">
        <v>821</v>
      </c>
      <c r="K626" s="17">
        <v>146</v>
      </c>
      <c r="L626" s="26"/>
      <c r="M626" s="26"/>
    </row>
    <row r="627" spans="2:13">
      <c r="B627" s="16" t="s">
        <v>1189</v>
      </c>
      <c r="C627" s="24" t="s">
        <v>93</v>
      </c>
      <c r="D627" s="24" t="s">
        <v>304</v>
      </c>
      <c r="E627" s="24">
        <f t="shared" si="9"/>
        <v>36.53</v>
      </c>
      <c r="F627" s="16" t="s">
        <v>431</v>
      </c>
      <c r="G627" s="16">
        <v>140</v>
      </c>
      <c r="H627" s="16">
        <v>60</v>
      </c>
      <c r="I627" s="25">
        <v>364.22764227642278</v>
      </c>
      <c r="J627" s="25">
        <v>448</v>
      </c>
      <c r="K627" s="17">
        <v>89</v>
      </c>
      <c r="L627" s="26"/>
      <c r="M627" s="26"/>
    </row>
    <row r="628" spans="2:13">
      <c r="B628" s="16" t="s">
        <v>1190</v>
      </c>
      <c r="C628" s="24" t="s">
        <v>94</v>
      </c>
      <c r="D628" s="24" t="s">
        <v>305</v>
      </c>
      <c r="E628" s="24">
        <f t="shared" si="9"/>
        <v>50.06</v>
      </c>
      <c r="F628" s="16" t="s">
        <v>431</v>
      </c>
      <c r="G628" s="16">
        <v>140</v>
      </c>
      <c r="H628" s="16">
        <v>60</v>
      </c>
      <c r="I628" s="25">
        <v>582.92682926829264</v>
      </c>
      <c r="J628" s="25">
        <v>717</v>
      </c>
      <c r="K628" s="17">
        <v>146</v>
      </c>
      <c r="L628" s="26"/>
      <c r="M628" s="26"/>
    </row>
    <row r="629" spans="2:13">
      <c r="B629" s="16" t="s">
        <v>1191</v>
      </c>
      <c r="C629" s="24" t="s">
        <v>95</v>
      </c>
      <c r="D629" s="24" t="s">
        <v>306</v>
      </c>
      <c r="E629" s="24">
        <f t="shared" si="9"/>
        <v>50.99</v>
      </c>
      <c r="F629" s="16" t="s">
        <v>431</v>
      </c>
      <c r="G629" s="16">
        <v>140</v>
      </c>
      <c r="H629" s="16">
        <v>60</v>
      </c>
      <c r="I629" s="25">
        <v>501.6260162601626</v>
      </c>
      <c r="J629" s="25">
        <v>617</v>
      </c>
      <c r="K629" s="17">
        <v>146</v>
      </c>
      <c r="L629" s="26"/>
      <c r="M629" s="26"/>
    </row>
    <row r="630" spans="2:13">
      <c r="B630" s="16" t="s">
        <v>1192</v>
      </c>
      <c r="C630" s="24" t="s">
        <v>96</v>
      </c>
      <c r="D630" s="24" t="s">
        <v>307</v>
      </c>
      <c r="E630" s="24">
        <f t="shared" si="9"/>
        <v>53.95</v>
      </c>
      <c r="F630" s="16" t="s">
        <v>431</v>
      </c>
      <c r="G630" s="16">
        <v>140</v>
      </c>
      <c r="H630" s="16">
        <v>60</v>
      </c>
      <c r="I630" s="25">
        <v>574.79674796747963</v>
      </c>
      <c r="J630" s="25">
        <v>707</v>
      </c>
      <c r="K630" s="17">
        <v>146</v>
      </c>
      <c r="L630" s="26"/>
      <c r="M630" s="26"/>
    </row>
    <row r="631" spans="2:13">
      <c r="B631" s="16" t="s">
        <v>1193</v>
      </c>
      <c r="C631" s="24" t="s">
        <v>97</v>
      </c>
      <c r="D631" s="24">
        <v>49.7</v>
      </c>
      <c r="E631" s="24">
        <f t="shared" si="9"/>
        <v>52.7</v>
      </c>
      <c r="F631" s="16" t="s">
        <v>431</v>
      </c>
      <c r="G631" s="16">
        <v>140</v>
      </c>
      <c r="H631" s="16">
        <v>60</v>
      </c>
      <c r="I631" s="25">
        <v>551.21951219512198</v>
      </c>
      <c r="J631" s="25">
        <v>678</v>
      </c>
      <c r="K631" s="17">
        <v>146</v>
      </c>
      <c r="L631" s="26"/>
      <c r="M631" s="26"/>
    </row>
    <row r="632" spans="2:13">
      <c r="B632" s="16" t="s">
        <v>1194</v>
      </c>
      <c r="C632" s="24" t="s">
        <v>98</v>
      </c>
      <c r="D632" s="24" t="s">
        <v>207</v>
      </c>
      <c r="E632" s="24">
        <f t="shared" si="9"/>
        <v>55.66</v>
      </c>
      <c r="F632" s="16" t="s">
        <v>431</v>
      </c>
      <c r="G632" s="16">
        <v>140</v>
      </c>
      <c r="H632" s="16">
        <v>60</v>
      </c>
      <c r="I632" s="25">
        <v>619.51219512195121</v>
      </c>
      <c r="J632" s="25">
        <v>762</v>
      </c>
      <c r="K632" s="17">
        <v>146</v>
      </c>
      <c r="L632" s="26"/>
      <c r="M632" s="26"/>
    </row>
    <row r="633" spans="2:13">
      <c r="B633" s="16" t="s">
        <v>1195</v>
      </c>
      <c r="C633" s="24" t="s">
        <v>99</v>
      </c>
      <c r="D633" s="24" t="s">
        <v>308</v>
      </c>
      <c r="E633" s="24">
        <f t="shared" si="9"/>
        <v>50.23</v>
      </c>
      <c r="F633" s="16" t="s">
        <v>431</v>
      </c>
      <c r="G633" s="16">
        <v>140</v>
      </c>
      <c r="H633" s="16">
        <v>60</v>
      </c>
      <c r="I633" s="25">
        <v>500.8130081300813</v>
      </c>
      <c r="J633" s="25">
        <v>616</v>
      </c>
      <c r="K633" s="17">
        <v>146</v>
      </c>
      <c r="L633" s="26"/>
      <c r="M633" s="26"/>
    </row>
    <row r="634" spans="2:13">
      <c r="B634" s="16" t="s">
        <v>1196</v>
      </c>
      <c r="C634" s="24" t="s">
        <v>100</v>
      </c>
      <c r="D634" s="24" t="s">
        <v>309</v>
      </c>
      <c r="E634" s="24">
        <f t="shared" si="9"/>
        <v>53.19</v>
      </c>
      <c r="F634" s="16" t="s">
        <v>431</v>
      </c>
      <c r="G634" s="16">
        <v>140</v>
      </c>
      <c r="H634" s="16">
        <v>60</v>
      </c>
      <c r="I634" s="25">
        <v>590.2439024390244</v>
      </c>
      <c r="J634" s="25">
        <v>726</v>
      </c>
      <c r="K634" s="17">
        <v>146</v>
      </c>
      <c r="L634" s="26"/>
      <c r="M634" s="26"/>
    </row>
    <row r="635" spans="2:13">
      <c r="B635" s="16" t="s">
        <v>1197</v>
      </c>
      <c r="C635" s="24" t="s">
        <v>101</v>
      </c>
      <c r="D635" s="24" t="s">
        <v>310</v>
      </c>
      <c r="E635" s="24">
        <f t="shared" si="9"/>
        <v>53.53</v>
      </c>
      <c r="F635" s="16" t="s">
        <v>431</v>
      </c>
      <c r="G635" s="16">
        <v>140</v>
      </c>
      <c r="H635" s="16">
        <v>60</v>
      </c>
      <c r="I635" s="25">
        <v>586.99186991869919</v>
      </c>
      <c r="J635" s="25">
        <v>722</v>
      </c>
      <c r="K635" s="17">
        <v>146</v>
      </c>
      <c r="L635" s="26"/>
      <c r="M635" s="26"/>
    </row>
    <row r="636" spans="2:13">
      <c r="B636" s="16" t="s">
        <v>1198</v>
      </c>
      <c r="C636" s="24" t="s">
        <v>102</v>
      </c>
      <c r="D636" s="24" t="s">
        <v>311</v>
      </c>
      <c r="E636" s="24">
        <f t="shared" si="9"/>
        <v>56.49</v>
      </c>
      <c r="F636" s="16" t="s">
        <v>431</v>
      </c>
      <c r="G636" s="16">
        <v>140</v>
      </c>
      <c r="H636" s="16">
        <v>60</v>
      </c>
      <c r="I636" s="25">
        <v>639.02439024390242</v>
      </c>
      <c r="J636" s="25">
        <v>786</v>
      </c>
      <c r="K636" s="17">
        <v>146</v>
      </c>
      <c r="L636" s="26"/>
      <c r="M636" s="26"/>
    </row>
    <row r="637" spans="2:13">
      <c r="B637" s="16" t="s">
        <v>1199</v>
      </c>
      <c r="C637" s="24" t="s">
        <v>103</v>
      </c>
      <c r="D637" s="24" t="s">
        <v>312</v>
      </c>
      <c r="E637" s="24">
        <f t="shared" si="9"/>
        <v>51.05</v>
      </c>
      <c r="F637" s="16" t="s">
        <v>431</v>
      </c>
      <c r="G637" s="16">
        <v>140</v>
      </c>
      <c r="H637" s="16">
        <v>60</v>
      </c>
      <c r="I637" s="25">
        <v>537.39837398373982</v>
      </c>
      <c r="J637" s="25">
        <v>661</v>
      </c>
      <c r="K637" s="17">
        <v>146</v>
      </c>
      <c r="L637" s="26"/>
      <c r="M637" s="26"/>
    </row>
    <row r="638" spans="2:13">
      <c r="B638" s="16" t="s">
        <v>1200</v>
      </c>
      <c r="C638" s="24" t="s">
        <v>104</v>
      </c>
      <c r="D638" s="24" t="s">
        <v>313</v>
      </c>
      <c r="E638" s="24">
        <f t="shared" si="9"/>
        <v>41.01</v>
      </c>
      <c r="F638" s="16" t="s">
        <v>431</v>
      </c>
      <c r="G638" s="16">
        <v>140</v>
      </c>
      <c r="H638" s="16">
        <v>60</v>
      </c>
      <c r="I638" s="25">
        <v>389.4308943089431</v>
      </c>
      <c r="J638" s="25">
        <v>479</v>
      </c>
      <c r="K638" s="17">
        <v>99</v>
      </c>
      <c r="L638" s="26"/>
      <c r="M638" s="26"/>
    </row>
    <row r="639" spans="2:13">
      <c r="B639" s="16" t="s">
        <v>1201</v>
      </c>
      <c r="C639" s="24" t="s">
        <v>105</v>
      </c>
      <c r="D639" s="24" t="s">
        <v>314</v>
      </c>
      <c r="E639" s="24">
        <f t="shared" si="9"/>
        <v>54.01</v>
      </c>
      <c r="F639" s="16" t="s">
        <v>431</v>
      </c>
      <c r="G639" s="16">
        <v>140</v>
      </c>
      <c r="H639" s="16">
        <v>60</v>
      </c>
      <c r="I639" s="25">
        <v>586.17886178861795</v>
      </c>
      <c r="J639" s="25">
        <v>721</v>
      </c>
      <c r="K639" s="17">
        <v>146</v>
      </c>
      <c r="L639" s="26"/>
      <c r="M639" s="26"/>
    </row>
    <row r="640" spans="2:13">
      <c r="B640" s="16" t="s">
        <v>1202</v>
      </c>
      <c r="C640" s="24" t="s">
        <v>106</v>
      </c>
      <c r="D640" s="24" t="s">
        <v>315</v>
      </c>
      <c r="E640" s="24">
        <f t="shared" si="9"/>
        <v>41.77</v>
      </c>
      <c r="F640" s="16" t="s">
        <v>431</v>
      </c>
      <c r="G640" s="16">
        <v>140</v>
      </c>
      <c r="H640" s="16">
        <v>60</v>
      </c>
      <c r="I640" s="25">
        <v>398.3739837398374</v>
      </c>
      <c r="J640" s="25">
        <v>490</v>
      </c>
      <c r="K640" s="17">
        <v>99</v>
      </c>
      <c r="L640" s="26"/>
      <c r="M640" s="26"/>
    </row>
    <row r="641" spans="2:13">
      <c r="B641" s="16" t="s">
        <v>1203</v>
      </c>
      <c r="C641" s="24" t="s">
        <v>107</v>
      </c>
      <c r="D641" s="24" t="s">
        <v>316</v>
      </c>
      <c r="E641" s="24">
        <f t="shared" si="9"/>
        <v>45.98</v>
      </c>
      <c r="F641" s="16" t="s">
        <v>431</v>
      </c>
      <c r="G641" s="16">
        <v>140</v>
      </c>
      <c r="H641" s="16">
        <v>60</v>
      </c>
      <c r="I641" s="25">
        <v>484.55284552845529</v>
      </c>
      <c r="J641" s="25">
        <v>596</v>
      </c>
      <c r="K641" s="17">
        <v>99</v>
      </c>
      <c r="L641" s="26"/>
      <c r="M641" s="26"/>
    </row>
    <row r="642" spans="2:13">
      <c r="B642" s="16" t="s">
        <v>1204</v>
      </c>
      <c r="C642" s="24" t="s">
        <v>108</v>
      </c>
      <c r="D642" s="24" t="s">
        <v>317</v>
      </c>
      <c r="E642" s="24">
        <f t="shared" si="9"/>
        <v>46.28</v>
      </c>
      <c r="F642" s="16" t="s">
        <v>431</v>
      </c>
      <c r="G642" s="16">
        <v>140</v>
      </c>
      <c r="H642" s="16">
        <v>60</v>
      </c>
      <c r="I642" s="25">
        <v>467.47967479674799</v>
      </c>
      <c r="J642" s="25">
        <v>575</v>
      </c>
      <c r="K642" s="17">
        <v>99</v>
      </c>
      <c r="L642" s="26"/>
      <c r="M642" s="26"/>
    </row>
    <row r="643" spans="2:13">
      <c r="B643" s="16" t="s">
        <v>1205</v>
      </c>
      <c r="C643" s="24" t="s">
        <v>109</v>
      </c>
      <c r="D643" s="24" t="s">
        <v>318</v>
      </c>
      <c r="E643" s="24">
        <f t="shared" si="9"/>
        <v>49.24</v>
      </c>
      <c r="F643" s="16" t="s">
        <v>431</v>
      </c>
      <c r="G643" s="16">
        <v>140</v>
      </c>
      <c r="H643" s="16">
        <v>60</v>
      </c>
      <c r="I643" s="25">
        <v>552.03252032520322</v>
      </c>
      <c r="J643" s="25">
        <v>679</v>
      </c>
      <c r="K643" s="17">
        <v>99</v>
      </c>
      <c r="L643" s="26"/>
      <c r="M643" s="26"/>
    </row>
    <row r="644" spans="2:13">
      <c r="B644" s="16" t="s">
        <v>1206</v>
      </c>
      <c r="C644" s="24" t="s">
        <v>110</v>
      </c>
      <c r="D644" s="24" t="s">
        <v>147</v>
      </c>
      <c r="E644" s="24">
        <f t="shared" ref="E644:E707" si="10">D644+3</f>
        <v>44.62</v>
      </c>
      <c r="F644" s="16" t="s">
        <v>431</v>
      </c>
      <c r="G644" s="16">
        <v>140</v>
      </c>
      <c r="H644" s="16">
        <v>60</v>
      </c>
      <c r="I644" s="25">
        <v>465.85365853658539</v>
      </c>
      <c r="J644" s="25">
        <v>573</v>
      </c>
      <c r="K644" s="17">
        <v>99</v>
      </c>
      <c r="L644" s="26"/>
      <c r="M644" s="26"/>
    </row>
    <row r="645" spans="2:13">
      <c r="B645" s="16" t="s">
        <v>1207</v>
      </c>
      <c r="C645" s="24" t="s">
        <v>111</v>
      </c>
      <c r="D645" s="24" t="s">
        <v>319</v>
      </c>
      <c r="E645" s="24">
        <f t="shared" si="10"/>
        <v>47.58</v>
      </c>
      <c r="F645" s="16" t="s">
        <v>431</v>
      </c>
      <c r="G645" s="16">
        <v>140</v>
      </c>
      <c r="H645" s="16">
        <v>60</v>
      </c>
      <c r="I645" s="25">
        <v>515.44715447154476</v>
      </c>
      <c r="J645" s="25">
        <v>634</v>
      </c>
      <c r="K645" s="17">
        <v>99</v>
      </c>
      <c r="L645" s="26"/>
      <c r="M645" s="26"/>
    </row>
    <row r="646" spans="2:13">
      <c r="B646" s="16" t="s">
        <v>1208</v>
      </c>
      <c r="C646" s="24" t="s">
        <v>112</v>
      </c>
      <c r="D646" s="24">
        <v>44.1</v>
      </c>
      <c r="E646" s="24">
        <f t="shared" si="10"/>
        <v>47.1</v>
      </c>
      <c r="F646" s="16" t="s">
        <v>431</v>
      </c>
      <c r="G646" s="16">
        <v>140</v>
      </c>
      <c r="H646" s="16">
        <v>60</v>
      </c>
      <c r="I646" s="25">
        <v>505.6910569105691</v>
      </c>
      <c r="J646" s="25">
        <v>622</v>
      </c>
      <c r="K646" s="17">
        <v>99</v>
      </c>
      <c r="L646" s="26"/>
      <c r="M646" s="26"/>
    </row>
    <row r="647" spans="2:13">
      <c r="B647" s="12" t="s">
        <v>1209</v>
      </c>
      <c r="C647" s="22" t="s">
        <v>90</v>
      </c>
      <c r="D647" s="22" t="s">
        <v>301</v>
      </c>
      <c r="E647" s="22">
        <f t="shared" si="10"/>
        <v>49.18</v>
      </c>
      <c r="F647" s="12" t="s">
        <v>432</v>
      </c>
      <c r="G647" s="12">
        <v>140</v>
      </c>
      <c r="H647" s="12">
        <v>60</v>
      </c>
      <c r="I647" s="21">
        <v>603.2520325203252</v>
      </c>
      <c r="J647" s="21">
        <v>742</v>
      </c>
      <c r="K647" s="15">
        <v>99</v>
      </c>
    </row>
    <row r="648" spans="2:13">
      <c r="B648" s="12" t="s">
        <v>1210</v>
      </c>
      <c r="C648" s="22" t="s">
        <v>91</v>
      </c>
      <c r="D648" s="22" t="s">
        <v>302</v>
      </c>
      <c r="E648" s="22">
        <f t="shared" si="10"/>
        <v>49.89</v>
      </c>
      <c r="F648" s="12" t="s">
        <v>432</v>
      </c>
      <c r="G648" s="12">
        <v>140</v>
      </c>
      <c r="H648" s="12">
        <v>60</v>
      </c>
      <c r="I648" s="21">
        <v>647.15447154471542</v>
      </c>
      <c r="J648" s="21">
        <v>796</v>
      </c>
      <c r="K648" s="15">
        <v>99</v>
      </c>
    </row>
    <row r="649" spans="2:13">
      <c r="B649" s="12" t="s">
        <v>1211</v>
      </c>
      <c r="C649" s="22" t="s">
        <v>92</v>
      </c>
      <c r="D649" s="22" t="s">
        <v>303</v>
      </c>
      <c r="E649" s="22">
        <f t="shared" si="10"/>
        <v>52.61</v>
      </c>
      <c r="F649" s="12" t="s">
        <v>432</v>
      </c>
      <c r="G649" s="12">
        <v>140</v>
      </c>
      <c r="H649" s="12">
        <v>60</v>
      </c>
      <c r="I649" s="21">
        <v>697.56097560975616</v>
      </c>
      <c r="J649" s="21">
        <v>858</v>
      </c>
      <c r="K649" s="15">
        <v>146</v>
      </c>
    </row>
    <row r="650" spans="2:13">
      <c r="B650" s="12" t="s">
        <v>1212</v>
      </c>
      <c r="C650" s="22" t="s">
        <v>93</v>
      </c>
      <c r="D650" s="22" t="s">
        <v>304</v>
      </c>
      <c r="E650" s="22">
        <f t="shared" si="10"/>
        <v>36.53</v>
      </c>
      <c r="F650" s="12" t="s">
        <v>432</v>
      </c>
      <c r="G650" s="12">
        <v>140</v>
      </c>
      <c r="H650" s="12">
        <v>60</v>
      </c>
      <c r="I650" s="21">
        <v>386.17886178861789</v>
      </c>
      <c r="J650" s="21">
        <v>475</v>
      </c>
      <c r="K650" s="15">
        <v>89</v>
      </c>
    </row>
    <row r="651" spans="2:13">
      <c r="B651" s="12" t="s">
        <v>1213</v>
      </c>
      <c r="C651" s="22" t="s">
        <v>94</v>
      </c>
      <c r="D651" s="22" t="s">
        <v>305</v>
      </c>
      <c r="E651" s="22">
        <f t="shared" si="10"/>
        <v>50.06</v>
      </c>
      <c r="F651" s="12" t="s">
        <v>432</v>
      </c>
      <c r="G651" s="12">
        <v>140</v>
      </c>
      <c r="H651" s="12">
        <v>60</v>
      </c>
      <c r="I651" s="21">
        <v>613.00813008130081</v>
      </c>
      <c r="J651" s="21">
        <v>754</v>
      </c>
      <c r="K651" s="15">
        <v>146</v>
      </c>
    </row>
    <row r="652" spans="2:13">
      <c r="B652" s="12" t="s">
        <v>1214</v>
      </c>
      <c r="C652" s="22" t="s">
        <v>95</v>
      </c>
      <c r="D652" s="22" t="s">
        <v>306</v>
      </c>
      <c r="E652" s="22">
        <f t="shared" si="10"/>
        <v>50.99</v>
      </c>
      <c r="F652" s="12" t="s">
        <v>432</v>
      </c>
      <c r="G652" s="12">
        <v>140</v>
      </c>
      <c r="H652" s="12">
        <v>60</v>
      </c>
      <c r="I652" s="21">
        <v>539.83739837398377</v>
      </c>
      <c r="J652" s="21">
        <v>664</v>
      </c>
      <c r="K652" s="15">
        <v>146</v>
      </c>
    </row>
    <row r="653" spans="2:13">
      <c r="B653" s="12" t="s">
        <v>1215</v>
      </c>
      <c r="C653" s="22" t="s">
        <v>96</v>
      </c>
      <c r="D653" s="22" t="s">
        <v>307</v>
      </c>
      <c r="E653" s="22">
        <f t="shared" si="10"/>
        <v>53.95</v>
      </c>
      <c r="F653" s="12" t="s">
        <v>432</v>
      </c>
      <c r="G653" s="12">
        <v>140</v>
      </c>
      <c r="H653" s="12">
        <v>60</v>
      </c>
      <c r="I653" s="21">
        <v>608.94308943089436</v>
      </c>
      <c r="J653" s="21">
        <v>749</v>
      </c>
      <c r="K653" s="15">
        <v>146</v>
      </c>
    </row>
    <row r="654" spans="2:13">
      <c r="B654" s="12" t="s">
        <v>1216</v>
      </c>
      <c r="C654" s="22" t="s">
        <v>97</v>
      </c>
      <c r="D654" s="22">
        <v>49.7</v>
      </c>
      <c r="E654" s="22">
        <f t="shared" si="10"/>
        <v>52.7</v>
      </c>
      <c r="F654" s="12" t="s">
        <v>432</v>
      </c>
      <c r="G654" s="12">
        <v>140</v>
      </c>
      <c r="H654" s="12">
        <v>60</v>
      </c>
      <c r="I654" s="21">
        <v>600</v>
      </c>
      <c r="J654" s="21">
        <v>738</v>
      </c>
      <c r="K654" s="15">
        <v>146</v>
      </c>
    </row>
    <row r="655" spans="2:13">
      <c r="B655" s="12" t="s">
        <v>1217</v>
      </c>
      <c r="C655" s="22" t="s">
        <v>98</v>
      </c>
      <c r="D655" s="22" t="s">
        <v>207</v>
      </c>
      <c r="E655" s="22">
        <f t="shared" si="10"/>
        <v>55.66</v>
      </c>
      <c r="F655" s="12" t="s">
        <v>432</v>
      </c>
      <c r="G655" s="12">
        <v>140</v>
      </c>
      <c r="H655" s="12">
        <v>60</v>
      </c>
      <c r="I655" s="21">
        <v>660.97560975609758</v>
      </c>
      <c r="J655" s="21">
        <v>813</v>
      </c>
      <c r="K655" s="15">
        <v>146</v>
      </c>
    </row>
    <row r="656" spans="2:13">
      <c r="B656" s="12" t="s">
        <v>1218</v>
      </c>
      <c r="C656" s="22" t="s">
        <v>99</v>
      </c>
      <c r="D656" s="22" t="s">
        <v>308</v>
      </c>
      <c r="E656" s="22">
        <f t="shared" si="10"/>
        <v>50.23</v>
      </c>
      <c r="F656" s="12" t="s">
        <v>432</v>
      </c>
      <c r="G656" s="12">
        <v>140</v>
      </c>
      <c r="H656" s="12">
        <v>60</v>
      </c>
      <c r="I656" s="21">
        <v>539.02439024390242</v>
      </c>
      <c r="J656" s="21">
        <v>663</v>
      </c>
      <c r="K656" s="15">
        <v>146</v>
      </c>
    </row>
    <row r="657" spans="2:13">
      <c r="B657" s="12" t="s">
        <v>1219</v>
      </c>
      <c r="C657" s="22" t="s">
        <v>100</v>
      </c>
      <c r="D657" s="22" t="s">
        <v>309</v>
      </c>
      <c r="E657" s="22">
        <f t="shared" si="10"/>
        <v>53.19</v>
      </c>
      <c r="F657" s="12" t="s">
        <v>432</v>
      </c>
      <c r="G657" s="12">
        <v>140</v>
      </c>
      <c r="H657" s="12">
        <v>60</v>
      </c>
      <c r="I657" s="21">
        <v>630.89430894308941</v>
      </c>
      <c r="J657" s="21">
        <v>776</v>
      </c>
      <c r="K657" s="15">
        <v>146</v>
      </c>
    </row>
    <row r="658" spans="2:13">
      <c r="B658" s="12" t="s">
        <v>1220</v>
      </c>
      <c r="C658" s="22" t="s">
        <v>101</v>
      </c>
      <c r="D658" s="22" t="s">
        <v>310</v>
      </c>
      <c r="E658" s="22">
        <f t="shared" si="10"/>
        <v>53.53</v>
      </c>
      <c r="F658" s="12" t="s">
        <v>432</v>
      </c>
      <c r="G658" s="12">
        <v>140</v>
      </c>
      <c r="H658" s="12">
        <v>60</v>
      </c>
      <c r="I658" s="21">
        <v>631.70731707317077</v>
      </c>
      <c r="J658" s="21">
        <v>777</v>
      </c>
      <c r="K658" s="15">
        <v>146</v>
      </c>
    </row>
    <row r="659" spans="2:13">
      <c r="B659" s="12" t="s">
        <v>1221</v>
      </c>
      <c r="C659" s="22" t="s">
        <v>102</v>
      </c>
      <c r="D659" s="22" t="s">
        <v>311</v>
      </c>
      <c r="E659" s="22">
        <f t="shared" si="10"/>
        <v>56.49</v>
      </c>
      <c r="F659" s="12" t="s">
        <v>432</v>
      </c>
      <c r="G659" s="12">
        <v>140</v>
      </c>
      <c r="H659" s="12">
        <v>60</v>
      </c>
      <c r="I659" s="21">
        <v>691.05691056910575</v>
      </c>
      <c r="J659" s="21">
        <v>850</v>
      </c>
      <c r="K659" s="15">
        <v>146</v>
      </c>
    </row>
    <row r="660" spans="2:13">
      <c r="B660" s="12" t="s">
        <v>1222</v>
      </c>
      <c r="C660" s="22" t="s">
        <v>103</v>
      </c>
      <c r="D660" s="22" t="s">
        <v>312</v>
      </c>
      <c r="E660" s="22">
        <f t="shared" si="10"/>
        <v>51.05</v>
      </c>
      <c r="F660" s="12" t="s">
        <v>432</v>
      </c>
      <c r="G660" s="12">
        <v>140</v>
      </c>
      <c r="H660" s="12">
        <v>60</v>
      </c>
      <c r="I660" s="21">
        <v>565.04065040650403</v>
      </c>
      <c r="J660" s="21">
        <v>695</v>
      </c>
      <c r="K660" s="15">
        <v>146</v>
      </c>
    </row>
    <row r="661" spans="2:13">
      <c r="B661" s="12" t="s">
        <v>1223</v>
      </c>
      <c r="C661" s="22" t="s">
        <v>104</v>
      </c>
      <c r="D661" s="22" t="s">
        <v>313</v>
      </c>
      <c r="E661" s="22">
        <f t="shared" si="10"/>
        <v>41.01</v>
      </c>
      <c r="F661" s="12" t="s">
        <v>432</v>
      </c>
      <c r="G661" s="12">
        <v>140</v>
      </c>
      <c r="H661" s="12">
        <v>60</v>
      </c>
      <c r="I661" s="21">
        <v>425.20325203252031</v>
      </c>
      <c r="J661" s="21">
        <v>523</v>
      </c>
      <c r="K661" s="15">
        <v>99</v>
      </c>
    </row>
    <row r="662" spans="2:13">
      <c r="B662" s="12" t="s">
        <v>1224</v>
      </c>
      <c r="C662" s="22" t="s">
        <v>105</v>
      </c>
      <c r="D662" s="22" t="s">
        <v>314</v>
      </c>
      <c r="E662" s="22">
        <f t="shared" si="10"/>
        <v>54.01</v>
      </c>
      <c r="F662" s="12" t="s">
        <v>432</v>
      </c>
      <c r="G662" s="12">
        <v>140</v>
      </c>
      <c r="H662" s="12">
        <v>60</v>
      </c>
      <c r="I662" s="21">
        <v>630.08130081300817</v>
      </c>
      <c r="J662" s="21">
        <v>775</v>
      </c>
      <c r="K662" s="15">
        <v>146</v>
      </c>
    </row>
    <row r="663" spans="2:13">
      <c r="B663" s="12" t="s">
        <v>1225</v>
      </c>
      <c r="C663" s="22" t="s">
        <v>106</v>
      </c>
      <c r="D663" s="22" t="s">
        <v>315</v>
      </c>
      <c r="E663" s="22">
        <f t="shared" si="10"/>
        <v>41.77</v>
      </c>
      <c r="F663" s="12" t="s">
        <v>432</v>
      </c>
      <c r="G663" s="12">
        <v>140</v>
      </c>
      <c r="H663" s="12">
        <v>60</v>
      </c>
      <c r="I663" s="21">
        <v>434.95934959349592</v>
      </c>
      <c r="J663" s="21">
        <v>535</v>
      </c>
      <c r="K663" s="15">
        <v>99</v>
      </c>
    </row>
    <row r="664" spans="2:13">
      <c r="B664" s="12" t="s">
        <v>1226</v>
      </c>
      <c r="C664" s="22" t="s">
        <v>107</v>
      </c>
      <c r="D664" s="22" t="s">
        <v>316</v>
      </c>
      <c r="E664" s="22">
        <f t="shared" si="10"/>
        <v>45.98</v>
      </c>
      <c r="F664" s="12" t="s">
        <v>432</v>
      </c>
      <c r="G664" s="12">
        <v>140</v>
      </c>
      <c r="H664" s="12">
        <v>60</v>
      </c>
      <c r="I664" s="21">
        <v>536.58536585365857</v>
      </c>
      <c r="J664" s="21">
        <v>660</v>
      </c>
      <c r="K664" s="15">
        <v>99</v>
      </c>
    </row>
    <row r="665" spans="2:13">
      <c r="B665" s="12" t="s">
        <v>1227</v>
      </c>
      <c r="C665" s="22" t="s">
        <v>108</v>
      </c>
      <c r="D665" s="22" t="s">
        <v>317</v>
      </c>
      <c r="E665" s="22">
        <f t="shared" si="10"/>
        <v>46.28</v>
      </c>
      <c r="F665" s="12" t="s">
        <v>432</v>
      </c>
      <c r="G665" s="12">
        <v>140</v>
      </c>
      <c r="H665" s="12">
        <v>60</v>
      </c>
      <c r="I665" s="21">
        <v>517.88617886178861</v>
      </c>
      <c r="J665" s="21">
        <v>637</v>
      </c>
      <c r="K665" s="15">
        <v>99</v>
      </c>
    </row>
    <row r="666" spans="2:13">
      <c r="B666" s="12" t="s">
        <v>1228</v>
      </c>
      <c r="C666" s="22" t="s">
        <v>109</v>
      </c>
      <c r="D666" s="22" t="s">
        <v>318</v>
      </c>
      <c r="E666" s="22">
        <f t="shared" si="10"/>
        <v>49.24</v>
      </c>
      <c r="F666" s="12" t="s">
        <v>432</v>
      </c>
      <c r="G666" s="12">
        <v>140</v>
      </c>
      <c r="H666" s="12">
        <v>60</v>
      </c>
      <c r="I666" s="21">
        <v>604.06504065040656</v>
      </c>
      <c r="J666" s="21">
        <v>743</v>
      </c>
      <c r="K666" s="15">
        <v>99</v>
      </c>
    </row>
    <row r="667" spans="2:13">
      <c r="B667" s="12" t="s">
        <v>1229</v>
      </c>
      <c r="C667" s="22" t="s">
        <v>110</v>
      </c>
      <c r="D667" s="22" t="s">
        <v>147</v>
      </c>
      <c r="E667" s="22">
        <f t="shared" si="10"/>
        <v>44.62</v>
      </c>
      <c r="F667" s="12" t="s">
        <v>432</v>
      </c>
      <c r="G667" s="12">
        <v>140</v>
      </c>
      <c r="H667" s="12">
        <v>60</v>
      </c>
      <c r="I667" s="21">
        <v>515.44715447154476</v>
      </c>
      <c r="J667" s="21">
        <v>634</v>
      </c>
      <c r="K667" s="15">
        <v>99</v>
      </c>
    </row>
    <row r="668" spans="2:13">
      <c r="B668" s="12" t="s">
        <v>1230</v>
      </c>
      <c r="C668" s="22" t="s">
        <v>111</v>
      </c>
      <c r="D668" s="22" t="s">
        <v>319</v>
      </c>
      <c r="E668" s="22">
        <f t="shared" si="10"/>
        <v>47.58</v>
      </c>
      <c r="F668" s="12" t="s">
        <v>432</v>
      </c>
      <c r="G668" s="12">
        <v>140</v>
      </c>
      <c r="H668" s="12">
        <v>60</v>
      </c>
      <c r="I668" s="21">
        <v>569.10569105691059</v>
      </c>
      <c r="J668" s="21">
        <v>700</v>
      </c>
      <c r="K668" s="15">
        <v>99</v>
      </c>
    </row>
    <row r="669" spans="2:13">
      <c r="B669" s="12" t="s">
        <v>1231</v>
      </c>
      <c r="C669" s="22" t="s">
        <v>112</v>
      </c>
      <c r="D669" s="22">
        <v>44.1</v>
      </c>
      <c r="E669" s="22">
        <f t="shared" si="10"/>
        <v>47.1</v>
      </c>
      <c r="F669" s="12" t="s">
        <v>432</v>
      </c>
      <c r="G669" s="12">
        <v>140</v>
      </c>
      <c r="H669" s="12">
        <v>60</v>
      </c>
      <c r="I669" s="21">
        <v>543.08943089430898</v>
      </c>
      <c r="J669" s="21">
        <v>668</v>
      </c>
      <c r="K669" s="15">
        <v>99</v>
      </c>
    </row>
    <row r="670" spans="2:13">
      <c r="B670" s="16" t="s">
        <v>1232</v>
      </c>
      <c r="C670" s="24" t="s">
        <v>90</v>
      </c>
      <c r="D670" s="24" t="s">
        <v>301</v>
      </c>
      <c r="E670" s="24">
        <f t="shared" si="10"/>
        <v>49.18</v>
      </c>
      <c r="F670" s="16" t="s">
        <v>2</v>
      </c>
      <c r="G670" s="16">
        <v>140</v>
      </c>
      <c r="H670" s="16">
        <v>60</v>
      </c>
      <c r="I670" s="25">
        <v>669.10569105691059</v>
      </c>
      <c r="J670" s="25">
        <v>823</v>
      </c>
      <c r="K670" s="17">
        <v>99</v>
      </c>
      <c r="L670" s="26"/>
      <c r="M670" s="26"/>
    </row>
    <row r="671" spans="2:13">
      <c r="B671" s="16" t="s">
        <v>1233</v>
      </c>
      <c r="C671" s="24" t="s">
        <v>91</v>
      </c>
      <c r="D671" s="24" t="s">
        <v>302</v>
      </c>
      <c r="E671" s="24">
        <f t="shared" si="10"/>
        <v>49.89</v>
      </c>
      <c r="F671" s="16" t="s">
        <v>2</v>
      </c>
      <c r="G671" s="16">
        <v>140</v>
      </c>
      <c r="H671" s="16">
        <v>60</v>
      </c>
      <c r="I671" s="25">
        <v>723.57723577235777</v>
      </c>
      <c r="J671" s="25">
        <v>890</v>
      </c>
      <c r="K671" s="17">
        <v>99</v>
      </c>
      <c r="L671" s="26"/>
      <c r="M671" s="26"/>
    </row>
    <row r="672" spans="2:13">
      <c r="B672" s="16" t="s">
        <v>1234</v>
      </c>
      <c r="C672" s="24" t="s">
        <v>92</v>
      </c>
      <c r="D672" s="24" t="s">
        <v>303</v>
      </c>
      <c r="E672" s="24">
        <f t="shared" si="10"/>
        <v>52.61</v>
      </c>
      <c r="F672" s="16" t="s">
        <v>2</v>
      </c>
      <c r="G672" s="16">
        <v>140</v>
      </c>
      <c r="H672" s="16">
        <v>60</v>
      </c>
      <c r="I672" s="25">
        <v>778.04878048780483</v>
      </c>
      <c r="J672" s="25">
        <v>957</v>
      </c>
      <c r="K672" s="17">
        <v>146</v>
      </c>
      <c r="L672" s="26"/>
      <c r="M672" s="26"/>
    </row>
    <row r="673" spans="2:13">
      <c r="B673" s="16" t="s">
        <v>1235</v>
      </c>
      <c r="C673" s="24" t="s">
        <v>93</v>
      </c>
      <c r="D673" s="24" t="s">
        <v>304</v>
      </c>
      <c r="E673" s="24">
        <f t="shared" si="10"/>
        <v>36.53</v>
      </c>
      <c r="F673" s="16" t="s">
        <v>2</v>
      </c>
      <c r="G673" s="16">
        <v>140</v>
      </c>
      <c r="H673" s="16">
        <v>60</v>
      </c>
      <c r="I673" s="25">
        <v>452.03252032520328</v>
      </c>
      <c r="J673" s="25">
        <v>556</v>
      </c>
      <c r="K673" s="17">
        <v>89</v>
      </c>
      <c r="L673" s="26"/>
      <c r="M673" s="26"/>
    </row>
    <row r="674" spans="2:13">
      <c r="B674" s="16" t="s">
        <v>1236</v>
      </c>
      <c r="C674" s="24" t="s">
        <v>94</v>
      </c>
      <c r="D674" s="24" t="s">
        <v>305</v>
      </c>
      <c r="E674" s="24">
        <f t="shared" si="10"/>
        <v>50.06</v>
      </c>
      <c r="F674" s="16" t="s">
        <v>2</v>
      </c>
      <c r="G674" s="16">
        <v>140</v>
      </c>
      <c r="H674" s="16">
        <v>60</v>
      </c>
      <c r="I674" s="25">
        <v>679.67479674796743</v>
      </c>
      <c r="J674" s="25">
        <v>836</v>
      </c>
      <c r="K674" s="17">
        <v>146</v>
      </c>
      <c r="L674" s="26"/>
      <c r="M674" s="26"/>
    </row>
    <row r="675" spans="2:13">
      <c r="B675" s="16" t="s">
        <v>1237</v>
      </c>
      <c r="C675" s="24" t="s">
        <v>95</v>
      </c>
      <c r="D675" s="24" t="s">
        <v>306</v>
      </c>
      <c r="E675" s="24">
        <f t="shared" si="10"/>
        <v>50.99</v>
      </c>
      <c r="F675" s="16" t="s">
        <v>2</v>
      </c>
      <c r="G675" s="16">
        <v>140</v>
      </c>
      <c r="H675" s="16">
        <v>60</v>
      </c>
      <c r="I675" s="25">
        <v>612.19512195121956</v>
      </c>
      <c r="J675" s="25">
        <v>753</v>
      </c>
      <c r="K675" s="17">
        <v>146</v>
      </c>
      <c r="L675" s="26"/>
      <c r="M675" s="26"/>
    </row>
    <row r="676" spans="2:13">
      <c r="B676" s="16" t="s">
        <v>1238</v>
      </c>
      <c r="C676" s="24" t="s">
        <v>96</v>
      </c>
      <c r="D676" s="24" t="s">
        <v>307</v>
      </c>
      <c r="E676" s="24">
        <f t="shared" si="10"/>
        <v>53.95</v>
      </c>
      <c r="F676" s="16" t="s">
        <v>2</v>
      </c>
      <c r="G676" s="16">
        <v>140</v>
      </c>
      <c r="H676" s="16">
        <v>60</v>
      </c>
      <c r="I676" s="25">
        <v>686.99186991869919</v>
      </c>
      <c r="J676" s="25">
        <v>845</v>
      </c>
      <c r="K676" s="17">
        <v>146</v>
      </c>
      <c r="L676" s="26"/>
      <c r="M676" s="26"/>
    </row>
    <row r="677" spans="2:13">
      <c r="B677" s="16" t="s">
        <v>1239</v>
      </c>
      <c r="C677" s="24" t="s">
        <v>97</v>
      </c>
      <c r="D677" s="24">
        <v>49.7</v>
      </c>
      <c r="E677" s="24">
        <f t="shared" si="10"/>
        <v>52.7</v>
      </c>
      <c r="F677" s="16" t="s">
        <v>2</v>
      </c>
      <c r="G677" s="16">
        <v>140</v>
      </c>
      <c r="H677" s="16">
        <v>60</v>
      </c>
      <c r="I677" s="25">
        <v>661.78861788617883</v>
      </c>
      <c r="J677" s="25">
        <v>814</v>
      </c>
      <c r="K677" s="17">
        <v>146</v>
      </c>
      <c r="L677" s="26"/>
      <c r="M677" s="26"/>
    </row>
    <row r="678" spans="2:13">
      <c r="B678" s="16" t="s">
        <v>1240</v>
      </c>
      <c r="C678" s="24" t="s">
        <v>98</v>
      </c>
      <c r="D678" s="24" t="s">
        <v>207</v>
      </c>
      <c r="E678" s="24">
        <f t="shared" si="10"/>
        <v>55.66</v>
      </c>
      <c r="F678" s="16" t="s">
        <v>2</v>
      </c>
      <c r="G678" s="16">
        <v>140</v>
      </c>
      <c r="H678" s="16">
        <v>60</v>
      </c>
      <c r="I678" s="25">
        <v>730.89430894308941</v>
      </c>
      <c r="J678" s="25">
        <v>899</v>
      </c>
      <c r="K678" s="17">
        <v>146</v>
      </c>
      <c r="L678" s="26"/>
      <c r="M678" s="26"/>
    </row>
    <row r="679" spans="2:13">
      <c r="B679" s="16" t="s">
        <v>1241</v>
      </c>
      <c r="C679" s="24" t="s">
        <v>99</v>
      </c>
      <c r="D679" s="24" t="s">
        <v>308</v>
      </c>
      <c r="E679" s="24">
        <f t="shared" si="10"/>
        <v>50.23</v>
      </c>
      <c r="F679" s="16" t="s">
        <v>2</v>
      </c>
      <c r="G679" s="16">
        <v>140</v>
      </c>
      <c r="H679" s="16">
        <v>60</v>
      </c>
      <c r="I679" s="25">
        <v>605.69105691056916</v>
      </c>
      <c r="J679" s="25">
        <v>745</v>
      </c>
      <c r="K679" s="17">
        <v>146</v>
      </c>
      <c r="L679" s="26"/>
      <c r="M679" s="26"/>
    </row>
    <row r="680" spans="2:13">
      <c r="B680" s="16" t="s">
        <v>1242</v>
      </c>
      <c r="C680" s="24" t="s">
        <v>100</v>
      </c>
      <c r="D680" s="24" t="s">
        <v>309</v>
      </c>
      <c r="E680" s="24">
        <f t="shared" si="10"/>
        <v>53.19</v>
      </c>
      <c r="F680" s="16" t="s">
        <v>2</v>
      </c>
      <c r="G680" s="16">
        <v>140</v>
      </c>
      <c r="H680" s="16">
        <v>60</v>
      </c>
      <c r="I680" s="25">
        <v>699.18699186991876</v>
      </c>
      <c r="J680" s="25">
        <v>860</v>
      </c>
      <c r="K680" s="17">
        <v>146</v>
      </c>
      <c r="L680" s="26"/>
      <c r="M680" s="26"/>
    </row>
    <row r="681" spans="2:13">
      <c r="B681" s="16" t="s">
        <v>1243</v>
      </c>
      <c r="C681" s="24" t="s">
        <v>101</v>
      </c>
      <c r="D681" s="24" t="s">
        <v>310</v>
      </c>
      <c r="E681" s="24">
        <f t="shared" si="10"/>
        <v>53.53</v>
      </c>
      <c r="F681" s="16" t="s">
        <v>2</v>
      </c>
      <c r="G681" s="16">
        <v>140</v>
      </c>
      <c r="H681" s="16">
        <v>60</v>
      </c>
      <c r="I681" s="25">
        <v>698.3739837398374</v>
      </c>
      <c r="J681" s="25">
        <v>859</v>
      </c>
      <c r="K681" s="17">
        <v>146</v>
      </c>
      <c r="L681" s="26"/>
      <c r="M681" s="26"/>
    </row>
    <row r="682" spans="2:13">
      <c r="B682" s="16" t="s">
        <v>1244</v>
      </c>
      <c r="C682" s="24" t="s">
        <v>102</v>
      </c>
      <c r="D682" s="24" t="s">
        <v>311</v>
      </c>
      <c r="E682" s="24">
        <f t="shared" si="10"/>
        <v>56.49</v>
      </c>
      <c r="F682" s="16" t="s">
        <v>2</v>
      </c>
      <c r="G682" s="16">
        <v>140</v>
      </c>
      <c r="H682" s="16">
        <v>60</v>
      </c>
      <c r="I682" s="25">
        <v>760.16260162601623</v>
      </c>
      <c r="J682" s="25">
        <v>935</v>
      </c>
      <c r="K682" s="17">
        <v>146</v>
      </c>
      <c r="L682" s="26"/>
      <c r="M682" s="26"/>
    </row>
    <row r="683" spans="2:13">
      <c r="B683" s="16" t="s">
        <v>1245</v>
      </c>
      <c r="C683" s="24" t="s">
        <v>103</v>
      </c>
      <c r="D683" s="24" t="s">
        <v>312</v>
      </c>
      <c r="E683" s="24">
        <f t="shared" si="10"/>
        <v>51.05</v>
      </c>
      <c r="F683" s="16" t="s">
        <v>2</v>
      </c>
      <c r="G683" s="16">
        <v>140</v>
      </c>
      <c r="H683" s="16">
        <v>60</v>
      </c>
      <c r="I683" s="25">
        <v>638.21138211382117</v>
      </c>
      <c r="J683" s="25">
        <v>785</v>
      </c>
      <c r="K683" s="17">
        <v>146</v>
      </c>
      <c r="L683" s="26"/>
      <c r="M683" s="26"/>
    </row>
    <row r="684" spans="2:13">
      <c r="B684" s="16" t="s">
        <v>1246</v>
      </c>
      <c r="C684" s="24" t="s">
        <v>104</v>
      </c>
      <c r="D684" s="24" t="s">
        <v>313</v>
      </c>
      <c r="E684" s="24">
        <f t="shared" si="10"/>
        <v>41.01</v>
      </c>
      <c r="F684" s="16" t="s">
        <v>2</v>
      </c>
      <c r="G684" s="16">
        <v>140</v>
      </c>
      <c r="H684" s="16">
        <v>60</v>
      </c>
      <c r="I684" s="25">
        <v>491.869918699187</v>
      </c>
      <c r="J684" s="25">
        <v>605</v>
      </c>
      <c r="K684" s="17">
        <v>99</v>
      </c>
      <c r="L684" s="26"/>
      <c r="M684" s="26"/>
    </row>
    <row r="685" spans="2:13">
      <c r="B685" s="16" t="s">
        <v>1247</v>
      </c>
      <c r="C685" s="24" t="s">
        <v>105</v>
      </c>
      <c r="D685" s="24" t="s">
        <v>314</v>
      </c>
      <c r="E685" s="24">
        <f t="shared" si="10"/>
        <v>54.01</v>
      </c>
      <c r="F685" s="16" t="s">
        <v>2</v>
      </c>
      <c r="G685" s="16">
        <v>140</v>
      </c>
      <c r="H685" s="16">
        <v>60</v>
      </c>
      <c r="I685" s="25">
        <v>696.7479674796748</v>
      </c>
      <c r="J685" s="25">
        <v>857</v>
      </c>
      <c r="K685" s="17">
        <v>146</v>
      </c>
      <c r="L685" s="26"/>
      <c r="M685" s="26"/>
    </row>
    <row r="686" spans="2:13">
      <c r="B686" s="16" t="s">
        <v>1248</v>
      </c>
      <c r="C686" s="24" t="s">
        <v>106</v>
      </c>
      <c r="D686" s="24" t="s">
        <v>315</v>
      </c>
      <c r="E686" s="24">
        <f t="shared" si="10"/>
        <v>41.77</v>
      </c>
      <c r="F686" s="16" t="s">
        <v>2</v>
      </c>
      <c r="G686" s="16">
        <v>140</v>
      </c>
      <c r="H686" s="16">
        <v>60</v>
      </c>
      <c r="I686" s="25">
        <v>503.2520325203252</v>
      </c>
      <c r="J686" s="25">
        <v>619</v>
      </c>
      <c r="K686" s="17">
        <v>99</v>
      </c>
      <c r="L686" s="26"/>
      <c r="M686" s="26"/>
    </row>
    <row r="687" spans="2:13">
      <c r="B687" s="16" t="s">
        <v>1249</v>
      </c>
      <c r="C687" s="24" t="s">
        <v>107</v>
      </c>
      <c r="D687" s="24" t="s">
        <v>316</v>
      </c>
      <c r="E687" s="24">
        <f t="shared" si="10"/>
        <v>45.98</v>
      </c>
      <c r="F687" s="16" t="s">
        <v>2</v>
      </c>
      <c r="G687" s="16">
        <v>140</v>
      </c>
      <c r="H687" s="16">
        <v>60</v>
      </c>
      <c r="I687" s="25">
        <v>602.43902439024396</v>
      </c>
      <c r="J687" s="25">
        <v>741</v>
      </c>
      <c r="K687" s="17">
        <v>99</v>
      </c>
      <c r="L687" s="26"/>
      <c r="M687" s="26"/>
    </row>
    <row r="688" spans="2:13">
      <c r="B688" s="16" t="s">
        <v>1250</v>
      </c>
      <c r="C688" s="24" t="s">
        <v>108</v>
      </c>
      <c r="D688" s="24" t="s">
        <v>317</v>
      </c>
      <c r="E688" s="24">
        <f t="shared" si="10"/>
        <v>46.28</v>
      </c>
      <c r="F688" s="16" t="s">
        <v>2</v>
      </c>
      <c r="G688" s="16">
        <v>140</v>
      </c>
      <c r="H688" s="16">
        <v>60</v>
      </c>
      <c r="I688" s="25">
        <v>581.30081300813004</v>
      </c>
      <c r="J688" s="25">
        <v>715</v>
      </c>
      <c r="K688" s="17">
        <v>99</v>
      </c>
      <c r="L688" s="26"/>
      <c r="M688" s="26"/>
    </row>
    <row r="689" spans="2:13">
      <c r="B689" s="16" t="s">
        <v>1251</v>
      </c>
      <c r="C689" s="24" t="s">
        <v>109</v>
      </c>
      <c r="D689" s="24" t="s">
        <v>318</v>
      </c>
      <c r="E689" s="24">
        <f t="shared" si="10"/>
        <v>49.24</v>
      </c>
      <c r="F689" s="16" t="s">
        <v>2</v>
      </c>
      <c r="G689" s="16">
        <v>140</v>
      </c>
      <c r="H689" s="16">
        <v>60</v>
      </c>
      <c r="I689" s="25">
        <v>652.03252032520322</v>
      </c>
      <c r="J689" s="25">
        <v>802</v>
      </c>
      <c r="K689" s="17">
        <v>99</v>
      </c>
      <c r="L689" s="26"/>
      <c r="M689" s="26"/>
    </row>
    <row r="690" spans="2:13">
      <c r="B690" s="16" t="s">
        <v>1252</v>
      </c>
      <c r="C690" s="24" t="s">
        <v>110</v>
      </c>
      <c r="D690" s="24" t="s">
        <v>147</v>
      </c>
      <c r="E690" s="24">
        <f t="shared" si="10"/>
        <v>44.62</v>
      </c>
      <c r="F690" s="16" t="s">
        <v>2</v>
      </c>
      <c r="G690" s="16">
        <v>140</v>
      </c>
      <c r="H690" s="16">
        <v>60</v>
      </c>
      <c r="I690" s="25">
        <v>578.04878048780483</v>
      </c>
      <c r="J690" s="25">
        <v>711</v>
      </c>
      <c r="K690" s="17">
        <v>99</v>
      </c>
      <c r="L690" s="26"/>
      <c r="M690" s="26"/>
    </row>
    <row r="691" spans="2:13">
      <c r="B691" s="16" t="s">
        <v>1253</v>
      </c>
      <c r="C691" s="24" t="s">
        <v>111</v>
      </c>
      <c r="D691" s="24" t="s">
        <v>319</v>
      </c>
      <c r="E691" s="24">
        <f t="shared" si="10"/>
        <v>47.58</v>
      </c>
      <c r="F691" s="16" t="s">
        <v>2</v>
      </c>
      <c r="G691" s="16">
        <v>140</v>
      </c>
      <c r="H691" s="16">
        <v>60</v>
      </c>
      <c r="I691" s="25">
        <v>634.14634146341461</v>
      </c>
      <c r="J691" s="25">
        <v>780</v>
      </c>
      <c r="K691" s="17">
        <v>99</v>
      </c>
      <c r="L691" s="26"/>
      <c r="M691" s="26"/>
    </row>
    <row r="692" spans="2:13">
      <c r="B692" s="16" t="s">
        <v>1254</v>
      </c>
      <c r="C692" s="24" t="s">
        <v>112</v>
      </c>
      <c r="D692" s="24">
        <v>44.1</v>
      </c>
      <c r="E692" s="24">
        <f t="shared" si="10"/>
        <v>47.1</v>
      </c>
      <c r="F692" s="16" t="s">
        <v>2</v>
      </c>
      <c r="G692" s="16">
        <v>140</v>
      </c>
      <c r="H692" s="16">
        <v>60</v>
      </c>
      <c r="I692" s="25">
        <v>609.7560975609756</v>
      </c>
      <c r="J692" s="25">
        <v>750</v>
      </c>
      <c r="K692" s="17">
        <v>99</v>
      </c>
      <c r="L692" s="26"/>
      <c r="M692" s="26"/>
    </row>
    <row r="693" spans="2:13">
      <c r="B693" s="12" t="s">
        <v>1255</v>
      </c>
      <c r="C693" s="22" t="s">
        <v>90</v>
      </c>
      <c r="D693" s="22" t="s">
        <v>221</v>
      </c>
      <c r="E693" s="22">
        <f t="shared" si="10"/>
        <v>56.29</v>
      </c>
      <c r="F693" s="12" t="s">
        <v>431</v>
      </c>
      <c r="G693" s="12">
        <v>140</v>
      </c>
      <c r="H693" s="12">
        <v>70</v>
      </c>
      <c r="I693" s="21">
        <v>607.31707317073176</v>
      </c>
      <c r="J693" s="21">
        <v>747</v>
      </c>
      <c r="K693" s="15">
        <v>146</v>
      </c>
    </row>
    <row r="694" spans="2:13">
      <c r="B694" s="12" t="s">
        <v>1256</v>
      </c>
      <c r="C694" s="22" t="s">
        <v>91</v>
      </c>
      <c r="D694" s="22" t="s">
        <v>320</v>
      </c>
      <c r="E694" s="22">
        <f t="shared" si="10"/>
        <v>55.45</v>
      </c>
      <c r="F694" s="12" t="s">
        <v>431</v>
      </c>
      <c r="G694" s="12">
        <v>140</v>
      </c>
      <c r="H694" s="12">
        <v>70</v>
      </c>
      <c r="I694" s="21">
        <v>642.27642276422762</v>
      </c>
      <c r="J694" s="21">
        <v>790</v>
      </c>
      <c r="K694" s="15">
        <v>146</v>
      </c>
    </row>
    <row r="695" spans="2:13">
      <c r="B695" s="12" t="s">
        <v>1257</v>
      </c>
      <c r="C695" s="22" t="s">
        <v>92</v>
      </c>
      <c r="D695" s="22" t="s">
        <v>321</v>
      </c>
      <c r="E695" s="22">
        <f t="shared" si="10"/>
        <v>58.14</v>
      </c>
      <c r="F695" s="12" t="s">
        <v>431</v>
      </c>
      <c r="G695" s="12">
        <v>140</v>
      </c>
      <c r="H695" s="12">
        <v>70</v>
      </c>
      <c r="I695" s="21">
        <v>691.869918699187</v>
      </c>
      <c r="J695" s="21">
        <v>851</v>
      </c>
      <c r="K695" s="15">
        <v>146</v>
      </c>
    </row>
    <row r="696" spans="2:13">
      <c r="B696" s="12" t="s">
        <v>1258</v>
      </c>
      <c r="C696" s="22" t="s">
        <v>93</v>
      </c>
      <c r="D696" s="22" t="s">
        <v>322</v>
      </c>
      <c r="E696" s="22">
        <f t="shared" si="10"/>
        <v>41.95</v>
      </c>
      <c r="F696" s="12" t="s">
        <v>431</v>
      </c>
      <c r="G696" s="12">
        <v>140</v>
      </c>
      <c r="H696" s="12">
        <v>70</v>
      </c>
      <c r="I696" s="21">
        <v>387.80487804878049</v>
      </c>
      <c r="J696" s="21">
        <v>477</v>
      </c>
      <c r="K696" s="15">
        <v>99</v>
      </c>
    </row>
    <row r="697" spans="2:13">
      <c r="B697" s="12" t="s">
        <v>1259</v>
      </c>
      <c r="C697" s="22" t="s">
        <v>94</v>
      </c>
      <c r="D697" s="22" t="s">
        <v>323</v>
      </c>
      <c r="E697" s="22">
        <f t="shared" si="10"/>
        <v>56.36</v>
      </c>
      <c r="F697" s="12" t="s">
        <v>431</v>
      </c>
      <c r="G697" s="12">
        <v>140</v>
      </c>
      <c r="H697" s="12">
        <v>70</v>
      </c>
      <c r="I697" s="21">
        <v>609.7560975609756</v>
      </c>
      <c r="J697" s="21">
        <v>750</v>
      </c>
      <c r="K697" s="15">
        <v>146</v>
      </c>
    </row>
    <row r="698" spans="2:13">
      <c r="B698" s="12" t="s">
        <v>1260</v>
      </c>
      <c r="C698" s="22" t="s">
        <v>95</v>
      </c>
      <c r="D698" s="22" t="s">
        <v>324</v>
      </c>
      <c r="E698" s="22">
        <f t="shared" si="10"/>
        <v>58.49</v>
      </c>
      <c r="F698" s="12" t="s">
        <v>431</v>
      </c>
      <c r="G698" s="12">
        <v>140</v>
      </c>
      <c r="H698" s="12">
        <v>70</v>
      </c>
      <c r="I698" s="21">
        <v>532.52032520325201</v>
      </c>
      <c r="J698" s="21">
        <v>655</v>
      </c>
      <c r="K698" s="15">
        <v>146</v>
      </c>
    </row>
    <row r="699" spans="2:13">
      <c r="B699" s="12" t="s">
        <v>1261</v>
      </c>
      <c r="C699" s="22" t="s">
        <v>96</v>
      </c>
      <c r="D699" s="22" t="s">
        <v>325</v>
      </c>
      <c r="E699" s="22">
        <f t="shared" si="10"/>
        <v>61.45</v>
      </c>
      <c r="F699" s="12" t="s">
        <v>431</v>
      </c>
      <c r="G699" s="12">
        <v>140</v>
      </c>
      <c r="H699" s="12">
        <v>70</v>
      </c>
      <c r="I699" s="21">
        <v>604.8780487804878</v>
      </c>
      <c r="J699" s="21">
        <v>744</v>
      </c>
      <c r="K699" s="15">
        <v>146</v>
      </c>
    </row>
    <row r="700" spans="2:13">
      <c r="B700" s="12" t="s">
        <v>1262</v>
      </c>
      <c r="C700" s="22" t="s">
        <v>97</v>
      </c>
      <c r="D700" s="22">
        <v>56.7</v>
      </c>
      <c r="E700" s="22">
        <f t="shared" si="10"/>
        <v>59.7</v>
      </c>
      <c r="F700" s="12" t="s">
        <v>431</v>
      </c>
      <c r="G700" s="12">
        <v>140</v>
      </c>
      <c r="H700" s="12">
        <v>70</v>
      </c>
      <c r="I700" s="21">
        <v>580.48780487804879</v>
      </c>
      <c r="J700" s="21">
        <v>714</v>
      </c>
      <c r="K700" s="15">
        <v>146</v>
      </c>
    </row>
    <row r="701" spans="2:13">
      <c r="B701" s="12" t="s">
        <v>1263</v>
      </c>
      <c r="C701" s="22" t="s">
        <v>98</v>
      </c>
      <c r="D701" s="22" t="s">
        <v>326</v>
      </c>
      <c r="E701" s="22">
        <f t="shared" si="10"/>
        <v>62.66</v>
      </c>
      <c r="F701" s="12" t="s">
        <v>431</v>
      </c>
      <c r="G701" s="12">
        <v>140</v>
      </c>
      <c r="H701" s="12">
        <v>70</v>
      </c>
      <c r="I701" s="21">
        <v>648.78048780487802</v>
      </c>
      <c r="J701" s="21">
        <v>798</v>
      </c>
      <c r="K701" s="15">
        <v>146</v>
      </c>
    </row>
    <row r="702" spans="2:13">
      <c r="B702" s="12" t="s">
        <v>1264</v>
      </c>
      <c r="C702" s="22" t="s">
        <v>99</v>
      </c>
      <c r="D702" s="22" t="s">
        <v>327</v>
      </c>
      <c r="E702" s="22">
        <f t="shared" si="10"/>
        <v>57.73</v>
      </c>
      <c r="F702" s="12" t="s">
        <v>431</v>
      </c>
      <c r="G702" s="12">
        <v>140</v>
      </c>
      <c r="H702" s="12">
        <v>70</v>
      </c>
      <c r="I702" s="21">
        <v>532.52032520325201</v>
      </c>
      <c r="J702" s="21">
        <v>655</v>
      </c>
      <c r="K702" s="15">
        <v>146</v>
      </c>
    </row>
    <row r="703" spans="2:13">
      <c r="B703" s="12" t="s">
        <v>1265</v>
      </c>
      <c r="C703" s="22" t="s">
        <v>100</v>
      </c>
      <c r="D703" s="22" t="s">
        <v>328</v>
      </c>
      <c r="E703" s="22">
        <f t="shared" si="10"/>
        <v>60.69</v>
      </c>
      <c r="F703" s="12" t="s">
        <v>431</v>
      </c>
      <c r="G703" s="12">
        <v>140</v>
      </c>
      <c r="H703" s="12">
        <v>70</v>
      </c>
      <c r="I703" s="21">
        <v>621.95121951219517</v>
      </c>
      <c r="J703" s="21">
        <v>765</v>
      </c>
      <c r="K703" s="15">
        <v>146</v>
      </c>
    </row>
    <row r="704" spans="2:13">
      <c r="B704" s="12" t="s">
        <v>1266</v>
      </c>
      <c r="C704" s="22" t="s">
        <v>101</v>
      </c>
      <c r="D704" s="22" t="s">
        <v>329</v>
      </c>
      <c r="E704" s="22">
        <f t="shared" si="10"/>
        <v>60.02</v>
      </c>
      <c r="F704" s="12" t="s">
        <v>431</v>
      </c>
      <c r="G704" s="12">
        <v>140</v>
      </c>
      <c r="H704" s="12">
        <v>70</v>
      </c>
      <c r="I704" s="21">
        <v>614.63414634146341</v>
      </c>
      <c r="J704" s="21">
        <v>756</v>
      </c>
      <c r="K704" s="15">
        <v>146</v>
      </c>
    </row>
    <row r="705" spans="2:13">
      <c r="B705" s="12" t="s">
        <v>1267</v>
      </c>
      <c r="C705" s="22" t="s">
        <v>102</v>
      </c>
      <c r="D705" s="22" t="s">
        <v>330</v>
      </c>
      <c r="E705" s="22">
        <f t="shared" si="10"/>
        <v>62.98</v>
      </c>
      <c r="F705" s="12" t="s">
        <v>431</v>
      </c>
      <c r="G705" s="12">
        <v>140</v>
      </c>
      <c r="H705" s="12">
        <v>70</v>
      </c>
      <c r="I705" s="21">
        <v>665.85365853658539</v>
      </c>
      <c r="J705" s="21">
        <v>819</v>
      </c>
      <c r="K705" s="15">
        <v>146</v>
      </c>
    </row>
    <row r="706" spans="2:13">
      <c r="B706" s="12" t="s">
        <v>1268</v>
      </c>
      <c r="C706" s="22" t="s">
        <v>103</v>
      </c>
      <c r="D706" s="22" t="s">
        <v>331</v>
      </c>
      <c r="E706" s="22">
        <f t="shared" si="10"/>
        <v>58.05</v>
      </c>
      <c r="F706" s="12" t="s">
        <v>431</v>
      </c>
      <c r="G706" s="12">
        <v>140</v>
      </c>
      <c r="H706" s="12">
        <v>70</v>
      </c>
      <c r="I706" s="21">
        <v>566.66666666666663</v>
      </c>
      <c r="J706" s="21">
        <v>697</v>
      </c>
      <c r="K706" s="15">
        <v>146</v>
      </c>
    </row>
    <row r="707" spans="2:13">
      <c r="B707" s="12" t="s">
        <v>1269</v>
      </c>
      <c r="C707" s="22" t="s">
        <v>104</v>
      </c>
      <c r="D707" s="22" t="s">
        <v>332</v>
      </c>
      <c r="E707" s="22">
        <f t="shared" si="10"/>
        <v>46.43</v>
      </c>
      <c r="F707" s="12" t="s">
        <v>431</v>
      </c>
      <c r="G707" s="12">
        <v>140</v>
      </c>
      <c r="H707" s="12">
        <v>70</v>
      </c>
      <c r="I707" s="21">
        <v>412.19512195121951</v>
      </c>
      <c r="J707" s="21">
        <v>507</v>
      </c>
      <c r="K707" s="15">
        <v>99</v>
      </c>
    </row>
    <row r="708" spans="2:13">
      <c r="B708" s="12" t="s">
        <v>1270</v>
      </c>
      <c r="C708" s="22" t="s">
        <v>105</v>
      </c>
      <c r="D708" s="22" t="s">
        <v>333</v>
      </c>
      <c r="E708" s="22">
        <f t="shared" ref="E708:E771" si="11">D708+3</f>
        <v>61.01</v>
      </c>
      <c r="F708" s="12" t="s">
        <v>431</v>
      </c>
      <c r="G708" s="12">
        <v>140</v>
      </c>
      <c r="H708" s="12">
        <v>70</v>
      </c>
      <c r="I708" s="21">
        <v>614.63414634146341</v>
      </c>
      <c r="J708" s="21">
        <v>756</v>
      </c>
      <c r="K708" s="15">
        <v>146</v>
      </c>
    </row>
    <row r="709" spans="2:13">
      <c r="B709" s="12" t="s">
        <v>1271</v>
      </c>
      <c r="C709" s="22" t="s">
        <v>106</v>
      </c>
      <c r="D709" s="22" t="s">
        <v>334</v>
      </c>
      <c r="E709" s="22">
        <f t="shared" si="11"/>
        <v>48.32</v>
      </c>
      <c r="F709" s="12" t="s">
        <v>431</v>
      </c>
      <c r="G709" s="12">
        <v>140</v>
      </c>
      <c r="H709" s="12">
        <v>70</v>
      </c>
      <c r="I709" s="21">
        <v>425.20325203252031</v>
      </c>
      <c r="J709" s="21">
        <v>523</v>
      </c>
      <c r="K709" s="15">
        <v>99</v>
      </c>
    </row>
    <row r="710" spans="2:13">
      <c r="B710" s="12" t="s">
        <v>1272</v>
      </c>
      <c r="C710" s="22" t="s">
        <v>107</v>
      </c>
      <c r="D710" s="22" t="s">
        <v>335</v>
      </c>
      <c r="E710" s="22">
        <f t="shared" si="11"/>
        <v>52.79</v>
      </c>
      <c r="F710" s="12" t="s">
        <v>431</v>
      </c>
      <c r="G710" s="12">
        <v>140</v>
      </c>
      <c r="H710" s="12">
        <v>70</v>
      </c>
      <c r="I710" s="21">
        <v>513.82113821138216</v>
      </c>
      <c r="J710" s="21">
        <v>632</v>
      </c>
      <c r="K710" s="15">
        <v>146</v>
      </c>
    </row>
    <row r="711" spans="2:13">
      <c r="B711" s="12" t="s">
        <v>1273</v>
      </c>
      <c r="C711" s="22" t="s">
        <v>108</v>
      </c>
      <c r="D711" s="22" t="s">
        <v>336</v>
      </c>
      <c r="E711" s="22">
        <f t="shared" si="11"/>
        <v>53.09</v>
      </c>
      <c r="F711" s="12" t="s">
        <v>431</v>
      </c>
      <c r="G711" s="12">
        <v>140</v>
      </c>
      <c r="H711" s="12">
        <v>70</v>
      </c>
      <c r="I711" s="21">
        <v>495.1219512195122</v>
      </c>
      <c r="J711" s="21">
        <v>609</v>
      </c>
      <c r="K711" s="15">
        <v>146</v>
      </c>
    </row>
    <row r="712" spans="2:13">
      <c r="B712" s="12" t="s">
        <v>1274</v>
      </c>
      <c r="C712" s="22" t="s">
        <v>109</v>
      </c>
      <c r="D712" s="22" t="s">
        <v>337</v>
      </c>
      <c r="E712" s="22">
        <f t="shared" si="11"/>
        <v>56.05</v>
      </c>
      <c r="F712" s="12" t="s">
        <v>431</v>
      </c>
      <c r="G712" s="12">
        <v>140</v>
      </c>
      <c r="H712" s="12">
        <v>70</v>
      </c>
      <c r="I712" s="21">
        <v>581.30081300813004</v>
      </c>
      <c r="J712" s="21">
        <v>715</v>
      </c>
      <c r="K712" s="15">
        <v>146</v>
      </c>
    </row>
    <row r="713" spans="2:13">
      <c r="B713" s="12" t="s">
        <v>1275</v>
      </c>
      <c r="C713" s="22" t="s">
        <v>110</v>
      </c>
      <c r="D713" s="22" t="s">
        <v>338</v>
      </c>
      <c r="E713" s="22">
        <f t="shared" si="11"/>
        <v>51.43</v>
      </c>
      <c r="F713" s="12" t="s">
        <v>431</v>
      </c>
      <c r="G713" s="12">
        <v>140</v>
      </c>
      <c r="H713" s="12">
        <v>70</v>
      </c>
      <c r="I713" s="21">
        <v>494.3089430894309</v>
      </c>
      <c r="J713" s="21">
        <v>608</v>
      </c>
      <c r="K713" s="15">
        <v>146</v>
      </c>
    </row>
    <row r="714" spans="2:13">
      <c r="B714" s="12" t="s">
        <v>1276</v>
      </c>
      <c r="C714" s="22" t="s">
        <v>111</v>
      </c>
      <c r="D714" s="22" t="s">
        <v>339</v>
      </c>
      <c r="E714" s="22">
        <f t="shared" si="11"/>
        <v>54.39</v>
      </c>
      <c r="F714" s="12" t="s">
        <v>431</v>
      </c>
      <c r="G714" s="12">
        <v>140</v>
      </c>
      <c r="H714" s="12">
        <v>70</v>
      </c>
      <c r="I714" s="21">
        <v>543.90243902439022</v>
      </c>
      <c r="J714" s="21">
        <v>669</v>
      </c>
      <c r="K714" s="15">
        <v>146</v>
      </c>
    </row>
    <row r="715" spans="2:13">
      <c r="B715" s="12" t="s">
        <v>1277</v>
      </c>
      <c r="C715" s="22" t="s">
        <v>112</v>
      </c>
      <c r="D715" s="22">
        <v>50.4</v>
      </c>
      <c r="E715" s="22">
        <f t="shared" si="11"/>
        <v>53.4</v>
      </c>
      <c r="F715" s="12" t="s">
        <v>431</v>
      </c>
      <c r="G715" s="12">
        <v>140</v>
      </c>
      <c r="H715" s="12">
        <v>70</v>
      </c>
      <c r="I715" s="21">
        <v>531.70731707317077</v>
      </c>
      <c r="J715" s="21">
        <v>654</v>
      </c>
      <c r="K715" s="15">
        <v>146</v>
      </c>
    </row>
    <row r="716" spans="2:13">
      <c r="B716" s="16" t="s">
        <v>1278</v>
      </c>
      <c r="C716" s="24" t="s">
        <v>90</v>
      </c>
      <c r="D716" s="24" t="s">
        <v>221</v>
      </c>
      <c r="E716" s="24">
        <f t="shared" si="11"/>
        <v>56.29</v>
      </c>
      <c r="F716" s="16" t="s">
        <v>432</v>
      </c>
      <c r="G716" s="16">
        <v>140</v>
      </c>
      <c r="H716" s="16">
        <v>70</v>
      </c>
      <c r="I716" s="25">
        <v>638.21138211382117</v>
      </c>
      <c r="J716" s="25">
        <v>785</v>
      </c>
      <c r="K716" s="17">
        <v>146</v>
      </c>
      <c r="L716" s="26"/>
      <c r="M716" s="26"/>
    </row>
    <row r="717" spans="2:13">
      <c r="B717" s="16" t="s">
        <v>1279</v>
      </c>
      <c r="C717" s="24" t="s">
        <v>91</v>
      </c>
      <c r="D717" s="24" t="s">
        <v>320</v>
      </c>
      <c r="E717" s="24">
        <f t="shared" si="11"/>
        <v>55.45</v>
      </c>
      <c r="F717" s="16" t="s">
        <v>432</v>
      </c>
      <c r="G717" s="16">
        <v>140</v>
      </c>
      <c r="H717" s="16">
        <v>70</v>
      </c>
      <c r="I717" s="25">
        <v>674.79674796747963</v>
      </c>
      <c r="J717" s="25">
        <v>830</v>
      </c>
      <c r="K717" s="17">
        <v>146</v>
      </c>
      <c r="L717" s="26"/>
      <c r="M717" s="26"/>
    </row>
    <row r="718" spans="2:13">
      <c r="B718" s="16" t="s">
        <v>1280</v>
      </c>
      <c r="C718" s="24" t="s">
        <v>92</v>
      </c>
      <c r="D718" s="24" t="s">
        <v>321</v>
      </c>
      <c r="E718" s="24">
        <f t="shared" si="11"/>
        <v>58.14</v>
      </c>
      <c r="F718" s="16" t="s">
        <v>432</v>
      </c>
      <c r="G718" s="16">
        <v>140</v>
      </c>
      <c r="H718" s="16">
        <v>70</v>
      </c>
      <c r="I718" s="25">
        <v>725.20325203252037</v>
      </c>
      <c r="J718" s="25">
        <v>892</v>
      </c>
      <c r="K718" s="17">
        <v>146</v>
      </c>
      <c r="L718" s="26"/>
      <c r="M718" s="26"/>
    </row>
    <row r="719" spans="2:13">
      <c r="B719" s="16" t="s">
        <v>1281</v>
      </c>
      <c r="C719" s="24" t="s">
        <v>93</v>
      </c>
      <c r="D719" s="24" t="s">
        <v>322</v>
      </c>
      <c r="E719" s="24">
        <f t="shared" si="11"/>
        <v>41.95</v>
      </c>
      <c r="F719" s="16" t="s">
        <v>432</v>
      </c>
      <c r="G719" s="16">
        <v>140</v>
      </c>
      <c r="H719" s="16">
        <v>70</v>
      </c>
      <c r="I719" s="25">
        <v>413.82113821138211</v>
      </c>
      <c r="J719" s="25">
        <v>509</v>
      </c>
      <c r="K719" s="17">
        <v>99</v>
      </c>
      <c r="L719" s="26"/>
      <c r="M719" s="26"/>
    </row>
    <row r="720" spans="2:13">
      <c r="B720" s="16" t="s">
        <v>1282</v>
      </c>
      <c r="C720" s="24" t="s">
        <v>94</v>
      </c>
      <c r="D720" s="24" t="s">
        <v>323</v>
      </c>
      <c r="E720" s="24">
        <f t="shared" si="11"/>
        <v>56.36</v>
      </c>
      <c r="F720" s="16" t="s">
        <v>432</v>
      </c>
      <c r="G720" s="16">
        <v>140</v>
      </c>
      <c r="H720" s="16">
        <v>70</v>
      </c>
      <c r="I720" s="25">
        <v>645.52845528455282</v>
      </c>
      <c r="J720" s="25">
        <v>794</v>
      </c>
      <c r="K720" s="17">
        <v>146</v>
      </c>
      <c r="L720" s="26"/>
      <c r="M720" s="26"/>
    </row>
    <row r="721" spans="2:13">
      <c r="B721" s="16" t="s">
        <v>1283</v>
      </c>
      <c r="C721" s="24" t="s">
        <v>95</v>
      </c>
      <c r="D721" s="24" t="s">
        <v>324</v>
      </c>
      <c r="E721" s="24">
        <f t="shared" si="11"/>
        <v>58.49</v>
      </c>
      <c r="F721" s="16" t="s">
        <v>432</v>
      </c>
      <c r="G721" s="16">
        <v>140</v>
      </c>
      <c r="H721" s="16">
        <v>70</v>
      </c>
      <c r="I721" s="25">
        <v>577.23577235772359</v>
      </c>
      <c r="J721" s="25">
        <v>710</v>
      </c>
      <c r="K721" s="17">
        <v>146</v>
      </c>
      <c r="L721" s="26"/>
      <c r="M721" s="26"/>
    </row>
    <row r="722" spans="2:13">
      <c r="B722" s="16" t="s">
        <v>1284</v>
      </c>
      <c r="C722" s="24" t="s">
        <v>96</v>
      </c>
      <c r="D722" s="24" t="s">
        <v>325</v>
      </c>
      <c r="E722" s="24">
        <f t="shared" si="11"/>
        <v>61.45</v>
      </c>
      <c r="F722" s="16" t="s">
        <v>432</v>
      </c>
      <c r="G722" s="16">
        <v>140</v>
      </c>
      <c r="H722" s="16">
        <v>70</v>
      </c>
      <c r="I722" s="25">
        <v>644.71544715447158</v>
      </c>
      <c r="J722" s="25">
        <v>793</v>
      </c>
      <c r="K722" s="17">
        <v>146</v>
      </c>
      <c r="L722" s="26"/>
      <c r="M722" s="26"/>
    </row>
    <row r="723" spans="2:13">
      <c r="B723" s="16" t="s">
        <v>1285</v>
      </c>
      <c r="C723" s="24" t="s">
        <v>97</v>
      </c>
      <c r="D723" s="24">
        <v>56.7</v>
      </c>
      <c r="E723" s="24">
        <f t="shared" si="11"/>
        <v>59.7</v>
      </c>
      <c r="F723" s="16" t="s">
        <v>432</v>
      </c>
      <c r="G723" s="16">
        <v>140</v>
      </c>
      <c r="H723" s="16">
        <v>70</v>
      </c>
      <c r="I723" s="25">
        <v>635.77235772357722</v>
      </c>
      <c r="J723" s="25">
        <v>782</v>
      </c>
      <c r="K723" s="17">
        <v>146</v>
      </c>
      <c r="L723" s="26"/>
      <c r="M723" s="26"/>
    </row>
    <row r="724" spans="2:13">
      <c r="B724" s="16" t="s">
        <v>1286</v>
      </c>
      <c r="C724" s="24" t="s">
        <v>98</v>
      </c>
      <c r="D724" s="24" t="s">
        <v>326</v>
      </c>
      <c r="E724" s="24">
        <f t="shared" si="11"/>
        <v>62.66</v>
      </c>
      <c r="F724" s="16" t="s">
        <v>432</v>
      </c>
      <c r="G724" s="16">
        <v>140</v>
      </c>
      <c r="H724" s="16">
        <v>70</v>
      </c>
      <c r="I724" s="25">
        <v>695.93495934959356</v>
      </c>
      <c r="J724" s="25">
        <v>856</v>
      </c>
      <c r="K724" s="17">
        <v>146</v>
      </c>
      <c r="L724" s="26"/>
      <c r="M724" s="26"/>
    </row>
    <row r="725" spans="2:13">
      <c r="B725" s="16" t="s">
        <v>1287</v>
      </c>
      <c r="C725" s="24" t="s">
        <v>99</v>
      </c>
      <c r="D725" s="24" t="s">
        <v>327</v>
      </c>
      <c r="E725" s="24">
        <f t="shared" si="11"/>
        <v>57.73</v>
      </c>
      <c r="F725" s="16" t="s">
        <v>432</v>
      </c>
      <c r="G725" s="16">
        <v>140</v>
      </c>
      <c r="H725" s="16">
        <v>70</v>
      </c>
      <c r="I725" s="25">
        <v>577.23577235772359</v>
      </c>
      <c r="J725" s="25">
        <v>710</v>
      </c>
      <c r="K725" s="17">
        <v>146</v>
      </c>
      <c r="L725" s="26"/>
      <c r="M725" s="26"/>
    </row>
    <row r="726" spans="2:13">
      <c r="B726" s="16" t="s">
        <v>1288</v>
      </c>
      <c r="C726" s="24" t="s">
        <v>100</v>
      </c>
      <c r="D726" s="24" t="s">
        <v>328</v>
      </c>
      <c r="E726" s="24">
        <f t="shared" si="11"/>
        <v>60.69</v>
      </c>
      <c r="F726" s="16" t="s">
        <v>432</v>
      </c>
      <c r="G726" s="16">
        <v>140</v>
      </c>
      <c r="H726" s="16">
        <v>70</v>
      </c>
      <c r="I726" s="25">
        <v>668.29268292682923</v>
      </c>
      <c r="J726" s="25">
        <v>822</v>
      </c>
      <c r="K726" s="17">
        <v>146</v>
      </c>
      <c r="L726" s="26"/>
      <c r="M726" s="26"/>
    </row>
    <row r="727" spans="2:13">
      <c r="B727" s="16" t="s">
        <v>1289</v>
      </c>
      <c r="C727" s="24" t="s">
        <v>101</v>
      </c>
      <c r="D727" s="24" t="s">
        <v>329</v>
      </c>
      <c r="E727" s="24">
        <f t="shared" si="11"/>
        <v>60.02</v>
      </c>
      <c r="F727" s="16" t="s">
        <v>432</v>
      </c>
      <c r="G727" s="16">
        <v>140</v>
      </c>
      <c r="H727" s="16">
        <v>70</v>
      </c>
      <c r="I727" s="25">
        <v>665.04065040650403</v>
      </c>
      <c r="J727" s="25">
        <v>818</v>
      </c>
      <c r="K727" s="17">
        <v>146</v>
      </c>
      <c r="L727" s="26"/>
      <c r="M727" s="26"/>
    </row>
    <row r="728" spans="2:13">
      <c r="B728" s="16" t="s">
        <v>1290</v>
      </c>
      <c r="C728" s="24" t="s">
        <v>102</v>
      </c>
      <c r="D728" s="24" t="s">
        <v>330</v>
      </c>
      <c r="E728" s="24">
        <f t="shared" si="11"/>
        <v>62.98</v>
      </c>
      <c r="F728" s="16" t="s">
        <v>432</v>
      </c>
      <c r="G728" s="16">
        <v>140</v>
      </c>
      <c r="H728" s="16">
        <v>70</v>
      </c>
      <c r="I728" s="25">
        <v>724.39024390243901</v>
      </c>
      <c r="J728" s="25">
        <v>891</v>
      </c>
      <c r="K728" s="17">
        <v>146</v>
      </c>
      <c r="L728" s="26"/>
      <c r="M728" s="26"/>
    </row>
    <row r="729" spans="2:13">
      <c r="B729" s="16" t="s">
        <v>1291</v>
      </c>
      <c r="C729" s="24" t="s">
        <v>103</v>
      </c>
      <c r="D729" s="24" t="s">
        <v>331</v>
      </c>
      <c r="E729" s="24">
        <f t="shared" si="11"/>
        <v>58.05</v>
      </c>
      <c r="F729" s="16" t="s">
        <v>432</v>
      </c>
      <c r="G729" s="16">
        <v>140</v>
      </c>
      <c r="H729" s="16">
        <v>70</v>
      </c>
      <c r="I729" s="25">
        <v>599.18699186991876</v>
      </c>
      <c r="J729" s="25">
        <v>737</v>
      </c>
      <c r="K729" s="17">
        <v>146</v>
      </c>
      <c r="L729" s="26"/>
      <c r="M729" s="26"/>
    </row>
    <row r="730" spans="2:13">
      <c r="B730" s="16" t="s">
        <v>1292</v>
      </c>
      <c r="C730" s="24" t="s">
        <v>104</v>
      </c>
      <c r="D730" s="24" t="s">
        <v>332</v>
      </c>
      <c r="E730" s="24">
        <f t="shared" si="11"/>
        <v>46.43</v>
      </c>
      <c r="F730" s="16" t="s">
        <v>432</v>
      </c>
      <c r="G730" s="16">
        <v>140</v>
      </c>
      <c r="H730" s="16">
        <v>70</v>
      </c>
      <c r="I730" s="25">
        <v>452.84552845528458</v>
      </c>
      <c r="J730" s="25">
        <v>557</v>
      </c>
      <c r="K730" s="17">
        <v>99</v>
      </c>
      <c r="L730" s="26"/>
      <c r="M730" s="26"/>
    </row>
    <row r="731" spans="2:13">
      <c r="B731" s="16" t="s">
        <v>1293</v>
      </c>
      <c r="C731" s="24" t="s">
        <v>105</v>
      </c>
      <c r="D731" s="24" t="s">
        <v>333</v>
      </c>
      <c r="E731" s="24">
        <f t="shared" si="11"/>
        <v>61.01</v>
      </c>
      <c r="F731" s="16" t="s">
        <v>432</v>
      </c>
      <c r="G731" s="16">
        <v>140</v>
      </c>
      <c r="H731" s="16">
        <v>70</v>
      </c>
      <c r="I731" s="25">
        <v>665.04065040650403</v>
      </c>
      <c r="J731" s="25">
        <v>818</v>
      </c>
      <c r="K731" s="17">
        <v>146</v>
      </c>
      <c r="L731" s="26"/>
      <c r="M731" s="26"/>
    </row>
    <row r="732" spans="2:13">
      <c r="B732" s="16" t="s">
        <v>1294</v>
      </c>
      <c r="C732" s="24" t="s">
        <v>106</v>
      </c>
      <c r="D732" s="24" t="s">
        <v>334</v>
      </c>
      <c r="E732" s="24">
        <f t="shared" si="11"/>
        <v>48.32</v>
      </c>
      <c r="F732" s="16" t="s">
        <v>432</v>
      </c>
      <c r="G732" s="16">
        <v>140</v>
      </c>
      <c r="H732" s="16">
        <v>70</v>
      </c>
      <c r="I732" s="25">
        <v>467.47967479674799</v>
      </c>
      <c r="J732" s="25">
        <v>575</v>
      </c>
      <c r="K732" s="17">
        <v>99</v>
      </c>
      <c r="L732" s="26"/>
      <c r="M732" s="26"/>
    </row>
    <row r="733" spans="2:13">
      <c r="B733" s="16" t="s">
        <v>1295</v>
      </c>
      <c r="C733" s="24" t="s">
        <v>107</v>
      </c>
      <c r="D733" s="24" t="s">
        <v>335</v>
      </c>
      <c r="E733" s="24">
        <f t="shared" si="11"/>
        <v>52.79</v>
      </c>
      <c r="F733" s="16" t="s">
        <v>432</v>
      </c>
      <c r="G733" s="16">
        <v>140</v>
      </c>
      <c r="H733" s="16">
        <v>70</v>
      </c>
      <c r="I733" s="25">
        <v>572.35772357723579</v>
      </c>
      <c r="J733" s="25">
        <v>704</v>
      </c>
      <c r="K733" s="17">
        <v>146</v>
      </c>
      <c r="L733" s="26"/>
      <c r="M733" s="26"/>
    </row>
    <row r="734" spans="2:13">
      <c r="B734" s="16" t="s">
        <v>1296</v>
      </c>
      <c r="C734" s="24" t="s">
        <v>108</v>
      </c>
      <c r="D734" s="24" t="s">
        <v>336</v>
      </c>
      <c r="E734" s="24">
        <f t="shared" si="11"/>
        <v>53.09</v>
      </c>
      <c r="F734" s="16" t="s">
        <v>432</v>
      </c>
      <c r="G734" s="16">
        <v>140</v>
      </c>
      <c r="H734" s="16">
        <v>70</v>
      </c>
      <c r="I734" s="25">
        <v>552.03252032520322</v>
      </c>
      <c r="J734" s="25">
        <v>679</v>
      </c>
      <c r="K734" s="17">
        <v>146</v>
      </c>
      <c r="L734" s="26"/>
      <c r="M734" s="26"/>
    </row>
    <row r="735" spans="2:13">
      <c r="B735" s="16" t="s">
        <v>1297</v>
      </c>
      <c r="C735" s="24" t="s">
        <v>109</v>
      </c>
      <c r="D735" s="24" t="s">
        <v>337</v>
      </c>
      <c r="E735" s="24">
        <f t="shared" si="11"/>
        <v>56.05</v>
      </c>
      <c r="F735" s="16" t="s">
        <v>432</v>
      </c>
      <c r="G735" s="16">
        <v>140</v>
      </c>
      <c r="H735" s="16">
        <v>70</v>
      </c>
      <c r="I735" s="25">
        <v>640.65040650406502</v>
      </c>
      <c r="J735" s="25">
        <v>788</v>
      </c>
      <c r="K735" s="17">
        <v>146</v>
      </c>
      <c r="L735" s="26"/>
      <c r="M735" s="26"/>
    </row>
    <row r="736" spans="2:13">
      <c r="B736" s="16" t="s">
        <v>1298</v>
      </c>
      <c r="C736" s="24" t="s">
        <v>110</v>
      </c>
      <c r="D736" s="24" t="s">
        <v>338</v>
      </c>
      <c r="E736" s="24">
        <f t="shared" si="11"/>
        <v>51.43</v>
      </c>
      <c r="F736" s="16" t="s">
        <v>432</v>
      </c>
      <c r="G736" s="16">
        <v>140</v>
      </c>
      <c r="H736" s="16">
        <v>70</v>
      </c>
      <c r="I736" s="25">
        <v>550.40650406504062</v>
      </c>
      <c r="J736" s="25">
        <v>677</v>
      </c>
      <c r="K736" s="17">
        <v>146</v>
      </c>
      <c r="L736" s="26"/>
      <c r="M736" s="26"/>
    </row>
    <row r="737" spans="2:13">
      <c r="B737" s="16" t="s">
        <v>1299</v>
      </c>
      <c r="C737" s="24" t="s">
        <v>111</v>
      </c>
      <c r="D737" s="24" t="s">
        <v>339</v>
      </c>
      <c r="E737" s="24">
        <f t="shared" si="11"/>
        <v>54.39</v>
      </c>
      <c r="F737" s="16" t="s">
        <v>432</v>
      </c>
      <c r="G737" s="16">
        <v>140</v>
      </c>
      <c r="H737" s="16">
        <v>70</v>
      </c>
      <c r="I737" s="25">
        <v>604.06504065040656</v>
      </c>
      <c r="J737" s="25">
        <v>743</v>
      </c>
      <c r="K737" s="17">
        <v>146</v>
      </c>
      <c r="L737" s="26"/>
      <c r="M737" s="26"/>
    </row>
    <row r="738" spans="2:13">
      <c r="B738" s="16" t="s">
        <v>1300</v>
      </c>
      <c r="C738" s="24" t="s">
        <v>112</v>
      </c>
      <c r="D738" s="24">
        <v>50.4</v>
      </c>
      <c r="E738" s="24">
        <f t="shared" si="11"/>
        <v>53.4</v>
      </c>
      <c r="F738" s="16" t="s">
        <v>432</v>
      </c>
      <c r="G738" s="16">
        <v>140</v>
      </c>
      <c r="H738" s="16">
        <v>70</v>
      </c>
      <c r="I738" s="25">
        <v>574.79674796747963</v>
      </c>
      <c r="J738" s="25">
        <v>707</v>
      </c>
      <c r="K738" s="17">
        <v>146</v>
      </c>
      <c r="L738" s="26"/>
      <c r="M738" s="26"/>
    </row>
    <row r="739" spans="2:13">
      <c r="B739" s="12" t="s">
        <v>1301</v>
      </c>
      <c r="C739" s="22" t="s">
        <v>90</v>
      </c>
      <c r="D739" s="22" t="s">
        <v>221</v>
      </c>
      <c r="E739" s="22">
        <f t="shared" si="11"/>
        <v>56.29</v>
      </c>
      <c r="F739" s="12" t="s">
        <v>2</v>
      </c>
      <c r="G739" s="12">
        <v>140</v>
      </c>
      <c r="H739" s="12">
        <v>70</v>
      </c>
      <c r="I739" s="21">
        <v>715.44715447154476</v>
      </c>
      <c r="J739" s="21">
        <v>880</v>
      </c>
      <c r="K739" s="15">
        <v>146</v>
      </c>
    </row>
    <row r="740" spans="2:13">
      <c r="B740" s="12" t="s">
        <v>1302</v>
      </c>
      <c r="C740" s="22" t="s">
        <v>91</v>
      </c>
      <c r="D740" s="22" t="s">
        <v>320</v>
      </c>
      <c r="E740" s="22">
        <f t="shared" si="11"/>
        <v>55.45</v>
      </c>
      <c r="F740" s="12" t="s">
        <v>2</v>
      </c>
      <c r="G740" s="12">
        <v>140</v>
      </c>
      <c r="H740" s="12">
        <v>70</v>
      </c>
      <c r="I740" s="21">
        <v>760.16260162601623</v>
      </c>
      <c r="J740" s="21">
        <v>935</v>
      </c>
      <c r="K740" s="15">
        <v>146</v>
      </c>
    </row>
    <row r="741" spans="2:13">
      <c r="B741" s="12" t="s">
        <v>1303</v>
      </c>
      <c r="C741" s="22" t="s">
        <v>92</v>
      </c>
      <c r="D741" s="22" t="s">
        <v>321</v>
      </c>
      <c r="E741" s="22">
        <f t="shared" si="11"/>
        <v>58.14</v>
      </c>
      <c r="F741" s="12" t="s">
        <v>2</v>
      </c>
      <c r="G741" s="12">
        <v>140</v>
      </c>
      <c r="H741" s="12">
        <v>70</v>
      </c>
      <c r="I741" s="21">
        <v>814.63414634146341</v>
      </c>
      <c r="J741" s="21">
        <v>1002</v>
      </c>
      <c r="K741" s="15">
        <v>146</v>
      </c>
    </row>
    <row r="742" spans="2:13">
      <c r="B742" s="12" t="s">
        <v>1304</v>
      </c>
      <c r="C742" s="22" t="s">
        <v>93</v>
      </c>
      <c r="D742" s="22" t="s">
        <v>322</v>
      </c>
      <c r="E742" s="22">
        <f t="shared" si="11"/>
        <v>41.95</v>
      </c>
      <c r="F742" s="12" t="s">
        <v>2</v>
      </c>
      <c r="G742" s="12">
        <v>140</v>
      </c>
      <c r="H742" s="12">
        <v>70</v>
      </c>
      <c r="I742" s="21">
        <v>489.4308943089431</v>
      </c>
      <c r="J742" s="21">
        <v>602</v>
      </c>
      <c r="K742" s="15">
        <v>99</v>
      </c>
    </row>
    <row r="743" spans="2:13">
      <c r="B743" s="12" t="s">
        <v>1305</v>
      </c>
      <c r="C743" s="22" t="s">
        <v>94</v>
      </c>
      <c r="D743" s="22" t="s">
        <v>323</v>
      </c>
      <c r="E743" s="22">
        <f t="shared" si="11"/>
        <v>56.36</v>
      </c>
      <c r="F743" s="12" t="s">
        <v>2</v>
      </c>
      <c r="G743" s="12">
        <v>140</v>
      </c>
      <c r="H743" s="12">
        <v>70</v>
      </c>
      <c r="I743" s="21">
        <v>721.13821138211381</v>
      </c>
      <c r="J743" s="21">
        <v>887</v>
      </c>
      <c r="K743" s="15">
        <v>146</v>
      </c>
    </row>
    <row r="744" spans="2:13">
      <c r="B744" s="12" t="s">
        <v>1306</v>
      </c>
      <c r="C744" s="22" t="s">
        <v>95</v>
      </c>
      <c r="D744" s="22" t="s">
        <v>324</v>
      </c>
      <c r="E744" s="22">
        <f t="shared" si="11"/>
        <v>58.49</v>
      </c>
      <c r="F744" s="12" t="s">
        <v>2</v>
      </c>
      <c r="G744" s="12">
        <v>140</v>
      </c>
      <c r="H744" s="12">
        <v>70</v>
      </c>
      <c r="I744" s="21">
        <v>661.78861788617883</v>
      </c>
      <c r="J744" s="21">
        <v>814</v>
      </c>
      <c r="K744" s="15">
        <v>146</v>
      </c>
    </row>
    <row r="745" spans="2:13">
      <c r="B745" s="12" t="s">
        <v>1307</v>
      </c>
      <c r="C745" s="22" t="s">
        <v>96</v>
      </c>
      <c r="D745" s="22" t="s">
        <v>325</v>
      </c>
      <c r="E745" s="22">
        <f t="shared" si="11"/>
        <v>61.45</v>
      </c>
      <c r="F745" s="12" t="s">
        <v>2</v>
      </c>
      <c r="G745" s="12">
        <v>140</v>
      </c>
      <c r="H745" s="12">
        <v>70</v>
      </c>
      <c r="I745" s="21">
        <v>734.95934959349597</v>
      </c>
      <c r="J745" s="21">
        <v>904</v>
      </c>
      <c r="K745" s="15">
        <v>146</v>
      </c>
    </row>
    <row r="746" spans="2:13">
      <c r="B746" s="12" t="s">
        <v>1308</v>
      </c>
      <c r="C746" s="22" t="s">
        <v>97</v>
      </c>
      <c r="D746" s="22">
        <v>56.7</v>
      </c>
      <c r="E746" s="22">
        <f t="shared" si="11"/>
        <v>59.7</v>
      </c>
      <c r="F746" s="12" t="s">
        <v>2</v>
      </c>
      <c r="G746" s="12">
        <v>140</v>
      </c>
      <c r="H746" s="12">
        <v>70</v>
      </c>
      <c r="I746" s="21">
        <v>708.130081300813</v>
      </c>
      <c r="J746" s="21">
        <v>871</v>
      </c>
      <c r="K746" s="15">
        <v>146</v>
      </c>
    </row>
    <row r="747" spans="2:13">
      <c r="B747" s="12" t="s">
        <v>1309</v>
      </c>
      <c r="C747" s="22" t="s">
        <v>98</v>
      </c>
      <c r="D747" s="22" t="s">
        <v>326</v>
      </c>
      <c r="E747" s="22">
        <f t="shared" si="11"/>
        <v>62.66</v>
      </c>
      <c r="F747" s="12" t="s">
        <v>2</v>
      </c>
      <c r="G747" s="12">
        <v>140</v>
      </c>
      <c r="H747" s="12">
        <v>70</v>
      </c>
      <c r="I747" s="21">
        <v>776.42276422764223</v>
      </c>
      <c r="J747" s="21">
        <v>955</v>
      </c>
      <c r="K747" s="15">
        <v>146</v>
      </c>
    </row>
    <row r="748" spans="2:13">
      <c r="B748" s="12" t="s">
        <v>1310</v>
      </c>
      <c r="C748" s="22" t="s">
        <v>99</v>
      </c>
      <c r="D748" s="22" t="s">
        <v>327</v>
      </c>
      <c r="E748" s="22">
        <f t="shared" si="11"/>
        <v>57.73</v>
      </c>
      <c r="F748" s="12" t="s">
        <v>2</v>
      </c>
      <c r="G748" s="12">
        <v>140</v>
      </c>
      <c r="H748" s="12">
        <v>70</v>
      </c>
      <c r="I748" s="21">
        <v>655.28455284552842</v>
      </c>
      <c r="J748" s="21">
        <v>806</v>
      </c>
      <c r="K748" s="15">
        <v>146</v>
      </c>
    </row>
    <row r="749" spans="2:13">
      <c r="B749" s="12" t="s">
        <v>1311</v>
      </c>
      <c r="C749" s="22" t="s">
        <v>100</v>
      </c>
      <c r="D749" s="22" t="s">
        <v>328</v>
      </c>
      <c r="E749" s="22">
        <f t="shared" si="11"/>
        <v>60.69</v>
      </c>
      <c r="F749" s="12" t="s">
        <v>2</v>
      </c>
      <c r="G749" s="12">
        <v>140</v>
      </c>
      <c r="H749" s="12">
        <v>70</v>
      </c>
      <c r="I749" s="21">
        <v>748.78048780487802</v>
      </c>
      <c r="J749" s="21">
        <v>921</v>
      </c>
      <c r="K749" s="15">
        <v>146</v>
      </c>
    </row>
    <row r="750" spans="2:13">
      <c r="B750" s="12" t="s">
        <v>1312</v>
      </c>
      <c r="C750" s="22" t="s">
        <v>101</v>
      </c>
      <c r="D750" s="22" t="s">
        <v>329</v>
      </c>
      <c r="E750" s="22">
        <f t="shared" si="11"/>
        <v>60.02</v>
      </c>
      <c r="F750" s="12" t="s">
        <v>2</v>
      </c>
      <c r="G750" s="12">
        <v>140</v>
      </c>
      <c r="H750" s="12">
        <v>70</v>
      </c>
      <c r="I750" s="21">
        <v>742.27642276422762</v>
      </c>
      <c r="J750" s="21">
        <v>913</v>
      </c>
      <c r="K750" s="15">
        <v>146</v>
      </c>
    </row>
    <row r="751" spans="2:13">
      <c r="B751" s="12" t="s">
        <v>1313</v>
      </c>
      <c r="C751" s="22" t="s">
        <v>102</v>
      </c>
      <c r="D751" s="22" t="s">
        <v>330</v>
      </c>
      <c r="E751" s="22">
        <f t="shared" si="11"/>
        <v>62.98</v>
      </c>
      <c r="F751" s="12" t="s">
        <v>2</v>
      </c>
      <c r="G751" s="12">
        <v>140</v>
      </c>
      <c r="H751" s="12">
        <v>70</v>
      </c>
      <c r="I751" s="21">
        <v>803.2520325203252</v>
      </c>
      <c r="J751" s="21">
        <v>988</v>
      </c>
      <c r="K751" s="15">
        <v>146</v>
      </c>
    </row>
    <row r="752" spans="2:13">
      <c r="B752" s="12" t="s">
        <v>1314</v>
      </c>
      <c r="C752" s="22" t="s">
        <v>103</v>
      </c>
      <c r="D752" s="22" t="s">
        <v>331</v>
      </c>
      <c r="E752" s="22">
        <f t="shared" si="11"/>
        <v>58.05</v>
      </c>
      <c r="F752" s="12" t="s">
        <v>2</v>
      </c>
      <c r="G752" s="12">
        <v>140</v>
      </c>
      <c r="H752" s="12">
        <v>70</v>
      </c>
      <c r="I752" s="21">
        <v>683.73983739837399</v>
      </c>
      <c r="J752" s="21">
        <v>841</v>
      </c>
      <c r="K752" s="15">
        <v>146</v>
      </c>
    </row>
    <row r="753" spans="2:13">
      <c r="B753" s="12" t="s">
        <v>1315</v>
      </c>
      <c r="C753" s="22" t="s">
        <v>104</v>
      </c>
      <c r="D753" s="22" t="s">
        <v>332</v>
      </c>
      <c r="E753" s="22">
        <f t="shared" si="11"/>
        <v>46.43</v>
      </c>
      <c r="F753" s="12" t="s">
        <v>2</v>
      </c>
      <c r="G753" s="12">
        <v>140</v>
      </c>
      <c r="H753" s="12">
        <v>70</v>
      </c>
      <c r="I753" s="21">
        <v>528.45528455284557</v>
      </c>
      <c r="J753" s="21">
        <v>650</v>
      </c>
      <c r="K753" s="15">
        <v>99</v>
      </c>
    </row>
    <row r="754" spans="2:13">
      <c r="B754" s="12" t="s">
        <v>1316</v>
      </c>
      <c r="C754" s="22" t="s">
        <v>105</v>
      </c>
      <c r="D754" s="22" t="s">
        <v>333</v>
      </c>
      <c r="E754" s="22">
        <f t="shared" si="11"/>
        <v>61.01</v>
      </c>
      <c r="F754" s="12" t="s">
        <v>2</v>
      </c>
      <c r="G754" s="12">
        <v>140</v>
      </c>
      <c r="H754" s="12">
        <v>70</v>
      </c>
      <c r="I754" s="21">
        <v>741.46341463414637</v>
      </c>
      <c r="J754" s="21">
        <v>912</v>
      </c>
      <c r="K754" s="15">
        <v>146</v>
      </c>
    </row>
    <row r="755" spans="2:13">
      <c r="B755" s="12" t="s">
        <v>1317</v>
      </c>
      <c r="C755" s="22" t="s">
        <v>106</v>
      </c>
      <c r="D755" s="22" t="s">
        <v>334</v>
      </c>
      <c r="E755" s="22">
        <f t="shared" si="11"/>
        <v>48.32</v>
      </c>
      <c r="F755" s="12" t="s">
        <v>2</v>
      </c>
      <c r="G755" s="12">
        <v>140</v>
      </c>
      <c r="H755" s="12">
        <v>70</v>
      </c>
      <c r="I755" s="21">
        <v>547.15447154471542</v>
      </c>
      <c r="J755" s="21">
        <v>673</v>
      </c>
      <c r="K755" s="15">
        <v>99</v>
      </c>
    </row>
    <row r="756" spans="2:13">
      <c r="B756" s="12" t="s">
        <v>1318</v>
      </c>
      <c r="C756" s="22" t="s">
        <v>107</v>
      </c>
      <c r="D756" s="22" t="s">
        <v>335</v>
      </c>
      <c r="E756" s="22">
        <f t="shared" si="11"/>
        <v>52.79</v>
      </c>
      <c r="F756" s="12" t="s">
        <v>2</v>
      </c>
      <c r="G756" s="12">
        <v>140</v>
      </c>
      <c r="H756" s="12">
        <v>70</v>
      </c>
      <c r="I756" s="21">
        <v>649.59349593495938</v>
      </c>
      <c r="J756" s="21">
        <v>799</v>
      </c>
      <c r="K756" s="15">
        <v>146</v>
      </c>
    </row>
    <row r="757" spans="2:13">
      <c r="B757" s="12" t="s">
        <v>1319</v>
      </c>
      <c r="C757" s="22" t="s">
        <v>108</v>
      </c>
      <c r="D757" s="22" t="s">
        <v>336</v>
      </c>
      <c r="E757" s="22">
        <f t="shared" si="11"/>
        <v>53.09</v>
      </c>
      <c r="F757" s="12" t="s">
        <v>2</v>
      </c>
      <c r="G757" s="12">
        <v>140</v>
      </c>
      <c r="H757" s="12">
        <v>70</v>
      </c>
      <c r="I757" s="21">
        <v>626.82926829268297</v>
      </c>
      <c r="J757" s="21">
        <v>771</v>
      </c>
      <c r="K757" s="15">
        <v>146</v>
      </c>
    </row>
    <row r="758" spans="2:13">
      <c r="B758" s="12" t="s">
        <v>1320</v>
      </c>
      <c r="C758" s="22" t="s">
        <v>109</v>
      </c>
      <c r="D758" s="22" t="s">
        <v>337</v>
      </c>
      <c r="E758" s="22">
        <f t="shared" si="11"/>
        <v>56.05</v>
      </c>
      <c r="F758" s="12" t="s">
        <v>2</v>
      </c>
      <c r="G758" s="12">
        <v>140</v>
      </c>
      <c r="H758" s="12">
        <v>70</v>
      </c>
      <c r="I758" s="21">
        <v>698.3739837398374</v>
      </c>
      <c r="J758" s="21">
        <v>859</v>
      </c>
      <c r="K758" s="15">
        <v>146</v>
      </c>
    </row>
    <row r="759" spans="2:13">
      <c r="B759" s="12" t="s">
        <v>1321</v>
      </c>
      <c r="C759" s="22" t="s">
        <v>110</v>
      </c>
      <c r="D759" s="22" t="s">
        <v>338</v>
      </c>
      <c r="E759" s="22">
        <f t="shared" si="11"/>
        <v>51.43</v>
      </c>
      <c r="F759" s="12" t="s">
        <v>2</v>
      </c>
      <c r="G759" s="12">
        <v>140</v>
      </c>
      <c r="H759" s="12">
        <v>70</v>
      </c>
      <c r="I759" s="21">
        <v>625.20325203252037</v>
      </c>
      <c r="J759" s="21">
        <v>769</v>
      </c>
      <c r="K759" s="15">
        <v>146</v>
      </c>
    </row>
    <row r="760" spans="2:13">
      <c r="B760" s="12" t="s">
        <v>1322</v>
      </c>
      <c r="C760" s="22" t="s">
        <v>111</v>
      </c>
      <c r="D760" s="22" t="s">
        <v>339</v>
      </c>
      <c r="E760" s="22">
        <f t="shared" si="11"/>
        <v>54.39</v>
      </c>
      <c r="F760" s="12" t="s">
        <v>2</v>
      </c>
      <c r="G760" s="12">
        <v>140</v>
      </c>
      <c r="H760" s="12">
        <v>70</v>
      </c>
      <c r="I760" s="21">
        <v>679.67479674796743</v>
      </c>
      <c r="J760" s="21">
        <v>836</v>
      </c>
      <c r="K760" s="15">
        <v>146</v>
      </c>
    </row>
    <row r="761" spans="2:13">
      <c r="B761" s="12" t="s">
        <v>1323</v>
      </c>
      <c r="C761" s="22" t="s">
        <v>112</v>
      </c>
      <c r="D761" s="22">
        <v>50.4</v>
      </c>
      <c r="E761" s="22">
        <f t="shared" si="11"/>
        <v>53.4</v>
      </c>
      <c r="F761" s="12" t="s">
        <v>2</v>
      </c>
      <c r="G761" s="12">
        <v>140</v>
      </c>
      <c r="H761" s="12">
        <v>70</v>
      </c>
      <c r="I761" s="21">
        <v>651.21951219512198</v>
      </c>
      <c r="J761" s="21">
        <v>801</v>
      </c>
      <c r="K761" s="15">
        <v>146</v>
      </c>
    </row>
    <row r="762" spans="2:13">
      <c r="B762" s="16" t="s">
        <v>1324</v>
      </c>
      <c r="C762" s="24" t="s">
        <v>90</v>
      </c>
      <c r="D762" s="24">
        <v>60.4</v>
      </c>
      <c r="E762" s="24">
        <f t="shared" si="11"/>
        <v>63.4</v>
      </c>
      <c r="F762" s="16" t="s">
        <v>431</v>
      </c>
      <c r="G762" s="16">
        <v>140</v>
      </c>
      <c r="H762" s="16">
        <v>80</v>
      </c>
      <c r="I762" s="25">
        <v>636.58536585365857</v>
      </c>
      <c r="J762" s="25">
        <v>783</v>
      </c>
      <c r="K762" s="17">
        <v>146</v>
      </c>
      <c r="L762" s="26"/>
      <c r="M762" s="26"/>
    </row>
    <row r="763" spans="2:13">
      <c r="B763" s="16" t="s">
        <v>1325</v>
      </c>
      <c r="C763" s="24" t="s">
        <v>91</v>
      </c>
      <c r="D763" s="24">
        <v>58</v>
      </c>
      <c r="E763" s="24">
        <f t="shared" si="11"/>
        <v>61</v>
      </c>
      <c r="F763" s="16" t="s">
        <v>431</v>
      </c>
      <c r="G763" s="16">
        <v>140</v>
      </c>
      <c r="H763" s="16">
        <v>80</v>
      </c>
      <c r="I763" s="25">
        <v>666.66666666666663</v>
      </c>
      <c r="J763" s="25">
        <v>820</v>
      </c>
      <c r="K763" s="17">
        <v>146</v>
      </c>
      <c r="L763" s="26"/>
      <c r="M763" s="26"/>
    </row>
    <row r="764" spans="2:13">
      <c r="B764" s="16" t="s">
        <v>1326</v>
      </c>
      <c r="C764" s="24" t="s">
        <v>92</v>
      </c>
      <c r="D764" s="24" t="s">
        <v>340</v>
      </c>
      <c r="E764" s="24">
        <f t="shared" si="11"/>
        <v>63.67</v>
      </c>
      <c r="F764" s="16" t="s">
        <v>431</v>
      </c>
      <c r="G764" s="16">
        <v>140</v>
      </c>
      <c r="H764" s="16">
        <v>80</v>
      </c>
      <c r="I764" s="25">
        <v>715.44715447154476</v>
      </c>
      <c r="J764" s="25">
        <v>880</v>
      </c>
      <c r="K764" s="17">
        <v>146</v>
      </c>
      <c r="L764" s="26"/>
      <c r="M764" s="26"/>
    </row>
    <row r="765" spans="2:13">
      <c r="B765" s="16" t="s">
        <v>1327</v>
      </c>
      <c r="C765" s="24" t="s">
        <v>93</v>
      </c>
      <c r="D765" s="24" t="s">
        <v>341</v>
      </c>
      <c r="E765" s="24">
        <f t="shared" si="11"/>
        <v>47.38</v>
      </c>
      <c r="F765" s="16" t="s">
        <v>431</v>
      </c>
      <c r="G765" s="16">
        <v>140</v>
      </c>
      <c r="H765" s="16">
        <v>80</v>
      </c>
      <c r="I765" s="25">
        <v>410.5691056910569</v>
      </c>
      <c r="J765" s="25">
        <v>505</v>
      </c>
      <c r="K765" s="17">
        <v>99</v>
      </c>
      <c r="L765" s="26"/>
      <c r="M765" s="26"/>
    </row>
    <row r="766" spans="2:13">
      <c r="B766" s="16" t="s">
        <v>1328</v>
      </c>
      <c r="C766" s="24" t="s">
        <v>94</v>
      </c>
      <c r="D766" s="24" t="s">
        <v>342</v>
      </c>
      <c r="E766" s="24">
        <f t="shared" si="11"/>
        <v>62.67</v>
      </c>
      <c r="F766" s="16" t="s">
        <v>431</v>
      </c>
      <c r="G766" s="16">
        <v>140</v>
      </c>
      <c r="H766" s="16">
        <v>80</v>
      </c>
      <c r="I766" s="25">
        <v>637.39837398373982</v>
      </c>
      <c r="J766" s="25">
        <v>784</v>
      </c>
      <c r="K766" s="17">
        <v>146</v>
      </c>
      <c r="L766" s="26"/>
      <c r="M766" s="26"/>
    </row>
    <row r="767" spans="2:13">
      <c r="B767" s="16" t="s">
        <v>1329</v>
      </c>
      <c r="C767" s="24" t="s">
        <v>95</v>
      </c>
      <c r="D767" s="24" t="s">
        <v>343</v>
      </c>
      <c r="E767" s="24">
        <f t="shared" si="11"/>
        <v>65.990000000000009</v>
      </c>
      <c r="F767" s="16" t="s">
        <v>431</v>
      </c>
      <c r="G767" s="16">
        <v>140</v>
      </c>
      <c r="H767" s="16">
        <v>80</v>
      </c>
      <c r="I767" s="25">
        <v>563.41463414634143</v>
      </c>
      <c r="J767" s="25">
        <v>693</v>
      </c>
      <c r="K767" s="17">
        <v>146</v>
      </c>
      <c r="L767" s="26"/>
      <c r="M767" s="26"/>
    </row>
    <row r="768" spans="2:13">
      <c r="B768" s="16" t="s">
        <v>1330</v>
      </c>
      <c r="C768" s="24" t="s">
        <v>96</v>
      </c>
      <c r="D768" s="24" t="s">
        <v>344</v>
      </c>
      <c r="E768" s="24">
        <f t="shared" si="11"/>
        <v>68.95</v>
      </c>
      <c r="F768" s="16" t="s">
        <v>431</v>
      </c>
      <c r="G768" s="16">
        <v>140</v>
      </c>
      <c r="H768" s="16">
        <v>80</v>
      </c>
      <c r="I768" s="25">
        <v>634.95934959349597</v>
      </c>
      <c r="J768" s="25">
        <v>781</v>
      </c>
      <c r="K768" s="17">
        <v>146</v>
      </c>
      <c r="L768" s="26"/>
      <c r="M768" s="26"/>
    </row>
    <row r="769" spans="2:13">
      <c r="B769" s="16" t="s">
        <v>1331</v>
      </c>
      <c r="C769" s="24" t="s">
        <v>97</v>
      </c>
      <c r="D769" s="24">
        <v>63.7</v>
      </c>
      <c r="E769" s="24">
        <f t="shared" si="11"/>
        <v>66.7</v>
      </c>
      <c r="F769" s="16" t="s">
        <v>431</v>
      </c>
      <c r="G769" s="16">
        <v>140</v>
      </c>
      <c r="H769" s="16">
        <v>80</v>
      </c>
      <c r="I769" s="25">
        <v>609.7560975609756</v>
      </c>
      <c r="J769" s="25">
        <v>750</v>
      </c>
      <c r="K769" s="17">
        <v>146</v>
      </c>
      <c r="L769" s="26"/>
      <c r="M769" s="26"/>
    </row>
    <row r="770" spans="2:13">
      <c r="B770" s="16" t="s">
        <v>1332</v>
      </c>
      <c r="C770" s="24" t="s">
        <v>98</v>
      </c>
      <c r="D770" s="24" t="s">
        <v>345</v>
      </c>
      <c r="E770" s="24">
        <f t="shared" si="11"/>
        <v>69.66</v>
      </c>
      <c r="F770" s="16" t="s">
        <v>431</v>
      </c>
      <c r="G770" s="16">
        <v>140</v>
      </c>
      <c r="H770" s="16">
        <v>80</v>
      </c>
      <c r="I770" s="25">
        <v>678.86178861788619</v>
      </c>
      <c r="J770" s="25">
        <v>835</v>
      </c>
      <c r="K770" s="17">
        <v>146</v>
      </c>
      <c r="L770" s="26"/>
      <c r="M770" s="26"/>
    </row>
    <row r="771" spans="2:13">
      <c r="B771" s="16" t="s">
        <v>1333</v>
      </c>
      <c r="C771" s="24" t="s">
        <v>99</v>
      </c>
      <c r="D771" s="24" t="s">
        <v>346</v>
      </c>
      <c r="E771" s="24">
        <f t="shared" si="11"/>
        <v>65.22999999999999</v>
      </c>
      <c r="F771" s="16" t="s">
        <v>431</v>
      </c>
      <c r="G771" s="16">
        <v>140</v>
      </c>
      <c r="H771" s="16">
        <v>80</v>
      </c>
      <c r="I771" s="25">
        <v>563.41463414634143</v>
      </c>
      <c r="J771" s="25">
        <v>693</v>
      </c>
      <c r="K771" s="17">
        <v>146</v>
      </c>
      <c r="L771" s="26"/>
      <c r="M771" s="26"/>
    </row>
    <row r="772" spans="2:13">
      <c r="B772" s="16" t="s">
        <v>1334</v>
      </c>
      <c r="C772" s="24" t="s">
        <v>100</v>
      </c>
      <c r="D772" s="24" t="s">
        <v>347</v>
      </c>
      <c r="E772" s="24">
        <f t="shared" ref="E772:E835" si="12">D772+3</f>
        <v>68.19</v>
      </c>
      <c r="F772" s="16" t="s">
        <v>431</v>
      </c>
      <c r="G772" s="16">
        <v>140</v>
      </c>
      <c r="H772" s="16">
        <v>80</v>
      </c>
      <c r="I772" s="25">
        <v>652.84552845528458</v>
      </c>
      <c r="J772" s="25">
        <v>803</v>
      </c>
      <c r="K772" s="17">
        <v>146</v>
      </c>
      <c r="L772" s="26"/>
      <c r="M772" s="26"/>
    </row>
    <row r="773" spans="2:13">
      <c r="B773" s="16" t="s">
        <v>1335</v>
      </c>
      <c r="C773" s="24" t="s">
        <v>101</v>
      </c>
      <c r="D773" s="24" t="s">
        <v>348</v>
      </c>
      <c r="E773" s="24">
        <f t="shared" si="12"/>
        <v>66.509999999999991</v>
      </c>
      <c r="F773" s="16" t="s">
        <v>431</v>
      </c>
      <c r="G773" s="16">
        <v>140</v>
      </c>
      <c r="H773" s="16">
        <v>80</v>
      </c>
      <c r="I773" s="25">
        <v>642.27642276422762</v>
      </c>
      <c r="J773" s="25">
        <v>790</v>
      </c>
      <c r="K773" s="17">
        <v>146</v>
      </c>
      <c r="L773" s="26"/>
      <c r="M773" s="26"/>
    </row>
    <row r="774" spans="2:13">
      <c r="B774" s="16" t="s">
        <v>1336</v>
      </c>
      <c r="C774" s="24" t="s">
        <v>102</v>
      </c>
      <c r="D774" s="24" t="s">
        <v>349</v>
      </c>
      <c r="E774" s="24">
        <f t="shared" si="12"/>
        <v>69.47</v>
      </c>
      <c r="F774" s="16" t="s">
        <v>431</v>
      </c>
      <c r="G774" s="16">
        <v>140</v>
      </c>
      <c r="H774" s="16">
        <v>80</v>
      </c>
      <c r="I774" s="25">
        <v>692.68292682926835</v>
      </c>
      <c r="J774" s="25">
        <v>852</v>
      </c>
      <c r="K774" s="17">
        <v>146</v>
      </c>
      <c r="L774" s="26"/>
      <c r="M774" s="26"/>
    </row>
    <row r="775" spans="2:13">
      <c r="B775" s="16" t="s">
        <v>1337</v>
      </c>
      <c r="C775" s="24" t="s">
        <v>103</v>
      </c>
      <c r="D775" s="24" t="s">
        <v>350</v>
      </c>
      <c r="E775" s="24">
        <f t="shared" si="12"/>
        <v>65.05</v>
      </c>
      <c r="F775" s="16" t="s">
        <v>431</v>
      </c>
      <c r="G775" s="16">
        <v>140</v>
      </c>
      <c r="H775" s="16">
        <v>80</v>
      </c>
      <c r="I775" s="25">
        <v>595.93495934959356</v>
      </c>
      <c r="J775" s="25">
        <v>733</v>
      </c>
      <c r="K775" s="17">
        <v>146</v>
      </c>
      <c r="L775" s="26"/>
      <c r="M775" s="26"/>
    </row>
    <row r="776" spans="2:13">
      <c r="B776" s="16" t="s">
        <v>1338</v>
      </c>
      <c r="C776" s="24" t="s">
        <v>104</v>
      </c>
      <c r="D776" s="24" t="s">
        <v>351</v>
      </c>
      <c r="E776" s="24">
        <f t="shared" si="12"/>
        <v>51.86</v>
      </c>
      <c r="F776" s="16" t="s">
        <v>431</v>
      </c>
      <c r="G776" s="16">
        <v>140</v>
      </c>
      <c r="H776" s="16">
        <v>80</v>
      </c>
      <c r="I776" s="25">
        <v>434.95934959349592</v>
      </c>
      <c r="J776" s="25">
        <v>535</v>
      </c>
      <c r="K776" s="17">
        <v>146</v>
      </c>
      <c r="L776" s="26"/>
      <c r="M776" s="26"/>
    </row>
    <row r="777" spans="2:13">
      <c r="B777" s="16" t="s">
        <v>1339</v>
      </c>
      <c r="C777" s="24" t="s">
        <v>105</v>
      </c>
      <c r="D777" s="24" t="s">
        <v>352</v>
      </c>
      <c r="E777" s="24">
        <f t="shared" si="12"/>
        <v>68.010000000000005</v>
      </c>
      <c r="F777" s="16" t="s">
        <v>431</v>
      </c>
      <c r="G777" s="16">
        <v>140</v>
      </c>
      <c r="H777" s="16">
        <v>80</v>
      </c>
      <c r="I777" s="25">
        <v>643.08943089430898</v>
      </c>
      <c r="J777" s="25">
        <v>791</v>
      </c>
      <c r="K777" s="17">
        <v>146</v>
      </c>
      <c r="L777" s="26"/>
      <c r="M777" s="26"/>
    </row>
    <row r="778" spans="2:13">
      <c r="B778" s="16" t="s">
        <v>1340</v>
      </c>
      <c r="C778" s="24" t="s">
        <v>106</v>
      </c>
      <c r="D778" s="24" t="s">
        <v>353</v>
      </c>
      <c r="E778" s="24">
        <f t="shared" si="12"/>
        <v>54.88</v>
      </c>
      <c r="F778" s="16" t="s">
        <v>431</v>
      </c>
      <c r="G778" s="16">
        <v>140</v>
      </c>
      <c r="H778" s="16">
        <v>80</v>
      </c>
      <c r="I778" s="25">
        <v>452.03252032520328</v>
      </c>
      <c r="J778" s="25">
        <v>556</v>
      </c>
      <c r="K778" s="17">
        <v>146</v>
      </c>
      <c r="L778" s="26"/>
      <c r="M778" s="26"/>
    </row>
    <row r="779" spans="2:13">
      <c r="B779" s="16" t="s">
        <v>1341</v>
      </c>
      <c r="C779" s="24" t="s">
        <v>107</v>
      </c>
      <c r="D779" s="24">
        <v>56.6</v>
      </c>
      <c r="E779" s="24">
        <f t="shared" si="12"/>
        <v>59.6</v>
      </c>
      <c r="F779" s="16" t="s">
        <v>431</v>
      </c>
      <c r="G779" s="16">
        <v>140</v>
      </c>
      <c r="H779" s="16">
        <v>80</v>
      </c>
      <c r="I779" s="25">
        <v>542.27642276422762</v>
      </c>
      <c r="J779" s="25">
        <v>667</v>
      </c>
      <c r="K779" s="17">
        <v>146</v>
      </c>
      <c r="L779" s="26"/>
      <c r="M779" s="26"/>
    </row>
    <row r="780" spans="2:13">
      <c r="B780" s="16" t="s">
        <v>1342</v>
      </c>
      <c r="C780" s="24" t="s">
        <v>108</v>
      </c>
      <c r="D780" s="24" t="s">
        <v>354</v>
      </c>
      <c r="E780" s="24">
        <f t="shared" si="12"/>
        <v>59.89</v>
      </c>
      <c r="F780" s="16" t="s">
        <v>431</v>
      </c>
      <c r="G780" s="16">
        <v>140</v>
      </c>
      <c r="H780" s="16">
        <v>80</v>
      </c>
      <c r="I780" s="25">
        <v>522.76422764227641</v>
      </c>
      <c r="J780" s="25">
        <v>643</v>
      </c>
      <c r="K780" s="17">
        <v>146</v>
      </c>
      <c r="L780" s="26"/>
      <c r="M780" s="26"/>
    </row>
    <row r="781" spans="2:13">
      <c r="B781" s="16" t="s">
        <v>1343</v>
      </c>
      <c r="C781" s="24" t="s">
        <v>109</v>
      </c>
      <c r="D781" s="24" t="s">
        <v>355</v>
      </c>
      <c r="E781" s="24">
        <f t="shared" si="12"/>
        <v>62.86</v>
      </c>
      <c r="F781" s="16" t="s">
        <v>431</v>
      </c>
      <c r="G781" s="16">
        <v>140</v>
      </c>
      <c r="H781" s="16">
        <v>80</v>
      </c>
      <c r="I781" s="25">
        <v>611.3821138211382</v>
      </c>
      <c r="J781" s="25">
        <v>752</v>
      </c>
      <c r="K781" s="17">
        <v>146</v>
      </c>
      <c r="L781" s="26"/>
      <c r="M781" s="26"/>
    </row>
    <row r="782" spans="2:13">
      <c r="B782" s="16" t="s">
        <v>1344</v>
      </c>
      <c r="C782" s="24" t="s">
        <v>110</v>
      </c>
      <c r="D782" s="24" t="s">
        <v>356</v>
      </c>
      <c r="E782" s="24">
        <f t="shared" si="12"/>
        <v>58.24</v>
      </c>
      <c r="F782" s="16" t="s">
        <v>431</v>
      </c>
      <c r="G782" s="16">
        <v>140</v>
      </c>
      <c r="H782" s="16">
        <v>80</v>
      </c>
      <c r="I782" s="25">
        <v>522.76422764227641</v>
      </c>
      <c r="J782" s="25">
        <v>643</v>
      </c>
      <c r="K782" s="17">
        <v>146</v>
      </c>
      <c r="L782" s="26"/>
      <c r="M782" s="26"/>
    </row>
    <row r="783" spans="2:13">
      <c r="B783" s="16" t="s">
        <v>1345</v>
      </c>
      <c r="C783" s="24" t="s">
        <v>111</v>
      </c>
      <c r="D783" s="24">
        <v>58.2</v>
      </c>
      <c r="E783" s="24">
        <f t="shared" si="12"/>
        <v>61.2</v>
      </c>
      <c r="F783" s="16" t="s">
        <v>431</v>
      </c>
      <c r="G783" s="16">
        <v>140</v>
      </c>
      <c r="H783" s="16">
        <v>80</v>
      </c>
      <c r="I783" s="25">
        <v>571.54471544715443</v>
      </c>
      <c r="J783" s="25">
        <v>703</v>
      </c>
      <c r="K783" s="17">
        <v>146</v>
      </c>
      <c r="L783" s="26"/>
      <c r="M783" s="26"/>
    </row>
    <row r="784" spans="2:13">
      <c r="B784" s="16" t="s">
        <v>1346</v>
      </c>
      <c r="C784" s="24" t="s">
        <v>112</v>
      </c>
      <c r="D784" s="24" t="s">
        <v>357</v>
      </c>
      <c r="E784" s="24">
        <f t="shared" si="12"/>
        <v>59.71</v>
      </c>
      <c r="F784" s="16" t="s">
        <v>431</v>
      </c>
      <c r="G784" s="16">
        <v>140</v>
      </c>
      <c r="H784" s="16">
        <v>80</v>
      </c>
      <c r="I784" s="25">
        <v>557.72357723577238</v>
      </c>
      <c r="J784" s="25">
        <v>686</v>
      </c>
      <c r="K784" s="17">
        <v>146</v>
      </c>
      <c r="L784" s="26"/>
      <c r="M784" s="26"/>
    </row>
    <row r="785" spans="2:11">
      <c r="B785" s="12" t="s">
        <v>1347</v>
      </c>
      <c r="C785" s="22" t="s">
        <v>90</v>
      </c>
      <c r="D785" s="22">
        <v>60.4</v>
      </c>
      <c r="E785" s="22">
        <f t="shared" si="12"/>
        <v>63.4</v>
      </c>
      <c r="F785" s="12" t="s">
        <v>432</v>
      </c>
      <c r="G785" s="12">
        <v>140</v>
      </c>
      <c r="H785" s="12">
        <v>80</v>
      </c>
      <c r="I785" s="21">
        <v>754.47154471544718</v>
      </c>
      <c r="J785" s="21">
        <v>928</v>
      </c>
      <c r="K785" s="15">
        <v>146</v>
      </c>
    </row>
    <row r="786" spans="2:11">
      <c r="B786" s="12" t="s">
        <v>1348</v>
      </c>
      <c r="C786" s="22" t="s">
        <v>91</v>
      </c>
      <c r="D786" s="22">
        <v>58</v>
      </c>
      <c r="E786" s="22">
        <f t="shared" si="12"/>
        <v>61</v>
      </c>
      <c r="F786" s="12" t="s">
        <v>432</v>
      </c>
      <c r="G786" s="12">
        <v>140</v>
      </c>
      <c r="H786" s="12">
        <v>80</v>
      </c>
      <c r="I786" s="21">
        <v>784.55284552845535</v>
      </c>
      <c r="J786" s="21">
        <v>965</v>
      </c>
      <c r="K786" s="15">
        <v>146</v>
      </c>
    </row>
    <row r="787" spans="2:11">
      <c r="B787" s="12" t="s">
        <v>1349</v>
      </c>
      <c r="C787" s="22" t="s">
        <v>92</v>
      </c>
      <c r="D787" s="22" t="s">
        <v>340</v>
      </c>
      <c r="E787" s="22">
        <f t="shared" si="12"/>
        <v>63.67</v>
      </c>
      <c r="F787" s="12" t="s">
        <v>432</v>
      </c>
      <c r="G787" s="12">
        <v>140</v>
      </c>
      <c r="H787" s="12">
        <v>80</v>
      </c>
      <c r="I787" s="21">
        <v>834.95934959349597</v>
      </c>
      <c r="J787" s="21">
        <v>1027</v>
      </c>
      <c r="K787" s="15">
        <v>146</v>
      </c>
    </row>
    <row r="788" spans="2:11">
      <c r="B788" s="12" t="s">
        <v>1350</v>
      </c>
      <c r="C788" s="22" t="s">
        <v>93</v>
      </c>
      <c r="D788" s="22" t="s">
        <v>341</v>
      </c>
      <c r="E788" s="22">
        <f t="shared" si="12"/>
        <v>47.38</v>
      </c>
      <c r="F788" s="12" t="s">
        <v>432</v>
      </c>
      <c r="G788" s="12">
        <v>140</v>
      </c>
      <c r="H788" s="12">
        <v>80</v>
      </c>
      <c r="I788" s="21">
        <v>522.76422764227641</v>
      </c>
      <c r="J788" s="21">
        <v>643</v>
      </c>
      <c r="K788" s="15">
        <v>99</v>
      </c>
    </row>
    <row r="789" spans="2:11">
      <c r="B789" s="12" t="s">
        <v>1351</v>
      </c>
      <c r="C789" s="22" t="s">
        <v>94</v>
      </c>
      <c r="D789" s="22" t="s">
        <v>342</v>
      </c>
      <c r="E789" s="22">
        <f t="shared" si="12"/>
        <v>62.67</v>
      </c>
      <c r="F789" s="12" t="s">
        <v>432</v>
      </c>
      <c r="G789" s="12">
        <v>140</v>
      </c>
      <c r="H789" s="12">
        <v>80</v>
      </c>
      <c r="I789" s="21">
        <v>758.53658536585363</v>
      </c>
      <c r="J789" s="21">
        <v>933</v>
      </c>
      <c r="K789" s="15">
        <v>146</v>
      </c>
    </row>
    <row r="790" spans="2:11">
      <c r="B790" s="12" t="s">
        <v>1352</v>
      </c>
      <c r="C790" s="22" t="s">
        <v>95</v>
      </c>
      <c r="D790" s="22" t="s">
        <v>343</v>
      </c>
      <c r="E790" s="22">
        <f t="shared" si="12"/>
        <v>65.990000000000009</v>
      </c>
      <c r="F790" s="12" t="s">
        <v>432</v>
      </c>
      <c r="G790" s="12">
        <v>140</v>
      </c>
      <c r="H790" s="12">
        <v>80</v>
      </c>
      <c r="I790" s="21">
        <v>696.7479674796748</v>
      </c>
      <c r="J790" s="21">
        <v>857</v>
      </c>
      <c r="K790" s="15">
        <v>146</v>
      </c>
    </row>
    <row r="791" spans="2:11">
      <c r="B791" s="12" t="s">
        <v>1353</v>
      </c>
      <c r="C791" s="22" t="s">
        <v>96</v>
      </c>
      <c r="D791" s="22" t="s">
        <v>344</v>
      </c>
      <c r="E791" s="22">
        <f t="shared" si="12"/>
        <v>68.95</v>
      </c>
      <c r="F791" s="12" t="s">
        <v>432</v>
      </c>
      <c r="G791" s="12">
        <v>140</v>
      </c>
      <c r="H791" s="12">
        <v>80</v>
      </c>
      <c r="I791" s="21">
        <v>761.78861788617883</v>
      </c>
      <c r="J791" s="21">
        <v>937</v>
      </c>
      <c r="K791" s="15">
        <v>146</v>
      </c>
    </row>
    <row r="792" spans="2:11">
      <c r="B792" s="12" t="s">
        <v>1354</v>
      </c>
      <c r="C792" s="22" t="s">
        <v>97</v>
      </c>
      <c r="D792" s="22">
        <v>63.7</v>
      </c>
      <c r="E792" s="22">
        <f t="shared" si="12"/>
        <v>66.7</v>
      </c>
      <c r="F792" s="12" t="s">
        <v>432</v>
      </c>
      <c r="G792" s="12">
        <v>140</v>
      </c>
      <c r="H792" s="12">
        <v>80</v>
      </c>
      <c r="I792" s="21">
        <v>752.84552845528458</v>
      </c>
      <c r="J792" s="21">
        <v>926</v>
      </c>
      <c r="K792" s="15">
        <v>146</v>
      </c>
    </row>
    <row r="793" spans="2:11">
      <c r="B793" s="12" t="s">
        <v>1355</v>
      </c>
      <c r="C793" s="22" t="s">
        <v>98</v>
      </c>
      <c r="D793" s="22" t="s">
        <v>345</v>
      </c>
      <c r="E793" s="22">
        <f t="shared" si="12"/>
        <v>69.66</v>
      </c>
      <c r="F793" s="12" t="s">
        <v>432</v>
      </c>
      <c r="G793" s="12">
        <v>140</v>
      </c>
      <c r="H793" s="12">
        <v>80</v>
      </c>
      <c r="I793" s="21">
        <v>813.00813008130081</v>
      </c>
      <c r="J793" s="21">
        <v>1000</v>
      </c>
      <c r="K793" s="15">
        <v>146</v>
      </c>
    </row>
    <row r="794" spans="2:11">
      <c r="B794" s="12" t="s">
        <v>1356</v>
      </c>
      <c r="C794" s="22" t="s">
        <v>99</v>
      </c>
      <c r="D794" s="22" t="s">
        <v>346</v>
      </c>
      <c r="E794" s="22">
        <f t="shared" si="12"/>
        <v>65.22999999999999</v>
      </c>
      <c r="F794" s="12" t="s">
        <v>432</v>
      </c>
      <c r="G794" s="12">
        <v>140</v>
      </c>
      <c r="H794" s="12">
        <v>80</v>
      </c>
      <c r="I794" s="21">
        <v>695.93495934959356</v>
      </c>
      <c r="J794" s="21">
        <v>856</v>
      </c>
      <c r="K794" s="15">
        <v>146</v>
      </c>
    </row>
    <row r="795" spans="2:11">
      <c r="B795" s="12" t="s">
        <v>1357</v>
      </c>
      <c r="C795" s="22" t="s">
        <v>100</v>
      </c>
      <c r="D795" s="22" t="s">
        <v>347</v>
      </c>
      <c r="E795" s="22">
        <f t="shared" si="12"/>
        <v>68.19</v>
      </c>
      <c r="F795" s="12" t="s">
        <v>432</v>
      </c>
      <c r="G795" s="12">
        <v>140</v>
      </c>
      <c r="H795" s="12">
        <v>80</v>
      </c>
      <c r="I795" s="21">
        <v>787.80487804878055</v>
      </c>
      <c r="J795" s="21">
        <v>969</v>
      </c>
      <c r="K795" s="15">
        <v>146</v>
      </c>
    </row>
    <row r="796" spans="2:11">
      <c r="B796" s="12" t="s">
        <v>1358</v>
      </c>
      <c r="C796" s="22" t="s">
        <v>101</v>
      </c>
      <c r="D796" s="22" t="s">
        <v>348</v>
      </c>
      <c r="E796" s="22">
        <f t="shared" si="12"/>
        <v>66.509999999999991</v>
      </c>
      <c r="F796" s="12" t="s">
        <v>432</v>
      </c>
      <c r="G796" s="12">
        <v>140</v>
      </c>
      <c r="H796" s="12">
        <v>80</v>
      </c>
      <c r="I796" s="21">
        <v>779.67479674796743</v>
      </c>
      <c r="J796" s="21">
        <v>959</v>
      </c>
      <c r="K796" s="15">
        <v>146</v>
      </c>
    </row>
    <row r="797" spans="2:11">
      <c r="B797" s="12" t="s">
        <v>1359</v>
      </c>
      <c r="C797" s="22" t="s">
        <v>102</v>
      </c>
      <c r="D797" s="22" t="s">
        <v>349</v>
      </c>
      <c r="E797" s="22">
        <f t="shared" si="12"/>
        <v>69.47</v>
      </c>
      <c r="F797" s="12" t="s">
        <v>432</v>
      </c>
      <c r="G797" s="12">
        <v>140</v>
      </c>
      <c r="H797" s="12">
        <v>80</v>
      </c>
      <c r="I797" s="21">
        <v>839.02439024390242</v>
      </c>
      <c r="J797" s="21">
        <v>1032</v>
      </c>
      <c r="K797" s="15">
        <v>146</v>
      </c>
    </row>
    <row r="798" spans="2:11">
      <c r="B798" s="12" t="s">
        <v>1360</v>
      </c>
      <c r="C798" s="22" t="s">
        <v>103</v>
      </c>
      <c r="D798" s="22" t="s">
        <v>350</v>
      </c>
      <c r="E798" s="22">
        <f t="shared" si="12"/>
        <v>65.05</v>
      </c>
      <c r="F798" s="12" t="s">
        <v>432</v>
      </c>
      <c r="G798" s="12">
        <v>140</v>
      </c>
      <c r="H798" s="12">
        <v>80</v>
      </c>
      <c r="I798" s="21">
        <v>714.63414634146341</v>
      </c>
      <c r="J798" s="21">
        <v>879</v>
      </c>
      <c r="K798" s="15">
        <v>146</v>
      </c>
    </row>
    <row r="799" spans="2:11">
      <c r="B799" s="12" t="s">
        <v>1361</v>
      </c>
      <c r="C799" s="22" t="s">
        <v>104</v>
      </c>
      <c r="D799" s="22" t="s">
        <v>351</v>
      </c>
      <c r="E799" s="22">
        <f t="shared" si="12"/>
        <v>51.86</v>
      </c>
      <c r="F799" s="12" t="s">
        <v>432</v>
      </c>
      <c r="G799" s="12">
        <v>140</v>
      </c>
      <c r="H799" s="12">
        <v>80</v>
      </c>
      <c r="I799" s="21">
        <v>561.78861788617883</v>
      </c>
      <c r="J799" s="21">
        <v>691</v>
      </c>
      <c r="K799" s="15">
        <v>146</v>
      </c>
    </row>
    <row r="800" spans="2:11">
      <c r="B800" s="12" t="s">
        <v>1362</v>
      </c>
      <c r="C800" s="22" t="s">
        <v>105</v>
      </c>
      <c r="D800" s="22" t="s">
        <v>352</v>
      </c>
      <c r="E800" s="22">
        <f t="shared" si="12"/>
        <v>68.010000000000005</v>
      </c>
      <c r="F800" s="12" t="s">
        <v>432</v>
      </c>
      <c r="G800" s="12">
        <v>140</v>
      </c>
      <c r="H800" s="12">
        <v>80</v>
      </c>
      <c r="I800" s="21">
        <v>781.30081300813015</v>
      </c>
      <c r="J800" s="21">
        <v>961</v>
      </c>
      <c r="K800" s="15">
        <v>146</v>
      </c>
    </row>
    <row r="801" spans="2:13">
      <c r="B801" s="12" t="s">
        <v>1363</v>
      </c>
      <c r="C801" s="22" t="s">
        <v>106</v>
      </c>
      <c r="D801" s="22" t="s">
        <v>353</v>
      </c>
      <c r="E801" s="22">
        <f t="shared" si="12"/>
        <v>54.88</v>
      </c>
      <c r="F801" s="12" t="s">
        <v>432</v>
      </c>
      <c r="G801" s="12">
        <v>140</v>
      </c>
      <c r="H801" s="12">
        <v>80</v>
      </c>
      <c r="I801" s="21">
        <v>581.30081300813004</v>
      </c>
      <c r="J801" s="21">
        <v>715</v>
      </c>
      <c r="K801" s="15">
        <v>146</v>
      </c>
    </row>
    <row r="802" spans="2:13">
      <c r="B802" s="12" t="s">
        <v>1364</v>
      </c>
      <c r="C802" s="22" t="s">
        <v>107</v>
      </c>
      <c r="D802" s="22">
        <v>56.6</v>
      </c>
      <c r="E802" s="22">
        <f t="shared" si="12"/>
        <v>59.6</v>
      </c>
      <c r="F802" s="12" t="s">
        <v>432</v>
      </c>
      <c r="G802" s="12">
        <v>140</v>
      </c>
      <c r="H802" s="12">
        <v>80</v>
      </c>
      <c r="I802" s="21">
        <v>689.43089430894315</v>
      </c>
      <c r="J802" s="21">
        <v>848</v>
      </c>
      <c r="K802" s="15">
        <v>146</v>
      </c>
    </row>
    <row r="803" spans="2:13">
      <c r="B803" s="12" t="s">
        <v>1365</v>
      </c>
      <c r="C803" s="22" t="s">
        <v>108</v>
      </c>
      <c r="D803" s="22" t="s">
        <v>354</v>
      </c>
      <c r="E803" s="22">
        <f t="shared" si="12"/>
        <v>59.89</v>
      </c>
      <c r="F803" s="12" t="s">
        <v>432</v>
      </c>
      <c r="G803" s="12">
        <v>140</v>
      </c>
      <c r="H803" s="12">
        <v>80</v>
      </c>
      <c r="I803" s="21">
        <v>668.29268292682923</v>
      </c>
      <c r="J803" s="21">
        <v>822</v>
      </c>
      <c r="K803" s="15">
        <v>146</v>
      </c>
    </row>
    <row r="804" spans="2:13">
      <c r="B804" s="12" t="s">
        <v>1366</v>
      </c>
      <c r="C804" s="22" t="s">
        <v>109</v>
      </c>
      <c r="D804" s="22" t="s">
        <v>355</v>
      </c>
      <c r="E804" s="22">
        <f t="shared" si="12"/>
        <v>62.86</v>
      </c>
      <c r="F804" s="12" t="s">
        <v>432</v>
      </c>
      <c r="G804" s="12">
        <v>140</v>
      </c>
      <c r="H804" s="12">
        <v>80</v>
      </c>
      <c r="I804" s="21">
        <v>757.72357723577238</v>
      </c>
      <c r="J804" s="21">
        <v>932</v>
      </c>
      <c r="K804" s="15">
        <v>146</v>
      </c>
    </row>
    <row r="805" spans="2:13">
      <c r="B805" s="12" t="s">
        <v>1367</v>
      </c>
      <c r="C805" s="22" t="s">
        <v>110</v>
      </c>
      <c r="D805" s="22" t="s">
        <v>356</v>
      </c>
      <c r="E805" s="22">
        <f t="shared" si="12"/>
        <v>58.24</v>
      </c>
      <c r="F805" s="12" t="s">
        <v>432</v>
      </c>
      <c r="G805" s="12">
        <v>140</v>
      </c>
      <c r="H805" s="12">
        <v>80</v>
      </c>
      <c r="I805" s="21">
        <v>667.47967479674799</v>
      </c>
      <c r="J805" s="21">
        <v>821</v>
      </c>
      <c r="K805" s="15">
        <v>146</v>
      </c>
    </row>
    <row r="806" spans="2:13">
      <c r="B806" s="12" t="s">
        <v>1368</v>
      </c>
      <c r="C806" s="22" t="s">
        <v>111</v>
      </c>
      <c r="D806" s="22">
        <v>58.2</v>
      </c>
      <c r="E806" s="22">
        <f t="shared" si="12"/>
        <v>61.2</v>
      </c>
      <c r="F806" s="12" t="s">
        <v>432</v>
      </c>
      <c r="G806" s="12">
        <v>140</v>
      </c>
      <c r="H806" s="12">
        <v>80</v>
      </c>
      <c r="I806" s="21">
        <v>719.51219512195121</v>
      </c>
      <c r="J806" s="21">
        <v>885</v>
      </c>
      <c r="K806" s="15">
        <v>146</v>
      </c>
    </row>
    <row r="807" spans="2:13">
      <c r="B807" s="12" t="s">
        <v>1369</v>
      </c>
      <c r="C807" s="22" t="s">
        <v>112</v>
      </c>
      <c r="D807" s="22" t="s">
        <v>357</v>
      </c>
      <c r="E807" s="22">
        <f t="shared" si="12"/>
        <v>59.71</v>
      </c>
      <c r="F807" s="12" t="s">
        <v>432</v>
      </c>
      <c r="G807" s="12">
        <v>140</v>
      </c>
      <c r="H807" s="12">
        <v>80</v>
      </c>
      <c r="I807" s="21">
        <v>687.80487804878055</v>
      </c>
      <c r="J807" s="21">
        <v>846</v>
      </c>
      <c r="K807" s="15">
        <v>146</v>
      </c>
    </row>
    <row r="808" spans="2:13">
      <c r="B808" s="16" t="s">
        <v>1370</v>
      </c>
      <c r="C808" s="24" t="s">
        <v>90</v>
      </c>
      <c r="D808" s="24">
        <v>60.4</v>
      </c>
      <c r="E808" s="24">
        <f t="shared" si="12"/>
        <v>63.4</v>
      </c>
      <c r="F808" s="16" t="s">
        <v>2</v>
      </c>
      <c r="G808" s="16">
        <v>140</v>
      </c>
      <c r="H808" s="16">
        <v>80</v>
      </c>
      <c r="I808" s="25">
        <v>842.27642276422762</v>
      </c>
      <c r="J808" s="25">
        <v>1036</v>
      </c>
      <c r="K808" s="17">
        <v>146</v>
      </c>
      <c r="L808" s="26"/>
      <c r="M808" s="26"/>
    </row>
    <row r="809" spans="2:13">
      <c r="B809" s="16" t="s">
        <v>1371</v>
      </c>
      <c r="C809" s="24" t="s">
        <v>91</v>
      </c>
      <c r="D809" s="24">
        <v>58</v>
      </c>
      <c r="E809" s="24">
        <f t="shared" si="12"/>
        <v>61</v>
      </c>
      <c r="F809" s="16" t="s">
        <v>2</v>
      </c>
      <c r="G809" s="16">
        <v>140</v>
      </c>
      <c r="H809" s="16">
        <v>80</v>
      </c>
      <c r="I809" s="25">
        <v>878.86178861788619</v>
      </c>
      <c r="J809" s="25">
        <v>1081</v>
      </c>
      <c r="K809" s="17">
        <v>146</v>
      </c>
      <c r="L809" s="26"/>
      <c r="M809" s="26"/>
    </row>
    <row r="810" spans="2:13">
      <c r="B810" s="16" t="s">
        <v>1372</v>
      </c>
      <c r="C810" s="24" t="s">
        <v>92</v>
      </c>
      <c r="D810" s="24" t="s">
        <v>340</v>
      </c>
      <c r="E810" s="24">
        <f t="shared" si="12"/>
        <v>63.67</v>
      </c>
      <c r="F810" s="16" t="s">
        <v>2</v>
      </c>
      <c r="G810" s="16">
        <v>140</v>
      </c>
      <c r="H810" s="16">
        <v>80</v>
      </c>
      <c r="I810" s="25">
        <v>933.33333333333337</v>
      </c>
      <c r="J810" s="25">
        <v>1148</v>
      </c>
      <c r="K810" s="17">
        <v>146</v>
      </c>
      <c r="L810" s="26"/>
      <c r="M810" s="26"/>
    </row>
    <row r="811" spans="2:13">
      <c r="B811" s="16" t="s">
        <v>1373</v>
      </c>
      <c r="C811" s="24" t="s">
        <v>93</v>
      </c>
      <c r="D811" s="24" t="s">
        <v>341</v>
      </c>
      <c r="E811" s="24">
        <f t="shared" si="12"/>
        <v>47.38</v>
      </c>
      <c r="F811" s="16" t="s">
        <v>2</v>
      </c>
      <c r="G811" s="16">
        <v>140</v>
      </c>
      <c r="H811" s="16">
        <v>80</v>
      </c>
      <c r="I811" s="25">
        <v>608.130081300813</v>
      </c>
      <c r="J811" s="25">
        <v>748</v>
      </c>
      <c r="K811" s="17">
        <v>99</v>
      </c>
      <c r="L811" s="26"/>
      <c r="M811" s="26"/>
    </row>
    <row r="812" spans="2:13">
      <c r="B812" s="16" t="s">
        <v>1374</v>
      </c>
      <c r="C812" s="24" t="s">
        <v>94</v>
      </c>
      <c r="D812" s="24" t="s">
        <v>342</v>
      </c>
      <c r="E812" s="24">
        <f t="shared" si="12"/>
        <v>62.67</v>
      </c>
      <c r="F812" s="16" t="s">
        <v>2</v>
      </c>
      <c r="G812" s="16">
        <v>140</v>
      </c>
      <c r="H812" s="16">
        <v>80</v>
      </c>
      <c r="I812" s="25">
        <v>844.71544715447158</v>
      </c>
      <c r="J812" s="25">
        <v>1039</v>
      </c>
      <c r="K812" s="17">
        <v>146</v>
      </c>
      <c r="L812" s="26"/>
      <c r="M812" s="26"/>
    </row>
    <row r="813" spans="2:13">
      <c r="B813" s="16" t="s">
        <v>1375</v>
      </c>
      <c r="C813" s="24" t="s">
        <v>95</v>
      </c>
      <c r="D813" s="24" t="s">
        <v>343</v>
      </c>
      <c r="E813" s="24">
        <f t="shared" si="12"/>
        <v>65.990000000000009</v>
      </c>
      <c r="F813" s="16" t="s">
        <v>2</v>
      </c>
      <c r="G813" s="16">
        <v>140</v>
      </c>
      <c r="H813" s="16">
        <v>80</v>
      </c>
      <c r="I813" s="25">
        <v>791.869918699187</v>
      </c>
      <c r="J813" s="25">
        <v>974</v>
      </c>
      <c r="K813" s="17">
        <v>146</v>
      </c>
      <c r="L813" s="26"/>
      <c r="M813" s="26"/>
    </row>
    <row r="814" spans="2:13">
      <c r="B814" s="16" t="s">
        <v>1376</v>
      </c>
      <c r="C814" s="24" t="s">
        <v>96</v>
      </c>
      <c r="D814" s="24" t="s">
        <v>344</v>
      </c>
      <c r="E814" s="24">
        <f t="shared" si="12"/>
        <v>68.95</v>
      </c>
      <c r="F814" s="16" t="s">
        <v>2</v>
      </c>
      <c r="G814" s="16">
        <v>140</v>
      </c>
      <c r="H814" s="16">
        <v>80</v>
      </c>
      <c r="I814" s="25">
        <v>864.22764227642278</v>
      </c>
      <c r="J814" s="25">
        <v>1063</v>
      </c>
      <c r="K814" s="17">
        <v>146</v>
      </c>
      <c r="L814" s="26"/>
      <c r="M814" s="26"/>
    </row>
    <row r="815" spans="2:13">
      <c r="B815" s="16" t="s">
        <v>1377</v>
      </c>
      <c r="C815" s="24" t="s">
        <v>97</v>
      </c>
      <c r="D815" s="24">
        <v>63.7</v>
      </c>
      <c r="E815" s="24">
        <f t="shared" si="12"/>
        <v>66.7</v>
      </c>
      <c r="F815" s="16" t="s">
        <v>2</v>
      </c>
      <c r="G815" s="16">
        <v>140</v>
      </c>
      <c r="H815" s="16">
        <v>80</v>
      </c>
      <c r="I815" s="25">
        <v>834.95934959349597</v>
      </c>
      <c r="J815" s="25">
        <v>1027</v>
      </c>
      <c r="K815" s="17">
        <v>146</v>
      </c>
      <c r="L815" s="26"/>
      <c r="M815" s="26"/>
    </row>
    <row r="816" spans="2:13">
      <c r="B816" s="16" t="s">
        <v>1378</v>
      </c>
      <c r="C816" s="24" t="s">
        <v>98</v>
      </c>
      <c r="D816" s="24" t="s">
        <v>345</v>
      </c>
      <c r="E816" s="24">
        <f t="shared" si="12"/>
        <v>69.66</v>
      </c>
      <c r="F816" s="16" t="s">
        <v>2</v>
      </c>
      <c r="G816" s="16">
        <v>140</v>
      </c>
      <c r="H816" s="16">
        <v>80</v>
      </c>
      <c r="I816" s="25">
        <v>904.06504065040656</v>
      </c>
      <c r="J816" s="25">
        <v>1112</v>
      </c>
      <c r="K816" s="17">
        <v>146</v>
      </c>
      <c r="L816" s="26"/>
      <c r="M816" s="26"/>
    </row>
    <row r="817" spans="2:13">
      <c r="B817" s="16" t="s">
        <v>1379</v>
      </c>
      <c r="C817" s="24" t="s">
        <v>99</v>
      </c>
      <c r="D817" s="24" t="s">
        <v>346</v>
      </c>
      <c r="E817" s="24">
        <f t="shared" si="12"/>
        <v>65.22999999999999</v>
      </c>
      <c r="F817" s="16" t="s">
        <v>2</v>
      </c>
      <c r="G817" s="16">
        <v>140</v>
      </c>
      <c r="H817" s="16">
        <v>80</v>
      </c>
      <c r="I817" s="25">
        <v>785.36585365853659</v>
      </c>
      <c r="J817" s="25">
        <v>966</v>
      </c>
      <c r="K817" s="17">
        <v>146</v>
      </c>
      <c r="L817" s="26"/>
      <c r="M817" s="26"/>
    </row>
    <row r="818" spans="2:13">
      <c r="B818" s="16" t="s">
        <v>1380</v>
      </c>
      <c r="C818" s="24" t="s">
        <v>100</v>
      </c>
      <c r="D818" s="24" t="s">
        <v>347</v>
      </c>
      <c r="E818" s="24">
        <f t="shared" si="12"/>
        <v>68.19</v>
      </c>
      <c r="F818" s="16" t="s">
        <v>2</v>
      </c>
      <c r="G818" s="16">
        <v>140</v>
      </c>
      <c r="H818" s="16">
        <v>80</v>
      </c>
      <c r="I818" s="25">
        <v>879.67479674796755</v>
      </c>
      <c r="J818" s="25">
        <v>1082</v>
      </c>
      <c r="K818" s="17">
        <v>146</v>
      </c>
      <c r="L818" s="26"/>
      <c r="M818" s="26"/>
    </row>
    <row r="819" spans="2:13">
      <c r="B819" s="16" t="s">
        <v>1381</v>
      </c>
      <c r="C819" s="24" t="s">
        <v>101</v>
      </c>
      <c r="D819" s="24" t="s">
        <v>348</v>
      </c>
      <c r="E819" s="24">
        <f t="shared" si="12"/>
        <v>66.509999999999991</v>
      </c>
      <c r="F819" s="16" t="s">
        <v>2</v>
      </c>
      <c r="G819" s="16">
        <v>140</v>
      </c>
      <c r="H819" s="16">
        <v>80</v>
      </c>
      <c r="I819" s="25">
        <v>866.66666666666663</v>
      </c>
      <c r="J819" s="25">
        <v>1066</v>
      </c>
      <c r="K819" s="17">
        <v>146</v>
      </c>
      <c r="L819" s="26"/>
      <c r="M819" s="26"/>
    </row>
    <row r="820" spans="2:13">
      <c r="B820" s="16" t="s">
        <v>1382</v>
      </c>
      <c r="C820" s="24" t="s">
        <v>102</v>
      </c>
      <c r="D820" s="24" t="s">
        <v>349</v>
      </c>
      <c r="E820" s="24">
        <f t="shared" si="12"/>
        <v>69.47</v>
      </c>
      <c r="F820" s="16" t="s">
        <v>2</v>
      </c>
      <c r="G820" s="16">
        <v>140</v>
      </c>
      <c r="H820" s="16">
        <v>80</v>
      </c>
      <c r="I820" s="25">
        <v>927.64227642276421</v>
      </c>
      <c r="J820" s="25">
        <v>1141</v>
      </c>
      <c r="K820" s="17">
        <v>146</v>
      </c>
      <c r="L820" s="26"/>
      <c r="M820" s="26"/>
    </row>
    <row r="821" spans="2:13">
      <c r="B821" s="16" t="s">
        <v>1383</v>
      </c>
      <c r="C821" s="24" t="s">
        <v>103</v>
      </c>
      <c r="D821" s="24" t="s">
        <v>350</v>
      </c>
      <c r="E821" s="24">
        <f t="shared" si="12"/>
        <v>65.05</v>
      </c>
      <c r="F821" s="16" t="s">
        <v>2</v>
      </c>
      <c r="G821" s="16">
        <v>140</v>
      </c>
      <c r="H821" s="16">
        <v>80</v>
      </c>
      <c r="I821" s="25">
        <v>810.56910569105696</v>
      </c>
      <c r="J821" s="25">
        <v>997</v>
      </c>
      <c r="K821" s="17">
        <v>146</v>
      </c>
      <c r="L821" s="26"/>
      <c r="M821" s="26"/>
    </row>
    <row r="822" spans="2:13">
      <c r="B822" s="16" t="s">
        <v>1384</v>
      </c>
      <c r="C822" s="24" t="s">
        <v>104</v>
      </c>
      <c r="D822" s="24" t="s">
        <v>351</v>
      </c>
      <c r="E822" s="24">
        <f t="shared" si="12"/>
        <v>51.86</v>
      </c>
      <c r="F822" s="16" t="s">
        <v>2</v>
      </c>
      <c r="G822" s="16">
        <v>140</v>
      </c>
      <c r="H822" s="16">
        <v>80</v>
      </c>
      <c r="I822" s="25">
        <v>647.15447154471542</v>
      </c>
      <c r="J822" s="25">
        <v>796</v>
      </c>
      <c r="K822" s="17">
        <v>146</v>
      </c>
      <c r="L822" s="26"/>
      <c r="M822" s="26"/>
    </row>
    <row r="823" spans="2:13">
      <c r="B823" s="16" t="s">
        <v>1385</v>
      </c>
      <c r="C823" s="24" t="s">
        <v>105</v>
      </c>
      <c r="D823" s="24" t="s">
        <v>352</v>
      </c>
      <c r="E823" s="24">
        <f t="shared" si="12"/>
        <v>68.010000000000005</v>
      </c>
      <c r="F823" s="16" t="s">
        <v>2</v>
      </c>
      <c r="G823" s="16">
        <v>140</v>
      </c>
      <c r="H823" s="16">
        <v>80</v>
      </c>
      <c r="I823" s="25">
        <v>867.47967479674799</v>
      </c>
      <c r="J823" s="25">
        <v>1067</v>
      </c>
      <c r="K823" s="17">
        <v>146</v>
      </c>
      <c r="L823" s="26"/>
      <c r="M823" s="26"/>
    </row>
    <row r="824" spans="2:13">
      <c r="B824" s="16" t="s">
        <v>1386</v>
      </c>
      <c r="C824" s="24" t="s">
        <v>106</v>
      </c>
      <c r="D824" s="24" t="s">
        <v>353</v>
      </c>
      <c r="E824" s="24">
        <f t="shared" si="12"/>
        <v>54.88</v>
      </c>
      <c r="F824" s="16" t="s">
        <v>2</v>
      </c>
      <c r="G824" s="16">
        <v>140</v>
      </c>
      <c r="H824" s="16">
        <v>80</v>
      </c>
      <c r="I824" s="25">
        <v>672.35772357723579</v>
      </c>
      <c r="J824" s="25">
        <v>827</v>
      </c>
      <c r="K824" s="17">
        <v>146</v>
      </c>
      <c r="L824" s="26"/>
      <c r="M824" s="26"/>
    </row>
    <row r="825" spans="2:13">
      <c r="B825" s="16" t="s">
        <v>1387</v>
      </c>
      <c r="C825" s="24" t="s">
        <v>107</v>
      </c>
      <c r="D825" s="24">
        <v>56.6</v>
      </c>
      <c r="E825" s="24">
        <f t="shared" si="12"/>
        <v>59.6</v>
      </c>
      <c r="F825" s="16" t="s">
        <v>2</v>
      </c>
      <c r="G825" s="16">
        <v>140</v>
      </c>
      <c r="H825" s="16">
        <v>80</v>
      </c>
      <c r="I825" s="25">
        <v>778.04878048780483</v>
      </c>
      <c r="J825" s="25">
        <v>957</v>
      </c>
      <c r="K825" s="17">
        <v>146</v>
      </c>
      <c r="L825" s="26"/>
      <c r="M825" s="26"/>
    </row>
    <row r="826" spans="2:13">
      <c r="B826" s="16" t="s">
        <v>1388</v>
      </c>
      <c r="C826" s="24" t="s">
        <v>108</v>
      </c>
      <c r="D826" s="24" t="s">
        <v>354</v>
      </c>
      <c r="E826" s="24">
        <f t="shared" si="12"/>
        <v>59.89</v>
      </c>
      <c r="F826" s="16" t="s">
        <v>2</v>
      </c>
      <c r="G826" s="16">
        <v>140</v>
      </c>
      <c r="H826" s="16">
        <v>80</v>
      </c>
      <c r="I826" s="25">
        <v>752.84552845528458</v>
      </c>
      <c r="J826" s="25">
        <v>926</v>
      </c>
      <c r="K826" s="17">
        <v>146</v>
      </c>
      <c r="L826" s="26"/>
      <c r="M826" s="26"/>
    </row>
    <row r="827" spans="2:13">
      <c r="B827" s="16" t="s">
        <v>1389</v>
      </c>
      <c r="C827" s="24" t="s">
        <v>109</v>
      </c>
      <c r="D827" s="24" t="s">
        <v>355</v>
      </c>
      <c r="E827" s="24">
        <f t="shared" si="12"/>
        <v>62.86</v>
      </c>
      <c r="F827" s="16" t="s">
        <v>2</v>
      </c>
      <c r="G827" s="16">
        <v>140</v>
      </c>
      <c r="H827" s="16">
        <v>80</v>
      </c>
      <c r="I827" s="25">
        <v>825.20325203252037</v>
      </c>
      <c r="J827" s="25">
        <v>1015</v>
      </c>
      <c r="K827" s="17">
        <v>146</v>
      </c>
      <c r="L827" s="26"/>
      <c r="M827" s="26"/>
    </row>
    <row r="828" spans="2:13">
      <c r="B828" s="16" t="s">
        <v>1390</v>
      </c>
      <c r="C828" s="24" t="s">
        <v>110</v>
      </c>
      <c r="D828" s="24" t="s">
        <v>356</v>
      </c>
      <c r="E828" s="24">
        <f t="shared" si="12"/>
        <v>58.24</v>
      </c>
      <c r="F828" s="16" t="s">
        <v>2</v>
      </c>
      <c r="G828" s="16">
        <v>140</v>
      </c>
      <c r="H828" s="16">
        <v>80</v>
      </c>
      <c r="I828" s="25">
        <v>752.84552845528458</v>
      </c>
      <c r="J828" s="25">
        <v>926</v>
      </c>
      <c r="K828" s="17">
        <v>146</v>
      </c>
      <c r="L828" s="26"/>
      <c r="M828" s="26"/>
    </row>
    <row r="829" spans="2:13">
      <c r="B829" s="16" t="s">
        <v>1391</v>
      </c>
      <c r="C829" s="24" t="s">
        <v>111</v>
      </c>
      <c r="D829" s="24">
        <v>58.2</v>
      </c>
      <c r="E829" s="24">
        <f t="shared" si="12"/>
        <v>61.2</v>
      </c>
      <c r="F829" s="16" t="s">
        <v>2</v>
      </c>
      <c r="G829" s="16">
        <v>140</v>
      </c>
      <c r="H829" s="16">
        <v>80</v>
      </c>
      <c r="I829" s="25">
        <v>807.31707317073176</v>
      </c>
      <c r="J829" s="25">
        <v>993</v>
      </c>
      <c r="K829" s="17">
        <v>146</v>
      </c>
      <c r="L829" s="26"/>
      <c r="M829" s="26"/>
    </row>
    <row r="830" spans="2:13">
      <c r="B830" s="16" t="s">
        <v>1392</v>
      </c>
      <c r="C830" s="24" t="s">
        <v>112</v>
      </c>
      <c r="D830" s="24" t="s">
        <v>357</v>
      </c>
      <c r="E830" s="24">
        <f t="shared" si="12"/>
        <v>59.71</v>
      </c>
      <c r="F830" s="16" t="s">
        <v>2</v>
      </c>
      <c r="G830" s="16">
        <v>140</v>
      </c>
      <c r="H830" s="16">
        <v>80</v>
      </c>
      <c r="I830" s="25">
        <v>773.98373983739839</v>
      </c>
      <c r="J830" s="25">
        <v>952</v>
      </c>
      <c r="K830" s="17">
        <v>146</v>
      </c>
      <c r="L830" s="26"/>
      <c r="M830" s="26"/>
    </row>
    <row r="831" spans="2:13">
      <c r="B831" s="12" t="s">
        <v>1393</v>
      </c>
      <c r="C831" s="22" t="s">
        <v>90</v>
      </c>
      <c r="D831" s="22">
        <v>50.2</v>
      </c>
      <c r="E831" s="22">
        <f t="shared" si="12"/>
        <v>53.2</v>
      </c>
      <c r="F831" s="12" t="s">
        <v>431</v>
      </c>
      <c r="G831" s="12">
        <v>160</v>
      </c>
      <c r="H831" s="12">
        <v>60</v>
      </c>
      <c r="I831" s="21">
        <v>680.48780487804879</v>
      </c>
      <c r="J831" s="21">
        <v>837</v>
      </c>
      <c r="K831" s="15">
        <v>146</v>
      </c>
    </row>
    <row r="832" spans="2:13">
      <c r="B832" s="12" t="s">
        <v>1394</v>
      </c>
      <c r="C832" s="22" t="s">
        <v>91</v>
      </c>
      <c r="D832" s="22" t="s">
        <v>358</v>
      </c>
      <c r="E832" s="22">
        <f t="shared" si="12"/>
        <v>54.09</v>
      </c>
      <c r="F832" s="12" t="s">
        <v>431</v>
      </c>
      <c r="G832" s="12">
        <v>160</v>
      </c>
      <c r="H832" s="12">
        <v>60</v>
      </c>
      <c r="I832" s="21">
        <v>724.39024390243901</v>
      </c>
      <c r="J832" s="21">
        <v>891</v>
      </c>
      <c r="K832" s="15">
        <v>146</v>
      </c>
    </row>
    <row r="833" spans="2:11">
      <c r="B833" s="12" t="s">
        <v>1395</v>
      </c>
      <c r="C833" s="22" t="s">
        <v>92</v>
      </c>
      <c r="D833" s="22" t="s">
        <v>359</v>
      </c>
      <c r="E833" s="22">
        <f t="shared" si="12"/>
        <v>57.26</v>
      </c>
      <c r="F833" s="12" t="s">
        <v>431</v>
      </c>
      <c r="G833" s="12">
        <v>160</v>
      </c>
      <c r="H833" s="12">
        <v>60</v>
      </c>
      <c r="I833" s="21">
        <v>774.79674796747963</v>
      </c>
      <c r="J833" s="21">
        <v>953</v>
      </c>
      <c r="K833" s="15">
        <v>146</v>
      </c>
    </row>
    <row r="834" spans="2:11">
      <c r="B834" s="12" t="s">
        <v>1396</v>
      </c>
      <c r="C834" s="22" t="s">
        <v>93</v>
      </c>
      <c r="D834" s="22" t="s">
        <v>360</v>
      </c>
      <c r="E834" s="22">
        <f t="shared" si="12"/>
        <v>38.81</v>
      </c>
      <c r="F834" s="12" t="s">
        <v>431</v>
      </c>
      <c r="G834" s="12">
        <v>160</v>
      </c>
      <c r="H834" s="12">
        <v>60</v>
      </c>
      <c r="I834" s="21">
        <v>456.91056910569108</v>
      </c>
      <c r="J834" s="21">
        <v>562</v>
      </c>
      <c r="K834" s="15">
        <v>89</v>
      </c>
    </row>
    <row r="835" spans="2:11">
      <c r="B835" s="12" t="s">
        <v>1397</v>
      </c>
      <c r="C835" s="22" t="s">
        <v>94</v>
      </c>
      <c r="D835" s="22" t="s">
        <v>361</v>
      </c>
      <c r="E835" s="22">
        <f t="shared" si="12"/>
        <v>53.06</v>
      </c>
      <c r="F835" s="12" t="s">
        <v>431</v>
      </c>
      <c r="G835" s="12">
        <v>160</v>
      </c>
      <c r="H835" s="12">
        <v>60</v>
      </c>
      <c r="I835" s="21">
        <v>679.67479674796743</v>
      </c>
      <c r="J835" s="21">
        <v>836</v>
      </c>
      <c r="K835" s="15">
        <v>146</v>
      </c>
    </row>
    <row r="836" spans="2:11">
      <c r="B836" s="12" t="s">
        <v>1398</v>
      </c>
      <c r="C836" s="22" t="s">
        <v>95</v>
      </c>
      <c r="D836" s="22" t="s">
        <v>362</v>
      </c>
      <c r="E836" s="22">
        <f t="shared" ref="E836:E899" si="13">D836+3</f>
        <v>53.64</v>
      </c>
      <c r="F836" s="12" t="s">
        <v>431</v>
      </c>
      <c r="G836" s="12">
        <v>160</v>
      </c>
      <c r="H836" s="12">
        <v>60</v>
      </c>
      <c r="I836" s="21">
        <v>595.93495934959356</v>
      </c>
      <c r="J836" s="21">
        <v>733</v>
      </c>
      <c r="K836" s="15">
        <v>146</v>
      </c>
    </row>
    <row r="837" spans="2:11">
      <c r="B837" s="12" t="s">
        <v>1399</v>
      </c>
      <c r="C837" s="22" t="s">
        <v>96</v>
      </c>
      <c r="D837" s="22" t="s">
        <v>363</v>
      </c>
      <c r="E837" s="22">
        <f t="shared" si="13"/>
        <v>57.32</v>
      </c>
      <c r="F837" s="12" t="s">
        <v>431</v>
      </c>
      <c r="G837" s="12">
        <v>160</v>
      </c>
      <c r="H837" s="12">
        <v>60</v>
      </c>
      <c r="I837" s="21">
        <v>673.17073170731703</v>
      </c>
      <c r="J837" s="21">
        <v>828</v>
      </c>
      <c r="K837" s="15">
        <v>146</v>
      </c>
    </row>
    <row r="838" spans="2:11">
      <c r="B838" s="12" t="s">
        <v>1400</v>
      </c>
      <c r="C838" s="22" t="s">
        <v>97</v>
      </c>
      <c r="D838" s="22" t="s">
        <v>364</v>
      </c>
      <c r="E838" s="22">
        <f t="shared" si="13"/>
        <v>55.36</v>
      </c>
      <c r="F838" s="12" t="s">
        <v>431</v>
      </c>
      <c r="G838" s="12">
        <v>160</v>
      </c>
      <c r="H838" s="12">
        <v>60</v>
      </c>
      <c r="I838" s="21">
        <v>644.71544715447158</v>
      </c>
      <c r="J838" s="21">
        <v>793</v>
      </c>
      <c r="K838" s="15">
        <v>146</v>
      </c>
    </row>
    <row r="839" spans="2:11">
      <c r="B839" s="12" t="s">
        <v>1401</v>
      </c>
      <c r="C839" s="22" t="s">
        <v>98</v>
      </c>
      <c r="D839" s="22" t="s">
        <v>365</v>
      </c>
      <c r="E839" s="22">
        <f t="shared" si="13"/>
        <v>59.04</v>
      </c>
      <c r="F839" s="12" t="s">
        <v>431</v>
      </c>
      <c r="G839" s="12">
        <v>160</v>
      </c>
      <c r="H839" s="12">
        <v>60</v>
      </c>
      <c r="I839" s="21">
        <v>718.69918699186996</v>
      </c>
      <c r="J839" s="21">
        <v>884</v>
      </c>
      <c r="K839" s="15">
        <v>146</v>
      </c>
    </row>
    <row r="840" spans="2:11">
      <c r="B840" s="12" t="s">
        <v>1402</v>
      </c>
      <c r="C840" s="22" t="s">
        <v>99</v>
      </c>
      <c r="D840" s="22" t="s">
        <v>366</v>
      </c>
      <c r="E840" s="22">
        <f t="shared" si="13"/>
        <v>52.88</v>
      </c>
      <c r="F840" s="12" t="s">
        <v>431</v>
      </c>
      <c r="G840" s="12">
        <v>160</v>
      </c>
      <c r="H840" s="12">
        <v>60</v>
      </c>
      <c r="I840" s="21">
        <v>595.1219512195122</v>
      </c>
      <c r="J840" s="21">
        <v>732</v>
      </c>
      <c r="K840" s="15">
        <v>146</v>
      </c>
    </row>
    <row r="841" spans="2:11">
      <c r="B841" s="12" t="s">
        <v>1403</v>
      </c>
      <c r="C841" s="22" t="s">
        <v>100</v>
      </c>
      <c r="D841" s="22" t="s">
        <v>367</v>
      </c>
      <c r="E841" s="22">
        <f t="shared" si="13"/>
        <v>56.57</v>
      </c>
      <c r="F841" s="12" t="s">
        <v>431</v>
      </c>
      <c r="G841" s="12">
        <v>160</v>
      </c>
      <c r="H841" s="12">
        <v>60</v>
      </c>
      <c r="I841" s="21">
        <v>689.43089430894315</v>
      </c>
      <c r="J841" s="21">
        <v>848</v>
      </c>
      <c r="K841" s="15">
        <v>146</v>
      </c>
    </row>
    <row r="842" spans="2:11">
      <c r="B842" s="12" t="s">
        <v>1404</v>
      </c>
      <c r="C842" s="22" t="s">
        <v>101</v>
      </c>
      <c r="D842" s="22" t="s">
        <v>368</v>
      </c>
      <c r="E842" s="22">
        <f t="shared" si="13"/>
        <v>56.18</v>
      </c>
      <c r="F842" s="12" t="s">
        <v>431</v>
      </c>
      <c r="G842" s="12">
        <v>160</v>
      </c>
      <c r="H842" s="12">
        <v>60</v>
      </c>
      <c r="I842" s="21">
        <v>680.48780487804879</v>
      </c>
      <c r="J842" s="21">
        <v>837</v>
      </c>
      <c r="K842" s="15">
        <v>146</v>
      </c>
    </row>
    <row r="843" spans="2:11">
      <c r="B843" s="12" t="s">
        <v>1405</v>
      </c>
      <c r="C843" s="22" t="s">
        <v>102</v>
      </c>
      <c r="D843" s="22" t="s">
        <v>369</v>
      </c>
      <c r="E843" s="22">
        <f t="shared" si="13"/>
        <v>59.86</v>
      </c>
      <c r="F843" s="12" t="s">
        <v>431</v>
      </c>
      <c r="G843" s="12">
        <v>160</v>
      </c>
      <c r="H843" s="12">
        <v>60</v>
      </c>
      <c r="I843" s="21">
        <v>736.58536585365857</v>
      </c>
      <c r="J843" s="21">
        <v>906</v>
      </c>
      <c r="K843" s="15">
        <v>146</v>
      </c>
    </row>
    <row r="844" spans="2:11">
      <c r="B844" s="12" t="s">
        <v>1406</v>
      </c>
      <c r="C844" s="22" t="s">
        <v>103</v>
      </c>
      <c r="D844" s="22" t="s">
        <v>370</v>
      </c>
      <c r="E844" s="22">
        <f t="shared" si="13"/>
        <v>53.71</v>
      </c>
      <c r="F844" s="12" t="s">
        <v>431</v>
      </c>
      <c r="G844" s="12">
        <v>160</v>
      </c>
      <c r="H844" s="12">
        <v>60</v>
      </c>
      <c r="I844" s="21">
        <v>630.89430894308941</v>
      </c>
      <c r="J844" s="21">
        <v>776</v>
      </c>
      <c r="K844" s="15">
        <v>146</v>
      </c>
    </row>
    <row r="845" spans="2:11">
      <c r="B845" s="12" t="s">
        <v>1407</v>
      </c>
      <c r="C845" s="22" t="s">
        <v>104</v>
      </c>
      <c r="D845" s="22" t="s">
        <v>371</v>
      </c>
      <c r="E845" s="22">
        <f t="shared" si="13"/>
        <v>44.01</v>
      </c>
      <c r="F845" s="12" t="s">
        <v>431</v>
      </c>
      <c r="G845" s="12">
        <v>160</v>
      </c>
      <c r="H845" s="12">
        <v>60</v>
      </c>
      <c r="I845" s="21">
        <v>486.17886178861789</v>
      </c>
      <c r="J845" s="21">
        <v>598</v>
      </c>
      <c r="K845" s="15">
        <v>99</v>
      </c>
    </row>
    <row r="846" spans="2:11">
      <c r="B846" s="12" t="s">
        <v>1408</v>
      </c>
      <c r="C846" s="22" t="s">
        <v>105</v>
      </c>
      <c r="D846" s="22" t="s">
        <v>372</v>
      </c>
      <c r="E846" s="22">
        <f t="shared" si="13"/>
        <v>57.39</v>
      </c>
      <c r="F846" s="12" t="s">
        <v>431</v>
      </c>
      <c r="G846" s="12">
        <v>160</v>
      </c>
      <c r="H846" s="12">
        <v>60</v>
      </c>
      <c r="I846" s="21">
        <v>684.55284552845535</v>
      </c>
      <c r="J846" s="21">
        <v>842</v>
      </c>
      <c r="K846" s="15">
        <v>146</v>
      </c>
    </row>
    <row r="847" spans="2:11">
      <c r="B847" s="12" t="s">
        <v>1409</v>
      </c>
      <c r="C847" s="22" t="s">
        <v>106</v>
      </c>
      <c r="D847" s="22" t="s">
        <v>373</v>
      </c>
      <c r="E847" s="22">
        <f t="shared" si="13"/>
        <v>44.05</v>
      </c>
      <c r="F847" s="12" t="s">
        <v>431</v>
      </c>
      <c r="G847" s="12">
        <v>160</v>
      </c>
      <c r="H847" s="12">
        <v>60</v>
      </c>
      <c r="I847" s="21">
        <v>490.2439024390244</v>
      </c>
      <c r="J847" s="21">
        <v>603</v>
      </c>
      <c r="K847" s="15">
        <v>99</v>
      </c>
    </row>
    <row r="848" spans="2:11">
      <c r="B848" s="12" t="s">
        <v>1410</v>
      </c>
      <c r="C848" s="22" t="s">
        <v>107</v>
      </c>
      <c r="D848" s="22" t="s">
        <v>374</v>
      </c>
      <c r="E848" s="22">
        <f t="shared" si="13"/>
        <v>48.98</v>
      </c>
      <c r="F848" s="12" t="s">
        <v>431</v>
      </c>
      <c r="G848" s="12">
        <v>160</v>
      </c>
      <c r="H848" s="12">
        <v>60</v>
      </c>
      <c r="I848" s="21">
        <v>582.11382113821139</v>
      </c>
      <c r="J848" s="21">
        <v>716</v>
      </c>
      <c r="K848" s="15">
        <v>99</v>
      </c>
    </row>
    <row r="849" spans="2:13">
      <c r="B849" s="12" t="s">
        <v>1411</v>
      </c>
      <c r="C849" s="22" t="s">
        <v>108</v>
      </c>
      <c r="D849" s="22" t="s">
        <v>375</v>
      </c>
      <c r="E849" s="22">
        <f t="shared" si="13"/>
        <v>48.56</v>
      </c>
      <c r="F849" s="12" t="s">
        <v>431</v>
      </c>
      <c r="G849" s="12">
        <v>160</v>
      </c>
      <c r="H849" s="12">
        <v>60</v>
      </c>
      <c r="I849" s="21">
        <v>560.16260162601623</v>
      </c>
      <c r="J849" s="21">
        <v>689</v>
      </c>
      <c r="K849" s="15">
        <v>99</v>
      </c>
    </row>
    <row r="850" spans="2:13">
      <c r="B850" s="12" t="s">
        <v>1412</v>
      </c>
      <c r="C850" s="22" t="s">
        <v>109</v>
      </c>
      <c r="D850" s="22" t="s">
        <v>376</v>
      </c>
      <c r="E850" s="22">
        <f t="shared" si="13"/>
        <v>52.24</v>
      </c>
      <c r="F850" s="12" t="s">
        <v>431</v>
      </c>
      <c r="G850" s="12">
        <v>160</v>
      </c>
      <c r="H850" s="12">
        <v>60</v>
      </c>
      <c r="I850" s="21">
        <v>650.40650406504062</v>
      </c>
      <c r="J850" s="21">
        <v>800</v>
      </c>
      <c r="K850" s="15">
        <v>146</v>
      </c>
    </row>
    <row r="851" spans="2:13">
      <c r="B851" s="12" t="s">
        <v>1413</v>
      </c>
      <c r="C851" s="22" t="s">
        <v>110</v>
      </c>
      <c r="D851" s="22">
        <v>43.9</v>
      </c>
      <c r="E851" s="22">
        <f t="shared" si="13"/>
        <v>46.9</v>
      </c>
      <c r="F851" s="12" t="s">
        <v>431</v>
      </c>
      <c r="G851" s="12">
        <v>160</v>
      </c>
      <c r="H851" s="12">
        <v>60</v>
      </c>
      <c r="I851" s="21">
        <v>558.53658536585363</v>
      </c>
      <c r="J851" s="21">
        <v>687</v>
      </c>
      <c r="K851" s="15">
        <v>99</v>
      </c>
    </row>
    <row r="852" spans="2:13">
      <c r="B852" s="12" t="s">
        <v>1414</v>
      </c>
      <c r="C852" s="22" t="s">
        <v>111</v>
      </c>
      <c r="D852" s="22" t="s">
        <v>377</v>
      </c>
      <c r="E852" s="22">
        <f t="shared" si="13"/>
        <v>50.58</v>
      </c>
      <c r="F852" s="12" t="s">
        <v>431</v>
      </c>
      <c r="G852" s="12">
        <v>160</v>
      </c>
      <c r="H852" s="12">
        <v>60</v>
      </c>
      <c r="I852" s="21">
        <v>612.19512195121956</v>
      </c>
      <c r="J852" s="21">
        <v>753</v>
      </c>
      <c r="K852" s="15">
        <v>146</v>
      </c>
    </row>
    <row r="853" spans="2:13">
      <c r="B853" s="12" t="s">
        <v>1415</v>
      </c>
      <c r="C853" s="22" t="s">
        <v>112</v>
      </c>
      <c r="D853" s="22" t="s">
        <v>378</v>
      </c>
      <c r="E853" s="22">
        <f t="shared" si="13"/>
        <v>49.38</v>
      </c>
      <c r="F853" s="12" t="s">
        <v>431</v>
      </c>
      <c r="G853" s="12">
        <v>160</v>
      </c>
      <c r="H853" s="12">
        <v>60</v>
      </c>
      <c r="I853" s="21">
        <v>598.3739837398374</v>
      </c>
      <c r="J853" s="21">
        <v>736</v>
      </c>
      <c r="K853" s="15">
        <v>99</v>
      </c>
    </row>
    <row r="854" spans="2:13">
      <c r="B854" s="16" t="s">
        <v>1416</v>
      </c>
      <c r="C854" s="24" t="s">
        <v>90</v>
      </c>
      <c r="D854" s="24">
        <v>50.2</v>
      </c>
      <c r="E854" s="24">
        <f t="shared" si="13"/>
        <v>53.2</v>
      </c>
      <c r="F854" s="16" t="s">
        <v>432</v>
      </c>
      <c r="G854" s="16">
        <v>160</v>
      </c>
      <c r="H854" s="16">
        <v>60</v>
      </c>
      <c r="I854" s="25">
        <v>708.94308943089436</v>
      </c>
      <c r="J854" s="25">
        <v>872</v>
      </c>
      <c r="K854" s="17">
        <v>146</v>
      </c>
      <c r="L854" s="26"/>
      <c r="M854" s="26"/>
    </row>
    <row r="855" spans="2:13">
      <c r="B855" s="16" t="s">
        <v>1417</v>
      </c>
      <c r="C855" s="24" t="s">
        <v>91</v>
      </c>
      <c r="D855" s="24" t="s">
        <v>358</v>
      </c>
      <c r="E855" s="24">
        <f t="shared" si="13"/>
        <v>54.09</v>
      </c>
      <c r="F855" s="16" t="s">
        <v>432</v>
      </c>
      <c r="G855" s="16">
        <v>160</v>
      </c>
      <c r="H855" s="16">
        <v>60</v>
      </c>
      <c r="I855" s="25">
        <v>755.28455284552842</v>
      </c>
      <c r="J855" s="25">
        <v>929</v>
      </c>
      <c r="K855" s="17">
        <v>146</v>
      </c>
      <c r="L855" s="26"/>
      <c r="M855" s="26"/>
    </row>
    <row r="856" spans="2:13">
      <c r="B856" s="16" t="s">
        <v>1418</v>
      </c>
      <c r="C856" s="24" t="s">
        <v>92</v>
      </c>
      <c r="D856" s="24" t="s">
        <v>359</v>
      </c>
      <c r="E856" s="24">
        <f t="shared" si="13"/>
        <v>57.26</v>
      </c>
      <c r="F856" s="16" t="s">
        <v>432</v>
      </c>
      <c r="G856" s="16">
        <v>160</v>
      </c>
      <c r="H856" s="16">
        <v>60</v>
      </c>
      <c r="I856" s="25">
        <v>808.130081300813</v>
      </c>
      <c r="J856" s="25">
        <v>994</v>
      </c>
      <c r="K856" s="17">
        <v>146</v>
      </c>
      <c r="L856" s="26"/>
      <c r="M856" s="26"/>
    </row>
    <row r="857" spans="2:13">
      <c r="B857" s="16" t="s">
        <v>1419</v>
      </c>
      <c r="C857" s="24" t="s">
        <v>93</v>
      </c>
      <c r="D857" s="24" t="s">
        <v>360</v>
      </c>
      <c r="E857" s="24">
        <f t="shared" si="13"/>
        <v>38.81</v>
      </c>
      <c r="F857" s="16" t="s">
        <v>432</v>
      </c>
      <c r="G857" s="16">
        <v>160</v>
      </c>
      <c r="H857" s="16">
        <v>60</v>
      </c>
      <c r="I857" s="25">
        <v>480.48780487804879</v>
      </c>
      <c r="J857" s="25">
        <v>591</v>
      </c>
      <c r="K857" s="17">
        <v>89</v>
      </c>
      <c r="L857" s="26"/>
      <c r="M857" s="26"/>
    </row>
    <row r="858" spans="2:13">
      <c r="B858" s="16" t="s">
        <v>1420</v>
      </c>
      <c r="C858" s="24" t="s">
        <v>94</v>
      </c>
      <c r="D858" s="24" t="s">
        <v>361</v>
      </c>
      <c r="E858" s="24">
        <f t="shared" si="13"/>
        <v>53.06</v>
      </c>
      <c r="F858" s="16" t="s">
        <v>432</v>
      </c>
      <c r="G858" s="16">
        <v>160</v>
      </c>
      <c r="H858" s="16">
        <v>60</v>
      </c>
      <c r="I858" s="25">
        <v>713.00813008130081</v>
      </c>
      <c r="J858" s="25">
        <v>877</v>
      </c>
      <c r="K858" s="17">
        <v>146</v>
      </c>
      <c r="L858" s="26"/>
      <c r="M858" s="26"/>
    </row>
    <row r="859" spans="2:13">
      <c r="B859" s="16" t="s">
        <v>1421</v>
      </c>
      <c r="C859" s="24" t="s">
        <v>95</v>
      </c>
      <c r="D859" s="24" t="s">
        <v>362</v>
      </c>
      <c r="E859" s="24">
        <f t="shared" si="13"/>
        <v>53.64</v>
      </c>
      <c r="F859" s="16" t="s">
        <v>432</v>
      </c>
      <c r="G859" s="16">
        <v>160</v>
      </c>
      <c r="H859" s="16">
        <v>60</v>
      </c>
      <c r="I859" s="25">
        <v>636.58536585365857</v>
      </c>
      <c r="J859" s="25">
        <v>783</v>
      </c>
      <c r="K859" s="17">
        <v>146</v>
      </c>
      <c r="L859" s="26"/>
      <c r="M859" s="26"/>
    </row>
    <row r="860" spans="2:13">
      <c r="B860" s="16" t="s">
        <v>1422</v>
      </c>
      <c r="C860" s="24" t="s">
        <v>96</v>
      </c>
      <c r="D860" s="24" t="s">
        <v>363</v>
      </c>
      <c r="E860" s="24">
        <f t="shared" si="13"/>
        <v>57.32</v>
      </c>
      <c r="F860" s="16" t="s">
        <v>432</v>
      </c>
      <c r="G860" s="16">
        <v>160</v>
      </c>
      <c r="H860" s="16">
        <v>60</v>
      </c>
      <c r="I860" s="25">
        <v>709.7560975609756</v>
      </c>
      <c r="J860" s="25">
        <v>873</v>
      </c>
      <c r="K860" s="17">
        <v>146</v>
      </c>
      <c r="L860" s="26"/>
      <c r="M860" s="26"/>
    </row>
    <row r="861" spans="2:13">
      <c r="B861" s="16" t="s">
        <v>1423</v>
      </c>
      <c r="C861" s="24" t="s">
        <v>97</v>
      </c>
      <c r="D861" s="24" t="s">
        <v>364</v>
      </c>
      <c r="E861" s="24">
        <f t="shared" si="13"/>
        <v>55.36</v>
      </c>
      <c r="F861" s="16" t="s">
        <v>432</v>
      </c>
      <c r="G861" s="16">
        <v>160</v>
      </c>
      <c r="H861" s="16">
        <v>60</v>
      </c>
      <c r="I861" s="25">
        <v>696.7479674796748</v>
      </c>
      <c r="J861" s="25">
        <v>857</v>
      </c>
      <c r="K861" s="17">
        <v>146</v>
      </c>
      <c r="L861" s="26"/>
      <c r="M861" s="26"/>
    </row>
    <row r="862" spans="2:13">
      <c r="B862" s="16" t="s">
        <v>1424</v>
      </c>
      <c r="C862" s="24" t="s">
        <v>98</v>
      </c>
      <c r="D862" s="24" t="s">
        <v>365</v>
      </c>
      <c r="E862" s="24">
        <f t="shared" si="13"/>
        <v>59.04</v>
      </c>
      <c r="F862" s="16" t="s">
        <v>432</v>
      </c>
      <c r="G862" s="16">
        <v>160</v>
      </c>
      <c r="H862" s="16">
        <v>60</v>
      </c>
      <c r="I862" s="25">
        <v>762.60162601626018</v>
      </c>
      <c r="J862" s="25">
        <v>938</v>
      </c>
      <c r="K862" s="17">
        <v>146</v>
      </c>
      <c r="L862" s="26"/>
      <c r="M862" s="26"/>
    </row>
    <row r="863" spans="2:13">
      <c r="B863" s="16" t="s">
        <v>1425</v>
      </c>
      <c r="C863" s="24" t="s">
        <v>99</v>
      </c>
      <c r="D863" s="24" t="s">
        <v>366</v>
      </c>
      <c r="E863" s="24">
        <f t="shared" si="13"/>
        <v>52.88</v>
      </c>
      <c r="F863" s="16" t="s">
        <v>432</v>
      </c>
      <c r="G863" s="16">
        <v>160</v>
      </c>
      <c r="H863" s="16">
        <v>60</v>
      </c>
      <c r="I863" s="25">
        <v>635.77235772357722</v>
      </c>
      <c r="J863" s="25">
        <v>782</v>
      </c>
      <c r="K863" s="17">
        <v>146</v>
      </c>
      <c r="L863" s="26"/>
      <c r="M863" s="26"/>
    </row>
    <row r="864" spans="2:13">
      <c r="B864" s="16" t="s">
        <v>1426</v>
      </c>
      <c r="C864" s="24" t="s">
        <v>100</v>
      </c>
      <c r="D864" s="24" t="s">
        <v>367</v>
      </c>
      <c r="E864" s="24">
        <f t="shared" si="13"/>
        <v>56.57</v>
      </c>
      <c r="F864" s="16" t="s">
        <v>432</v>
      </c>
      <c r="G864" s="16">
        <v>160</v>
      </c>
      <c r="H864" s="16">
        <v>60</v>
      </c>
      <c r="I864" s="25">
        <v>732.52032520325201</v>
      </c>
      <c r="J864" s="25">
        <v>901</v>
      </c>
      <c r="K864" s="17">
        <v>146</v>
      </c>
      <c r="L864" s="26"/>
      <c r="M864" s="26"/>
    </row>
    <row r="865" spans="2:13">
      <c r="B865" s="16" t="s">
        <v>1427</v>
      </c>
      <c r="C865" s="24" t="s">
        <v>101</v>
      </c>
      <c r="D865" s="24" t="s">
        <v>368</v>
      </c>
      <c r="E865" s="24">
        <f t="shared" si="13"/>
        <v>56.18</v>
      </c>
      <c r="F865" s="16" t="s">
        <v>432</v>
      </c>
      <c r="G865" s="16">
        <v>160</v>
      </c>
      <c r="H865" s="16">
        <v>60</v>
      </c>
      <c r="I865" s="25">
        <v>727.64227642276421</v>
      </c>
      <c r="J865" s="25">
        <v>895</v>
      </c>
      <c r="K865" s="17">
        <v>146</v>
      </c>
      <c r="L865" s="26"/>
      <c r="M865" s="26"/>
    </row>
    <row r="866" spans="2:13">
      <c r="B866" s="16" t="s">
        <v>1428</v>
      </c>
      <c r="C866" s="24" t="s">
        <v>102</v>
      </c>
      <c r="D866" s="24" t="s">
        <v>369</v>
      </c>
      <c r="E866" s="24">
        <f t="shared" si="13"/>
        <v>59.86</v>
      </c>
      <c r="F866" s="16" t="s">
        <v>432</v>
      </c>
      <c r="G866" s="16">
        <v>160</v>
      </c>
      <c r="H866" s="16">
        <v>60</v>
      </c>
      <c r="I866" s="25">
        <v>792.68292682926835</v>
      </c>
      <c r="J866" s="25">
        <v>975</v>
      </c>
      <c r="K866" s="17">
        <v>146</v>
      </c>
      <c r="L866" s="26"/>
      <c r="M866" s="26"/>
    </row>
    <row r="867" spans="2:13">
      <c r="B867" s="16" t="s">
        <v>1429</v>
      </c>
      <c r="C867" s="24" t="s">
        <v>103</v>
      </c>
      <c r="D867" s="24" t="s">
        <v>370</v>
      </c>
      <c r="E867" s="24">
        <f t="shared" si="13"/>
        <v>53.71</v>
      </c>
      <c r="F867" s="16" t="s">
        <v>432</v>
      </c>
      <c r="G867" s="16">
        <v>160</v>
      </c>
      <c r="H867" s="16">
        <v>60</v>
      </c>
      <c r="I867" s="25">
        <v>660.97560975609758</v>
      </c>
      <c r="J867" s="25">
        <v>813</v>
      </c>
      <c r="K867" s="17">
        <v>146</v>
      </c>
      <c r="L867" s="26"/>
      <c r="M867" s="26"/>
    </row>
    <row r="868" spans="2:13">
      <c r="B868" s="16" t="s">
        <v>1430</v>
      </c>
      <c r="C868" s="24" t="s">
        <v>104</v>
      </c>
      <c r="D868" s="24" t="s">
        <v>371</v>
      </c>
      <c r="E868" s="24">
        <f t="shared" si="13"/>
        <v>44.01</v>
      </c>
      <c r="F868" s="16" t="s">
        <v>432</v>
      </c>
      <c r="G868" s="16">
        <v>160</v>
      </c>
      <c r="H868" s="16">
        <v>60</v>
      </c>
      <c r="I868" s="25">
        <v>524.39024390243901</v>
      </c>
      <c r="J868" s="25">
        <v>645</v>
      </c>
      <c r="K868" s="17">
        <v>99</v>
      </c>
      <c r="L868" s="26"/>
      <c r="M868" s="26"/>
    </row>
    <row r="869" spans="2:13">
      <c r="B869" s="16" t="s">
        <v>1431</v>
      </c>
      <c r="C869" s="24" t="s">
        <v>105</v>
      </c>
      <c r="D869" s="24" t="s">
        <v>372</v>
      </c>
      <c r="E869" s="24">
        <f t="shared" si="13"/>
        <v>57.39</v>
      </c>
      <c r="F869" s="16" t="s">
        <v>432</v>
      </c>
      <c r="G869" s="16">
        <v>160</v>
      </c>
      <c r="H869" s="16">
        <v>60</v>
      </c>
      <c r="I869" s="25">
        <v>731.70731707317077</v>
      </c>
      <c r="J869" s="25">
        <v>900</v>
      </c>
      <c r="K869" s="17">
        <v>146</v>
      </c>
      <c r="L869" s="26"/>
      <c r="M869" s="26"/>
    </row>
    <row r="870" spans="2:13">
      <c r="B870" s="16" t="s">
        <v>1432</v>
      </c>
      <c r="C870" s="24" t="s">
        <v>106</v>
      </c>
      <c r="D870" s="24" t="s">
        <v>373</v>
      </c>
      <c r="E870" s="24">
        <f t="shared" si="13"/>
        <v>44.05</v>
      </c>
      <c r="F870" s="16" t="s">
        <v>432</v>
      </c>
      <c r="G870" s="16">
        <v>160</v>
      </c>
      <c r="H870" s="16">
        <v>60</v>
      </c>
      <c r="I870" s="25">
        <v>529.26829268292681</v>
      </c>
      <c r="J870" s="25">
        <v>651</v>
      </c>
      <c r="K870" s="17">
        <v>99</v>
      </c>
      <c r="L870" s="26"/>
      <c r="M870" s="26"/>
    </row>
    <row r="871" spans="2:13">
      <c r="B871" s="16" t="s">
        <v>1433</v>
      </c>
      <c r="C871" s="24" t="s">
        <v>107</v>
      </c>
      <c r="D871" s="24" t="s">
        <v>374</v>
      </c>
      <c r="E871" s="24">
        <f t="shared" si="13"/>
        <v>48.98</v>
      </c>
      <c r="F871" s="16" t="s">
        <v>432</v>
      </c>
      <c r="G871" s="16">
        <v>160</v>
      </c>
      <c r="H871" s="16">
        <v>60</v>
      </c>
      <c r="I871" s="25">
        <v>637.39837398373982</v>
      </c>
      <c r="J871" s="25">
        <v>784</v>
      </c>
      <c r="K871" s="17">
        <v>99</v>
      </c>
      <c r="L871" s="26"/>
      <c r="M871" s="26"/>
    </row>
    <row r="872" spans="2:13">
      <c r="B872" s="16" t="s">
        <v>1434</v>
      </c>
      <c r="C872" s="24" t="s">
        <v>108</v>
      </c>
      <c r="D872" s="24" t="s">
        <v>375</v>
      </c>
      <c r="E872" s="24">
        <f t="shared" si="13"/>
        <v>48.56</v>
      </c>
      <c r="F872" s="16" t="s">
        <v>432</v>
      </c>
      <c r="G872" s="16">
        <v>160</v>
      </c>
      <c r="H872" s="16">
        <v>60</v>
      </c>
      <c r="I872" s="25">
        <v>613.00813008130081</v>
      </c>
      <c r="J872" s="25">
        <v>754</v>
      </c>
      <c r="K872" s="17">
        <v>99</v>
      </c>
      <c r="L872" s="26"/>
      <c r="M872" s="26"/>
    </row>
    <row r="873" spans="2:13">
      <c r="B873" s="16" t="s">
        <v>1435</v>
      </c>
      <c r="C873" s="24" t="s">
        <v>109</v>
      </c>
      <c r="D873" s="24" t="s">
        <v>376</v>
      </c>
      <c r="E873" s="24">
        <f t="shared" si="13"/>
        <v>52.24</v>
      </c>
      <c r="F873" s="16" t="s">
        <v>432</v>
      </c>
      <c r="G873" s="16">
        <v>160</v>
      </c>
      <c r="H873" s="16">
        <v>60</v>
      </c>
      <c r="I873" s="25">
        <v>704.8780487804878</v>
      </c>
      <c r="J873" s="25">
        <v>867</v>
      </c>
      <c r="K873" s="17">
        <v>146</v>
      </c>
      <c r="L873" s="26"/>
      <c r="M873" s="26"/>
    </row>
    <row r="874" spans="2:13">
      <c r="B874" s="16" t="s">
        <v>1436</v>
      </c>
      <c r="C874" s="24" t="s">
        <v>110</v>
      </c>
      <c r="D874" s="24">
        <v>43.9</v>
      </c>
      <c r="E874" s="24">
        <f t="shared" si="13"/>
        <v>46.9</v>
      </c>
      <c r="F874" s="16" t="s">
        <v>432</v>
      </c>
      <c r="G874" s="16">
        <v>160</v>
      </c>
      <c r="H874" s="16">
        <v>60</v>
      </c>
      <c r="I874" s="25">
        <v>610.56910569105696</v>
      </c>
      <c r="J874" s="25">
        <v>751</v>
      </c>
      <c r="K874" s="17">
        <v>99</v>
      </c>
      <c r="L874" s="26"/>
      <c r="M874" s="26"/>
    </row>
    <row r="875" spans="2:13">
      <c r="B875" s="16" t="s">
        <v>1437</v>
      </c>
      <c r="C875" s="24" t="s">
        <v>111</v>
      </c>
      <c r="D875" s="24" t="s">
        <v>377</v>
      </c>
      <c r="E875" s="24">
        <f t="shared" si="13"/>
        <v>50.58</v>
      </c>
      <c r="F875" s="16" t="s">
        <v>432</v>
      </c>
      <c r="G875" s="16">
        <v>160</v>
      </c>
      <c r="H875" s="16">
        <v>60</v>
      </c>
      <c r="I875" s="25">
        <v>669.10569105691059</v>
      </c>
      <c r="J875" s="25">
        <v>823</v>
      </c>
      <c r="K875" s="17">
        <v>146</v>
      </c>
      <c r="L875" s="26"/>
      <c r="M875" s="26"/>
    </row>
    <row r="876" spans="2:13">
      <c r="B876" s="16" t="s">
        <v>1438</v>
      </c>
      <c r="C876" s="24" t="s">
        <v>112</v>
      </c>
      <c r="D876" s="24" t="s">
        <v>378</v>
      </c>
      <c r="E876" s="24">
        <f t="shared" si="13"/>
        <v>49.38</v>
      </c>
      <c r="F876" s="16" t="s">
        <v>432</v>
      </c>
      <c r="G876" s="16">
        <v>160</v>
      </c>
      <c r="H876" s="16">
        <v>60</v>
      </c>
      <c r="I876" s="25">
        <v>637.39837398373982</v>
      </c>
      <c r="J876" s="25">
        <v>784</v>
      </c>
      <c r="K876" s="17">
        <v>99</v>
      </c>
      <c r="L876" s="26"/>
      <c r="M876" s="26"/>
    </row>
    <row r="877" spans="2:13">
      <c r="B877" s="12" t="s">
        <v>1439</v>
      </c>
      <c r="C877" s="22" t="s">
        <v>90</v>
      </c>
      <c r="D877" s="22">
        <v>50.2</v>
      </c>
      <c r="E877" s="22">
        <f t="shared" si="13"/>
        <v>53.2</v>
      </c>
      <c r="F877" s="12" t="s">
        <v>2</v>
      </c>
      <c r="G877" s="12">
        <v>160</v>
      </c>
      <c r="H877" s="12">
        <v>60</v>
      </c>
      <c r="I877" s="21">
        <v>781.30081300813015</v>
      </c>
      <c r="J877" s="21">
        <v>961</v>
      </c>
      <c r="K877" s="15">
        <v>146</v>
      </c>
    </row>
    <row r="878" spans="2:13">
      <c r="B878" s="12" t="s">
        <v>1440</v>
      </c>
      <c r="C878" s="22" t="s">
        <v>91</v>
      </c>
      <c r="D878" s="22" t="s">
        <v>358</v>
      </c>
      <c r="E878" s="22">
        <f t="shared" si="13"/>
        <v>54.09</v>
      </c>
      <c r="F878" s="12" t="s">
        <v>2</v>
      </c>
      <c r="G878" s="12">
        <v>160</v>
      </c>
      <c r="H878" s="12">
        <v>60</v>
      </c>
      <c r="I878" s="21">
        <v>839.02439024390242</v>
      </c>
      <c r="J878" s="21">
        <v>1032</v>
      </c>
      <c r="K878" s="15">
        <v>146</v>
      </c>
    </row>
    <row r="879" spans="2:13">
      <c r="B879" s="12" t="s">
        <v>1441</v>
      </c>
      <c r="C879" s="22" t="s">
        <v>92</v>
      </c>
      <c r="D879" s="22" t="s">
        <v>359</v>
      </c>
      <c r="E879" s="22">
        <f t="shared" si="13"/>
        <v>57.26</v>
      </c>
      <c r="F879" s="12" t="s">
        <v>2</v>
      </c>
      <c r="G879" s="12">
        <v>160</v>
      </c>
      <c r="H879" s="12">
        <v>60</v>
      </c>
      <c r="I879" s="21">
        <v>895.93495934959356</v>
      </c>
      <c r="J879" s="21">
        <v>1102</v>
      </c>
      <c r="K879" s="15">
        <v>146</v>
      </c>
    </row>
    <row r="880" spans="2:13">
      <c r="B880" s="12" t="s">
        <v>1442</v>
      </c>
      <c r="C880" s="22" t="s">
        <v>93</v>
      </c>
      <c r="D880" s="22" t="s">
        <v>360</v>
      </c>
      <c r="E880" s="22">
        <f t="shared" si="13"/>
        <v>38.81</v>
      </c>
      <c r="F880" s="12" t="s">
        <v>2</v>
      </c>
      <c r="G880" s="12">
        <v>160</v>
      </c>
      <c r="H880" s="12">
        <v>60</v>
      </c>
      <c r="I880" s="21">
        <v>550.40650406504062</v>
      </c>
      <c r="J880" s="21">
        <v>677</v>
      </c>
      <c r="K880" s="15">
        <v>89</v>
      </c>
    </row>
    <row r="881" spans="2:11">
      <c r="B881" s="12" t="s">
        <v>1443</v>
      </c>
      <c r="C881" s="22" t="s">
        <v>94</v>
      </c>
      <c r="D881" s="22" t="s">
        <v>361</v>
      </c>
      <c r="E881" s="22">
        <f t="shared" si="13"/>
        <v>53.06</v>
      </c>
      <c r="F881" s="12" t="s">
        <v>2</v>
      </c>
      <c r="G881" s="12">
        <v>160</v>
      </c>
      <c r="H881" s="12">
        <v>60</v>
      </c>
      <c r="I881" s="21">
        <v>783.73983739837399</v>
      </c>
      <c r="J881" s="21">
        <v>964</v>
      </c>
      <c r="K881" s="15">
        <v>146</v>
      </c>
    </row>
    <row r="882" spans="2:11">
      <c r="B882" s="12" t="s">
        <v>1444</v>
      </c>
      <c r="C882" s="22" t="s">
        <v>95</v>
      </c>
      <c r="D882" s="22" t="s">
        <v>362</v>
      </c>
      <c r="E882" s="22">
        <f t="shared" si="13"/>
        <v>53.64</v>
      </c>
      <c r="F882" s="12" t="s">
        <v>2</v>
      </c>
      <c r="G882" s="12">
        <v>160</v>
      </c>
      <c r="H882" s="12">
        <v>60</v>
      </c>
      <c r="I882" s="21">
        <v>712.19512195121956</v>
      </c>
      <c r="J882" s="21">
        <v>876</v>
      </c>
      <c r="K882" s="15">
        <v>146</v>
      </c>
    </row>
    <row r="883" spans="2:11">
      <c r="B883" s="12" t="s">
        <v>1445</v>
      </c>
      <c r="C883" s="22" t="s">
        <v>96</v>
      </c>
      <c r="D883" s="22" t="s">
        <v>363</v>
      </c>
      <c r="E883" s="22">
        <f t="shared" si="13"/>
        <v>57.32</v>
      </c>
      <c r="F883" s="12" t="s">
        <v>2</v>
      </c>
      <c r="G883" s="12">
        <v>160</v>
      </c>
      <c r="H883" s="12">
        <v>60</v>
      </c>
      <c r="I883" s="21">
        <v>792.68292682926835</v>
      </c>
      <c r="J883" s="21">
        <v>975</v>
      </c>
      <c r="K883" s="15">
        <v>146</v>
      </c>
    </row>
    <row r="884" spans="2:11">
      <c r="B884" s="12" t="s">
        <v>1446</v>
      </c>
      <c r="C884" s="22" t="s">
        <v>97</v>
      </c>
      <c r="D884" s="22" t="s">
        <v>364</v>
      </c>
      <c r="E884" s="22">
        <f t="shared" si="13"/>
        <v>55.36</v>
      </c>
      <c r="F884" s="12" t="s">
        <v>2</v>
      </c>
      <c r="G884" s="12">
        <v>160</v>
      </c>
      <c r="H884" s="12">
        <v>60</v>
      </c>
      <c r="I884" s="21">
        <v>761.78861788617883</v>
      </c>
      <c r="J884" s="21">
        <v>937</v>
      </c>
      <c r="K884" s="15">
        <v>146</v>
      </c>
    </row>
    <row r="885" spans="2:11">
      <c r="B885" s="12" t="s">
        <v>1447</v>
      </c>
      <c r="C885" s="22" t="s">
        <v>98</v>
      </c>
      <c r="D885" s="22" t="s">
        <v>365</v>
      </c>
      <c r="E885" s="22">
        <f t="shared" si="13"/>
        <v>59.04</v>
      </c>
      <c r="F885" s="12" t="s">
        <v>2</v>
      </c>
      <c r="G885" s="12">
        <v>160</v>
      </c>
      <c r="H885" s="12">
        <v>60</v>
      </c>
      <c r="I885" s="21">
        <v>837.39837398373982</v>
      </c>
      <c r="J885" s="21">
        <v>1030</v>
      </c>
      <c r="K885" s="15">
        <v>146</v>
      </c>
    </row>
    <row r="886" spans="2:11">
      <c r="B886" s="12" t="s">
        <v>1448</v>
      </c>
      <c r="C886" s="22" t="s">
        <v>99</v>
      </c>
      <c r="D886" s="22" t="s">
        <v>366</v>
      </c>
      <c r="E886" s="22">
        <f t="shared" si="13"/>
        <v>52.88</v>
      </c>
      <c r="F886" s="12" t="s">
        <v>2</v>
      </c>
      <c r="G886" s="12">
        <v>160</v>
      </c>
      <c r="H886" s="12">
        <v>60</v>
      </c>
      <c r="I886" s="21">
        <v>705.69105691056916</v>
      </c>
      <c r="J886" s="21">
        <v>868</v>
      </c>
      <c r="K886" s="15">
        <v>146</v>
      </c>
    </row>
    <row r="887" spans="2:11">
      <c r="B887" s="12" t="s">
        <v>1449</v>
      </c>
      <c r="C887" s="22" t="s">
        <v>100</v>
      </c>
      <c r="D887" s="22" t="s">
        <v>367</v>
      </c>
      <c r="E887" s="22">
        <f t="shared" si="13"/>
        <v>56.57</v>
      </c>
      <c r="F887" s="12" t="s">
        <v>2</v>
      </c>
      <c r="G887" s="12">
        <v>160</v>
      </c>
      <c r="H887" s="12">
        <v>60</v>
      </c>
      <c r="I887" s="21">
        <v>806.5040650406504</v>
      </c>
      <c r="J887" s="21">
        <v>992</v>
      </c>
      <c r="K887" s="15">
        <v>146</v>
      </c>
    </row>
    <row r="888" spans="2:11">
      <c r="B888" s="12" t="s">
        <v>1450</v>
      </c>
      <c r="C888" s="22" t="s">
        <v>101</v>
      </c>
      <c r="D888" s="22" t="s">
        <v>368</v>
      </c>
      <c r="E888" s="22">
        <f t="shared" si="13"/>
        <v>56.18</v>
      </c>
      <c r="F888" s="12" t="s">
        <v>2</v>
      </c>
      <c r="G888" s="12">
        <v>160</v>
      </c>
      <c r="H888" s="12">
        <v>60</v>
      </c>
      <c r="I888" s="21">
        <v>799.18699186991876</v>
      </c>
      <c r="J888" s="21">
        <v>983</v>
      </c>
      <c r="K888" s="15">
        <v>146</v>
      </c>
    </row>
    <row r="889" spans="2:11">
      <c r="B889" s="12" t="s">
        <v>1451</v>
      </c>
      <c r="C889" s="22" t="s">
        <v>102</v>
      </c>
      <c r="D889" s="22" t="s">
        <v>369</v>
      </c>
      <c r="E889" s="22">
        <f t="shared" si="13"/>
        <v>59.86</v>
      </c>
      <c r="F889" s="12" t="s">
        <v>2</v>
      </c>
      <c r="G889" s="12">
        <v>160</v>
      </c>
      <c r="H889" s="12">
        <v>60</v>
      </c>
      <c r="I889" s="21">
        <v>866.66666666666663</v>
      </c>
      <c r="J889" s="21">
        <v>1066</v>
      </c>
      <c r="K889" s="15">
        <v>146</v>
      </c>
    </row>
    <row r="890" spans="2:11">
      <c r="B890" s="12" t="s">
        <v>1452</v>
      </c>
      <c r="C890" s="22" t="s">
        <v>103</v>
      </c>
      <c r="D890" s="22" t="s">
        <v>370</v>
      </c>
      <c r="E890" s="22">
        <f t="shared" si="13"/>
        <v>53.71</v>
      </c>
      <c r="F890" s="12" t="s">
        <v>2</v>
      </c>
      <c r="G890" s="12">
        <v>160</v>
      </c>
      <c r="H890" s="12">
        <v>60</v>
      </c>
      <c r="I890" s="21">
        <v>738.21138211382117</v>
      </c>
      <c r="J890" s="21">
        <v>908</v>
      </c>
      <c r="K890" s="15">
        <v>146</v>
      </c>
    </row>
    <row r="891" spans="2:11">
      <c r="B891" s="12" t="s">
        <v>1453</v>
      </c>
      <c r="C891" s="22" t="s">
        <v>104</v>
      </c>
      <c r="D891" s="22" t="s">
        <v>371</v>
      </c>
      <c r="E891" s="22">
        <f t="shared" si="13"/>
        <v>44.01</v>
      </c>
      <c r="F891" s="12" t="s">
        <v>2</v>
      </c>
      <c r="G891" s="12">
        <v>160</v>
      </c>
      <c r="H891" s="12">
        <v>60</v>
      </c>
      <c r="I891" s="21">
        <v>595.93495934959356</v>
      </c>
      <c r="J891" s="21">
        <v>733</v>
      </c>
      <c r="K891" s="15">
        <v>99</v>
      </c>
    </row>
    <row r="892" spans="2:11">
      <c r="B892" s="12" t="s">
        <v>1454</v>
      </c>
      <c r="C892" s="22" t="s">
        <v>105</v>
      </c>
      <c r="D892" s="22" t="s">
        <v>372</v>
      </c>
      <c r="E892" s="22">
        <f t="shared" si="13"/>
        <v>57.39</v>
      </c>
      <c r="F892" s="12" t="s">
        <v>2</v>
      </c>
      <c r="G892" s="12">
        <v>160</v>
      </c>
      <c r="H892" s="12">
        <v>60</v>
      </c>
      <c r="I892" s="21">
        <v>802.43902439024396</v>
      </c>
      <c r="J892" s="21">
        <v>987</v>
      </c>
      <c r="K892" s="15">
        <v>146</v>
      </c>
    </row>
    <row r="893" spans="2:11">
      <c r="B893" s="12" t="s">
        <v>1455</v>
      </c>
      <c r="C893" s="22" t="s">
        <v>106</v>
      </c>
      <c r="D893" s="22" t="s">
        <v>373</v>
      </c>
      <c r="E893" s="22">
        <f t="shared" si="13"/>
        <v>44.05</v>
      </c>
      <c r="F893" s="12" t="s">
        <v>2</v>
      </c>
      <c r="G893" s="12">
        <v>160</v>
      </c>
      <c r="H893" s="12">
        <v>60</v>
      </c>
      <c r="I893" s="21">
        <v>601.6260162601626</v>
      </c>
      <c r="J893" s="21">
        <v>740</v>
      </c>
      <c r="K893" s="15">
        <v>99</v>
      </c>
    </row>
    <row r="894" spans="2:11">
      <c r="B894" s="12" t="s">
        <v>1456</v>
      </c>
      <c r="C894" s="22" t="s">
        <v>107</v>
      </c>
      <c r="D894" s="22" t="s">
        <v>374</v>
      </c>
      <c r="E894" s="22">
        <f t="shared" si="13"/>
        <v>48.98</v>
      </c>
      <c r="F894" s="12" t="s">
        <v>2</v>
      </c>
      <c r="G894" s="12">
        <v>160</v>
      </c>
      <c r="H894" s="12">
        <v>60</v>
      </c>
      <c r="I894" s="21">
        <v>708.130081300813</v>
      </c>
      <c r="J894" s="21">
        <v>871</v>
      </c>
      <c r="K894" s="15">
        <v>99</v>
      </c>
    </row>
    <row r="895" spans="2:11">
      <c r="B895" s="12" t="s">
        <v>1457</v>
      </c>
      <c r="C895" s="22" t="s">
        <v>108</v>
      </c>
      <c r="D895" s="22" t="s">
        <v>375</v>
      </c>
      <c r="E895" s="22">
        <f t="shared" si="13"/>
        <v>48.56</v>
      </c>
      <c r="F895" s="12" t="s">
        <v>2</v>
      </c>
      <c r="G895" s="12">
        <v>160</v>
      </c>
      <c r="H895" s="12">
        <v>60</v>
      </c>
      <c r="I895" s="21">
        <v>679.67479674796743</v>
      </c>
      <c r="J895" s="21">
        <v>836</v>
      </c>
      <c r="K895" s="15">
        <v>99</v>
      </c>
    </row>
    <row r="896" spans="2:11">
      <c r="B896" s="12" t="s">
        <v>1458</v>
      </c>
      <c r="C896" s="22" t="s">
        <v>109</v>
      </c>
      <c r="D896" s="22" t="s">
        <v>376</v>
      </c>
      <c r="E896" s="22">
        <f t="shared" si="13"/>
        <v>52.24</v>
      </c>
      <c r="F896" s="12" t="s">
        <v>2</v>
      </c>
      <c r="G896" s="12">
        <v>160</v>
      </c>
      <c r="H896" s="12">
        <v>60</v>
      </c>
      <c r="I896" s="21">
        <v>756.91056910569102</v>
      </c>
      <c r="J896" s="21">
        <v>931</v>
      </c>
      <c r="K896" s="15">
        <v>146</v>
      </c>
    </row>
    <row r="897" spans="2:13">
      <c r="B897" s="12" t="s">
        <v>1459</v>
      </c>
      <c r="C897" s="22" t="s">
        <v>110</v>
      </c>
      <c r="D897" s="22">
        <v>43.9</v>
      </c>
      <c r="E897" s="22">
        <f t="shared" si="13"/>
        <v>46.9</v>
      </c>
      <c r="F897" s="12" t="s">
        <v>2</v>
      </c>
      <c r="G897" s="12">
        <v>160</v>
      </c>
      <c r="H897" s="12">
        <v>60</v>
      </c>
      <c r="I897" s="21">
        <v>677.23577235772359</v>
      </c>
      <c r="J897" s="21">
        <v>833</v>
      </c>
      <c r="K897" s="15">
        <v>99</v>
      </c>
    </row>
    <row r="898" spans="2:13">
      <c r="B898" s="12" t="s">
        <v>1460</v>
      </c>
      <c r="C898" s="22" t="s">
        <v>111</v>
      </c>
      <c r="D898" s="22" t="s">
        <v>377</v>
      </c>
      <c r="E898" s="22">
        <f t="shared" si="13"/>
        <v>50.58</v>
      </c>
      <c r="F898" s="12" t="s">
        <v>2</v>
      </c>
      <c r="G898" s="12">
        <v>160</v>
      </c>
      <c r="H898" s="12">
        <v>60</v>
      </c>
      <c r="I898" s="21">
        <v>739.02439024390242</v>
      </c>
      <c r="J898" s="21">
        <v>909</v>
      </c>
      <c r="K898" s="15">
        <v>146</v>
      </c>
    </row>
    <row r="899" spans="2:13">
      <c r="B899" s="12" t="s">
        <v>1461</v>
      </c>
      <c r="C899" s="22" t="s">
        <v>112</v>
      </c>
      <c r="D899" s="22" t="s">
        <v>378</v>
      </c>
      <c r="E899" s="22">
        <f t="shared" si="13"/>
        <v>49.38</v>
      </c>
      <c r="F899" s="12" t="s">
        <v>2</v>
      </c>
      <c r="G899" s="12">
        <v>160</v>
      </c>
      <c r="H899" s="12">
        <v>60</v>
      </c>
      <c r="I899" s="21">
        <v>708.130081300813</v>
      </c>
      <c r="J899" s="21">
        <v>871</v>
      </c>
      <c r="K899" s="15">
        <v>99</v>
      </c>
    </row>
    <row r="900" spans="2:13">
      <c r="B900" s="16" t="s">
        <v>1462</v>
      </c>
      <c r="C900" s="24" t="s">
        <v>90</v>
      </c>
      <c r="D900" s="24" t="s">
        <v>379</v>
      </c>
      <c r="E900" s="24">
        <f t="shared" ref="E900:E963" si="14">D900+3</f>
        <v>60.81</v>
      </c>
      <c r="F900" s="16" t="s">
        <v>431</v>
      </c>
      <c r="G900" s="16">
        <v>160</v>
      </c>
      <c r="H900" s="16">
        <v>70</v>
      </c>
      <c r="I900" s="25">
        <v>711.3821138211382</v>
      </c>
      <c r="J900" s="25">
        <v>875</v>
      </c>
      <c r="K900" s="17">
        <v>146</v>
      </c>
      <c r="L900" s="26"/>
      <c r="M900" s="26"/>
    </row>
    <row r="901" spans="2:13">
      <c r="B901" s="16" t="s">
        <v>1463</v>
      </c>
      <c r="C901" s="24" t="s">
        <v>91</v>
      </c>
      <c r="D901" s="24" t="s">
        <v>354</v>
      </c>
      <c r="E901" s="24">
        <f t="shared" si="14"/>
        <v>59.89</v>
      </c>
      <c r="F901" s="16" t="s">
        <v>431</v>
      </c>
      <c r="G901" s="16">
        <v>160</v>
      </c>
      <c r="H901" s="16">
        <v>70</v>
      </c>
      <c r="I901" s="25">
        <v>748.78048780487802</v>
      </c>
      <c r="J901" s="25">
        <v>921</v>
      </c>
      <c r="K901" s="17">
        <v>146</v>
      </c>
      <c r="L901" s="26"/>
      <c r="M901" s="26"/>
    </row>
    <row r="902" spans="2:13">
      <c r="B902" s="16" t="s">
        <v>1464</v>
      </c>
      <c r="C902" s="24" t="s">
        <v>92</v>
      </c>
      <c r="D902" s="24" t="s">
        <v>380</v>
      </c>
      <c r="E902" s="24">
        <f t="shared" si="14"/>
        <v>63.04</v>
      </c>
      <c r="F902" s="16" t="s">
        <v>431</v>
      </c>
      <c r="G902" s="16">
        <v>160</v>
      </c>
      <c r="H902" s="16">
        <v>70</v>
      </c>
      <c r="I902" s="25">
        <v>799.18699186991876</v>
      </c>
      <c r="J902" s="25">
        <v>983</v>
      </c>
      <c r="K902" s="17">
        <v>146</v>
      </c>
      <c r="L902" s="26"/>
      <c r="M902" s="26"/>
    </row>
    <row r="903" spans="2:13">
      <c r="B903" s="16" t="s">
        <v>1465</v>
      </c>
      <c r="C903" s="24" t="s">
        <v>93</v>
      </c>
      <c r="D903" s="24" t="s">
        <v>381</v>
      </c>
      <c r="E903" s="24">
        <f t="shared" si="14"/>
        <v>44.48</v>
      </c>
      <c r="F903" s="16" t="s">
        <v>431</v>
      </c>
      <c r="G903" s="16">
        <v>160</v>
      </c>
      <c r="H903" s="16">
        <v>70</v>
      </c>
      <c r="I903" s="25">
        <v>480.48780487804879</v>
      </c>
      <c r="J903" s="25">
        <v>591</v>
      </c>
      <c r="K903" s="17">
        <v>99</v>
      </c>
      <c r="L903" s="26"/>
      <c r="M903" s="26"/>
    </row>
    <row r="904" spans="2:13">
      <c r="B904" s="16" t="s">
        <v>1466</v>
      </c>
      <c r="C904" s="24" t="s">
        <v>94</v>
      </c>
      <c r="D904" s="24" t="s">
        <v>382</v>
      </c>
      <c r="E904" s="24">
        <f t="shared" si="14"/>
        <v>59.62</v>
      </c>
      <c r="F904" s="16" t="s">
        <v>431</v>
      </c>
      <c r="G904" s="16">
        <v>160</v>
      </c>
      <c r="H904" s="16">
        <v>70</v>
      </c>
      <c r="I904" s="25">
        <v>708.130081300813</v>
      </c>
      <c r="J904" s="25">
        <v>871</v>
      </c>
      <c r="K904" s="17">
        <v>146</v>
      </c>
      <c r="L904" s="26"/>
      <c r="M904" s="26"/>
    </row>
    <row r="905" spans="2:13">
      <c r="B905" s="16" t="s">
        <v>1467</v>
      </c>
      <c r="C905" s="24" t="s">
        <v>95</v>
      </c>
      <c r="D905" s="24" t="s">
        <v>383</v>
      </c>
      <c r="E905" s="24">
        <f t="shared" si="14"/>
        <v>61.39</v>
      </c>
      <c r="F905" s="16" t="s">
        <v>431</v>
      </c>
      <c r="G905" s="16">
        <v>160</v>
      </c>
      <c r="H905" s="16">
        <v>70</v>
      </c>
      <c r="I905" s="25">
        <v>627.64227642276421</v>
      </c>
      <c r="J905" s="25">
        <v>772</v>
      </c>
      <c r="K905" s="17">
        <v>146</v>
      </c>
      <c r="L905" s="26"/>
      <c r="M905" s="26"/>
    </row>
    <row r="906" spans="2:13">
      <c r="B906" s="16" t="s">
        <v>1468</v>
      </c>
      <c r="C906" s="24" t="s">
        <v>96</v>
      </c>
      <c r="D906" s="24" t="s">
        <v>384</v>
      </c>
      <c r="E906" s="24">
        <f t="shared" si="14"/>
        <v>65.08</v>
      </c>
      <c r="F906" s="16" t="s">
        <v>431</v>
      </c>
      <c r="G906" s="16">
        <v>160</v>
      </c>
      <c r="H906" s="16">
        <v>70</v>
      </c>
      <c r="I906" s="25">
        <v>704.06504065040656</v>
      </c>
      <c r="J906" s="25">
        <v>866</v>
      </c>
      <c r="K906" s="17">
        <v>146</v>
      </c>
      <c r="L906" s="26"/>
      <c r="M906" s="26"/>
    </row>
    <row r="907" spans="2:13">
      <c r="B907" s="16" t="s">
        <v>1469</v>
      </c>
      <c r="C907" s="24" t="s">
        <v>97</v>
      </c>
      <c r="D907" s="24">
        <v>59.6</v>
      </c>
      <c r="E907" s="24">
        <f t="shared" si="14"/>
        <v>62.6</v>
      </c>
      <c r="F907" s="16" t="s">
        <v>431</v>
      </c>
      <c r="G907" s="16">
        <v>160</v>
      </c>
      <c r="H907" s="16">
        <v>70</v>
      </c>
      <c r="I907" s="25">
        <v>674.79674796747963</v>
      </c>
      <c r="J907" s="25">
        <v>830</v>
      </c>
      <c r="K907" s="17">
        <v>146</v>
      </c>
      <c r="L907" s="26"/>
      <c r="M907" s="26"/>
    </row>
    <row r="908" spans="2:13">
      <c r="B908" s="16" t="s">
        <v>1470</v>
      </c>
      <c r="C908" s="24" t="s">
        <v>98</v>
      </c>
      <c r="D908" s="24" t="s">
        <v>385</v>
      </c>
      <c r="E908" s="24">
        <f t="shared" si="14"/>
        <v>66.289999999999992</v>
      </c>
      <c r="F908" s="16" t="s">
        <v>431</v>
      </c>
      <c r="G908" s="16">
        <v>160</v>
      </c>
      <c r="H908" s="16">
        <v>70</v>
      </c>
      <c r="I908" s="25">
        <v>748.78048780487802</v>
      </c>
      <c r="J908" s="25">
        <v>921</v>
      </c>
      <c r="K908" s="17">
        <v>146</v>
      </c>
      <c r="L908" s="26"/>
      <c r="M908" s="26"/>
    </row>
    <row r="909" spans="2:13">
      <c r="B909" s="16" t="s">
        <v>1471</v>
      </c>
      <c r="C909" s="24" t="s">
        <v>99</v>
      </c>
      <c r="D909" s="24" t="s">
        <v>386</v>
      </c>
      <c r="E909" s="24">
        <f t="shared" si="14"/>
        <v>60.64</v>
      </c>
      <c r="F909" s="16" t="s">
        <v>431</v>
      </c>
      <c r="G909" s="16">
        <v>160</v>
      </c>
      <c r="H909" s="16">
        <v>70</v>
      </c>
      <c r="I909" s="25">
        <v>627.64227642276421</v>
      </c>
      <c r="J909" s="25">
        <v>772</v>
      </c>
      <c r="K909" s="17">
        <v>146</v>
      </c>
      <c r="L909" s="26"/>
      <c r="M909" s="26"/>
    </row>
    <row r="910" spans="2:13">
      <c r="B910" s="16" t="s">
        <v>1472</v>
      </c>
      <c r="C910" s="24" t="s">
        <v>100</v>
      </c>
      <c r="D910" s="24" t="s">
        <v>387</v>
      </c>
      <c r="E910" s="24">
        <f t="shared" si="14"/>
        <v>64.319999999999993</v>
      </c>
      <c r="F910" s="16" t="s">
        <v>431</v>
      </c>
      <c r="G910" s="16">
        <v>160</v>
      </c>
      <c r="H910" s="16">
        <v>70</v>
      </c>
      <c r="I910" s="25">
        <v>721.13821138211381</v>
      </c>
      <c r="J910" s="25">
        <v>887</v>
      </c>
      <c r="K910" s="17">
        <v>146</v>
      </c>
      <c r="L910" s="26"/>
      <c r="M910" s="26"/>
    </row>
    <row r="911" spans="2:13">
      <c r="B911" s="16" t="s">
        <v>1473</v>
      </c>
      <c r="C911" s="24" t="s">
        <v>101</v>
      </c>
      <c r="D911" s="24" t="s">
        <v>388</v>
      </c>
      <c r="E911" s="24">
        <f t="shared" si="14"/>
        <v>62.92</v>
      </c>
      <c r="F911" s="16" t="s">
        <v>431</v>
      </c>
      <c r="G911" s="16">
        <v>160</v>
      </c>
      <c r="H911" s="16">
        <v>70</v>
      </c>
      <c r="I911" s="25">
        <v>708.94308943089436</v>
      </c>
      <c r="J911" s="25">
        <v>872</v>
      </c>
      <c r="K911" s="17">
        <v>146</v>
      </c>
      <c r="L911" s="26"/>
      <c r="M911" s="26"/>
    </row>
    <row r="912" spans="2:13">
      <c r="B912" s="16" t="s">
        <v>1474</v>
      </c>
      <c r="C912" s="24" t="s">
        <v>102</v>
      </c>
      <c r="D912" s="24" t="s">
        <v>389</v>
      </c>
      <c r="E912" s="24">
        <f t="shared" si="14"/>
        <v>66.61</v>
      </c>
      <c r="F912" s="16" t="s">
        <v>431</v>
      </c>
      <c r="G912" s="16">
        <v>160</v>
      </c>
      <c r="H912" s="16">
        <v>70</v>
      </c>
      <c r="I912" s="25">
        <v>765.04065040650403</v>
      </c>
      <c r="J912" s="25">
        <v>941</v>
      </c>
      <c r="K912" s="17">
        <v>146</v>
      </c>
      <c r="L912" s="26"/>
      <c r="M912" s="26"/>
    </row>
    <row r="913" spans="2:13">
      <c r="B913" s="16" t="s">
        <v>1475</v>
      </c>
      <c r="C913" s="24" t="s">
        <v>103</v>
      </c>
      <c r="D913" s="24" t="s">
        <v>390</v>
      </c>
      <c r="E913" s="24">
        <f t="shared" si="14"/>
        <v>60.96</v>
      </c>
      <c r="F913" s="16" t="s">
        <v>431</v>
      </c>
      <c r="G913" s="16">
        <v>160</v>
      </c>
      <c r="H913" s="16">
        <v>70</v>
      </c>
      <c r="I913" s="25">
        <v>660.97560975609758</v>
      </c>
      <c r="J913" s="25">
        <v>813</v>
      </c>
      <c r="K913" s="17">
        <v>146</v>
      </c>
      <c r="L913" s="26"/>
      <c r="M913" s="26"/>
    </row>
    <row r="914" spans="2:13">
      <c r="B914" s="16" t="s">
        <v>1476</v>
      </c>
      <c r="C914" s="24" t="s">
        <v>104</v>
      </c>
      <c r="D914" s="24" t="s">
        <v>391</v>
      </c>
      <c r="E914" s="24">
        <f t="shared" si="14"/>
        <v>49.69</v>
      </c>
      <c r="F914" s="16" t="s">
        <v>431</v>
      </c>
      <c r="G914" s="16">
        <v>160</v>
      </c>
      <c r="H914" s="16">
        <v>70</v>
      </c>
      <c r="I914" s="25">
        <v>509.7560975609756</v>
      </c>
      <c r="J914" s="25">
        <v>627</v>
      </c>
      <c r="K914" s="17">
        <v>99</v>
      </c>
      <c r="L914" s="26"/>
      <c r="M914" s="26"/>
    </row>
    <row r="915" spans="2:13">
      <c r="B915" s="16" t="s">
        <v>1477</v>
      </c>
      <c r="C915" s="24" t="s">
        <v>105</v>
      </c>
      <c r="D915" s="24" t="s">
        <v>392</v>
      </c>
      <c r="E915" s="24">
        <f t="shared" si="14"/>
        <v>64.64</v>
      </c>
      <c r="F915" s="16" t="s">
        <v>431</v>
      </c>
      <c r="G915" s="16">
        <v>160</v>
      </c>
      <c r="H915" s="16">
        <v>70</v>
      </c>
      <c r="I915" s="25">
        <v>713.82113821138216</v>
      </c>
      <c r="J915" s="25">
        <v>878</v>
      </c>
      <c r="K915" s="17">
        <v>146</v>
      </c>
      <c r="L915" s="26"/>
      <c r="M915" s="26"/>
    </row>
    <row r="916" spans="2:13">
      <c r="B916" s="16" t="s">
        <v>1478</v>
      </c>
      <c r="C916" s="24" t="s">
        <v>106</v>
      </c>
      <c r="D916" s="24" t="s">
        <v>393</v>
      </c>
      <c r="E916" s="24">
        <f t="shared" si="14"/>
        <v>50.85</v>
      </c>
      <c r="F916" s="16" t="s">
        <v>431</v>
      </c>
      <c r="G916" s="16">
        <v>160</v>
      </c>
      <c r="H916" s="16">
        <v>70</v>
      </c>
      <c r="I916" s="25">
        <v>517.88617886178861</v>
      </c>
      <c r="J916" s="25">
        <v>637</v>
      </c>
      <c r="K916" s="17">
        <v>146</v>
      </c>
      <c r="L916" s="26"/>
      <c r="M916" s="26"/>
    </row>
    <row r="917" spans="2:13">
      <c r="B917" s="16" t="s">
        <v>1479</v>
      </c>
      <c r="C917" s="24" t="s">
        <v>107</v>
      </c>
      <c r="D917" s="24" t="s">
        <v>394</v>
      </c>
      <c r="E917" s="24">
        <f t="shared" si="14"/>
        <v>56.04</v>
      </c>
      <c r="F917" s="16" t="s">
        <v>431</v>
      </c>
      <c r="G917" s="16">
        <v>160</v>
      </c>
      <c r="H917" s="16">
        <v>70</v>
      </c>
      <c r="I917" s="25">
        <v>612.19512195121956</v>
      </c>
      <c r="J917" s="25">
        <v>753</v>
      </c>
      <c r="K917" s="17">
        <v>146</v>
      </c>
      <c r="L917" s="26"/>
      <c r="M917" s="26"/>
    </row>
    <row r="918" spans="2:13">
      <c r="B918" s="16" t="s">
        <v>1480</v>
      </c>
      <c r="C918" s="24" t="s">
        <v>108</v>
      </c>
      <c r="D918" s="24" t="s">
        <v>395</v>
      </c>
      <c r="E918" s="24">
        <f t="shared" si="14"/>
        <v>55.62</v>
      </c>
      <c r="F918" s="16" t="s">
        <v>431</v>
      </c>
      <c r="G918" s="16">
        <v>160</v>
      </c>
      <c r="H918" s="16">
        <v>70</v>
      </c>
      <c r="I918" s="25">
        <v>588.6178861788618</v>
      </c>
      <c r="J918" s="25">
        <v>724</v>
      </c>
      <c r="K918" s="17">
        <v>146</v>
      </c>
      <c r="L918" s="26"/>
      <c r="M918" s="26"/>
    </row>
    <row r="919" spans="2:13">
      <c r="B919" s="16" t="s">
        <v>1481</v>
      </c>
      <c r="C919" s="24" t="s">
        <v>109</v>
      </c>
      <c r="D919" s="24">
        <v>56.3</v>
      </c>
      <c r="E919" s="24">
        <f t="shared" si="14"/>
        <v>59.3</v>
      </c>
      <c r="F919" s="16" t="s">
        <v>431</v>
      </c>
      <c r="G919" s="16">
        <v>160</v>
      </c>
      <c r="H919" s="16">
        <v>70</v>
      </c>
      <c r="I919" s="25">
        <v>680.48780487804879</v>
      </c>
      <c r="J919" s="25">
        <v>837</v>
      </c>
      <c r="K919" s="17">
        <v>146</v>
      </c>
      <c r="L919" s="26"/>
      <c r="M919" s="26"/>
    </row>
    <row r="920" spans="2:13">
      <c r="B920" s="16" t="s">
        <v>1482</v>
      </c>
      <c r="C920" s="24" t="s">
        <v>110</v>
      </c>
      <c r="D920" s="24" t="s">
        <v>396</v>
      </c>
      <c r="E920" s="24">
        <f t="shared" si="14"/>
        <v>53.96</v>
      </c>
      <c r="F920" s="16" t="s">
        <v>431</v>
      </c>
      <c r="G920" s="16">
        <v>160</v>
      </c>
      <c r="H920" s="16">
        <v>70</v>
      </c>
      <c r="I920" s="25">
        <v>587.80487804878055</v>
      </c>
      <c r="J920" s="25">
        <v>723</v>
      </c>
      <c r="K920" s="17">
        <v>146</v>
      </c>
      <c r="L920" s="26"/>
      <c r="M920" s="26"/>
    </row>
    <row r="921" spans="2:13">
      <c r="B921" s="16" t="s">
        <v>1483</v>
      </c>
      <c r="C921" s="24" t="s">
        <v>111</v>
      </c>
      <c r="D921" s="24" t="s">
        <v>397</v>
      </c>
      <c r="E921" s="24">
        <f t="shared" si="14"/>
        <v>57.64</v>
      </c>
      <c r="F921" s="16" t="s">
        <v>431</v>
      </c>
      <c r="G921" s="16">
        <v>160</v>
      </c>
      <c r="H921" s="16">
        <v>70</v>
      </c>
      <c r="I921" s="25">
        <v>641.46341463414637</v>
      </c>
      <c r="J921" s="25">
        <v>789</v>
      </c>
      <c r="K921" s="17">
        <v>146</v>
      </c>
      <c r="L921" s="26"/>
      <c r="M921" s="26"/>
    </row>
    <row r="922" spans="2:13">
      <c r="B922" s="16" t="s">
        <v>1484</v>
      </c>
      <c r="C922" s="24" t="s">
        <v>112</v>
      </c>
      <c r="D922" s="24" t="s">
        <v>398</v>
      </c>
      <c r="E922" s="24">
        <f t="shared" si="14"/>
        <v>55.93</v>
      </c>
      <c r="F922" s="16" t="s">
        <v>431</v>
      </c>
      <c r="G922" s="16">
        <v>160</v>
      </c>
      <c r="H922" s="16">
        <v>70</v>
      </c>
      <c r="I922" s="25">
        <v>625.20325203252037</v>
      </c>
      <c r="J922" s="25">
        <v>769</v>
      </c>
      <c r="K922" s="17">
        <v>146</v>
      </c>
      <c r="L922" s="26"/>
      <c r="M922" s="26"/>
    </row>
    <row r="923" spans="2:13">
      <c r="B923" s="12" t="s">
        <v>1485</v>
      </c>
      <c r="C923" s="22" t="s">
        <v>90</v>
      </c>
      <c r="D923" s="22" t="s">
        <v>379</v>
      </c>
      <c r="E923" s="22">
        <f t="shared" si="14"/>
        <v>60.81</v>
      </c>
      <c r="F923" s="12" t="s">
        <v>432</v>
      </c>
      <c r="G923" s="12">
        <v>160</v>
      </c>
      <c r="H923" s="12">
        <v>70</v>
      </c>
      <c r="I923" s="21">
        <v>745.52845528455282</v>
      </c>
      <c r="J923" s="21">
        <v>917</v>
      </c>
      <c r="K923" s="15">
        <v>146</v>
      </c>
    </row>
    <row r="924" spans="2:13">
      <c r="B924" s="12" t="s">
        <v>1486</v>
      </c>
      <c r="C924" s="22" t="s">
        <v>91</v>
      </c>
      <c r="D924" s="22" t="s">
        <v>354</v>
      </c>
      <c r="E924" s="22">
        <f t="shared" si="14"/>
        <v>59.89</v>
      </c>
      <c r="F924" s="12" t="s">
        <v>432</v>
      </c>
      <c r="G924" s="12">
        <v>160</v>
      </c>
      <c r="H924" s="12">
        <v>70</v>
      </c>
      <c r="I924" s="21">
        <v>784.55284552845535</v>
      </c>
      <c r="J924" s="21">
        <v>965</v>
      </c>
      <c r="K924" s="15">
        <v>146</v>
      </c>
    </row>
    <row r="925" spans="2:13">
      <c r="B925" s="12" t="s">
        <v>1487</v>
      </c>
      <c r="C925" s="22" t="s">
        <v>92</v>
      </c>
      <c r="D925" s="22" t="s">
        <v>380</v>
      </c>
      <c r="E925" s="22">
        <f t="shared" si="14"/>
        <v>63.04</v>
      </c>
      <c r="F925" s="12" t="s">
        <v>432</v>
      </c>
      <c r="G925" s="12">
        <v>160</v>
      </c>
      <c r="H925" s="12">
        <v>70</v>
      </c>
      <c r="I925" s="21">
        <v>837.39837398373982</v>
      </c>
      <c r="J925" s="21">
        <v>1030</v>
      </c>
      <c r="K925" s="15">
        <v>146</v>
      </c>
    </row>
    <row r="926" spans="2:13">
      <c r="B926" s="12" t="s">
        <v>1488</v>
      </c>
      <c r="C926" s="22" t="s">
        <v>93</v>
      </c>
      <c r="D926" s="22" t="s">
        <v>381</v>
      </c>
      <c r="E926" s="22">
        <f t="shared" si="14"/>
        <v>44.48</v>
      </c>
      <c r="F926" s="12" t="s">
        <v>432</v>
      </c>
      <c r="G926" s="12">
        <v>160</v>
      </c>
      <c r="H926" s="12">
        <v>70</v>
      </c>
      <c r="I926" s="21">
        <v>508.9430894308943</v>
      </c>
      <c r="J926" s="21">
        <v>626</v>
      </c>
      <c r="K926" s="15">
        <v>99</v>
      </c>
    </row>
    <row r="927" spans="2:13">
      <c r="B927" s="12" t="s">
        <v>1489</v>
      </c>
      <c r="C927" s="22" t="s">
        <v>94</v>
      </c>
      <c r="D927" s="22" t="s">
        <v>382</v>
      </c>
      <c r="E927" s="22">
        <f t="shared" si="14"/>
        <v>59.62</v>
      </c>
      <c r="F927" s="12" t="s">
        <v>432</v>
      </c>
      <c r="G927" s="12">
        <v>160</v>
      </c>
      <c r="H927" s="12">
        <v>70</v>
      </c>
      <c r="I927" s="21">
        <v>746.34146341463418</v>
      </c>
      <c r="J927" s="21">
        <v>918</v>
      </c>
      <c r="K927" s="15">
        <v>146</v>
      </c>
    </row>
    <row r="928" spans="2:13">
      <c r="B928" s="12" t="s">
        <v>1490</v>
      </c>
      <c r="C928" s="22" t="s">
        <v>95</v>
      </c>
      <c r="D928" s="22" t="s">
        <v>383</v>
      </c>
      <c r="E928" s="22">
        <f t="shared" si="14"/>
        <v>61.39</v>
      </c>
      <c r="F928" s="12" t="s">
        <v>432</v>
      </c>
      <c r="G928" s="12">
        <v>160</v>
      </c>
      <c r="H928" s="12">
        <v>70</v>
      </c>
      <c r="I928" s="21">
        <v>674.79674796747963</v>
      </c>
      <c r="J928" s="21">
        <v>830</v>
      </c>
      <c r="K928" s="15">
        <v>146</v>
      </c>
    </row>
    <row r="929" spans="2:11">
      <c r="B929" s="12" t="s">
        <v>1491</v>
      </c>
      <c r="C929" s="22" t="s">
        <v>96</v>
      </c>
      <c r="D929" s="22" t="s">
        <v>384</v>
      </c>
      <c r="E929" s="22">
        <f t="shared" si="14"/>
        <v>65.08</v>
      </c>
      <c r="F929" s="12" t="s">
        <v>432</v>
      </c>
      <c r="G929" s="12">
        <v>160</v>
      </c>
      <c r="H929" s="12">
        <v>70</v>
      </c>
      <c r="I929" s="21">
        <v>746.34146341463418</v>
      </c>
      <c r="J929" s="21">
        <v>918</v>
      </c>
      <c r="K929" s="15">
        <v>146</v>
      </c>
    </row>
    <row r="930" spans="2:11">
      <c r="B930" s="12" t="s">
        <v>1492</v>
      </c>
      <c r="C930" s="22" t="s">
        <v>97</v>
      </c>
      <c r="D930" s="22">
        <v>59.6</v>
      </c>
      <c r="E930" s="22">
        <f t="shared" si="14"/>
        <v>62.6</v>
      </c>
      <c r="F930" s="12" t="s">
        <v>432</v>
      </c>
      <c r="G930" s="12">
        <v>160</v>
      </c>
      <c r="H930" s="12">
        <v>70</v>
      </c>
      <c r="I930" s="21">
        <v>733.33333333333337</v>
      </c>
      <c r="J930" s="21">
        <v>902</v>
      </c>
      <c r="K930" s="15">
        <v>146</v>
      </c>
    </row>
    <row r="931" spans="2:11">
      <c r="B931" s="12" t="s">
        <v>1493</v>
      </c>
      <c r="C931" s="22" t="s">
        <v>98</v>
      </c>
      <c r="D931" s="22" t="s">
        <v>385</v>
      </c>
      <c r="E931" s="22">
        <f t="shared" si="14"/>
        <v>66.289999999999992</v>
      </c>
      <c r="F931" s="12" t="s">
        <v>432</v>
      </c>
      <c r="G931" s="12">
        <v>160</v>
      </c>
      <c r="H931" s="12">
        <v>70</v>
      </c>
      <c r="I931" s="21">
        <v>798.3739837398374</v>
      </c>
      <c r="J931" s="21">
        <v>982</v>
      </c>
      <c r="K931" s="15">
        <v>146</v>
      </c>
    </row>
    <row r="932" spans="2:11">
      <c r="B932" s="12" t="s">
        <v>1494</v>
      </c>
      <c r="C932" s="22" t="s">
        <v>99</v>
      </c>
      <c r="D932" s="22" t="s">
        <v>386</v>
      </c>
      <c r="E932" s="22">
        <f t="shared" si="14"/>
        <v>60.64</v>
      </c>
      <c r="F932" s="12" t="s">
        <v>432</v>
      </c>
      <c r="G932" s="12">
        <v>160</v>
      </c>
      <c r="H932" s="12">
        <v>70</v>
      </c>
      <c r="I932" s="21">
        <v>674.79674796747963</v>
      </c>
      <c r="J932" s="21">
        <v>830</v>
      </c>
      <c r="K932" s="15">
        <v>146</v>
      </c>
    </row>
    <row r="933" spans="2:11">
      <c r="B933" s="12" t="s">
        <v>1495</v>
      </c>
      <c r="C933" s="22" t="s">
        <v>100</v>
      </c>
      <c r="D933" s="22" t="s">
        <v>387</v>
      </c>
      <c r="E933" s="22">
        <f t="shared" si="14"/>
        <v>64.319999999999993</v>
      </c>
      <c r="F933" s="12" t="s">
        <v>432</v>
      </c>
      <c r="G933" s="12">
        <v>160</v>
      </c>
      <c r="H933" s="12">
        <v>70</v>
      </c>
      <c r="I933" s="21">
        <v>771.54471544715443</v>
      </c>
      <c r="J933" s="21">
        <v>949</v>
      </c>
      <c r="K933" s="15">
        <v>146</v>
      </c>
    </row>
    <row r="934" spans="2:11">
      <c r="B934" s="12" t="s">
        <v>1496</v>
      </c>
      <c r="C934" s="22" t="s">
        <v>101</v>
      </c>
      <c r="D934" s="22" t="s">
        <v>388</v>
      </c>
      <c r="E934" s="22">
        <f t="shared" si="14"/>
        <v>62.92</v>
      </c>
      <c r="F934" s="12" t="s">
        <v>432</v>
      </c>
      <c r="G934" s="12">
        <v>160</v>
      </c>
      <c r="H934" s="12">
        <v>70</v>
      </c>
      <c r="I934" s="21">
        <v>761.78861788617883</v>
      </c>
      <c r="J934" s="21">
        <v>937</v>
      </c>
      <c r="K934" s="15">
        <v>146</v>
      </c>
    </row>
    <row r="935" spans="2:11">
      <c r="B935" s="12" t="s">
        <v>1497</v>
      </c>
      <c r="C935" s="22" t="s">
        <v>102</v>
      </c>
      <c r="D935" s="22" t="s">
        <v>389</v>
      </c>
      <c r="E935" s="22">
        <f t="shared" si="14"/>
        <v>66.61</v>
      </c>
      <c r="F935" s="12" t="s">
        <v>432</v>
      </c>
      <c r="G935" s="12">
        <v>160</v>
      </c>
      <c r="H935" s="12">
        <v>70</v>
      </c>
      <c r="I935" s="21">
        <v>826.82926829268297</v>
      </c>
      <c r="J935" s="21">
        <v>1017</v>
      </c>
      <c r="K935" s="15">
        <v>146</v>
      </c>
    </row>
    <row r="936" spans="2:11">
      <c r="B936" s="12" t="s">
        <v>1498</v>
      </c>
      <c r="C936" s="22" t="s">
        <v>103</v>
      </c>
      <c r="D936" s="22" t="s">
        <v>390</v>
      </c>
      <c r="E936" s="22">
        <f t="shared" si="14"/>
        <v>60.96</v>
      </c>
      <c r="F936" s="12" t="s">
        <v>432</v>
      </c>
      <c r="G936" s="12">
        <v>160</v>
      </c>
      <c r="H936" s="12">
        <v>70</v>
      </c>
      <c r="I936" s="21">
        <v>695.93495934959356</v>
      </c>
      <c r="J936" s="21">
        <v>856</v>
      </c>
      <c r="K936" s="15">
        <v>146</v>
      </c>
    </row>
    <row r="937" spans="2:11">
      <c r="B937" s="12" t="s">
        <v>1499</v>
      </c>
      <c r="C937" s="22" t="s">
        <v>104</v>
      </c>
      <c r="D937" s="22" t="s">
        <v>391</v>
      </c>
      <c r="E937" s="22">
        <f t="shared" si="14"/>
        <v>49.69</v>
      </c>
      <c r="F937" s="12" t="s">
        <v>432</v>
      </c>
      <c r="G937" s="12">
        <v>160</v>
      </c>
      <c r="H937" s="12">
        <v>70</v>
      </c>
      <c r="I937" s="21">
        <v>552.84552845528458</v>
      </c>
      <c r="J937" s="21">
        <v>680</v>
      </c>
      <c r="K937" s="15">
        <v>99</v>
      </c>
    </row>
    <row r="938" spans="2:11">
      <c r="B938" s="12" t="s">
        <v>1500</v>
      </c>
      <c r="C938" s="22" t="s">
        <v>105</v>
      </c>
      <c r="D938" s="22" t="s">
        <v>392</v>
      </c>
      <c r="E938" s="22">
        <f t="shared" si="14"/>
        <v>64.64</v>
      </c>
      <c r="F938" s="12" t="s">
        <v>432</v>
      </c>
      <c r="G938" s="12">
        <v>160</v>
      </c>
      <c r="H938" s="12">
        <v>70</v>
      </c>
      <c r="I938" s="21">
        <v>766.66666666666663</v>
      </c>
      <c r="J938" s="21">
        <v>943</v>
      </c>
      <c r="K938" s="15">
        <v>146</v>
      </c>
    </row>
    <row r="939" spans="2:11">
      <c r="B939" s="12" t="s">
        <v>1501</v>
      </c>
      <c r="C939" s="22" t="s">
        <v>106</v>
      </c>
      <c r="D939" s="22" t="s">
        <v>393</v>
      </c>
      <c r="E939" s="22">
        <f t="shared" si="14"/>
        <v>50.85</v>
      </c>
      <c r="F939" s="12" t="s">
        <v>432</v>
      </c>
      <c r="G939" s="12">
        <v>160</v>
      </c>
      <c r="H939" s="12">
        <v>70</v>
      </c>
      <c r="I939" s="21">
        <v>562.60162601626018</v>
      </c>
      <c r="J939" s="21">
        <v>692</v>
      </c>
      <c r="K939" s="15">
        <v>146</v>
      </c>
    </row>
    <row r="940" spans="2:11">
      <c r="B940" s="12" t="s">
        <v>1502</v>
      </c>
      <c r="C940" s="22" t="s">
        <v>107</v>
      </c>
      <c r="D940" s="22" t="s">
        <v>394</v>
      </c>
      <c r="E940" s="22">
        <f t="shared" si="14"/>
        <v>56.04</v>
      </c>
      <c r="F940" s="12" t="s">
        <v>432</v>
      </c>
      <c r="G940" s="12">
        <v>160</v>
      </c>
      <c r="H940" s="12">
        <v>70</v>
      </c>
      <c r="I940" s="21">
        <v>673.98373983739839</v>
      </c>
      <c r="J940" s="21">
        <v>829</v>
      </c>
      <c r="K940" s="15">
        <v>146</v>
      </c>
    </row>
    <row r="941" spans="2:11">
      <c r="B941" s="12" t="s">
        <v>1503</v>
      </c>
      <c r="C941" s="22" t="s">
        <v>108</v>
      </c>
      <c r="D941" s="22" t="s">
        <v>395</v>
      </c>
      <c r="E941" s="22">
        <f t="shared" si="14"/>
        <v>55.62</v>
      </c>
      <c r="F941" s="12" t="s">
        <v>432</v>
      </c>
      <c r="G941" s="12">
        <v>160</v>
      </c>
      <c r="H941" s="12">
        <v>70</v>
      </c>
      <c r="I941" s="21">
        <v>647.96747967479678</v>
      </c>
      <c r="J941" s="21">
        <v>797</v>
      </c>
      <c r="K941" s="15">
        <v>146</v>
      </c>
    </row>
    <row r="942" spans="2:11">
      <c r="B942" s="12" t="s">
        <v>1504</v>
      </c>
      <c r="C942" s="22" t="s">
        <v>109</v>
      </c>
      <c r="D942" s="22">
        <v>56.3</v>
      </c>
      <c r="E942" s="22">
        <f t="shared" si="14"/>
        <v>59.3</v>
      </c>
      <c r="F942" s="12" t="s">
        <v>432</v>
      </c>
      <c r="G942" s="12">
        <v>160</v>
      </c>
      <c r="H942" s="12">
        <v>70</v>
      </c>
      <c r="I942" s="21">
        <v>742.27642276422762</v>
      </c>
      <c r="J942" s="21">
        <v>913</v>
      </c>
      <c r="K942" s="15">
        <v>146</v>
      </c>
    </row>
    <row r="943" spans="2:11">
      <c r="B943" s="12" t="s">
        <v>1505</v>
      </c>
      <c r="C943" s="22" t="s">
        <v>110</v>
      </c>
      <c r="D943" s="22" t="s">
        <v>396</v>
      </c>
      <c r="E943" s="22">
        <f t="shared" si="14"/>
        <v>53.96</v>
      </c>
      <c r="F943" s="12" t="s">
        <v>432</v>
      </c>
      <c r="G943" s="12">
        <v>160</v>
      </c>
      <c r="H943" s="12">
        <v>70</v>
      </c>
      <c r="I943" s="21">
        <v>647.15447154471542</v>
      </c>
      <c r="J943" s="21">
        <v>796</v>
      </c>
      <c r="K943" s="15">
        <v>146</v>
      </c>
    </row>
    <row r="944" spans="2:11">
      <c r="B944" s="12" t="s">
        <v>1506</v>
      </c>
      <c r="C944" s="22" t="s">
        <v>111</v>
      </c>
      <c r="D944" s="22" t="s">
        <v>397</v>
      </c>
      <c r="E944" s="22">
        <f t="shared" si="14"/>
        <v>57.64</v>
      </c>
      <c r="F944" s="12" t="s">
        <v>432</v>
      </c>
      <c r="G944" s="12">
        <v>160</v>
      </c>
      <c r="H944" s="12">
        <v>70</v>
      </c>
      <c r="I944" s="21">
        <v>704.8780487804878</v>
      </c>
      <c r="J944" s="21">
        <v>867</v>
      </c>
      <c r="K944" s="15">
        <v>146</v>
      </c>
    </row>
    <row r="945" spans="2:13">
      <c r="B945" s="12" t="s">
        <v>1507</v>
      </c>
      <c r="C945" s="22" t="s">
        <v>112</v>
      </c>
      <c r="D945" s="22" t="s">
        <v>398</v>
      </c>
      <c r="E945" s="22">
        <f t="shared" si="14"/>
        <v>55.93</v>
      </c>
      <c r="F945" s="12" t="s">
        <v>432</v>
      </c>
      <c r="G945" s="12">
        <v>160</v>
      </c>
      <c r="H945" s="12">
        <v>70</v>
      </c>
      <c r="I945" s="21">
        <v>669.91869918699183</v>
      </c>
      <c r="J945" s="21">
        <v>824</v>
      </c>
      <c r="K945" s="15">
        <v>146</v>
      </c>
    </row>
    <row r="946" spans="2:13">
      <c r="B946" s="16" t="s">
        <v>1508</v>
      </c>
      <c r="C946" s="24" t="s">
        <v>90</v>
      </c>
      <c r="D946" s="24" t="s">
        <v>379</v>
      </c>
      <c r="E946" s="24">
        <f t="shared" si="14"/>
        <v>60.81</v>
      </c>
      <c r="F946" s="16" t="s">
        <v>2</v>
      </c>
      <c r="G946" s="16">
        <v>160</v>
      </c>
      <c r="H946" s="16">
        <v>70</v>
      </c>
      <c r="I946" s="25">
        <v>829.26829268292681</v>
      </c>
      <c r="J946" s="25">
        <v>1020</v>
      </c>
      <c r="K946" s="17">
        <v>146</v>
      </c>
      <c r="L946" s="26"/>
      <c r="M946" s="26"/>
    </row>
    <row r="947" spans="2:13">
      <c r="B947" s="16" t="s">
        <v>1509</v>
      </c>
      <c r="C947" s="24" t="s">
        <v>91</v>
      </c>
      <c r="D947" s="24" t="s">
        <v>354</v>
      </c>
      <c r="E947" s="24">
        <f t="shared" si="14"/>
        <v>59.89</v>
      </c>
      <c r="F947" s="16" t="s">
        <v>2</v>
      </c>
      <c r="G947" s="16">
        <v>160</v>
      </c>
      <c r="H947" s="16">
        <v>70</v>
      </c>
      <c r="I947" s="25">
        <v>877.23577235772359</v>
      </c>
      <c r="J947" s="25">
        <v>1079</v>
      </c>
      <c r="K947" s="17">
        <v>146</v>
      </c>
      <c r="L947" s="26"/>
      <c r="M947" s="26"/>
    </row>
    <row r="948" spans="2:13">
      <c r="B948" s="16" t="s">
        <v>1510</v>
      </c>
      <c r="C948" s="24" t="s">
        <v>92</v>
      </c>
      <c r="D948" s="24" t="s">
        <v>380</v>
      </c>
      <c r="E948" s="24">
        <f t="shared" si="14"/>
        <v>63.04</v>
      </c>
      <c r="F948" s="16" t="s">
        <v>2</v>
      </c>
      <c r="G948" s="16">
        <v>160</v>
      </c>
      <c r="H948" s="16">
        <v>70</v>
      </c>
      <c r="I948" s="25">
        <v>934.14634146341461</v>
      </c>
      <c r="J948" s="25">
        <v>1149</v>
      </c>
      <c r="K948" s="17">
        <v>146</v>
      </c>
      <c r="L948" s="26"/>
      <c r="M948" s="26"/>
    </row>
    <row r="949" spans="2:13">
      <c r="B949" s="16" t="s">
        <v>1511</v>
      </c>
      <c r="C949" s="24" t="s">
        <v>93</v>
      </c>
      <c r="D949" s="24" t="s">
        <v>381</v>
      </c>
      <c r="E949" s="24">
        <f t="shared" si="14"/>
        <v>44.48</v>
      </c>
      <c r="F949" s="16" t="s">
        <v>2</v>
      </c>
      <c r="G949" s="16">
        <v>160</v>
      </c>
      <c r="H949" s="16">
        <v>70</v>
      </c>
      <c r="I949" s="25">
        <v>589.43089430894315</v>
      </c>
      <c r="J949" s="25">
        <v>725</v>
      </c>
      <c r="K949" s="17">
        <v>99</v>
      </c>
      <c r="L949" s="26"/>
      <c r="M949" s="26"/>
    </row>
    <row r="950" spans="2:13">
      <c r="B950" s="16" t="s">
        <v>1512</v>
      </c>
      <c r="C950" s="24" t="s">
        <v>94</v>
      </c>
      <c r="D950" s="24" t="s">
        <v>382</v>
      </c>
      <c r="E950" s="24">
        <f t="shared" si="14"/>
        <v>59.62</v>
      </c>
      <c r="F950" s="16" t="s">
        <v>2</v>
      </c>
      <c r="G950" s="16">
        <v>160</v>
      </c>
      <c r="H950" s="16">
        <v>70</v>
      </c>
      <c r="I950" s="25">
        <v>826.82926829268297</v>
      </c>
      <c r="J950" s="25">
        <v>1017</v>
      </c>
      <c r="K950" s="17">
        <v>146</v>
      </c>
      <c r="L950" s="26"/>
      <c r="M950" s="26"/>
    </row>
    <row r="951" spans="2:13">
      <c r="B951" s="16" t="s">
        <v>1513</v>
      </c>
      <c r="C951" s="24" t="s">
        <v>95</v>
      </c>
      <c r="D951" s="24" t="s">
        <v>383</v>
      </c>
      <c r="E951" s="24">
        <f t="shared" si="14"/>
        <v>61.39</v>
      </c>
      <c r="F951" s="16" t="s">
        <v>2</v>
      </c>
      <c r="G951" s="16">
        <v>160</v>
      </c>
      <c r="H951" s="16">
        <v>70</v>
      </c>
      <c r="I951" s="25">
        <v>763.41463414634143</v>
      </c>
      <c r="J951" s="25">
        <v>939</v>
      </c>
      <c r="K951" s="17">
        <v>146</v>
      </c>
      <c r="L951" s="26"/>
      <c r="M951" s="26"/>
    </row>
    <row r="952" spans="2:13">
      <c r="B952" s="16" t="s">
        <v>1514</v>
      </c>
      <c r="C952" s="24" t="s">
        <v>96</v>
      </c>
      <c r="D952" s="24" t="s">
        <v>384</v>
      </c>
      <c r="E952" s="24">
        <f t="shared" si="14"/>
        <v>65.08</v>
      </c>
      <c r="F952" s="16" t="s">
        <v>2</v>
      </c>
      <c r="G952" s="16">
        <v>160</v>
      </c>
      <c r="H952" s="16">
        <v>70</v>
      </c>
      <c r="I952" s="25">
        <v>842.27642276422762</v>
      </c>
      <c r="J952" s="25">
        <v>1036</v>
      </c>
      <c r="K952" s="17">
        <v>146</v>
      </c>
      <c r="L952" s="26"/>
      <c r="M952" s="26"/>
    </row>
    <row r="953" spans="2:13">
      <c r="B953" s="16" t="s">
        <v>1515</v>
      </c>
      <c r="C953" s="24" t="s">
        <v>97</v>
      </c>
      <c r="D953" s="24">
        <v>59.6</v>
      </c>
      <c r="E953" s="24">
        <f t="shared" si="14"/>
        <v>62.6</v>
      </c>
      <c r="F953" s="16" t="s">
        <v>2</v>
      </c>
      <c r="G953" s="16">
        <v>160</v>
      </c>
      <c r="H953" s="16">
        <v>70</v>
      </c>
      <c r="I953" s="25">
        <v>808.94308943089436</v>
      </c>
      <c r="J953" s="25">
        <v>995</v>
      </c>
      <c r="K953" s="17">
        <v>146</v>
      </c>
      <c r="L953" s="26"/>
      <c r="M953" s="26"/>
    </row>
    <row r="954" spans="2:13">
      <c r="B954" s="16" t="s">
        <v>1516</v>
      </c>
      <c r="C954" s="24" t="s">
        <v>98</v>
      </c>
      <c r="D954" s="24" t="s">
        <v>385</v>
      </c>
      <c r="E954" s="24">
        <f t="shared" si="14"/>
        <v>66.289999999999992</v>
      </c>
      <c r="F954" s="16" t="s">
        <v>2</v>
      </c>
      <c r="G954" s="16">
        <v>160</v>
      </c>
      <c r="H954" s="16">
        <v>70</v>
      </c>
      <c r="I954" s="25">
        <v>884.55284552845535</v>
      </c>
      <c r="J954" s="25">
        <v>1088</v>
      </c>
      <c r="K954" s="17">
        <v>146</v>
      </c>
      <c r="L954" s="26"/>
      <c r="M954" s="26"/>
    </row>
    <row r="955" spans="2:13">
      <c r="B955" s="16" t="s">
        <v>1517</v>
      </c>
      <c r="C955" s="24" t="s">
        <v>99</v>
      </c>
      <c r="D955" s="24" t="s">
        <v>386</v>
      </c>
      <c r="E955" s="24">
        <f t="shared" si="14"/>
        <v>60.64</v>
      </c>
      <c r="F955" s="16" t="s">
        <v>2</v>
      </c>
      <c r="G955" s="16">
        <v>160</v>
      </c>
      <c r="H955" s="16">
        <v>70</v>
      </c>
      <c r="I955" s="25">
        <v>756.91056910569102</v>
      </c>
      <c r="J955" s="25">
        <v>931</v>
      </c>
      <c r="K955" s="17">
        <v>146</v>
      </c>
      <c r="L955" s="26"/>
      <c r="M955" s="26"/>
    </row>
    <row r="956" spans="2:13">
      <c r="B956" s="16" t="s">
        <v>1518</v>
      </c>
      <c r="C956" s="24" t="s">
        <v>100</v>
      </c>
      <c r="D956" s="24" t="s">
        <v>387</v>
      </c>
      <c r="E956" s="24">
        <f t="shared" si="14"/>
        <v>64.319999999999993</v>
      </c>
      <c r="F956" s="16" t="s">
        <v>2</v>
      </c>
      <c r="G956" s="16">
        <v>160</v>
      </c>
      <c r="H956" s="16">
        <v>70</v>
      </c>
      <c r="I956" s="25">
        <v>856.91056910569102</v>
      </c>
      <c r="J956" s="25">
        <v>1054</v>
      </c>
      <c r="K956" s="17">
        <v>146</v>
      </c>
      <c r="L956" s="26"/>
      <c r="M956" s="26"/>
    </row>
    <row r="957" spans="2:13">
      <c r="B957" s="16" t="s">
        <v>1519</v>
      </c>
      <c r="C957" s="24" t="s">
        <v>101</v>
      </c>
      <c r="D957" s="24" t="s">
        <v>388</v>
      </c>
      <c r="E957" s="24">
        <f t="shared" si="14"/>
        <v>62.92</v>
      </c>
      <c r="F957" s="16" t="s">
        <v>2</v>
      </c>
      <c r="G957" s="16">
        <v>160</v>
      </c>
      <c r="H957" s="16">
        <v>70</v>
      </c>
      <c r="I957" s="25">
        <v>843.08943089430898</v>
      </c>
      <c r="J957" s="25">
        <v>1037</v>
      </c>
      <c r="K957" s="17">
        <v>146</v>
      </c>
      <c r="L957" s="26"/>
      <c r="M957" s="26"/>
    </row>
    <row r="958" spans="2:13">
      <c r="B958" s="16" t="s">
        <v>1520</v>
      </c>
      <c r="C958" s="24" t="s">
        <v>102</v>
      </c>
      <c r="D958" s="24" t="s">
        <v>389</v>
      </c>
      <c r="E958" s="24">
        <f t="shared" si="14"/>
        <v>66.61</v>
      </c>
      <c r="F958" s="16" t="s">
        <v>2</v>
      </c>
      <c r="G958" s="16">
        <v>160</v>
      </c>
      <c r="H958" s="16">
        <v>70</v>
      </c>
      <c r="I958" s="25">
        <v>910.56910569105696</v>
      </c>
      <c r="J958" s="25">
        <v>1120</v>
      </c>
      <c r="K958" s="17">
        <v>146</v>
      </c>
      <c r="L958" s="26"/>
      <c r="M958" s="26"/>
    </row>
    <row r="959" spans="2:13">
      <c r="B959" s="16" t="s">
        <v>1521</v>
      </c>
      <c r="C959" s="24" t="s">
        <v>103</v>
      </c>
      <c r="D959" s="24" t="s">
        <v>390</v>
      </c>
      <c r="E959" s="24">
        <f t="shared" si="14"/>
        <v>60.96</v>
      </c>
      <c r="F959" s="16" t="s">
        <v>2</v>
      </c>
      <c r="G959" s="16">
        <v>160</v>
      </c>
      <c r="H959" s="16">
        <v>70</v>
      </c>
      <c r="I959" s="25">
        <v>785.36585365853659</v>
      </c>
      <c r="J959" s="25">
        <v>966</v>
      </c>
      <c r="K959" s="17">
        <v>146</v>
      </c>
      <c r="L959" s="26"/>
      <c r="M959" s="26"/>
    </row>
    <row r="960" spans="2:13">
      <c r="B960" s="16" t="s">
        <v>1522</v>
      </c>
      <c r="C960" s="24" t="s">
        <v>104</v>
      </c>
      <c r="D960" s="24" t="s">
        <v>391</v>
      </c>
      <c r="E960" s="24">
        <f t="shared" si="14"/>
        <v>49.69</v>
      </c>
      <c r="F960" s="16" t="s">
        <v>2</v>
      </c>
      <c r="G960" s="16">
        <v>160</v>
      </c>
      <c r="H960" s="16">
        <v>70</v>
      </c>
      <c r="I960" s="25">
        <v>634.14634146341461</v>
      </c>
      <c r="J960" s="25">
        <v>780</v>
      </c>
      <c r="K960" s="17">
        <v>99</v>
      </c>
      <c r="L960" s="26"/>
      <c r="M960" s="26"/>
    </row>
    <row r="961" spans="2:13">
      <c r="B961" s="16" t="s">
        <v>1523</v>
      </c>
      <c r="C961" s="24" t="s">
        <v>105</v>
      </c>
      <c r="D961" s="24" t="s">
        <v>392</v>
      </c>
      <c r="E961" s="24">
        <f t="shared" si="14"/>
        <v>64.64</v>
      </c>
      <c r="F961" s="16" t="s">
        <v>2</v>
      </c>
      <c r="G961" s="16">
        <v>160</v>
      </c>
      <c r="H961" s="16">
        <v>70</v>
      </c>
      <c r="I961" s="25">
        <v>848.78048780487802</v>
      </c>
      <c r="J961" s="25">
        <v>1044</v>
      </c>
      <c r="K961" s="17">
        <v>146</v>
      </c>
      <c r="L961" s="26"/>
      <c r="M961" s="26"/>
    </row>
    <row r="962" spans="2:13">
      <c r="B962" s="16" t="s">
        <v>1524</v>
      </c>
      <c r="C962" s="24" t="s">
        <v>106</v>
      </c>
      <c r="D962" s="24" t="s">
        <v>393</v>
      </c>
      <c r="E962" s="24">
        <f t="shared" si="14"/>
        <v>50.85</v>
      </c>
      <c r="F962" s="16" t="s">
        <v>2</v>
      </c>
      <c r="G962" s="16">
        <v>160</v>
      </c>
      <c r="H962" s="16">
        <v>70</v>
      </c>
      <c r="I962" s="25">
        <v>647.15447154471542</v>
      </c>
      <c r="J962" s="25">
        <v>796</v>
      </c>
      <c r="K962" s="17">
        <v>146</v>
      </c>
      <c r="L962" s="26"/>
      <c r="M962" s="26"/>
    </row>
    <row r="963" spans="2:13">
      <c r="B963" s="16" t="s">
        <v>1525</v>
      </c>
      <c r="C963" s="24" t="s">
        <v>107</v>
      </c>
      <c r="D963" s="24" t="s">
        <v>394</v>
      </c>
      <c r="E963" s="24">
        <f t="shared" si="14"/>
        <v>56.04</v>
      </c>
      <c r="F963" s="16" t="s">
        <v>2</v>
      </c>
      <c r="G963" s="16">
        <v>160</v>
      </c>
      <c r="H963" s="16">
        <v>70</v>
      </c>
      <c r="I963" s="25">
        <v>756.09756097560978</v>
      </c>
      <c r="J963" s="25">
        <v>930</v>
      </c>
      <c r="K963" s="17">
        <v>146</v>
      </c>
      <c r="L963" s="26"/>
      <c r="M963" s="26"/>
    </row>
    <row r="964" spans="2:13">
      <c r="B964" s="16" t="s">
        <v>1526</v>
      </c>
      <c r="C964" s="24" t="s">
        <v>108</v>
      </c>
      <c r="D964" s="24" t="s">
        <v>395</v>
      </c>
      <c r="E964" s="24">
        <f t="shared" ref="E964:E1027" si="15">D964+3</f>
        <v>55.62</v>
      </c>
      <c r="F964" s="16" t="s">
        <v>2</v>
      </c>
      <c r="G964" s="16">
        <v>160</v>
      </c>
      <c r="H964" s="16">
        <v>70</v>
      </c>
      <c r="I964" s="25">
        <v>726.01626016260161</v>
      </c>
      <c r="J964" s="25">
        <v>893</v>
      </c>
      <c r="K964" s="17">
        <v>146</v>
      </c>
      <c r="L964" s="26"/>
      <c r="M964" s="26"/>
    </row>
    <row r="965" spans="2:13">
      <c r="B965" s="16" t="s">
        <v>1527</v>
      </c>
      <c r="C965" s="24" t="s">
        <v>109</v>
      </c>
      <c r="D965" s="24">
        <v>56.3</v>
      </c>
      <c r="E965" s="24">
        <f t="shared" si="15"/>
        <v>59.3</v>
      </c>
      <c r="F965" s="16" t="s">
        <v>2</v>
      </c>
      <c r="G965" s="16">
        <v>160</v>
      </c>
      <c r="H965" s="16">
        <v>70</v>
      </c>
      <c r="I965" s="25">
        <v>804.06504065040656</v>
      </c>
      <c r="J965" s="25">
        <v>989</v>
      </c>
      <c r="K965" s="17">
        <v>146</v>
      </c>
      <c r="L965" s="26"/>
      <c r="M965" s="26"/>
    </row>
    <row r="966" spans="2:13">
      <c r="B966" s="16" t="s">
        <v>1528</v>
      </c>
      <c r="C966" s="24" t="s">
        <v>110</v>
      </c>
      <c r="D966" s="24" t="s">
        <v>396</v>
      </c>
      <c r="E966" s="24">
        <f t="shared" si="15"/>
        <v>53.96</v>
      </c>
      <c r="F966" s="16" t="s">
        <v>2</v>
      </c>
      <c r="G966" s="16">
        <v>160</v>
      </c>
      <c r="H966" s="16">
        <v>70</v>
      </c>
      <c r="I966" s="25">
        <v>725.20325203252037</v>
      </c>
      <c r="J966" s="25">
        <v>892</v>
      </c>
      <c r="K966" s="17">
        <v>146</v>
      </c>
      <c r="L966" s="26"/>
      <c r="M966" s="26"/>
    </row>
    <row r="967" spans="2:13">
      <c r="B967" s="16" t="s">
        <v>1529</v>
      </c>
      <c r="C967" s="24" t="s">
        <v>111</v>
      </c>
      <c r="D967" s="24" t="s">
        <v>397</v>
      </c>
      <c r="E967" s="24">
        <f t="shared" si="15"/>
        <v>57.64</v>
      </c>
      <c r="F967" s="16" t="s">
        <v>2</v>
      </c>
      <c r="G967" s="16">
        <v>160</v>
      </c>
      <c r="H967" s="16">
        <v>70</v>
      </c>
      <c r="I967" s="25">
        <v>786.17886178861795</v>
      </c>
      <c r="J967" s="25">
        <v>967</v>
      </c>
      <c r="K967" s="17">
        <v>146</v>
      </c>
      <c r="L967" s="26"/>
      <c r="M967" s="26"/>
    </row>
    <row r="968" spans="2:13">
      <c r="B968" s="16" t="s">
        <v>1530</v>
      </c>
      <c r="C968" s="24" t="s">
        <v>112</v>
      </c>
      <c r="D968" s="24" t="s">
        <v>398</v>
      </c>
      <c r="E968" s="24">
        <f t="shared" si="15"/>
        <v>55.93</v>
      </c>
      <c r="F968" s="16" t="s">
        <v>2</v>
      </c>
      <c r="G968" s="16">
        <v>160</v>
      </c>
      <c r="H968" s="16">
        <v>70</v>
      </c>
      <c r="I968" s="25">
        <v>750.40650406504062</v>
      </c>
      <c r="J968" s="25">
        <v>923</v>
      </c>
      <c r="K968" s="17">
        <v>146</v>
      </c>
      <c r="L968" s="26"/>
      <c r="M968" s="26"/>
    </row>
    <row r="969" spans="2:13">
      <c r="B969" s="12" t="s">
        <v>1531</v>
      </c>
      <c r="C969" s="22" t="s">
        <v>90</v>
      </c>
      <c r="D969" s="22" t="s">
        <v>399</v>
      </c>
      <c r="E969" s="22">
        <f t="shared" si="15"/>
        <v>68.430000000000007</v>
      </c>
      <c r="F969" s="12" t="s">
        <v>431</v>
      </c>
      <c r="G969" s="12">
        <v>160</v>
      </c>
      <c r="H969" s="12">
        <v>80</v>
      </c>
      <c r="I969" s="21">
        <v>742.27642276422762</v>
      </c>
      <c r="J969" s="21">
        <v>913</v>
      </c>
      <c r="K969" s="15">
        <v>146</v>
      </c>
    </row>
    <row r="970" spans="2:13">
      <c r="B970" s="12" t="s">
        <v>1532</v>
      </c>
      <c r="C970" s="22" t="s">
        <v>91</v>
      </c>
      <c r="D970" s="22">
        <v>62.7</v>
      </c>
      <c r="E970" s="22">
        <f t="shared" si="15"/>
        <v>65.7</v>
      </c>
      <c r="F970" s="12" t="s">
        <v>431</v>
      </c>
      <c r="G970" s="12">
        <v>160</v>
      </c>
      <c r="H970" s="12">
        <v>80</v>
      </c>
      <c r="I970" s="21">
        <v>773.17073170731703</v>
      </c>
      <c r="J970" s="21">
        <v>951</v>
      </c>
      <c r="K970" s="15">
        <v>146</v>
      </c>
    </row>
    <row r="971" spans="2:13">
      <c r="B971" s="12" t="s">
        <v>1533</v>
      </c>
      <c r="C971" s="22" t="s">
        <v>92</v>
      </c>
      <c r="D971" s="22" t="s">
        <v>400</v>
      </c>
      <c r="E971" s="22">
        <f t="shared" si="15"/>
        <v>68.819999999999993</v>
      </c>
      <c r="F971" s="12" t="s">
        <v>431</v>
      </c>
      <c r="G971" s="12">
        <v>160</v>
      </c>
      <c r="H971" s="12">
        <v>80</v>
      </c>
      <c r="I971" s="21">
        <v>823.57723577235777</v>
      </c>
      <c r="J971" s="21">
        <v>1013</v>
      </c>
      <c r="K971" s="15">
        <v>146</v>
      </c>
    </row>
    <row r="972" spans="2:13">
      <c r="B972" s="12" t="s">
        <v>1534</v>
      </c>
      <c r="C972" s="22" t="s">
        <v>93</v>
      </c>
      <c r="D972" s="22" t="s">
        <v>401</v>
      </c>
      <c r="E972" s="22">
        <f t="shared" si="15"/>
        <v>50.16</v>
      </c>
      <c r="F972" s="12" t="s">
        <v>431</v>
      </c>
      <c r="G972" s="12">
        <v>160</v>
      </c>
      <c r="H972" s="12">
        <v>80</v>
      </c>
      <c r="I972" s="21">
        <v>504.8780487804878</v>
      </c>
      <c r="J972" s="21">
        <v>621</v>
      </c>
      <c r="K972" s="15">
        <v>146</v>
      </c>
    </row>
    <row r="973" spans="2:13">
      <c r="B973" s="12" t="s">
        <v>1535</v>
      </c>
      <c r="C973" s="22" t="s">
        <v>94</v>
      </c>
      <c r="D973" s="22" t="s">
        <v>402</v>
      </c>
      <c r="E973" s="22">
        <f t="shared" si="15"/>
        <v>66.17</v>
      </c>
      <c r="F973" s="12" t="s">
        <v>431</v>
      </c>
      <c r="G973" s="12">
        <v>160</v>
      </c>
      <c r="H973" s="12">
        <v>80</v>
      </c>
      <c r="I973" s="21">
        <v>735.77235772357722</v>
      </c>
      <c r="J973" s="21">
        <v>905</v>
      </c>
      <c r="K973" s="15">
        <v>146</v>
      </c>
    </row>
    <row r="974" spans="2:13">
      <c r="B974" s="12" t="s">
        <v>1536</v>
      </c>
      <c r="C974" s="22" t="s">
        <v>95</v>
      </c>
      <c r="D974" s="22" t="s">
        <v>403</v>
      </c>
      <c r="E974" s="22">
        <f t="shared" si="15"/>
        <v>69.14</v>
      </c>
      <c r="F974" s="12" t="s">
        <v>431</v>
      </c>
      <c r="G974" s="12">
        <v>160</v>
      </c>
      <c r="H974" s="12">
        <v>80</v>
      </c>
      <c r="I974" s="21">
        <v>659.34959349593498</v>
      </c>
      <c r="J974" s="21">
        <v>811</v>
      </c>
      <c r="K974" s="15">
        <v>146</v>
      </c>
    </row>
    <row r="975" spans="2:13">
      <c r="B975" s="12" t="s">
        <v>1537</v>
      </c>
      <c r="C975" s="22" t="s">
        <v>96</v>
      </c>
      <c r="D975" s="22" t="s">
        <v>404</v>
      </c>
      <c r="E975" s="22">
        <f t="shared" si="15"/>
        <v>72.83</v>
      </c>
      <c r="F975" s="12" t="s">
        <v>431</v>
      </c>
      <c r="G975" s="12">
        <v>160</v>
      </c>
      <c r="H975" s="12">
        <v>80</v>
      </c>
      <c r="I975" s="21">
        <v>734.95934959349597</v>
      </c>
      <c r="J975" s="21">
        <v>904</v>
      </c>
      <c r="K975" s="15">
        <v>146</v>
      </c>
    </row>
    <row r="976" spans="2:13">
      <c r="B976" s="12" t="s">
        <v>1538</v>
      </c>
      <c r="C976" s="22" t="s">
        <v>97</v>
      </c>
      <c r="D976" s="22" t="s">
        <v>405</v>
      </c>
      <c r="E976" s="22">
        <f t="shared" si="15"/>
        <v>69.849999999999994</v>
      </c>
      <c r="F976" s="12" t="s">
        <v>431</v>
      </c>
      <c r="G976" s="12">
        <v>160</v>
      </c>
      <c r="H976" s="12">
        <v>80</v>
      </c>
      <c r="I976" s="21">
        <v>704.8780487804878</v>
      </c>
      <c r="J976" s="21">
        <v>867</v>
      </c>
      <c r="K976" s="15">
        <v>146</v>
      </c>
    </row>
    <row r="977" spans="2:13">
      <c r="B977" s="12" t="s">
        <v>1539</v>
      </c>
      <c r="C977" s="22" t="s">
        <v>98</v>
      </c>
      <c r="D977" s="22" t="s">
        <v>406</v>
      </c>
      <c r="E977" s="22">
        <f t="shared" si="15"/>
        <v>73.53</v>
      </c>
      <c r="F977" s="12" t="s">
        <v>431</v>
      </c>
      <c r="G977" s="12">
        <v>160</v>
      </c>
      <c r="H977" s="12">
        <v>80</v>
      </c>
      <c r="I977" s="21">
        <v>778.86178861788619</v>
      </c>
      <c r="J977" s="21">
        <v>958</v>
      </c>
      <c r="K977" s="15">
        <v>146</v>
      </c>
    </row>
    <row r="978" spans="2:13">
      <c r="B978" s="12" t="s">
        <v>1540</v>
      </c>
      <c r="C978" s="22" t="s">
        <v>99</v>
      </c>
      <c r="D978" s="22" t="s">
        <v>407</v>
      </c>
      <c r="E978" s="22">
        <f t="shared" si="15"/>
        <v>68.39</v>
      </c>
      <c r="F978" s="12" t="s">
        <v>431</v>
      </c>
      <c r="G978" s="12">
        <v>160</v>
      </c>
      <c r="H978" s="12">
        <v>80</v>
      </c>
      <c r="I978" s="21">
        <v>659.34959349593498</v>
      </c>
      <c r="J978" s="21">
        <v>811</v>
      </c>
      <c r="K978" s="15">
        <v>146</v>
      </c>
    </row>
    <row r="979" spans="2:13">
      <c r="B979" s="12" t="s">
        <v>1541</v>
      </c>
      <c r="C979" s="22" t="s">
        <v>100</v>
      </c>
      <c r="D979" s="22" t="s">
        <v>408</v>
      </c>
      <c r="E979" s="22">
        <f t="shared" si="15"/>
        <v>72.069999999999993</v>
      </c>
      <c r="F979" s="12" t="s">
        <v>431</v>
      </c>
      <c r="G979" s="12">
        <v>160</v>
      </c>
      <c r="H979" s="12">
        <v>80</v>
      </c>
      <c r="I979" s="21">
        <v>753.65853658536582</v>
      </c>
      <c r="J979" s="21">
        <v>927</v>
      </c>
      <c r="K979" s="15">
        <v>146</v>
      </c>
    </row>
    <row r="980" spans="2:13">
      <c r="B980" s="12" t="s">
        <v>1542</v>
      </c>
      <c r="C980" s="22" t="s">
        <v>101</v>
      </c>
      <c r="D980" s="22" t="s">
        <v>409</v>
      </c>
      <c r="E980" s="22">
        <f t="shared" si="15"/>
        <v>69.67</v>
      </c>
      <c r="F980" s="12" t="s">
        <v>431</v>
      </c>
      <c r="G980" s="12">
        <v>160</v>
      </c>
      <c r="H980" s="12">
        <v>80</v>
      </c>
      <c r="I980" s="21">
        <v>737.39837398373982</v>
      </c>
      <c r="J980" s="21">
        <v>907</v>
      </c>
      <c r="K980" s="15">
        <v>146</v>
      </c>
    </row>
    <row r="981" spans="2:13">
      <c r="B981" s="12" t="s">
        <v>1543</v>
      </c>
      <c r="C981" s="22" t="s">
        <v>102</v>
      </c>
      <c r="D981" s="22" t="s">
        <v>410</v>
      </c>
      <c r="E981" s="22">
        <f t="shared" si="15"/>
        <v>73.349999999999994</v>
      </c>
      <c r="F981" s="12" t="s">
        <v>431</v>
      </c>
      <c r="G981" s="12">
        <v>160</v>
      </c>
      <c r="H981" s="12">
        <v>80</v>
      </c>
      <c r="I981" s="21">
        <v>792.68292682926835</v>
      </c>
      <c r="J981" s="21">
        <v>975</v>
      </c>
      <c r="K981" s="15">
        <v>146</v>
      </c>
    </row>
    <row r="982" spans="2:13">
      <c r="B982" s="12" t="s">
        <v>1544</v>
      </c>
      <c r="C982" s="22" t="s">
        <v>103</v>
      </c>
      <c r="D982" s="22">
        <v>65.2</v>
      </c>
      <c r="E982" s="22">
        <f t="shared" si="15"/>
        <v>68.2</v>
      </c>
      <c r="F982" s="12" t="s">
        <v>431</v>
      </c>
      <c r="G982" s="12">
        <v>160</v>
      </c>
      <c r="H982" s="12">
        <v>80</v>
      </c>
      <c r="I982" s="21">
        <v>691.05691056910575</v>
      </c>
      <c r="J982" s="21">
        <v>850</v>
      </c>
      <c r="K982" s="15">
        <v>146</v>
      </c>
    </row>
    <row r="983" spans="2:13">
      <c r="B983" s="12" t="s">
        <v>1545</v>
      </c>
      <c r="C983" s="22" t="s">
        <v>104</v>
      </c>
      <c r="D983" s="22" t="s">
        <v>364</v>
      </c>
      <c r="E983" s="22">
        <f t="shared" si="15"/>
        <v>55.36</v>
      </c>
      <c r="F983" s="12" t="s">
        <v>431</v>
      </c>
      <c r="G983" s="12">
        <v>160</v>
      </c>
      <c r="H983" s="12">
        <v>80</v>
      </c>
      <c r="I983" s="21">
        <v>533.33333333333337</v>
      </c>
      <c r="J983" s="21">
        <v>656</v>
      </c>
      <c r="K983" s="15">
        <v>146</v>
      </c>
    </row>
    <row r="984" spans="2:13">
      <c r="B984" s="12" t="s">
        <v>1546</v>
      </c>
      <c r="C984" s="22" t="s">
        <v>105</v>
      </c>
      <c r="D984" s="22" t="s">
        <v>411</v>
      </c>
      <c r="E984" s="22">
        <f t="shared" si="15"/>
        <v>71.89</v>
      </c>
      <c r="F984" s="12" t="s">
        <v>431</v>
      </c>
      <c r="G984" s="12">
        <v>160</v>
      </c>
      <c r="H984" s="12">
        <v>80</v>
      </c>
      <c r="I984" s="21">
        <v>743.08943089430898</v>
      </c>
      <c r="J984" s="21">
        <v>914</v>
      </c>
      <c r="K984" s="15">
        <v>146</v>
      </c>
    </row>
    <row r="985" spans="2:13">
      <c r="B985" s="12" t="s">
        <v>1547</v>
      </c>
      <c r="C985" s="22" t="s">
        <v>106</v>
      </c>
      <c r="D985" s="22" t="s">
        <v>412</v>
      </c>
      <c r="E985" s="22">
        <f t="shared" si="15"/>
        <v>57.66</v>
      </c>
      <c r="F985" s="12" t="s">
        <v>431</v>
      </c>
      <c r="G985" s="12">
        <v>160</v>
      </c>
      <c r="H985" s="12">
        <v>80</v>
      </c>
      <c r="I985" s="21">
        <v>545.52845528455282</v>
      </c>
      <c r="J985" s="21">
        <v>671</v>
      </c>
      <c r="K985" s="15">
        <v>146</v>
      </c>
    </row>
    <row r="986" spans="2:13">
      <c r="B986" s="12" t="s">
        <v>1548</v>
      </c>
      <c r="C986" s="22" t="s">
        <v>107</v>
      </c>
      <c r="D986" s="22">
        <v>60.1</v>
      </c>
      <c r="E986" s="22">
        <f t="shared" si="15"/>
        <v>63.1</v>
      </c>
      <c r="F986" s="12" t="s">
        <v>431</v>
      </c>
      <c r="G986" s="12">
        <v>160</v>
      </c>
      <c r="H986" s="12">
        <v>80</v>
      </c>
      <c r="I986" s="21">
        <v>641.46341463414637</v>
      </c>
      <c r="J986" s="21">
        <v>789</v>
      </c>
      <c r="K986" s="15">
        <v>146</v>
      </c>
    </row>
    <row r="987" spans="2:13">
      <c r="B987" s="12" t="s">
        <v>1549</v>
      </c>
      <c r="C987" s="22" t="s">
        <v>108</v>
      </c>
      <c r="D987" s="22" t="s">
        <v>413</v>
      </c>
      <c r="E987" s="22">
        <f t="shared" si="15"/>
        <v>62.68</v>
      </c>
      <c r="F987" s="12" t="s">
        <v>431</v>
      </c>
      <c r="G987" s="12">
        <v>160</v>
      </c>
      <c r="H987" s="12">
        <v>80</v>
      </c>
      <c r="I987" s="21">
        <v>617.07317073170736</v>
      </c>
      <c r="J987" s="21">
        <v>759</v>
      </c>
      <c r="K987" s="15">
        <v>146</v>
      </c>
    </row>
    <row r="988" spans="2:13">
      <c r="B988" s="12" t="s">
        <v>1550</v>
      </c>
      <c r="C988" s="22" t="s">
        <v>109</v>
      </c>
      <c r="D988" s="22" t="s">
        <v>414</v>
      </c>
      <c r="E988" s="22">
        <f t="shared" si="15"/>
        <v>66.36</v>
      </c>
      <c r="F988" s="12" t="s">
        <v>431</v>
      </c>
      <c r="G988" s="12">
        <v>160</v>
      </c>
      <c r="H988" s="12">
        <v>80</v>
      </c>
      <c r="I988" s="21">
        <v>710.56910569105696</v>
      </c>
      <c r="J988" s="21">
        <v>874</v>
      </c>
      <c r="K988" s="15">
        <v>146</v>
      </c>
    </row>
    <row r="989" spans="2:13">
      <c r="B989" s="12" t="s">
        <v>1551</v>
      </c>
      <c r="C989" s="22" t="s">
        <v>110</v>
      </c>
      <c r="D989" s="22" t="s">
        <v>415</v>
      </c>
      <c r="E989" s="22">
        <f t="shared" si="15"/>
        <v>61.02</v>
      </c>
      <c r="F989" s="12" t="s">
        <v>431</v>
      </c>
      <c r="G989" s="12">
        <v>160</v>
      </c>
      <c r="H989" s="12">
        <v>80</v>
      </c>
      <c r="I989" s="21">
        <v>617.07317073170736</v>
      </c>
      <c r="J989" s="21">
        <v>759</v>
      </c>
      <c r="K989" s="15">
        <v>146</v>
      </c>
    </row>
    <row r="990" spans="2:13">
      <c r="B990" s="12" t="s">
        <v>1552</v>
      </c>
      <c r="C990" s="22" t="s">
        <v>111</v>
      </c>
      <c r="D990" s="22">
        <v>61.7</v>
      </c>
      <c r="E990" s="22">
        <f t="shared" si="15"/>
        <v>64.7</v>
      </c>
      <c r="F990" s="12" t="s">
        <v>431</v>
      </c>
      <c r="G990" s="12">
        <v>160</v>
      </c>
      <c r="H990" s="12">
        <v>80</v>
      </c>
      <c r="I990" s="21">
        <v>669.91869918699183</v>
      </c>
      <c r="J990" s="21">
        <v>824</v>
      </c>
      <c r="K990" s="15">
        <v>146</v>
      </c>
    </row>
    <row r="991" spans="2:13">
      <c r="B991" s="12" t="s">
        <v>1553</v>
      </c>
      <c r="C991" s="22" t="s">
        <v>112</v>
      </c>
      <c r="D991" s="22" t="s">
        <v>416</v>
      </c>
      <c r="E991" s="22">
        <f t="shared" si="15"/>
        <v>62.49</v>
      </c>
      <c r="F991" s="12" t="s">
        <v>431</v>
      </c>
      <c r="G991" s="12">
        <v>160</v>
      </c>
      <c r="H991" s="12">
        <v>80</v>
      </c>
      <c r="I991" s="21">
        <v>652.03252032520322</v>
      </c>
      <c r="J991" s="21">
        <v>802</v>
      </c>
      <c r="K991" s="15">
        <v>146</v>
      </c>
    </row>
    <row r="992" spans="2:13">
      <c r="B992" s="16" t="s">
        <v>1554</v>
      </c>
      <c r="C992" s="24" t="s">
        <v>90</v>
      </c>
      <c r="D992" s="24" t="s">
        <v>399</v>
      </c>
      <c r="E992" s="24">
        <f t="shared" si="15"/>
        <v>68.430000000000007</v>
      </c>
      <c r="F992" s="16" t="s">
        <v>432</v>
      </c>
      <c r="G992" s="16">
        <v>160</v>
      </c>
      <c r="H992" s="16">
        <v>80</v>
      </c>
      <c r="I992" s="25">
        <v>782.11382113821139</v>
      </c>
      <c r="J992" s="25">
        <v>962</v>
      </c>
      <c r="K992" s="17">
        <v>146</v>
      </c>
      <c r="L992" s="26"/>
      <c r="M992" s="26"/>
    </row>
    <row r="993" spans="2:13">
      <c r="B993" s="16" t="s">
        <v>1555</v>
      </c>
      <c r="C993" s="24" t="s">
        <v>91</v>
      </c>
      <c r="D993" s="24">
        <v>62.7</v>
      </c>
      <c r="E993" s="24">
        <f t="shared" si="15"/>
        <v>65.7</v>
      </c>
      <c r="F993" s="16" t="s">
        <v>432</v>
      </c>
      <c r="G993" s="16">
        <v>160</v>
      </c>
      <c r="H993" s="16">
        <v>80</v>
      </c>
      <c r="I993" s="25">
        <v>813.00813008130081</v>
      </c>
      <c r="J993" s="25">
        <v>1000</v>
      </c>
      <c r="K993" s="17">
        <v>146</v>
      </c>
      <c r="L993" s="26"/>
      <c r="M993" s="26"/>
    </row>
    <row r="994" spans="2:13">
      <c r="B994" s="16" t="s">
        <v>1556</v>
      </c>
      <c r="C994" s="24" t="s">
        <v>92</v>
      </c>
      <c r="D994" s="24" t="s">
        <v>400</v>
      </c>
      <c r="E994" s="24">
        <f t="shared" si="15"/>
        <v>68.819999999999993</v>
      </c>
      <c r="F994" s="16" t="s">
        <v>432</v>
      </c>
      <c r="G994" s="16">
        <v>160</v>
      </c>
      <c r="H994" s="16">
        <v>80</v>
      </c>
      <c r="I994" s="25">
        <v>865.85365853658539</v>
      </c>
      <c r="J994" s="25">
        <v>1065</v>
      </c>
      <c r="K994" s="17">
        <v>146</v>
      </c>
      <c r="L994" s="26"/>
      <c r="M994" s="26"/>
    </row>
    <row r="995" spans="2:13">
      <c r="B995" s="16" t="s">
        <v>1557</v>
      </c>
      <c r="C995" s="24" t="s">
        <v>93</v>
      </c>
      <c r="D995" s="24" t="s">
        <v>401</v>
      </c>
      <c r="E995" s="24">
        <f t="shared" si="15"/>
        <v>50.16</v>
      </c>
      <c r="F995" s="16" t="s">
        <v>432</v>
      </c>
      <c r="G995" s="16">
        <v>160</v>
      </c>
      <c r="H995" s="16">
        <v>80</v>
      </c>
      <c r="I995" s="25">
        <v>537.39837398373982</v>
      </c>
      <c r="J995" s="25">
        <v>661</v>
      </c>
      <c r="K995" s="17">
        <v>146</v>
      </c>
      <c r="L995" s="26"/>
      <c r="M995" s="26"/>
    </row>
    <row r="996" spans="2:13">
      <c r="B996" s="16" t="s">
        <v>1558</v>
      </c>
      <c r="C996" s="24" t="s">
        <v>94</v>
      </c>
      <c r="D996" s="24" t="s">
        <v>402</v>
      </c>
      <c r="E996" s="24">
        <f t="shared" si="15"/>
        <v>66.17</v>
      </c>
      <c r="F996" s="16" t="s">
        <v>432</v>
      </c>
      <c r="G996" s="16">
        <v>160</v>
      </c>
      <c r="H996" s="16">
        <v>80</v>
      </c>
      <c r="I996" s="25">
        <v>778.86178861788619</v>
      </c>
      <c r="J996" s="25">
        <v>958</v>
      </c>
      <c r="K996" s="17">
        <v>146</v>
      </c>
      <c r="L996" s="26"/>
      <c r="M996" s="26"/>
    </row>
    <row r="997" spans="2:13">
      <c r="B997" s="16" t="s">
        <v>1559</v>
      </c>
      <c r="C997" s="24" t="s">
        <v>95</v>
      </c>
      <c r="D997" s="24" t="s">
        <v>403</v>
      </c>
      <c r="E997" s="24">
        <f t="shared" si="15"/>
        <v>69.14</v>
      </c>
      <c r="F997" s="16" t="s">
        <v>432</v>
      </c>
      <c r="G997" s="16">
        <v>160</v>
      </c>
      <c r="H997" s="16">
        <v>80</v>
      </c>
      <c r="I997" s="25">
        <v>713.00813008130081</v>
      </c>
      <c r="J997" s="25">
        <v>877</v>
      </c>
      <c r="K997" s="17">
        <v>146</v>
      </c>
      <c r="L997" s="26"/>
      <c r="M997" s="26"/>
    </row>
    <row r="998" spans="2:13">
      <c r="B998" s="16" t="s">
        <v>1560</v>
      </c>
      <c r="C998" s="24" t="s">
        <v>96</v>
      </c>
      <c r="D998" s="24" t="s">
        <v>404</v>
      </c>
      <c r="E998" s="24">
        <f t="shared" si="15"/>
        <v>72.83</v>
      </c>
      <c r="F998" s="16" t="s">
        <v>432</v>
      </c>
      <c r="G998" s="16">
        <v>160</v>
      </c>
      <c r="H998" s="16">
        <v>80</v>
      </c>
      <c r="I998" s="25">
        <v>783.73983739837399</v>
      </c>
      <c r="J998" s="25">
        <v>964</v>
      </c>
      <c r="K998" s="17">
        <v>146</v>
      </c>
      <c r="L998" s="26"/>
      <c r="M998" s="26"/>
    </row>
    <row r="999" spans="2:13">
      <c r="B999" s="16" t="s">
        <v>1561</v>
      </c>
      <c r="C999" s="24" t="s">
        <v>97</v>
      </c>
      <c r="D999" s="24" t="s">
        <v>405</v>
      </c>
      <c r="E999" s="24">
        <f t="shared" si="15"/>
        <v>69.849999999999994</v>
      </c>
      <c r="F999" s="16" t="s">
        <v>432</v>
      </c>
      <c r="G999" s="16">
        <v>160</v>
      </c>
      <c r="H999" s="16">
        <v>80</v>
      </c>
      <c r="I999" s="25">
        <v>769.91869918699183</v>
      </c>
      <c r="J999" s="25">
        <v>947</v>
      </c>
      <c r="K999" s="17">
        <v>146</v>
      </c>
      <c r="L999" s="26"/>
      <c r="M999" s="26"/>
    </row>
    <row r="1000" spans="2:13">
      <c r="B1000" s="16" t="s">
        <v>1562</v>
      </c>
      <c r="C1000" s="24" t="s">
        <v>98</v>
      </c>
      <c r="D1000" s="24" t="s">
        <v>406</v>
      </c>
      <c r="E1000" s="24">
        <f t="shared" si="15"/>
        <v>73.53</v>
      </c>
      <c r="F1000" s="16" t="s">
        <v>432</v>
      </c>
      <c r="G1000" s="16">
        <v>160</v>
      </c>
      <c r="H1000" s="16">
        <v>80</v>
      </c>
      <c r="I1000" s="25">
        <v>834.95934959349597</v>
      </c>
      <c r="J1000" s="25">
        <v>1027</v>
      </c>
      <c r="K1000" s="17">
        <v>146</v>
      </c>
      <c r="L1000" s="26"/>
      <c r="M1000" s="26"/>
    </row>
    <row r="1001" spans="2:13">
      <c r="B1001" s="16" t="s">
        <v>1563</v>
      </c>
      <c r="C1001" s="24" t="s">
        <v>99</v>
      </c>
      <c r="D1001" s="24" t="s">
        <v>407</v>
      </c>
      <c r="E1001" s="24">
        <f t="shared" si="15"/>
        <v>68.39</v>
      </c>
      <c r="F1001" s="16" t="s">
        <v>432</v>
      </c>
      <c r="G1001" s="16">
        <v>160</v>
      </c>
      <c r="H1001" s="16">
        <v>80</v>
      </c>
      <c r="I1001" s="25">
        <v>713.00813008130081</v>
      </c>
      <c r="J1001" s="25">
        <v>877</v>
      </c>
      <c r="K1001" s="17">
        <v>146</v>
      </c>
      <c r="L1001" s="26"/>
      <c r="M1001" s="26"/>
    </row>
    <row r="1002" spans="2:13">
      <c r="B1002" s="16" t="s">
        <v>1564</v>
      </c>
      <c r="C1002" s="24" t="s">
        <v>100</v>
      </c>
      <c r="D1002" s="24" t="s">
        <v>408</v>
      </c>
      <c r="E1002" s="24">
        <f t="shared" si="15"/>
        <v>72.069999999999993</v>
      </c>
      <c r="F1002" s="16" t="s">
        <v>432</v>
      </c>
      <c r="G1002" s="16">
        <v>160</v>
      </c>
      <c r="H1002" s="16">
        <v>80</v>
      </c>
      <c r="I1002" s="25">
        <v>809.7560975609756</v>
      </c>
      <c r="J1002" s="25">
        <v>996</v>
      </c>
      <c r="K1002" s="17">
        <v>146</v>
      </c>
      <c r="L1002" s="26"/>
      <c r="M1002" s="26"/>
    </row>
    <row r="1003" spans="2:13">
      <c r="B1003" s="16" t="s">
        <v>1565</v>
      </c>
      <c r="C1003" s="24" t="s">
        <v>101</v>
      </c>
      <c r="D1003" s="24" t="s">
        <v>409</v>
      </c>
      <c r="E1003" s="24">
        <f t="shared" si="15"/>
        <v>69.67</v>
      </c>
      <c r="F1003" s="16" t="s">
        <v>432</v>
      </c>
      <c r="G1003" s="16">
        <v>160</v>
      </c>
      <c r="H1003" s="16">
        <v>80</v>
      </c>
      <c r="I1003" s="25">
        <v>796.7479674796748</v>
      </c>
      <c r="J1003" s="25">
        <v>980</v>
      </c>
      <c r="K1003" s="17">
        <v>146</v>
      </c>
      <c r="L1003" s="26"/>
      <c r="M1003" s="26"/>
    </row>
    <row r="1004" spans="2:13">
      <c r="B1004" s="16" t="s">
        <v>1566</v>
      </c>
      <c r="C1004" s="24" t="s">
        <v>102</v>
      </c>
      <c r="D1004" s="24" t="s">
        <v>410</v>
      </c>
      <c r="E1004" s="24">
        <f t="shared" si="15"/>
        <v>73.349999999999994</v>
      </c>
      <c r="F1004" s="16" t="s">
        <v>432</v>
      </c>
      <c r="G1004" s="16">
        <v>160</v>
      </c>
      <c r="H1004" s="16">
        <v>80</v>
      </c>
      <c r="I1004" s="25">
        <v>860.16260162601623</v>
      </c>
      <c r="J1004" s="25">
        <v>1058</v>
      </c>
      <c r="K1004" s="17">
        <v>146</v>
      </c>
      <c r="L1004" s="26"/>
      <c r="M1004" s="26"/>
    </row>
    <row r="1005" spans="2:13">
      <c r="B1005" s="16" t="s">
        <v>1567</v>
      </c>
      <c r="C1005" s="24" t="s">
        <v>103</v>
      </c>
      <c r="D1005" s="24">
        <v>65.2</v>
      </c>
      <c r="E1005" s="24">
        <f t="shared" si="15"/>
        <v>68.2</v>
      </c>
      <c r="F1005" s="16" t="s">
        <v>432</v>
      </c>
      <c r="G1005" s="16">
        <v>160</v>
      </c>
      <c r="H1005" s="16">
        <v>80</v>
      </c>
      <c r="I1005" s="25">
        <v>730.89430894308941</v>
      </c>
      <c r="J1005" s="25">
        <v>899</v>
      </c>
      <c r="K1005" s="17">
        <v>146</v>
      </c>
      <c r="L1005" s="26"/>
      <c r="M1005" s="26"/>
    </row>
    <row r="1006" spans="2:13">
      <c r="B1006" s="16" t="s">
        <v>1568</v>
      </c>
      <c r="C1006" s="24" t="s">
        <v>104</v>
      </c>
      <c r="D1006" s="24" t="s">
        <v>364</v>
      </c>
      <c r="E1006" s="24">
        <f t="shared" si="15"/>
        <v>55.36</v>
      </c>
      <c r="F1006" s="16" t="s">
        <v>432</v>
      </c>
      <c r="G1006" s="16">
        <v>160</v>
      </c>
      <c r="H1006" s="16">
        <v>80</v>
      </c>
      <c r="I1006" s="25">
        <v>581.30081300813004</v>
      </c>
      <c r="J1006" s="25">
        <v>715</v>
      </c>
      <c r="K1006" s="17">
        <v>146</v>
      </c>
      <c r="L1006" s="26"/>
      <c r="M1006" s="26"/>
    </row>
    <row r="1007" spans="2:13">
      <c r="B1007" s="16" t="s">
        <v>1569</v>
      </c>
      <c r="C1007" s="24" t="s">
        <v>105</v>
      </c>
      <c r="D1007" s="24" t="s">
        <v>411</v>
      </c>
      <c r="E1007" s="24">
        <f t="shared" si="15"/>
        <v>71.89</v>
      </c>
      <c r="F1007" s="16" t="s">
        <v>432</v>
      </c>
      <c r="G1007" s="16">
        <v>160</v>
      </c>
      <c r="H1007" s="16">
        <v>80</v>
      </c>
      <c r="I1007" s="25">
        <v>802.43902439024396</v>
      </c>
      <c r="J1007" s="25">
        <v>987</v>
      </c>
      <c r="K1007" s="17">
        <v>146</v>
      </c>
      <c r="L1007" s="26"/>
      <c r="M1007" s="26"/>
    </row>
    <row r="1008" spans="2:13">
      <c r="B1008" s="16" t="s">
        <v>1570</v>
      </c>
      <c r="C1008" s="24" t="s">
        <v>106</v>
      </c>
      <c r="D1008" s="24" t="s">
        <v>412</v>
      </c>
      <c r="E1008" s="24">
        <f t="shared" si="15"/>
        <v>57.66</v>
      </c>
      <c r="F1008" s="16" t="s">
        <v>432</v>
      </c>
      <c r="G1008" s="16">
        <v>160</v>
      </c>
      <c r="H1008" s="16">
        <v>80</v>
      </c>
      <c r="I1008" s="25">
        <v>595.93495934959356</v>
      </c>
      <c r="J1008" s="25">
        <v>733</v>
      </c>
      <c r="K1008" s="17">
        <v>146</v>
      </c>
      <c r="L1008" s="26"/>
      <c r="M1008" s="26"/>
    </row>
    <row r="1009" spans="2:13">
      <c r="B1009" s="16" t="s">
        <v>1571</v>
      </c>
      <c r="C1009" s="24" t="s">
        <v>107</v>
      </c>
      <c r="D1009" s="24">
        <v>60.1</v>
      </c>
      <c r="E1009" s="24">
        <f t="shared" si="15"/>
        <v>63.1</v>
      </c>
      <c r="F1009" s="16" t="s">
        <v>432</v>
      </c>
      <c r="G1009" s="16">
        <v>160</v>
      </c>
      <c r="H1009" s="16">
        <v>80</v>
      </c>
      <c r="I1009" s="25">
        <v>710.56910569105696</v>
      </c>
      <c r="J1009" s="25">
        <v>874</v>
      </c>
      <c r="K1009" s="17">
        <v>146</v>
      </c>
      <c r="L1009" s="26"/>
      <c r="M1009" s="26"/>
    </row>
    <row r="1010" spans="2:13">
      <c r="B1010" s="16" t="s">
        <v>1572</v>
      </c>
      <c r="C1010" s="24" t="s">
        <v>108</v>
      </c>
      <c r="D1010" s="24" t="s">
        <v>413</v>
      </c>
      <c r="E1010" s="24">
        <f t="shared" si="15"/>
        <v>62.68</v>
      </c>
      <c r="F1010" s="16" t="s">
        <v>432</v>
      </c>
      <c r="G1010" s="16">
        <v>160</v>
      </c>
      <c r="H1010" s="16">
        <v>80</v>
      </c>
      <c r="I1010" s="25">
        <v>683.73983739837399</v>
      </c>
      <c r="J1010" s="25">
        <v>841</v>
      </c>
      <c r="K1010" s="17">
        <v>146</v>
      </c>
      <c r="L1010" s="26"/>
      <c r="M1010" s="26"/>
    </row>
    <row r="1011" spans="2:13">
      <c r="B1011" s="16" t="s">
        <v>1573</v>
      </c>
      <c r="C1011" s="24" t="s">
        <v>109</v>
      </c>
      <c r="D1011" s="24" t="s">
        <v>414</v>
      </c>
      <c r="E1011" s="24">
        <f t="shared" si="15"/>
        <v>66.36</v>
      </c>
      <c r="F1011" s="16" t="s">
        <v>432</v>
      </c>
      <c r="G1011" s="16">
        <v>160</v>
      </c>
      <c r="H1011" s="16">
        <v>80</v>
      </c>
      <c r="I1011" s="25">
        <v>779.67479674796743</v>
      </c>
      <c r="J1011" s="25">
        <v>959</v>
      </c>
      <c r="K1011" s="17">
        <v>146</v>
      </c>
      <c r="L1011" s="26"/>
      <c r="M1011" s="26"/>
    </row>
    <row r="1012" spans="2:13">
      <c r="B1012" s="16" t="s">
        <v>1574</v>
      </c>
      <c r="C1012" s="24" t="s">
        <v>110</v>
      </c>
      <c r="D1012" s="24" t="s">
        <v>415</v>
      </c>
      <c r="E1012" s="24">
        <f t="shared" si="15"/>
        <v>61.02</v>
      </c>
      <c r="F1012" s="16" t="s">
        <v>432</v>
      </c>
      <c r="G1012" s="16">
        <v>160</v>
      </c>
      <c r="H1012" s="16">
        <v>80</v>
      </c>
      <c r="I1012" s="25">
        <v>683.73983739837399</v>
      </c>
      <c r="J1012" s="25">
        <v>841</v>
      </c>
      <c r="K1012" s="17">
        <v>146</v>
      </c>
      <c r="L1012" s="26"/>
      <c r="M1012" s="26"/>
    </row>
    <row r="1013" spans="2:13">
      <c r="B1013" s="16" t="s">
        <v>1575</v>
      </c>
      <c r="C1013" s="24" t="s">
        <v>111</v>
      </c>
      <c r="D1013" s="24">
        <v>61.7</v>
      </c>
      <c r="E1013" s="24">
        <f t="shared" si="15"/>
        <v>64.7</v>
      </c>
      <c r="F1013" s="16" t="s">
        <v>432</v>
      </c>
      <c r="G1013" s="16">
        <v>160</v>
      </c>
      <c r="H1013" s="16">
        <v>80</v>
      </c>
      <c r="I1013" s="25">
        <v>740.65040650406502</v>
      </c>
      <c r="J1013" s="25">
        <v>911</v>
      </c>
      <c r="K1013" s="17">
        <v>146</v>
      </c>
      <c r="L1013" s="26"/>
      <c r="M1013" s="26"/>
    </row>
    <row r="1014" spans="2:13">
      <c r="B1014" s="16" t="s">
        <v>1576</v>
      </c>
      <c r="C1014" s="24" t="s">
        <v>112</v>
      </c>
      <c r="D1014" s="24" t="s">
        <v>416</v>
      </c>
      <c r="E1014" s="24">
        <f t="shared" si="15"/>
        <v>62.49</v>
      </c>
      <c r="F1014" s="16" t="s">
        <v>432</v>
      </c>
      <c r="G1014" s="16">
        <v>160</v>
      </c>
      <c r="H1014" s="16">
        <v>80</v>
      </c>
      <c r="I1014" s="25">
        <v>702.43902439024396</v>
      </c>
      <c r="J1014" s="25">
        <v>864</v>
      </c>
      <c r="K1014" s="17">
        <v>146</v>
      </c>
      <c r="L1014" s="26"/>
      <c r="M1014" s="26"/>
    </row>
    <row r="1015" spans="2:13">
      <c r="B1015" s="12" t="s">
        <v>1577</v>
      </c>
      <c r="C1015" s="22" t="s">
        <v>90</v>
      </c>
      <c r="D1015" s="22" t="s">
        <v>399</v>
      </c>
      <c r="E1015" s="22">
        <f t="shared" si="15"/>
        <v>68.430000000000007</v>
      </c>
      <c r="F1015" s="12" t="s">
        <v>2</v>
      </c>
      <c r="G1015" s="12">
        <v>160</v>
      </c>
      <c r="H1015" s="12">
        <v>80</v>
      </c>
      <c r="I1015" s="21">
        <v>878.04878048780495</v>
      </c>
      <c r="J1015" s="21">
        <v>1080</v>
      </c>
      <c r="K1015" s="15">
        <v>146</v>
      </c>
    </row>
    <row r="1016" spans="2:13">
      <c r="B1016" s="12" t="s">
        <v>1578</v>
      </c>
      <c r="C1016" s="22" t="s">
        <v>91</v>
      </c>
      <c r="D1016" s="22">
        <v>62.7</v>
      </c>
      <c r="E1016" s="22">
        <f t="shared" si="15"/>
        <v>65.7</v>
      </c>
      <c r="F1016" s="12" t="s">
        <v>2</v>
      </c>
      <c r="G1016" s="12">
        <v>160</v>
      </c>
      <c r="H1016" s="12">
        <v>80</v>
      </c>
      <c r="I1016" s="21">
        <v>915.44715447154476</v>
      </c>
      <c r="J1016" s="21">
        <v>1126</v>
      </c>
      <c r="K1016" s="15">
        <v>146</v>
      </c>
    </row>
    <row r="1017" spans="2:13">
      <c r="B1017" s="12" t="s">
        <v>1579</v>
      </c>
      <c r="C1017" s="22" t="s">
        <v>92</v>
      </c>
      <c r="D1017" s="22" t="s">
        <v>400</v>
      </c>
      <c r="E1017" s="22">
        <f t="shared" si="15"/>
        <v>68.819999999999993</v>
      </c>
      <c r="F1017" s="12" t="s">
        <v>2</v>
      </c>
      <c r="G1017" s="12">
        <v>160</v>
      </c>
      <c r="H1017" s="12">
        <v>80</v>
      </c>
      <c r="I1017" s="21">
        <v>972.35772357723579</v>
      </c>
      <c r="J1017" s="21">
        <v>1196</v>
      </c>
      <c r="K1017" s="15">
        <v>146</v>
      </c>
    </row>
    <row r="1018" spans="2:13">
      <c r="B1018" s="12" t="s">
        <v>1580</v>
      </c>
      <c r="C1018" s="22" t="s">
        <v>93</v>
      </c>
      <c r="D1018" s="22" t="s">
        <v>401</v>
      </c>
      <c r="E1018" s="22">
        <f t="shared" si="15"/>
        <v>50.16</v>
      </c>
      <c r="F1018" s="12" t="s">
        <v>2</v>
      </c>
      <c r="G1018" s="12">
        <v>160</v>
      </c>
      <c r="H1018" s="12">
        <v>80</v>
      </c>
      <c r="I1018" s="21">
        <v>628.45528455284557</v>
      </c>
      <c r="J1018" s="21">
        <v>773</v>
      </c>
      <c r="K1018" s="15">
        <v>146</v>
      </c>
    </row>
    <row r="1019" spans="2:13">
      <c r="B1019" s="12" t="s">
        <v>1581</v>
      </c>
      <c r="C1019" s="22" t="s">
        <v>94</v>
      </c>
      <c r="D1019" s="22" t="s">
        <v>402</v>
      </c>
      <c r="E1019" s="22">
        <f t="shared" si="15"/>
        <v>66.17</v>
      </c>
      <c r="F1019" s="12" t="s">
        <v>2</v>
      </c>
      <c r="G1019" s="12">
        <v>160</v>
      </c>
      <c r="H1019" s="12">
        <v>80</v>
      </c>
      <c r="I1019" s="21">
        <v>869.91869918699183</v>
      </c>
      <c r="J1019" s="21">
        <v>1070</v>
      </c>
      <c r="K1019" s="15">
        <v>146</v>
      </c>
    </row>
    <row r="1020" spans="2:13">
      <c r="B1020" s="12" t="s">
        <v>1582</v>
      </c>
      <c r="C1020" s="22" t="s">
        <v>95</v>
      </c>
      <c r="D1020" s="22" t="s">
        <v>403</v>
      </c>
      <c r="E1020" s="22">
        <f t="shared" si="15"/>
        <v>69.14</v>
      </c>
      <c r="F1020" s="12" t="s">
        <v>2</v>
      </c>
      <c r="G1020" s="12">
        <v>160</v>
      </c>
      <c r="H1020" s="12">
        <v>80</v>
      </c>
      <c r="I1020" s="21">
        <v>813.82113821138216</v>
      </c>
      <c r="J1020" s="21">
        <v>1001</v>
      </c>
      <c r="K1020" s="15">
        <v>146</v>
      </c>
    </row>
    <row r="1021" spans="2:13">
      <c r="B1021" s="12" t="s">
        <v>1583</v>
      </c>
      <c r="C1021" s="22" t="s">
        <v>96</v>
      </c>
      <c r="D1021" s="22" t="s">
        <v>404</v>
      </c>
      <c r="E1021" s="22">
        <f t="shared" si="15"/>
        <v>72.83</v>
      </c>
      <c r="F1021" s="12" t="s">
        <v>2</v>
      </c>
      <c r="G1021" s="12">
        <v>160</v>
      </c>
      <c r="H1021" s="12">
        <v>80</v>
      </c>
      <c r="I1021" s="21">
        <v>891.869918699187</v>
      </c>
      <c r="J1021" s="21">
        <v>1097</v>
      </c>
      <c r="K1021" s="15">
        <v>146</v>
      </c>
    </row>
    <row r="1022" spans="2:13">
      <c r="B1022" s="12" t="s">
        <v>1584</v>
      </c>
      <c r="C1022" s="22" t="s">
        <v>97</v>
      </c>
      <c r="D1022" s="22" t="s">
        <v>405</v>
      </c>
      <c r="E1022" s="22">
        <f t="shared" si="15"/>
        <v>69.849999999999994</v>
      </c>
      <c r="F1022" s="12" t="s">
        <v>2</v>
      </c>
      <c r="G1022" s="12">
        <v>160</v>
      </c>
      <c r="H1022" s="12">
        <v>80</v>
      </c>
      <c r="I1022" s="21">
        <v>856.09756097560978</v>
      </c>
      <c r="J1022" s="21">
        <v>1053</v>
      </c>
      <c r="K1022" s="15">
        <v>146</v>
      </c>
    </row>
    <row r="1023" spans="2:13">
      <c r="B1023" s="12" t="s">
        <v>1585</v>
      </c>
      <c r="C1023" s="22" t="s">
        <v>98</v>
      </c>
      <c r="D1023" s="22" t="s">
        <v>406</v>
      </c>
      <c r="E1023" s="22">
        <f t="shared" si="15"/>
        <v>73.53</v>
      </c>
      <c r="F1023" s="12" t="s">
        <v>2</v>
      </c>
      <c r="G1023" s="12">
        <v>160</v>
      </c>
      <c r="H1023" s="12">
        <v>80</v>
      </c>
      <c r="I1023" s="21">
        <v>931.70731707317077</v>
      </c>
      <c r="J1023" s="21">
        <v>1146</v>
      </c>
      <c r="K1023" s="15">
        <v>146</v>
      </c>
    </row>
    <row r="1024" spans="2:13">
      <c r="B1024" s="12" t="s">
        <v>1586</v>
      </c>
      <c r="C1024" s="22" t="s">
        <v>99</v>
      </c>
      <c r="D1024" s="22" t="s">
        <v>407</v>
      </c>
      <c r="E1024" s="22">
        <f t="shared" si="15"/>
        <v>68.39</v>
      </c>
      <c r="F1024" s="12" t="s">
        <v>2</v>
      </c>
      <c r="G1024" s="12">
        <v>160</v>
      </c>
      <c r="H1024" s="12">
        <v>80</v>
      </c>
      <c r="I1024" s="21">
        <v>807.31707317073176</v>
      </c>
      <c r="J1024" s="21">
        <v>993</v>
      </c>
      <c r="K1024" s="15">
        <v>146</v>
      </c>
    </row>
    <row r="1025" spans="1:13">
      <c r="B1025" s="12" t="s">
        <v>1587</v>
      </c>
      <c r="C1025" s="22" t="s">
        <v>100</v>
      </c>
      <c r="D1025" s="22" t="s">
        <v>408</v>
      </c>
      <c r="E1025" s="22">
        <f t="shared" si="15"/>
        <v>72.069999999999993</v>
      </c>
      <c r="F1025" s="12" t="s">
        <v>2</v>
      </c>
      <c r="G1025" s="12">
        <v>160</v>
      </c>
      <c r="H1025" s="12">
        <v>80</v>
      </c>
      <c r="I1025" s="21">
        <v>907.31707317073176</v>
      </c>
      <c r="J1025" s="21">
        <v>1116</v>
      </c>
      <c r="K1025" s="15">
        <v>146</v>
      </c>
    </row>
    <row r="1026" spans="1:13">
      <c r="B1026" s="12" t="s">
        <v>1588</v>
      </c>
      <c r="C1026" s="22" t="s">
        <v>101</v>
      </c>
      <c r="D1026" s="22" t="s">
        <v>409</v>
      </c>
      <c r="E1026" s="22">
        <f t="shared" si="15"/>
        <v>69.67</v>
      </c>
      <c r="F1026" s="12" t="s">
        <v>2</v>
      </c>
      <c r="G1026" s="12">
        <v>160</v>
      </c>
      <c r="H1026" s="12">
        <v>80</v>
      </c>
      <c r="I1026" s="21">
        <v>887.80487804878055</v>
      </c>
      <c r="J1026" s="21">
        <v>1092</v>
      </c>
      <c r="K1026" s="15">
        <v>146</v>
      </c>
    </row>
    <row r="1027" spans="1:13">
      <c r="B1027" s="12" t="s">
        <v>1589</v>
      </c>
      <c r="C1027" s="22" t="s">
        <v>102</v>
      </c>
      <c r="D1027" s="22" t="s">
        <v>410</v>
      </c>
      <c r="E1027" s="22">
        <f t="shared" si="15"/>
        <v>73.349999999999994</v>
      </c>
      <c r="F1027" s="12" t="s">
        <v>2</v>
      </c>
      <c r="G1027" s="12">
        <v>160</v>
      </c>
      <c r="H1027" s="12">
        <v>80</v>
      </c>
      <c r="I1027" s="21">
        <v>955.28455284552842</v>
      </c>
      <c r="J1027" s="21">
        <v>1175</v>
      </c>
      <c r="K1027" s="15">
        <v>146</v>
      </c>
    </row>
    <row r="1028" spans="1:13">
      <c r="B1028" s="12" t="s">
        <v>1590</v>
      </c>
      <c r="C1028" s="22" t="s">
        <v>103</v>
      </c>
      <c r="D1028" s="22">
        <v>65.2</v>
      </c>
      <c r="E1028" s="22">
        <f t="shared" ref="E1028:E1037" si="16">D1028+3</f>
        <v>68.2</v>
      </c>
      <c r="F1028" s="12" t="s">
        <v>2</v>
      </c>
      <c r="G1028" s="12">
        <v>160</v>
      </c>
      <c r="H1028" s="12">
        <v>80</v>
      </c>
      <c r="I1028" s="21">
        <v>831.70731707317077</v>
      </c>
      <c r="J1028" s="21">
        <v>1023</v>
      </c>
      <c r="K1028" s="15">
        <v>146</v>
      </c>
    </row>
    <row r="1029" spans="1:13">
      <c r="B1029" s="12" t="s">
        <v>1591</v>
      </c>
      <c r="C1029" s="22" t="s">
        <v>104</v>
      </c>
      <c r="D1029" s="22" t="s">
        <v>364</v>
      </c>
      <c r="E1029" s="22">
        <f t="shared" si="16"/>
        <v>55.36</v>
      </c>
      <c r="F1029" s="12" t="s">
        <v>2</v>
      </c>
      <c r="G1029" s="12">
        <v>160</v>
      </c>
      <c r="H1029" s="12">
        <v>80</v>
      </c>
      <c r="I1029" s="21">
        <v>672.35772357723579</v>
      </c>
      <c r="J1029" s="21">
        <v>827</v>
      </c>
      <c r="K1029" s="15">
        <v>146</v>
      </c>
    </row>
    <row r="1030" spans="1:13">
      <c r="B1030" s="12" t="s">
        <v>1592</v>
      </c>
      <c r="C1030" s="22" t="s">
        <v>105</v>
      </c>
      <c r="D1030" s="22" t="s">
        <v>411</v>
      </c>
      <c r="E1030" s="22">
        <f t="shared" si="16"/>
        <v>71.89</v>
      </c>
      <c r="F1030" s="12" t="s">
        <v>2</v>
      </c>
      <c r="G1030" s="12">
        <v>160</v>
      </c>
      <c r="H1030" s="12">
        <v>80</v>
      </c>
      <c r="I1030" s="21">
        <v>895.1219512195122</v>
      </c>
      <c r="J1030" s="21">
        <v>1101</v>
      </c>
      <c r="K1030" s="15">
        <v>146</v>
      </c>
    </row>
    <row r="1031" spans="1:13">
      <c r="B1031" s="12" t="s">
        <v>1593</v>
      </c>
      <c r="C1031" s="22" t="s">
        <v>106</v>
      </c>
      <c r="D1031" s="22" t="s">
        <v>412</v>
      </c>
      <c r="E1031" s="22">
        <f t="shared" si="16"/>
        <v>57.66</v>
      </c>
      <c r="F1031" s="12" t="s">
        <v>2</v>
      </c>
      <c r="G1031" s="12">
        <v>160</v>
      </c>
      <c r="H1031" s="12">
        <v>80</v>
      </c>
      <c r="I1031" s="21">
        <v>692.68292682926835</v>
      </c>
      <c r="J1031" s="21">
        <v>852</v>
      </c>
      <c r="K1031" s="15">
        <v>146</v>
      </c>
    </row>
    <row r="1032" spans="1:13">
      <c r="B1032" s="12" t="s">
        <v>1594</v>
      </c>
      <c r="C1032" s="22" t="s">
        <v>107</v>
      </c>
      <c r="D1032" s="22">
        <v>60.1</v>
      </c>
      <c r="E1032" s="22">
        <f t="shared" si="16"/>
        <v>63.1</v>
      </c>
      <c r="F1032" s="12" t="s">
        <v>2</v>
      </c>
      <c r="G1032" s="12">
        <v>160</v>
      </c>
      <c r="H1032" s="12">
        <v>80</v>
      </c>
      <c r="I1032" s="21">
        <v>804.8780487804878</v>
      </c>
      <c r="J1032" s="21">
        <v>990</v>
      </c>
      <c r="K1032" s="15">
        <v>146</v>
      </c>
    </row>
    <row r="1033" spans="1:13">
      <c r="B1033" s="12" t="s">
        <v>1595</v>
      </c>
      <c r="C1033" s="22" t="s">
        <v>108</v>
      </c>
      <c r="D1033" s="22" t="s">
        <v>413</v>
      </c>
      <c r="E1033" s="22">
        <f t="shared" si="16"/>
        <v>62.68</v>
      </c>
      <c r="F1033" s="12" t="s">
        <v>2</v>
      </c>
      <c r="G1033" s="12">
        <v>160</v>
      </c>
      <c r="H1033" s="12">
        <v>80</v>
      </c>
      <c r="I1033" s="21">
        <v>773.17073170731703</v>
      </c>
      <c r="J1033" s="21">
        <v>951</v>
      </c>
      <c r="K1033" s="15">
        <v>146</v>
      </c>
    </row>
    <row r="1034" spans="1:13">
      <c r="B1034" s="12" t="s">
        <v>1596</v>
      </c>
      <c r="C1034" s="22" t="s">
        <v>109</v>
      </c>
      <c r="D1034" s="22" t="s">
        <v>414</v>
      </c>
      <c r="E1034" s="22">
        <f t="shared" si="16"/>
        <v>66.36</v>
      </c>
      <c r="F1034" s="12" t="s">
        <v>2</v>
      </c>
      <c r="G1034" s="12">
        <v>160</v>
      </c>
      <c r="H1034" s="12">
        <v>80</v>
      </c>
      <c r="I1034" s="21">
        <v>851.21951219512198</v>
      </c>
      <c r="J1034" s="21">
        <v>1047</v>
      </c>
      <c r="K1034" s="15">
        <v>146</v>
      </c>
    </row>
    <row r="1035" spans="1:13">
      <c r="B1035" s="12" t="s">
        <v>1597</v>
      </c>
      <c r="C1035" s="22" t="s">
        <v>110</v>
      </c>
      <c r="D1035" s="22" t="s">
        <v>415</v>
      </c>
      <c r="E1035" s="22">
        <f t="shared" si="16"/>
        <v>61.02</v>
      </c>
      <c r="F1035" s="12" t="s">
        <v>2</v>
      </c>
      <c r="G1035" s="12">
        <v>160</v>
      </c>
      <c r="H1035" s="12">
        <v>80</v>
      </c>
      <c r="I1035" s="21">
        <v>773.17073170731703</v>
      </c>
      <c r="J1035" s="21">
        <v>951</v>
      </c>
      <c r="K1035" s="15">
        <v>146</v>
      </c>
    </row>
    <row r="1036" spans="1:13">
      <c r="B1036" s="12" t="s">
        <v>1598</v>
      </c>
      <c r="C1036" s="22" t="s">
        <v>111</v>
      </c>
      <c r="D1036" s="22">
        <v>61.7</v>
      </c>
      <c r="E1036" s="22">
        <f t="shared" si="16"/>
        <v>64.7</v>
      </c>
      <c r="F1036" s="12" t="s">
        <v>2</v>
      </c>
      <c r="G1036" s="12">
        <v>160</v>
      </c>
      <c r="H1036" s="12">
        <v>80</v>
      </c>
      <c r="I1036" s="21">
        <v>833.33333333333337</v>
      </c>
      <c r="J1036" s="21">
        <v>1025</v>
      </c>
      <c r="K1036" s="15">
        <v>146</v>
      </c>
    </row>
    <row r="1037" spans="1:13">
      <c r="B1037" s="12" t="s">
        <v>1599</v>
      </c>
      <c r="C1037" s="22" t="s">
        <v>112</v>
      </c>
      <c r="D1037" s="22" t="s">
        <v>416</v>
      </c>
      <c r="E1037" s="22">
        <f t="shared" si="16"/>
        <v>62.49</v>
      </c>
      <c r="F1037" s="12" t="s">
        <v>2</v>
      </c>
      <c r="G1037" s="12">
        <v>160</v>
      </c>
      <c r="H1037" s="12">
        <v>80</v>
      </c>
      <c r="I1037" s="21">
        <v>793.4959349593496</v>
      </c>
      <c r="J1037" s="21">
        <v>976</v>
      </c>
      <c r="K1037" s="15">
        <v>146</v>
      </c>
    </row>
    <row r="1038" spans="1:13">
      <c r="A1038" s="27"/>
      <c r="B1038" s="28"/>
      <c r="C1038" s="29"/>
      <c r="D1038" s="29"/>
      <c r="E1038" s="29"/>
      <c r="F1038" s="28"/>
      <c r="G1038" s="28"/>
      <c r="H1038" s="28"/>
      <c r="I1038" s="30"/>
      <c r="J1038" s="30"/>
      <c r="K1038" s="31"/>
      <c r="L1038" s="32"/>
      <c r="M1038" s="32"/>
    </row>
    <row r="1039" spans="1:13">
      <c r="A1039" s="27"/>
      <c r="B1039" s="12" t="s">
        <v>1600</v>
      </c>
      <c r="C1039" s="22" t="s">
        <v>559</v>
      </c>
      <c r="D1039" s="12">
        <v>27.57</v>
      </c>
      <c r="E1039" s="12">
        <v>29.57</v>
      </c>
      <c r="F1039" s="12" t="s">
        <v>431</v>
      </c>
      <c r="G1039" s="12">
        <v>100</v>
      </c>
      <c r="H1039" s="12">
        <v>50</v>
      </c>
      <c r="I1039" s="21">
        <v>436.58536585365852</v>
      </c>
      <c r="J1039" s="21">
        <v>537</v>
      </c>
      <c r="K1039" s="15">
        <v>75</v>
      </c>
    </row>
    <row r="1040" spans="1:13">
      <c r="B1040" s="12" t="s">
        <v>1601</v>
      </c>
      <c r="C1040" s="22" t="s">
        <v>559</v>
      </c>
      <c r="D1040" s="12">
        <v>27.57</v>
      </c>
      <c r="E1040" s="12">
        <v>29.57</v>
      </c>
      <c r="F1040" s="12" t="s">
        <v>432</v>
      </c>
      <c r="G1040" s="12">
        <v>100</v>
      </c>
      <c r="H1040" s="12">
        <v>50</v>
      </c>
      <c r="I1040" s="21">
        <v>467.47967479674799</v>
      </c>
      <c r="J1040" s="21">
        <v>575</v>
      </c>
      <c r="K1040" s="15">
        <v>75</v>
      </c>
    </row>
    <row r="1041" spans="2:11">
      <c r="B1041" s="12" t="s">
        <v>1602</v>
      </c>
      <c r="C1041" s="22" t="s">
        <v>559</v>
      </c>
      <c r="D1041" s="12">
        <v>27.57</v>
      </c>
      <c r="E1041" s="12">
        <v>29.57</v>
      </c>
      <c r="F1041" s="12" t="s">
        <v>2</v>
      </c>
      <c r="G1041" s="12">
        <v>100</v>
      </c>
      <c r="H1041" s="12">
        <v>50</v>
      </c>
      <c r="I1041" s="21">
        <v>498.3739837398374</v>
      </c>
      <c r="J1041" s="21">
        <v>613</v>
      </c>
      <c r="K1041" s="15">
        <v>75</v>
      </c>
    </row>
    <row r="1042" spans="2:11">
      <c r="B1042" s="12" t="s">
        <v>1603</v>
      </c>
      <c r="C1042" s="22" t="s">
        <v>559</v>
      </c>
      <c r="D1042" s="12">
        <v>32.94</v>
      </c>
      <c r="E1042" s="12">
        <v>34.94</v>
      </c>
      <c r="F1042" s="12" t="s">
        <v>431</v>
      </c>
      <c r="G1042" s="12">
        <v>100</v>
      </c>
      <c r="H1042" s="12">
        <v>60</v>
      </c>
      <c r="I1042" s="21">
        <v>460.16260162601628</v>
      </c>
      <c r="J1042" s="21">
        <v>566</v>
      </c>
      <c r="K1042" s="15">
        <v>83</v>
      </c>
    </row>
    <row r="1043" spans="2:11">
      <c r="B1043" s="12" t="s">
        <v>1604</v>
      </c>
      <c r="C1043" s="22" t="s">
        <v>559</v>
      </c>
      <c r="D1043" s="12">
        <v>32.94</v>
      </c>
      <c r="E1043" s="12">
        <v>34.94</v>
      </c>
      <c r="F1043" s="12" t="s">
        <v>432</v>
      </c>
      <c r="G1043" s="12">
        <v>100</v>
      </c>
      <c r="H1043" s="12">
        <v>60</v>
      </c>
      <c r="I1043" s="21">
        <v>497.5609756097561</v>
      </c>
      <c r="J1043" s="21">
        <v>612</v>
      </c>
      <c r="K1043" s="15">
        <v>83</v>
      </c>
    </row>
    <row r="1044" spans="2:11">
      <c r="B1044" s="12" t="s">
        <v>1605</v>
      </c>
      <c r="C1044" s="22" t="s">
        <v>559</v>
      </c>
      <c r="D1044" s="12">
        <v>32.94</v>
      </c>
      <c r="E1044" s="12">
        <v>34.94</v>
      </c>
      <c r="F1044" s="12" t="s">
        <v>2</v>
      </c>
      <c r="G1044" s="12">
        <v>100</v>
      </c>
      <c r="H1044" s="12">
        <v>60</v>
      </c>
      <c r="I1044" s="21">
        <v>534.14634146341461</v>
      </c>
      <c r="J1044" s="21">
        <v>657</v>
      </c>
      <c r="K1044" s="15">
        <v>83</v>
      </c>
    </row>
    <row r="1045" spans="2:11">
      <c r="B1045" s="12" t="s">
        <v>1606</v>
      </c>
      <c r="C1045" s="22" t="s">
        <v>559</v>
      </c>
      <c r="D1045" s="12">
        <v>38.32</v>
      </c>
      <c r="E1045" s="12">
        <v>40.32</v>
      </c>
      <c r="F1045" s="12" t="s">
        <v>431</v>
      </c>
      <c r="G1045" s="12">
        <v>100</v>
      </c>
      <c r="H1045" s="12">
        <v>70</v>
      </c>
      <c r="I1045" s="21">
        <v>483.73983739837399</v>
      </c>
      <c r="J1045" s="21">
        <v>595</v>
      </c>
      <c r="K1045" s="15">
        <v>93</v>
      </c>
    </row>
    <row r="1046" spans="2:11">
      <c r="B1046" s="12" t="s">
        <v>1607</v>
      </c>
      <c r="C1046" s="22" t="s">
        <v>559</v>
      </c>
      <c r="D1046" s="12">
        <v>38.32</v>
      </c>
      <c r="E1046" s="12">
        <v>40.32</v>
      </c>
      <c r="F1046" s="12" t="s">
        <v>432</v>
      </c>
      <c r="G1046" s="12">
        <v>100</v>
      </c>
      <c r="H1046" s="12">
        <v>70</v>
      </c>
      <c r="I1046" s="21">
        <v>526.82926829268297</v>
      </c>
      <c r="J1046" s="21">
        <v>648</v>
      </c>
      <c r="K1046" s="15">
        <v>93</v>
      </c>
    </row>
    <row r="1047" spans="2:11">
      <c r="B1047" s="12" t="s">
        <v>1608</v>
      </c>
      <c r="C1047" s="22" t="s">
        <v>559</v>
      </c>
      <c r="D1047" s="12">
        <v>38.32</v>
      </c>
      <c r="E1047" s="12">
        <v>40.32</v>
      </c>
      <c r="F1047" s="12" t="s">
        <v>2</v>
      </c>
      <c r="G1047" s="12">
        <v>100</v>
      </c>
      <c r="H1047" s="12">
        <v>70</v>
      </c>
      <c r="I1047" s="21">
        <v>569.91869918699183</v>
      </c>
      <c r="J1047" s="21">
        <v>701</v>
      </c>
      <c r="K1047" s="15">
        <v>93</v>
      </c>
    </row>
    <row r="1048" spans="2:11">
      <c r="B1048" s="12" t="s">
        <v>1609</v>
      </c>
      <c r="C1048" s="22" t="s">
        <v>559</v>
      </c>
      <c r="D1048" s="12">
        <v>43.69</v>
      </c>
      <c r="E1048" s="12">
        <v>45.69</v>
      </c>
      <c r="F1048" s="12" t="s">
        <v>431</v>
      </c>
      <c r="G1048" s="12">
        <v>100</v>
      </c>
      <c r="H1048" s="12">
        <v>80</v>
      </c>
      <c r="I1048" s="21">
        <v>507.3170731707317</v>
      </c>
      <c r="J1048" s="21">
        <v>624</v>
      </c>
      <c r="K1048" s="15">
        <v>93</v>
      </c>
    </row>
    <row r="1049" spans="2:11">
      <c r="B1049" s="12" t="s">
        <v>1610</v>
      </c>
      <c r="C1049" s="22" t="s">
        <v>559</v>
      </c>
      <c r="D1049" s="12">
        <v>43.69</v>
      </c>
      <c r="E1049" s="12">
        <v>45.69</v>
      </c>
      <c r="F1049" s="12" t="s">
        <v>432</v>
      </c>
      <c r="G1049" s="12">
        <v>100</v>
      </c>
      <c r="H1049" s="12">
        <v>80</v>
      </c>
      <c r="I1049" s="21">
        <v>556.91056910569102</v>
      </c>
      <c r="J1049" s="21">
        <v>685</v>
      </c>
      <c r="K1049" s="15">
        <v>93</v>
      </c>
    </row>
    <row r="1050" spans="2:11">
      <c r="B1050" s="12" t="s">
        <v>1611</v>
      </c>
      <c r="C1050" s="22" t="s">
        <v>559</v>
      </c>
      <c r="D1050" s="12">
        <v>43.69</v>
      </c>
      <c r="E1050" s="12">
        <v>45.69</v>
      </c>
      <c r="F1050" s="12" t="s">
        <v>2</v>
      </c>
      <c r="G1050" s="12">
        <v>100</v>
      </c>
      <c r="H1050" s="12">
        <v>80</v>
      </c>
      <c r="I1050" s="21">
        <v>605.69105691056916</v>
      </c>
      <c r="J1050" s="21">
        <v>745</v>
      </c>
      <c r="K1050" s="15">
        <v>93</v>
      </c>
    </row>
    <row r="1051" spans="2:11">
      <c r="B1051" s="12" t="s">
        <v>1612</v>
      </c>
      <c r="C1051" s="22" t="s">
        <v>559</v>
      </c>
      <c r="D1051" s="12">
        <v>30.06</v>
      </c>
      <c r="E1051" s="12">
        <v>32.06</v>
      </c>
      <c r="F1051" s="12" t="s">
        <v>431</v>
      </c>
      <c r="G1051" s="12">
        <v>110</v>
      </c>
      <c r="H1051" s="12">
        <v>50</v>
      </c>
      <c r="I1051" s="21">
        <v>448.78048780487808</v>
      </c>
      <c r="J1051" s="21">
        <v>552</v>
      </c>
      <c r="K1051" s="15">
        <v>83</v>
      </c>
    </row>
    <row r="1052" spans="2:11">
      <c r="B1052" s="12" t="s">
        <v>1613</v>
      </c>
      <c r="C1052" s="22" t="s">
        <v>559</v>
      </c>
      <c r="D1052" s="12">
        <v>30.06</v>
      </c>
      <c r="E1052" s="12">
        <v>32.06</v>
      </c>
      <c r="F1052" s="12" t="s">
        <v>432</v>
      </c>
      <c r="G1052" s="12">
        <v>110</v>
      </c>
      <c r="H1052" s="12">
        <v>50</v>
      </c>
      <c r="I1052" s="21">
        <v>479.67479674796749</v>
      </c>
      <c r="J1052" s="21">
        <v>590</v>
      </c>
      <c r="K1052" s="15">
        <v>83</v>
      </c>
    </row>
    <row r="1053" spans="2:11">
      <c r="B1053" s="12" t="s">
        <v>1614</v>
      </c>
      <c r="C1053" s="22" t="s">
        <v>559</v>
      </c>
      <c r="D1053" s="12">
        <v>30.06</v>
      </c>
      <c r="E1053" s="12">
        <v>32.06</v>
      </c>
      <c r="F1053" s="12" t="s">
        <v>2</v>
      </c>
      <c r="G1053" s="12">
        <v>110</v>
      </c>
      <c r="H1053" s="12">
        <v>50</v>
      </c>
      <c r="I1053" s="21">
        <v>511.3821138211382</v>
      </c>
      <c r="J1053" s="21">
        <v>629</v>
      </c>
      <c r="K1053" s="15">
        <v>83</v>
      </c>
    </row>
    <row r="1054" spans="2:11">
      <c r="B1054" s="12" t="s">
        <v>1615</v>
      </c>
      <c r="C1054" s="22" t="s">
        <v>559</v>
      </c>
      <c r="D1054" s="12">
        <v>35.72</v>
      </c>
      <c r="E1054" s="12">
        <v>37.72</v>
      </c>
      <c r="F1054" s="12" t="s">
        <v>431</v>
      </c>
      <c r="G1054" s="12">
        <v>110</v>
      </c>
      <c r="H1054" s="12">
        <v>60</v>
      </c>
      <c r="I1054" s="21">
        <v>473.17073170731709</v>
      </c>
      <c r="J1054" s="21">
        <v>582</v>
      </c>
      <c r="K1054" s="15">
        <v>83</v>
      </c>
    </row>
    <row r="1055" spans="2:11">
      <c r="B1055" s="12" t="s">
        <v>1616</v>
      </c>
      <c r="C1055" s="22" t="s">
        <v>559</v>
      </c>
      <c r="D1055" s="12">
        <v>35.72</v>
      </c>
      <c r="E1055" s="12">
        <v>37.72</v>
      </c>
      <c r="F1055" s="12" t="s">
        <v>432</v>
      </c>
      <c r="G1055" s="12">
        <v>110</v>
      </c>
      <c r="H1055" s="12">
        <v>60</v>
      </c>
      <c r="I1055" s="21">
        <v>510.5691056910569</v>
      </c>
      <c r="J1055" s="21">
        <v>628</v>
      </c>
      <c r="K1055" s="15">
        <v>83</v>
      </c>
    </row>
    <row r="1056" spans="2:11">
      <c r="B1056" s="12" t="s">
        <v>1617</v>
      </c>
      <c r="C1056" s="22" t="s">
        <v>559</v>
      </c>
      <c r="D1056" s="12">
        <v>35.72</v>
      </c>
      <c r="E1056" s="12">
        <v>37.72</v>
      </c>
      <c r="F1056" s="12" t="s">
        <v>2</v>
      </c>
      <c r="G1056" s="12">
        <v>110</v>
      </c>
      <c r="H1056" s="12">
        <v>60</v>
      </c>
      <c r="I1056" s="21">
        <v>548.78048780487802</v>
      </c>
      <c r="J1056" s="21">
        <v>675</v>
      </c>
      <c r="K1056" s="15">
        <v>83</v>
      </c>
    </row>
    <row r="1057" spans="2:11">
      <c r="B1057" s="12" t="s">
        <v>1618</v>
      </c>
      <c r="C1057" s="22" t="s">
        <v>559</v>
      </c>
      <c r="D1057" s="12">
        <v>41.39</v>
      </c>
      <c r="E1057" s="12">
        <v>43.39</v>
      </c>
      <c r="F1057" s="12" t="s">
        <v>431</v>
      </c>
      <c r="G1057" s="12">
        <v>110</v>
      </c>
      <c r="H1057" s="12">
        <v>70</v>
      </c>
      <c r="I1057" s="21">
        <v>497.5609756097561</v>
      </c>
      <c r="J1057" s="21">
        <v>612</v>
      </c>
      <c r="K1057" s="15">
        <v>93</v>
      </c>
    </row>
    <row r="1058" spans="2:11">
      <c r="B1058" s="12" t="s">
        <v>1619</v>
      </c>
      <c r="C1058" s="22" t="s">
        <v>559</v>
      </c>
      <c r="D1058" s="12">
        <v>41.39</v>
      </c>
      <c r="E1058" s="12">
        <v>43.39</v>
      </c>
      <c r="F1058" s="12" t="s">
        <v>432</v>
      </c>
      <c r="G1058" s="12">
        <v>110</v>
      </c>
      <c r="H1058" s="12">
        <v>70</v>
      </c>
      <c r="I1058" s="21">
        <v>541.46341463414637</v>
      </c>
      <c r="J1058" s="21">
        <v>666</v>
      </c>
      <c r="K1058" s="15">
        <v>93</v>
      </c>
    </row>
    <row r="1059" spans="2:11">
      <c r="B1059" s="12" t="s">
        <v>1620</v>
      </c>
      <c r="C1059" s="22" t="s">
        <v>559</v>
      </c>
      <c r="D1059" s="12">
        <v>41.39</v>
      </c>
      <c r="E1059" s="12">
        <v>43.39</v>
      </c>
      <c r="F1059" s="12" t="s">
        <v>2</v>
      </c>
      <c r="G1059" s="12">
        <v>110</v>
      </c>
      <c r="H1059" s="12">
        <v>70</v>
      </c>
      <c r="I1059" s="21">
        <v>586.17886178861795</v>
      </c>
      <c r="J1059" s="21">
        <v>721</v>
      </c>
      <c r="K1059" s="15">
        <v>93</v>
      </c>
    </row>
    <row r="1060" spans="2:11">
      <c r="B1060" s="12" t="s">
        <v>1621</v>
      </c>
      <c r="C1060" s="22" t="s">
        <v>559</v>
      </c>
      <c r="D1060" s="12">
        <v>47.05</v>
      </c>
      <c r="E1060" s="12">
        <v>49.05</v>
      </c>
      <c r="F1060" s="12" t="s">
        <v>431</v>
      </c>
      <c r="G1060" s="12">
        <v>110</v>
      </c>
      <c r="H1060" s="12">
        <v>80</v>
      </c>
      <c r="I1060" s="21">
        <v>521.95121951219517</v>
      </c>
      <c r="J1060" s="21">
        <v>642</v>
      </c>
      <c r="K1060" s="15">
        <v>93</v>
      </c>
    </row>
    <row r="1061" spans="2:11">
      <c r="B1061" s="12" t="s">
        <v>1622</v>
      </c>
      <c r="C1061" s="22" t="s">
        <v>559</v>
      </c>
      <c r="D1061" s="12">
        <v>47.05</v>
      </c>
      <c r="E1061" s="12">
        <v>49.05</v>
      </c>
      <c r="F1061" s="12" t="s">
        <v>432</v>
      </c>
      <c r="G1061" s="12">
        <v>110</v>
      </c>
      <c r="H1061" s="12">
        <v>80</v>
      </c>
      <c r="I1061" s="21">
        <v>572.35772357723579</v>
      </c>
      <c r="J1061" s="21">
        <v>704</v>
      </c>
      <c r="K1061" s="15">
        <v>93</v>
      </c>
    </row>
    <row r="1062" spans="2:11">
      <c r="B1062" s="12" t="s">
        <v>1623</v>
      </c>
      <c r="C1062" s="22" t="s">
        <v>559</v>
      </c>
      <c r="D1062" s="12">
        <v>47.05</v>
      </c>
      <c r="E1062" s="12">
        <v>49.05</v>
      </c>
      <c r="F1062" s="12" t="s">
        <v>2</v>
      </c>
      <c r="G1062" s="12">
        <v>110</v>
      </c>
      <c r="H1062" s="12">
        <v>80</v>
      </c>
      <c r="I1062" s="21">
        <v>623.57723577235777</v>
      </c>
      <c r="J1062" s="21">
        <v>767</v>
      </c>
      <c r="K1062" s="15">
        <v>93</v>
      </c>
    </row>
    <row r="1063" spans="2:11">
      <c r="B1063" s="12" t="s">
        <v>1624</v>
      </c>
      <c r="C1063" s="22" t="s">
        <v>559</v>
      </c>
      <c r="D1063" s="12">
        <v>31.06</v>
      </c>
      <c r="E1063" s="12">
        <v>33.06</v>
      </c>
      <c r="F1063" s="12" t="s">
        <v>431</v>
      </c>
      <c r="G1063" s="12">
        <v>120</v>
      </c>
      <c r="H1063" s="12">
        <v>50</v>
      </c>
      <c r="I1063" s="21">
        <v>453.65853658536588</v>
      </c>
      <c r="J1063" s="21">
        <v>558</v>
      </c>
      <c r="K1063" s="15">
        <v>83</v>
      </c>
    </row>
    <row r="1064" spans="2:11">
      <c r="B1064" s="12" t="s">
        <v>1625</v>
      </c>
      <c r="C1064" s="22" t="s">
        <v>559</v>
      </c>
      <c r="D1064" s="12">
        <v>31.06</v>
      </c>
      <c r="E1064" s="12">
        <v>33.06</v>
      </c>
      <c r="F1064" s="12" t="s">
        <v>432</v>
      </c>
      <c r="G1064" s="12">
        <v>120</v>
      </c>
      <c r="H1064" s="12">
        <v>50</v>
      </c>
      <c r="I1064" s="21">
        <v>486.17886178861789</v>
      </c>
      <c r="J1064" s="21">
        <v>598</v>
      </c>
      <c r="K1064" s="15">
        <v>83</v>
      </c>
    </row>
    <row r="1065" spans="2:11">
      <c r="B1065" s="12" t="s">
        <v>1626</v>
      </c>
      <c r="C1065" s="22" t="s">
        <v>559</v>
      </c>
      <c r="D1065" s="12">
        <v>31.06</v>
      </c>
      <c r="E1065" s="12">
        <v>33.06</v>
      </c>
      <c r="F1065" s="12" t="s">
        <v>2</v>
      </c>
      <c r="G1065" s="12">
        <v>120</v>
      </c>
      <c r="H1065" s="12">
        <v>50</v>
      </c>
      <c r="I1065" s="21">
        <v>518.69918699186996</v>
      </c>
      <c r="J1065" s="21">
        <v>638</v>
      </c>
      <c r="K1065" s="15">
        <v>83</v>
      </c>
    </row>
    <row r="1066" spans="2:11">
      <c r="B1066" s="12" t="s">
        <v>1627</v>
      </c>
      <c r="C1066" s="22" t="s">
        <v>559</v>
      </c>
      <c r="D1066" s="12">
        <v>36.85</v>
      </c>
      <c r="E1066" s="12">
        <v>38.85</v>
      </c>
      <c r="F1066" s="12" t="s">
        <v>431</v>
      </c>
      <c r="G1066" s="12">
        <v>120</v>
      </c>
      <c r="H1066" s="12">
        <v>60</v>
      </c>
      <c r="I1066" s="21">
        <v>478.04878048780489</v>
      </c>
      <c r="J1066" s="21">
        <v>588</v>
      </c>
      <c r="K1066" s="15">
        <v>83</v>
      </c>
    </row>
    <row r="1067" spans="2:11">
      <c r="B1067" s="12" t="s">
        <v>1628</v>
      </c>
      <c r="C1067" s="22" t="s">
        <v>559</v>
      </c>
      <c r="D1067" s="12">
        <v>36.85</v>
      </c>
      <c r="E1067" s="12">
        <v>38.85</v>
      </c>
      <c r="F1067" s="12" t="s">
        <v>432</v>
      </c>
      <c r="G1067" s="12">
        <v>120</v>
      </c>
      <c r="H1067" s="12">
        <v>60</v>
      </c>
      <c r="I1067" s="21">
        <v>517.88617886178861</v>
      </c>
      <c r="J1067" s="21">
        <v>637</v>
      </c>
      <c r="K1067" s="15">
        <v>83</v>
      </c>
    </row>
    <row r="1068" spans="2:11">
      <c r="B1068" s="12" t="s">
        <v>1629</v>
      </c>
      <c r="C1068" s="22" t="s">
        <v>559</v>
      </c>
      <c r="D1068" s="12">
        <v>36.85</v>
      </c>
      <c r="E1068" s="12">
        <v>38.85</v>
      </c>
      <c r="F1068" s="12" t="s">
        <v>2</v>
      </c>
      <c r="G1068" s="12">
        <v>120</v>
      </c>
      <c r="H1068" s="12">
        <v>60</v>
      </c>
      <c r="I1068" s="21">
        <v>556.91056910569102</v>
      </c>
      <c r="J1068" s="21">
        <v>685</v>
      </c>
      <c r="K1068" s="15">
        <v>83</v>
      </c>
    </row>
    <row r="1069" spans="2:11">
      <c r="B1069" s="12" t="s">
        <v>1630</v>
      </c>
      <c r="C1069" s="22" t="s">
        <v>559</v>
      </c>
      <c r="D1069" s="12">
        <v>42.64</v>
      </c>
      <c r="E1069" s="12">
        <v>44.64</v>
      </c>
      <c r="F1069" s="12" t="s">
        <v>431</v>
      </c>
      <c r="G1069" s="12">
        <v>120</v>
      </c>
      <c r="H1069" s="12">
        <v>70</v>
      </c>
      <c r="I1069" s="21">
        <v>503.2520325203252</v>
      </c>
      <c r="J1069" s="21">
        <v>619</v>
      </c>
      <c r="K1069" s="15">
        <v>93</v>
      </c>
    </row>
    <row r="1070" spans="2:11">
      <c r="B1070" s="12" t="s">
        <v>1631</v>
      </c>
      <c r="C1070" s="22" t="s">
        <v>559</v>
      </c>
      <c r="D1070" s="12">
        <v>42.64</v>
      </c>
      <c r="E1070" s="12">
        <v>44.64</v>
      </c>
      <c r="F1070" s="12" t="s">
        <v>432</v>
      </c>
      <c r="G1070" s="12">
        <v>120</v>
      </c>
      <c r="H1070" s="12">
        <v>70</v>
      </c>
      <c r="I1070" s="21">
        <v>548.78048780487802</v>
      </c>
      <c r="J1070" s="21">
        <v>675</v>
      </c>
      <c r="K1070" s="15">
        <v>93</v>
      </c>
    </row>
    <row r="1071" spans="2:11">
      <c r="B1071" s="12" t="s">
        <v>1632</v>
      </c>
      <c r="C1071" s="22" t="s">
        <v>559</v>
      </c>
      <c r="D1071" s="12">
        <v>42.64</v>
      </c>
      <c r="E1071" s="12">
        <v>44.64</v>
      </c>
      <c r="F1071" s="12" t="s">
        <v>2</v>
      </c>
      <c r="G1071" s="12">
        <v>120</v>
      </c>
      <c r="H1071" s="12">
        <v>70</v>
      </c>
      <c r="I1071" s="21">
        <v>594.30894308943095</v>
      </c>
      <c r="J1071" s="21">
        <v>731</v>
      </c>
      <c r="K1071" s="15">
        <v>93</v>
      </c>
    </row>
    <row r="1072" spans="2:11">
      <c r="B1072" s="12" t="s">
        <v>1633</v>
      </c>
      <c r="C1072" s="22" t="s">
        <v>559</v>
      </c>
      <c r="D1072" s="12">
        <v>48.43</v>
      </c>
      <c r="E1072" s="12">
        <v>50.43</v>
      </c>
      <c r="F1072" s="12" t="s">
        <v>431</v>
      </c>
      <c r="G1072" s="12">
        <v>120</v>
      </c>
      <c r="H1072" s="12">
        <v>80</v>
      </c>
      <c r="I1072" s="21">
        <v>527.64227642276421</v>
      </c>
      <c r="J1072" s="21">
        <v>649</v>
      </c>
      <c r="K1072" s="15">
        <v>140</v>
      </c>
    </row>
    <row r="1073" spans="2:11">
      <c r="B1073" s="12" t="s">
        <v>1634</v>
      </c>
      <c r="C1073" s="22" t="s">
        <v>559</v>
      </c>
      <c r="D1073" s="12">
        <v>48.43</v>
      </c>
      <c r="E1073" s="12">
        <v>50.43</v>
      </c>
      <c r="F1073" s="12" t="s">
        <v>432</v>
      </c>
      <c r="G1073" s="12">
        <v>120</v>
      </c>
      <c r="H1073" s="12">
        <v>80</v>
      </c>
      <c r="I1073" s="21">
        <v>580.48780487804879</v>
      </c>
      <c r="J1073" s="21">
        <v>714</v>
      </c>
      <c r="K1073" s="15">
        <v>140</v>
      </c>
    </row>
    <row r="1074" spans="2:11">
      <c r="B1074" s="12" t="s">
        <v>1635</v>
      </c>
      <c r="C1074" s="22" t="s">
        <v>559</v>
      </c>
      <c r="D1074" s="12">
        <v>48.43</v>
      </c>
      <c r="E1074" s="12">
        <v>50.43</v>
      </c>
      <c r="F1074" s="12" t="s">
        <v>2</v>
      </c>
      <c r="G1074" s="12">
        <v>120</v>
      </c>
      <c r="H1074" s="12">
        <v>80</v>
      </c>
      <c r="I1074" s="21">
        <v>632.52032520325201</v>
      </c>
      <c r="J1074" s="21">
        <v>778</v>
      </c>
      <c r="K1074" s="15">
        <v>140</v>
      </c>
    </row>
    <row r="1075" spans="2:11">
      <c r="B1075" s="12" t="s">
        <v>1636</v>
      </c>
      <c r="C1075" s="22" t="s">
        <v>559</v>
      </c>
      <c r="D1075" s="12">
        <v>33.06</v>
      </c>
      <c r="E1075" s="12">
        <v>35.06</v>
      </c>
      <c r="F1075" s="12" t="s">
        <v>431</v>
      </c>
      <c r="G1075" s="12">
        <v>140</v>
      </c>
      <c r="H1075" s="12">
        <v>50</v>
      </c>
      <c r="I1075" s="21">
        <v>468.29268292682929</v>
      </c>
      <c r="J1075" s="21">
        <v>576</v>
      </c>
      <c r="K1075" s="15">
        <v>83</v>
      </c>
    </row>
    <row r="1076" spans="2:11">
      <c r="B1076" s="12" t="s">
        <v>1637</v>
      </c>
      <c r="C1076" s="22" t="s">
        <v>559</v>
      </c>
      <c r="D1076" s="12">
        <v>33.06</v>
      </c>
      <c r="E1076" s="12">
        <v>35.06</v>
      </c>
      <c r="F1076" s="12" t="s">
        <v>432</v>
      </c>
      <c r="G1076" s="12">
        <v>140</v>
      </c>
      <c r="H1076" s="12">
        <v>50</v>
      </c>
      <c r="I1076" s="21">
        <v>503.2520325203252</v>
      </c>
      <c r="J1076" s="21">
        <v>619</v>
      </c>
      <c r="K1076" s="15">
        <v>83</v>
      </c>
    </row>
    <row r="1077" spans="2:11">
      <c r="B1077" s="12" t="s">
        <v>1638</v>
      </c>
      <c r="C1077" s="22" t="s">
        <v>559</v>
      </c>
      <c r="D1077" s="12">
        <v>33.06</v>
      </c>
      <c r="E1077" s="12">
        <v>35.06</v>
      </c>
      <c r="F1077" s="12" t="s">
        <v>2</v>
      </c>
      <c r="G1077" s="12">
        <v>140</v>
      </c>
      <c r="H1077" s="12">
        <v>50</v>
      </c>
      <c r="I1077" s="21">
        <v>538.21138211382117</v>
      </c>
      <c r="J1077" s="21">
        <v>662</v>
      </c>
      <c r="K1077" s="15">
        <v>83</v>
      </c>
    </row>
    <row r="1078" spans="2:11">
      <c r="B1078" s="12" t="s">
        <v>1639</v>
      </c>
      <c r="C1078" s="22" t="s">
        <v>559</v>
      </c>
      <c r="D1078" s="12">
        <v>39.1</v>
      </c>
      <c r="E1078" s="12">
        <v>41.1</v>
      </c>
      <c r="F1078" s="12" t="s">
        <v>431</v>
      </c>
      <c r="G1078" s="12">
        <v>140</v>
      </c>
      <c r="H1078" s="12">
        <v>60</v>
      </c>
      <c r="I1078" s="21">
        <v>493.4959349593496</v>
      </c>
      <c r="J1078" s="21">
        <v>607</v>
      </c>
      <c r="K1078" s="15">
        <v>93</v>
      </c>
    </row>
    <row r="1079" spans="2:11">
      <c r="B1079" s="12" t="s">
        <v>1640</v>
      </c>
      <c r="C1079" s="22" t="s">
        <v>559</v>
      </c>
      <c r="D1079" s="12">
        <v>39.1</v>
      </c>
      <c r="E1079" s="12">
        <v>41.1</v>
      </c>
      <c r="F1079" s="12" t="s">
        <v>432</v>
      </c>
      <c r="G1079" s="12">
        <v>140</v>
      </c>
      <c r="H1079" s="12">
        <v>60</v>
      </c>
      <c r="I1079" s="21">
        <v>535.77235772357722</v>
      </c>
      <c r="J1079" s="21">
        <v>659</v>
      </c>
      <c r="K1079" s="15">
        <v>93</v>
      </c>
    </row>
    <row r="1080" spans="2:11">
      <c r="B1080" s="12" t="s">
        <v>1641</v>
      </c>
      <c r="C1080" s="22" t="s">
        <v>559</v>
      </c>
      <c r="D1080" s="12">
        <v>39.1</v>
      </c>
      <c r="E1080" s="12">
        <v>41.1</v>
      </c>
      <c r="F1080" s="12" t="s">
        <v>2</v>
      </c>
      <c r="G1080" s="12">
        <v>140</v>
      </c>
      <c r="H1080" s="12">
        <v>60</v>
      </c>
      <c r="I1080" s="21">
        <v>577.23577235772359</v>
      </c>
      <c r="J1080" s="21">
        <v>710</v>
      </c>
      <c r="K1080" s="15">
        <v>93</v>
      </c>
    </row>
    <row r="1081" spans="2:11">
      <c r="B1081" s="12" t="s">
        <v>1642</v>
      </c>
      <c r="C1081" s="22" t="s">
        <v>559</v>
      </c>
      <c r="D1081" s="12">
        <v>45.14</v>
      </c>
      <c r="E1081" s="12">
        <v>47.14</v>
      </c>
      <c r="F1081" s="12" t="s">
        <v>431</v>
      </c>
      <c r="G1081" s="12">
        <v>140</v>
      </c>
      <c r="H1081" s="12">
        <v>70</v>
      </c>
      <c r="I1081" s="21">
        <v>519.51219512195121</v>
      </c>
      <c r="J1081" s="21">
        <v>639</v>
      </c>
      <c r="K1081" s="15">
        <v>93</v>
      </c>
    </row>
    <row r="1082" spans="2:11">
      <c r="B1082" s="12" t="s">
        <v>1643</v>
      </c>
      <c r="C1082" s="22" t="s">
        <v>559</v>
      </c>
      <c r="D1082" s="12">
        <v>45.14</v>
      </c>
      <c r="E1082" s="12">
        <v>47.14</v>
      </c>
      <c r="F1082" s="12" t="s">
        <v>432</v>
      </c>
      <c r="G1082" s="12">
        <v>140</v>
      </c>
      <c r="H1082" s="12">
        <v>70</v>
      </c>
      <c r="I1082" s="21">
        <v>568.29268292682923</v>
      </c>
      <c r="J1082" s="21">
        <v>699</v>
      </c>
      <c r="K1082" s="15">
        <v>93</v>
      </c>
    </row>
    <row r="1083" spans="2:11">
      <c r="B1083" s="12" t="s">
        <v>1644</v>
      </c>
      <c r="C1083" s="22" t="s">
        <v>559</v>
      </c>
      <c r="D1083" s="12">
        <v>45.14</v>
      </c>
      <c r="E1083" s="12">
        <v>47.14</v>
      </c>
      <c r="F1083" s="12" t="s">
        <v>2</v>
      </c>
      <c r="G1083" s="12">
        <v>140</v>
      </c>
      <c r="H1083" s="12">
        <v>70</v>
      </c>
      <c r="I1083" s="21">
        <v>616.26016260162601</v>
      </c>
      <c r="J1083" s="21">
        <v>758</v>
      </c>
      <c r="K1083" s="15">
        <v>93</v>
      </c>
    </row>
    <row r="1084" spans="2:11">
      <c r="B1084" s="12" t="s">
        <v>1645</v>
      </c>
      <c r="C1084" s="22" t="s">
        <v>559</v>
      </c>
      <c r="D1084" s="12">
        <v>51.18</v>
      </c>
      <c r="E1084" s="12">
        <v>53.18</v>
      </c>
      <c r="F1084" s="12" t="s">
        <v>431</v>
      </c>
      <c r="G1084" s="12">
        <v>140</v>
      </c>
      <c r="H1084" s="12">
        <v>80</v>
      </c>
      <c r="I1084" s="21">
        <v>544.71544715447158</v>
      </c>
      <c r="J1084" s="21">
        <v>670</v>
      </c>
      <c r="K1084" s="15">
        <v>140</v>
      </c>
    </row>
    <row r="1085" spans="2:11">
      <c r="B1085" s="12" t="s">
        <v>1646</v>
      </c>
      <c r="C1085" s="22" t="s">
        <v>559</v>
      </c>
      <c r="D1085" s="12">
        <v>51.18</v>
      </c>
      <c r="E1085" s="12">
        <v>53.18</v>
      </c>
      <c r="F1085" s="12" t="s">
        <v>432</v>
      </c>
      <c r="G1085" s="12">
        <v>140</v>
      </c>
      <c r="H1085" s="12">
        <v>80</v>
      </c>
      <c r="I1085" s="21">
        <v>600</v>
      </c>
      <c r="J1085" s="21">
        <v>738</v>
      </c>
      <c r="K1085" s="15">
        <v>140</v>
      </c>
    </row>
    <row r="1086" spans="2:11">
      <c r="B1086" s="12" t="s">
        <v>1647</v>
      </c>
      <c r="C1086" s="22" t="s">
        <v>559</v>
      </c>
      <c r="D1086" s="12">
        <v>51.18</v>
      </c>
      <c r="E1086" s="12">
        <v>53.18</v>
      </c>
      <c r="F1086" s="12" t="s">
        <v>2</v>
      </c>
      <c r="G1086" s="12">
        <v>140</v>
      </c>
      <c r="H1086" s="12">
        <v>80</v>
      </c>
      <c r="I1086" s="21">
        <v>655.28455284552842</v>
      </c>
      <c r="J1086" s="21">
        <v>806</v>
      </c>
      <c r="K1086" s="15">
        <v>140</v>
      </c>
    </row>
    <row r="1087" spans="2:11">
      <c r="B1087" s="12" t="s">
        <v>1648</v>
      </c>
      <c r="C1087" s="22" t="s">
        <v>559</v>
      </c>
      <c r="D1087" s="12">
        <v>35.07</v>
      </c>
      <c r="E1087" s="12">
        <v>37.07</v>
      </c>
      <c r="F1087" s="12" t="s">
        <v>431</v>
      </c>
      <c r="G1087" s="12">
        <v>160</v>
      </c>
      <c r="H1087" s="12">
        <v>50</v>
      </c>
      <c r="I1087" s="21">
        <v>478.86178861788619</v>
      </c>
      <c r="J1087" s="21">
        <v>589</v>
      </c>
      <c r="K1087" s="15">
        <v>83</v>
      </c>
    </row>
    <row r="1088" spans="2:11">
      <c r="B1088" s="12" t="s">
        <v>1649</v>
      </c>
      <c r="C1088" s="22" t="s">
        <v>559</v>
      </c>
      <c r="D1088" s="12">
        <v>35.07</v>
      </c>
      <c r="E1088" s="12">
        <v>37.07</v>
      </c>
      <c r="F1088" s="12" t="s">
        <v>432</v>
      </c>
      <c r="G1088" s="12">
        <v>160</v>
      </c>
      <c r="H1088" s="12">
        <v>50</v>
      </c>
      <c r="I1088" s="21">
        <v>515.44715447154476</v>
      </c>
      <c r="J1088" s="21">
        <v>634</v>
      </c>
      <c r="K1088" s="15">
        <v>83</v>
      </c>
    </row>
    <row r="1089" spans="2:11">
      <c r="B1089" s="12" t="s">
        <v>1650</v>
      </c>
      <c r="C1089" s="22" t="s">
        <v>559</v>
      </c>
      <c r="D1089" s="12">
        <v>35.07</v>
      </c>
      <c r="E1089" s="12">
        <v>37.07</v>
      </c>
      <c r="F1089" s="12" t="s">
        <v>2</v>
      </c>
      <c r="G1089" s="12">
        <v>160</v>
      </c>
      <c r="H1089" s="12">
        <v>50</v>
      </c>
      <c r="I1089" s="21">
        <v>552.84552845528458</v>
      </c>
      <c r="J1089" s="21">
        <v>680</v>
      </c>
      <c r="K1089" s="15">
        <v>83</v>
      </c>
    </row>
    <row r="1090" spans="2:11">
      <c r="B1090" s="12" t="s">
        <v>1651</v>
      </c>
      <c r="C1090" s="22" t="s">
        <v>559</v>
      </c>
      <c r="D1090" s="12">
        <v>41.36</v>
      </c>
      <c r="E1090" s="12">
        <v>43.36</v>
      </c>
      <c r="F1090" s="12" t="s">
        <v>431</v>
      </c>
      <c r="G1090" s="12">
        <v>160</v>
      </c>
      <c r="H1090" s="12">
        <v>60</v>
      </c>
      <c r="I1090" s="21">
        <v>504.8780487804878</v>
      </c>
      <c r="J1090" s="21">
        <v>621</v>
      </c>
      <c r="K1090" s="15">
        <v>93</v>
      </c>
    </row>
    <row r="1091" spans="2:11">
      <c r="B1091" s="12" t="s">
        <v>1652</v>
      </c>
      <c r="C1091" s="22" t="s">
        <v>559</v>
      </c>
      <c r="D1091" s="12">
        <v>41.36</v>
      </c>
      <c r="E1091" s="12">
        <v>43.36</v>
      </c>
      <c r="F1091" s="12" t="s">
        <v>432</v>
      </c>
      <c r="G1091" s="12">
        <v>160</v>
      </c>
      <c r="H1091" s="12">
        <v>60</v>
      </c>
      <c r="I1091" s="21">
        <v>548.78048780487802</v>
      </c>
      <c r="J1091" s="21">
        <v>675</v>
      </c>
      <c r="K1091" s="15">
        <v>93</v>
      </c>
    </row>
    <row r="1092" spans="2:11">
      <c r="B1092" s="12" t="s">
        <v>1653</v>
      </c>
      <c r="C1092" s="22" t="s">
        <v>559</v>
      </c>
      <c r="D1092" s="12">
        <v>41.36</v>
      </c>
      <c r="E1092" s="12">
        <v>43.36</v>
      </c>
      <c r="F1092" s="12" t="s">
        <v>2</v>
      </c>
      <c r="G1092" s="12">
        <v>160</v>
      </c>
      <c r="H1092" s="12">
        <v>60</v>
      </c>
      <c r="I1092" s="21">
        <v>593.4959349593496</v>
      </c>
      <c r="J1092" s="21">
        <v>730</v>
      </c>
      <c r="K1092" s="15">
        <v>93</v>
      </c>
    </row>
    <row r="1093" spans="2:11">
      <c r="B1093" s="12" t="s">
        <v>1654</v>
      </c>
      <c r="C1093" s="22" t="s">
        <v>559</v>
      </c>
      <c r="D1093" s="12">
        <v>47.65</v>
      </c>
      <c r="E1093" s="12">
        <v>49.65</v>
      </c>
      <c r="F1093" s="12" t="s">
        <v>431</v>
      </c>
      <c r="G1093" s="12">
        <v>160</v>
      </c>
      <c r="H1093" s="12">
        <v>70</v>
      </c>
      <c r="I1093" s="21">
        <v>530.89430894308941</v>
      </c>
      <c r="J1093" s="21">
        <v>653</v>
      </c>
      <c r="K1093" s="15">
        <v>93</v>
      </c>
    </row>
    <row r="1094" spans="2:11">
      <c r="B1094" s="12" t="s">
        <v>1655</v>
      </c>
      <c r="C1094" s="22" t="s">
        <v>559</v>
      </c>
      <c r="D1094" s="12">
        <v>47.65</v>
      </c>
      <c r="E1094" s="12">
        <v>49.65</v>
      </c>
      <c r="F1094" s="12" t="s">
        <v>432</v>
      </c>
      <c r="G1094" s="12">
        <v>160</v>
      </c>
      <c r="H1094" s="12">
        <v>70</v>
      </c>
      <c r="I1094" s="21">
        <v>582.11382113821139</v>
      </c>
      <c r="J1094" s="21">
        <v>716</v>
      </c>
      <c r="K1094" s="15">
        <v>93</v>
      </c>
    </row>
    <row r="1095" spans="2:11">
      <c r="B1095" s="12" t="s">
        <v>1656</v>
      </c>
      <c r="C1095" s="22" t="s">
        <v>559</v>
      </c>
      <c r="D1095" s="12">
        <v>47.65</v>
      </c>
      <c r="E1095" s="12">
        <v>49.65</v>
      </c>
      <c r="F1095" s="12" t="s">
        <v>2</v>
      </c>
      <c r="G1095" s="12">
        <v>160</v>
      </c>
      <c r="H1095" s="12">
        <v>70</v>
      </c>
      <c r="I1095" s="21">
        <v>634.14634146341461</v>
      </c>
      <c r="J1095" s="21">
        <v>780</v>
      </c>
      <c r="K1095" s="15">
        <v>93</v>
      </c>
    </row>
    <row r="1096" spans="2:11">
      <c r="B1096" s="12" t="s">
        <v>1657</v>
      </c>
      <c r="C1096" s="22" t="s">
        <v>559</v>
      </c>
      <c r="D1096" s="12">
        <v>53.94</v>
      </c>
      <c r="E1096" s="12">
        <v>55.94</v>
      </c>
      <c r="F1096" s="12" t="s">
        <v>431</v>
      </c>
      <c r="G1096" s="12">
        <v>160</v>
      </c>
      <c r="H1096" s="12">
        <v>80</v>
      </c>
      <c r="I1096" s="21">
        <v>556.91056910569102</v>
      </c>
      <c r="J1096" s="21">
        <v>685</v>
      </c>
      <c r="K1096" s="15">
        <v>140</v>
      </c>
    </row>
    <row r="1097" spans="2:11">
      <c r="B1097" s="12" t="s">
        <v>1658</v>
      </c>
      <c r="C1097" s="22" t="s">
        <v>559</v>
      </c>
      <c r="D1097" s="12">
        <v>53.94</v>
      </c>
      <c r="E1097" s="12">
        <v>55.94</v>
      </c>
      <c r="F1097" s="12" t="s">
        <v>432</v>
      </c>
      <c r="G1097" s="12">
        <v>160</v>
      </c>
      <c r="H1097" s="12">
        <v>80</v>
      </c>
      <c r="I1097" s="21">
        <v>615.44715447154476</v>
      </c>
      <c r="J1097" s="21">
        <v>757</v>
      </c>
      <c r="K1097" s="15">
        <v>140</v>
      </c>
    </row>
    <row r="1098" spans="2:11">
      <c r="B1098" s="12" t="s">
        <v>1659</v>
      </c>
      <c r="C1098" s="22" t="s">
        <v>559</v>
      </c>
      <c r="D1098" s="12">
        <v>53.94</v>
      </c>
      <c r="E1098" s="12">
        <v>55.94</v>
      </c>
      <c r="F1098" s="12" t="s">
        <v>2</v>
      </c>
      <c r="G1098" s="12">
        <v>160</v>
      </c>
      <c r="H1098" s="12">
        <v>80</v>
      </c>
      <c r="I1098" s="21">
        <v>673.98373983739839</v>
      </c>
      <c r="J1098" s="21">
        <v>829</v>
      </c>
      <c r="K1098" s="15">
        <v>140</v>
      </c>
    </row>
    <row r="1099" spans="2:11">
      <c r="B1099" s="12" t="s">
        <v>1660</v>
      </c>
      <c r="C1099" s="22" t="s">
        <v>560</v>
      </c>
      <c r="D1099" s="12">
        <v>29.64</v>
      </c>
      <c r="E1099" s="12">
        <v>31.64</v>
      </c>
      <c r="F1099" s="12" t="s">
        <v>431</v>
      </c>
      <c r="G1099" s="12">
        <v>100</v>
      </c>
      <c r="H1099" s="12">
        <v>50</v>
      </c>
      <c r="I1099" s="21">
        <v>517.88617886178861</v>
      </c>
      <c r="J1099" s="21">
        <v>637</v>
      </c>
      <c r="K1099" s="15">
        <v>83</v>
      </c>
    </row>
    <row r="1100" spans="2:11">
      <c r="B1100" s="12" t="s">
        <v>1661</v>
      </c>
      <c r="C1100" s="22" t="s">
        <v>560</v>
      </c>
      <c r="D1100" s="12">
        <v>29.64</v>
      </c>
      <c r="E1100" s="12">
        <v>31.64</v>
      </c>
      <c r="F1100" s="12" t="s">
        <v>432</v>
      </c>
      <c r="G1100" s="12">
        <v>100</v>
      </c>
      <c r="H1100" s="12">
        <v>50</v>
      </c>
      <c r="I1100" s="21">
        <v>551.21951219512198</v>
      </c>
      <c r="J1100" s="21">
        <v>678</v>
      </c>
      <c r="K1100" s="15">
        <v>83</v>
      </c>
    </row>
    <row r="1101" spans="2:11">
      <c r="B1101" s="12" t="s">
        <v>1662</v>
      </c>
      <c r="C1101" s="22" t="s">
        <v>560</v>
      </c>
      <c r="D1101" s="12">
        <v>29.64</v>
      </c>
      <c r="E1101" s="12">
        <v>31.64</v>
      </c>
      <c r="F1101" s="12" t="s">
        <v>2</v>
      </c>
      <c r="G1101" s="12">
        <v>100</v>
      </c>
      <c r="H1101" s="12">
        <v>50</v>
      </c>
      <c r="I1101" s="21">
        <v>584.55284552845524</v>
      </c>
      <c r="J1101" s="21">
        <v>719</v>
      </c>
      <c r="K1101" s="15">
        <v>83</v>
      </c>
    </row>
    <row r="1102" spans="2:11">
      <c r="B1102" s="12" t="s">
        <v>1663</v>
      </c>
      <c r="C1102" s="22" t="s">
        <v>560</v>
      </c>
      <c r="D1102" s="12">
        <v>35.01</v>
      </c>
      <c r="E1102" s="12">
        <v>37.01</v>
      </c>
      <c r="F1102" s="12" t="s">
        <v>431</v>
      </c>
      <c r="G1102" s="12">
        <v>100</v>
      </c>
      <c r="H1102" s="12">
        <v>60</v>
      </c>
      <c r="I1102" s="21">
        <v>542.27642276422762</v>
      </c>
      <c r="J1102" s="21">
        <v>667</v>
      </c>
      <c r="K1102" s="15">
        <v>83</v>
      </c>
    </row>
    <row r="1103" spans="2:11">
      <c r="B1103" s="12" t="s">
        <v>1664</v>
      </c>
      <c r="C1103" s="22" t="s">
        <v>560</v>
      </c>
      <c r="D1103" s="12">
        <v>35.01</v>
      </c>
      <c r="E1103" s="12">
        <v>37.01</v>
      </c>
      <c r="F1103" s="12" t="s">
        <v>432</v>
      </c>
      <c r="G1103" s="12">
        <v>100</v>
      </c>
      <c r="H1103" s="12">
        <v>60</v>
      </c>
      <c r="I1103" s="21">
        <v>582.11382113821139</v>
      </c>
      <c r="J1103" s="21">
        <v>716</v>
      </c>
      <c r="K1103" s="15">
        <v>83</v>
      </c>
    </row>
    <row r="1104" spans="2:11">
      <c r="B1104" s="12" t="s">
        <v>1665</v>
      </c>
      <c r="C1104" s="22" t="s">
        <v>560</v>
      </c>
      <c r="D1104" s="12">
        <v>35.01</v>
      </c>
      <c r="E1104" s="12">
        <v>37.01</v>
      </c>
      <c r="F1104" s="12" t="s">
        <v>2</v>
      </c>
      <c r="G1104" s="12">
        <v>100</v>
      </c>
      <c r="H1104" s="12">
        <v>60</v>
      </c>
      <c r="I1104" s="21">
        <v>621.95121951219517</v>
      </c>
      <c r="J1104" s="21">
        <v>765</v>
      </c>
      <c r="K1104" s="15">
        <v>83</v>
      </c>
    </row>
    <row r="1105" spans="2:11">
      <c r="B1105" s="12" t="s">
        <v>1666</v>
      </c>
      <c r="C1105" s="22" t="s">
        <v>560</v>
      </c>
      <c r="D1105" s="12">
        <v>40.380000000000003</v>
      </c>
      <c r="E1105" s="12">
        <v>42.38</v>
      </c>
      <c r="F1105" s="12" t="s">
        <v>431</v>
      </c>
      <c r="G1105" s="12">
        <v>100</v>
      </c>
      <c r="H1105" s="12">
        <v>70</v>
      </c>
      <c r="I1105" s="21">
        <v>567.47967479674799</v>
      </c>
      <c r="J1105" s="21">
        <v>698</v>
      </c>
      <c r="K1105" s="15">
        <v>93</v>
      </c>
    </row>
    <row r="1106" spans="2:11">
      <c r="B1106" s="12" t="s">
        <v>1667</v>
      </c>
      <c r="C1106" s="22" t="s">
        <v>560</v>
      </c>
      <c r="D1106" s="12">
        <v>40.380000000000003</v>
      </c>
      <c r="E1106" s="12">
        <v>42.38</v>
      </c>
      <c r="F1106" s="12" t="s">
        <v>432</v>
      </c>
      <c r="G1106" s="12">
        <v>100</v>
      </c>
      <c r="H1106" s="12">
        <v>70</v>
      </c>
      <c r="I1106" s="21">
        <v>613.82113821138216</v>
      </c>
      <c r="J1106" s="21">
        <v>755</v>
      </c>
      <c r="K1106" s="15">
        <v>93</v>
      </c>
    </row>
    <row r="1107" spans="2:11">
      <c r="B1107" s="12" t="s">
        <v>1668</v>
      </c>
      <c r="C1107" s="22" t="s">
        <v>560</v>
      </c>
      <c r="D1107" s="12">
        <v>40.380000000000003</v>
      </c>
      <c r="E1107" s="12">
        <v>42.38</v>
      </c>
      <c r="F1107" s="12" t="s">
        <v>2</v>
      </c>
      <c r="G1107" s="12">
        <v>100</v>
      </c>
      <c r="H1107" s="12">
        <v>70</v>
      </c>
      <c r="I1107" s="21">
        <v>658.53658536585363</v>
      </c>
      <c r="J1107" s="21">
        <v>810</v>
      </c>
      <c r="K1107" s="15">
        <v>93</v>
      </c>
    </row>
    <row r="1108" spans="2:11">
      <c r="B1108" s="12" t="s">
        <v>1669</v>
      </c>
      <c r="C1108" s="22" t="s">
        <v>560</v>
      </c>
      <c r="D1108" s="12">
        <v>45.75</v>
      </c>
      <c r="E1108" s="12">
        <v>47.75</v>
      </c>
      <c r="F1108" s="12" t="s">
        <v>431</v>
      </c>
      <c r="G1108" s="12">
        <v>100</v>
      </c>
      <c r="H1108" s="12">
        <v>80</v>
      </c>
      <c r="I1108" s="21">
        <v>591.869918699187</v>
      </c>
      <c r="J1108" s="21">
        <v>728</v>
      </c>
      <c r="K1108" s="15">
        <v>93</v>
      </c>
    </row>
    <row r="1109" spans="2:11">
      <c r="B1109" s="12" t="s">
        <v>1670</v>
      </c>
      <c r="C1109" s="22" t="s">
        <v>560</v>
      </c>
      <c r="D1109" s="12">
        <v>45.75</v>
      </c>
      <c r="E1109" s="12">
        <v>47.75</v>
      </c>
      <c r="F1109" s="12" t="s">
        <v>432</v>
      </c>
      <c r="G1109" s="12">
        <v>100</v>
      </c>
      <c r="H1109" s="12">
        <v>80</v>
      </c>
      <c r="I1109" s="21">
        <v>644.71544715447158</v>
      </c>
      <c r="J1109" s="21">
        <v>793</v>
      </c>
      <c r="K1109" s="15">
        <v>93</v>
      </c>
    </row>
    <row r="1110" spans="2:11">
      <c r="B1110" s="12" t="s">
        <v>1671</v>
      </c>
      <c r="C1110" s="22" t="s">
        <v>560</v>
      </c>
      <c r="D1110" s="12">
        <v>45.75</v>
      </c>
      <c r="E1110" s="12">
        <v>47.75</v>
      </c>
      <c r="F1110" s="12" t="s">
        <v>2</v>
      </c>
      <c r="G1110" s="12">
        <v>100</v>
      </c>
      <c r="H1110" s="12">
        <v>80</v>
      </c>
      <c r="I1110" s="21">
        <v>695.1219512195122</v>
      </c>
      <c r="J1110" s="21">
        <v>855</v>
      </c>
      <c r="K1110" s="15">
        <v>93</v>
      </c>
    </row>
    <row r="1111" spans="2:11">
      <c r="B1111" s="12" t="s">
        <v>1672</v>
      </c>
      <c r="C1111" s="22" t="s">
        <v>560</v>
      </c>
      <c r="D1111" s="12">
        <v>31.9</v>
      </c>
      <c r="E1111" s="12">
        <v>33.9</v>
      </c>
      <c r="F1111" s="12" t="s">
        <v>431</v>
      </c>
      <c r="G1111" s="12">
        <v>110</v>
      </c>
      <c r="H1111" s="12">
        <v>50</v>
      </c>
      <c r="I1111" s="21">
        <v>528.45528455284557</v>
      </c>
      <c r="J1111" s="21">
        <v>650</v>
      </c>
      <c r="K1111" s="15">
        <v>83</v>
      </c>
    </row>
    <row r="1112" spans="2:11">
      <c r="B1112" s="12" t="s">
        <v>1673</v>
      </c>
      <c r="C1112" s="22" t="s">
        <v>560</v>
      </c>
      <c r="D1112" s="12">
        <v>31.9</v>
      </c>
      <c r="E1112" s="12">
        <v>33.9</v>
      </c>
      <c r="F1112" s="12" t="s">
        <v>432</v>
      </c>
      <c r="G1112" s="12">
        <v>110</v>
      </c>
      <c r="H1112" s="12">
        <v>50</v>
      </c>
      <c r="I1112" s="21">
        <v>561.78861788617883</v>
      </c>
      <c r="J1112" s="21">
        <v>691</v>
      </c>
      <c r="K1112" s="15">
        <v>83</v>
      </c>
    </row>
    <row r="1113" spans="2:11">
      <c r="B1113" s="12" t="s">
        <v>1674</v>
      </c>
      <c r="C1113" s="22" t="s">
        <v>560</v>
      </c>
      <c r="D1113" s="12">
        <v>31.9</v>
      </c>
      <c r="E1113" s="12">
        <v>33.9</v>
      </c>
      <c r="F1113" s="12" t="s">
        <v>2</v>
      </c>
      <c r="G1113" s="12">
        <v>110</v>
      </c>
      <c r="H1113" s="12">
        <v>50</v>
      </c>
      <c r="I1113" s="21">
        <v>595.93495934959356</v>
      </c>
      <c r="J1113" s="21">
        <v>733</v>
      </c>
      <c r="K1113" s="15">
        <v>83</v>
      </c>
    </row>
    <row r="1114" spans="2:11">
      <c r="B1114" s="12" t="s">
        <v>1675</v>
      </c>
      <c r="C1114" s="22" t="s">
        <v>560</v>
      </c>
      <c r="D1114" s="12">
        <v>37.56</v>
      </c>
      <c r="E1114" s="12">
        <v>39.56</v>
      </c>
      <c r="F1114" s="12" t="s">
        <v>431</v>
      </c>
      <c r="G1114" s="12">
        <v>110</v>
      </c>
      <c r="H1114" s="12">
        <v>60</v>
      </c>
      <c r="I1114" s="21">
        <v>553.65853658536582</v>
      </c>
      <c r="J1114" s="21">
        <v>681</v>
      </c>
      <c r="K1114" s="15">
        <v>83</v>
      </c>
    </row>
    <row r="1115" spans="2:11">
      <c r="B1115" s="12" t="s">
        <v>1676</v>
      </c>
      <c r="C1115" s="22" t="s">
        <v>560</v>
      </c>
      <c r="D1115" s="12">
        <v>37.56</v>
      </c>
      <c r="E1115" s="12">
        <v>39.56</v>
      </c>
      <c r="F1115" s="12" t="s">
        <v>432</v>
      </c>
      <c r="G1115" s="12">
        <v>110</v>
      </c>
      <c r="H1115" s="12">
        <v>60</v>
      </c>
      <c r="I1115" s="21">
        <v>594.30894308943095</v>
      </c>
      <c r="J1115" s="21">
        <v>731</v>
      </c>
      <c r="K1115" s="15">
        <v>83</v>
      </c>
    </row>
    <row r="1116" spans="2:11">
      <c r="B1116" s="12" t="s">
        <v>1677</v>
      </c>
      <c r="C1116" s="22" t="s">
        <v>560</v>
      </c>
      <c r="D1116" s="12">
        <v>37.56</v>
      </c>
      <c r="E1116" s="12">
        <v>39.56</v>
      </c>
      <c r="F1116" s="12" t="s">
        <v>2</v>
      </c>
      <c r="G1116" s="12">
        <v>110</v>
      </c>
      <c r="H1116" s="12">
        <v>60</v>
      </c>
      <c r="I1116" s="21">
        <v>634.14634146341461</v>
      </c>
      <c r="J1116" s="21">
        <v>780</v>
      </c>
      <c r="K1116" s="15">
        <v>83</v>
      </c>
    </row>
    <row r="1117" spans="2:11">
      <c r="B1117" s="12" t="s">
        <v>1678</v>
      </c>
      <c r="C1117" s="22" t="s">
        <v>560</v>
      </c>
      <c r="D1117" s="12">
        <v>43.23</v>
      </c>
      <c r="E1117" s="12">
        <v>45.23</v>
      </c>
      <c r="F1117" s="12" t="s">
        <v>431</v>
      </c>
      <c r="G1117" s="12">
        <v>110</v>
      </c>
      <c r="H1117" s="12">
        <v>70</v>
      </c>
      <c r="I1117" s="21">
        <v>579.67479674796743</v>
      </c>
      <c r="J1117" s="21">
        <v>713</v>
      </c>
      <c r="K1117" s="15">
        <v>93</v>
      </c>
    </row>
    <row r="1118" spans="2:11">
      <c r="B1118" s="12" t="s">
        <v>1679</v>
      </c>
      <c r="C1118" s="22" t="s">
        <v>560</v>
      </c>
      <c r="D1118" s="12">
        <v>43.23</v>
      </c>
      <c r="E1118" s="12">
        <v>45.23</v>
      </c>
      <c r="F1118" s="12" t="s">
        <v>432</v>
      </c>
      <c r="G1118" s="12">
        <v>110</v>
      </c>
      <c r="H1118" s="12">
        <v>70</v>
      </c>
      <c r="I1118" s="21">
        <v>626.01626016260161</v>
      </c>
      <c r="J1118" s="21">
        <v>770</v>
      </c>
      <c r="K1118" s="15">
        <v>93</v>
      </c>
    </row>
    <row r="1119" spans="2:11">
      <c r="B1119" s="12" t="s">
        <v>1680</v>
      </c>
      <c r="C1119" s="22" t="s">
        <v>560</v>
      </c>
      <c r="D1119" s="12">
        <v>43.23</v>
      </c>
      <c r="E1119" s="12">
        <v>45.23</v>
      </c>
      <c r="F1119" s="12" t="s">
        <v>2</v>
      </c>
      <c r="G1119" s="12">
        <v>110</v>
      </c>
      <c r="H1119" s="12">
        <v>70</v>
      </c>
      <c r="I1119" s="21">
        <v>672.35772357723579</v>
      </c>
      <c r="J1119" s="21">
        <v>827</v>
      </c>
      <c r="K1119" s="15">
        <v>93</v>
      </c>
    </row>
    <row r="1120" spans="2:11">
      <c r="B1120" s="12" t="s">
        <v>1681</v>
      </c>
      <c r="C1120" s="22" t="s">
        <v>560</v>
      </c>
      <c r="D1120" s="12">
        <v>48.89</v>
      </c>
      <c r="E1120" s="12">
        <v>50.89</v>
      </c>
      <c r="F1120" s="12" t="s">
        <v>431</v>
      </c>
      <c r="G1120" s="12">
        <v>110</v>
      </c>
      <c r="H1120" s="12">
        <v>80</v>
      </c>
      <c r="I1120" s="21">
        <v>604.8780487804878</v>
      </c>
      <c r="J1120" s="21">
        <v>744</v>
      </c>
      <c r="K1120" s="15">
        <v>140</v>
      </c>
    </row>
    <row r="1121" spans="2:11">
      <c r="B1121" s="12" t="s">
        <v>1682</v>
      </c>
      <c r="C1121" s="22" t="s">
        <v>560</v>
      </c>
      <c r="D1121" s="12">
        <v>48.89</v>
      </c>
      <c r="E1121" s="12">
        <v>50.89</v>
      </c>
      <c r="F1121" s="12" t="s">
        <v>432</v>
      </c>
      <c r="G1121" s="12">
        <v>110</v>
      </c>
      <c r="H1121" s="12">
        <v>80</v>
      </c>
      <c r="I1121" s="21">
        <v>657.72357723577238</v>
      </c>
      <c r="J1121" s="21">
        <v>809</v>
      </c>
      <c r="K1121" s="15">
        <v>140</v>
      </c>
    </row>
    <row r="1122" spans="2:11">
      <c r="B1122" s="12" t="s">
        <v>1683</v>
      </c>
      <c r="C1122" s="22" t="s">
        <v>560</v>
      </c>
      <c r="D1122" s="12">
        <v>48.89</v>
      </c>
      <c r="E1122" s="12">
        <v>50.89</v>
      </c>
      <c r="F1122" s="12" t="s">
        <v>2</v>
      </c>
      <c r="G1122" s="12">
        <v>110</v>
      </c>
      <c r="H1122" s="12">
        <v>80</v>
      </c>
      <c r="I1122" s="21">
        <v>710.56910569105696</v>
      </c>
      <c r="J1122" s="21">
        <v>874</v>
      </c>
      <c r="K1122" s="15">
        <v>140</v>
      </c>
    </row>
    <row r="1123" spans="2:11">
      <c r="B1123" s="12" t="s">
        <v>1684</v>
      </c>
      <c r="C1123" s="22" t="s">
        <v>560</v>
      </c>
      <c r="D1123" s="12">
        <v>33.26</v>
      </c>
      <c r="E1123" s="12">
        <v>35.26</v>
      </c>
      <c r="F1123" s="12" t="s">
        <v>431</v>
      </c>
      <c r="G1123" s="12">
        <v>120</v>
      </c>
      <c r="H1123" s="12">
        <v>50</v>
      </c>
      <c r="I1123" s="21">
        <v>535.77235772357722</v>
      </c>
      <c r="J1123" s="21">
        <v>659</v>
      </c>
      <c r="K1123" s="15">
        <v>83</v>
      </c>
    </row>
    <row r="1124" spans="2:11">
      <c r="B1124" s="12" t="s">
        <v>1685</v>
      </c>
      <c r="C1124" s="22" t="s">
        <v>560</v>
      </c>
      <c r="D1124" s="12">
        <v>33.26</v>
      </c>
      <c r="E1124" s="12">
        <v>35.26</v>
      </c>
      <c r="F1124" s="12" t="s">
        <v>432</v>
      </c>
      <c r="G1124" s="12">
        <v>120</v>
      </c>
      <c r="H1124" s="12">
        <v>50</v>
      </c>
      <c r="I1124" s="21">
        <v>570.73170731707319</v>
      </c>
      <c r="J1124" s="21">
        <v>702</v>
      </c>
      <c r="K1124" s="15">
        <v>83</v>
      </c>
    </row>
    <row r="1125" spans="2:11">
      <c r="B1125" s="12" t="s">
        <v>1686</v>
      </c>
      <c r="C1125" s="22" t="s">
        <v>560</v>
      </c>
      <c r="D1125" s="12">
        <v>33.26</v>
      </c>
      <c r="E1125" s="12">
        <v>35.26</v>
      </c>
      <c r="F1125" s="12" t="s">
        <v>2</v>
      </c>
      <c r="G1125" s="12">
        <v>120</v>
      </c>
      <c r="H1125" s="12">
        <v>50</v>
      </c>
      <c r="I1125" s="21">
        <v>606.5040650406504</v>
      </c>
      <c r="J1125" s="21">
        <v>746</v>
      </c>
      <c r="K1125" s="15">
        <v>83</v>
      </c>
    </row>
    <row r="1126" spans="2:11">
      <c r="B1126" s="12" t="s">
        <v>1687</v>
      </c>
      <c r="C1126" s="22" t="s">
        <v>560</v>
      </c>
      <c r="D1126" s="12">
        <v>39.049999999999997</v>
      </c>
      <c r="E1126" s="12">
        <v>41.05</v>
      </c>
      <c r="F1126" s="12" t="s">
        <v>431</v>
      </c>
      <c r="G1126" s="12">
        <v>120</v>
      </c>
      <c r="H1126" s="12">
        <v>60</v>
      </c>
      <c r="I1126" s="21">
        <v>561.78861788617883</v>
      </c>
      <c r="J1126" s="21">
        <v>691</v>
      </c>
      <c r="K1126" s="15">
        <v>93</v>
      </c>
    </row>
    <row r="1127" spans="2:11">
      <c r="B1127" s="12" t="s">
        <v>1688</v>
      </c>
      <c r="C1127" s="22" t="s">
        <v>560</v>
      </c>
      <c r="D1127" s="12">
        <v>39.049999999999997</v>
      </c>
      <c r="E1127" s="12">
        <v>41.05</v>
      </c>
      <c r="F1127" s="12" t="s">
        <v>432</v>
      </c>
      <c r="G1127" s="12">
        <v>120</v>
      </c>
      <c r="H1127" s="12">
        <v>60</v>
      </c>
      <c r="I1127" s="21">
        <v>603.2520325203252</v>
      </c>
      <c r="J1127" s="21">
        <v>742</v>
      </c>
      <c r="K1127" s="15">
        <v>93</v>
      </c>
    </row>
    <row r="1128" spans="2:11">
      <c r="B1128" s="12" t="s">
        <v>1689</v>
      </c>
      <c r="C1128" s="22" t="s">
        <v>560</v>
      </c>
      <c r="D1128" s="12">
        <v>39.049999999999997</v>
      </c>
      <c r="E1128" s="12">
        <v>41.05</v>
      </c>
      <c r="F1128" s="12" t="s">
        <v>2</v>
      </c>
      <c r="G1128" s="12">
        <v>120</v>
      </c>
      <c r="H1128" s="12">
        <v>60</v>
      </c>
      <c r="I1128" s="21">
        <v>644.71544715447158</v>
      </c>
      <c r="J1128" s="21">
        <v>793</v>
      </c>
      <c r="K1128" s="15">
        <v>93</v>
      </c>
    </row>
    <row r="1129" spans="2:11">
      <c r="B1129" s="12" t="s">
        <v>1690</v>
      </c>
      <c r="C1129" s="22" t="s">
        <v>560</v>
      </c>
      <c r="D1129" s="12">
        <v>44.84</v>
      </c>
      <c r="E1129" s="12">
        <v>46.84</v>
      </c>
      <c r="F1129" s="12" t="s">
        <v>431</v>
      </c>
      <c r="G1129" s="12">
        <v>120</v>
      </c>
      <c r="H1129" s="12">
        <v>70</v>
      </c>
      <c r="I1129" s="21">
        <v>587.80487804878055</v>
      </c>
      <c r="J1129" s="21">
        <v>723</v>
      </c>
      <c r="K1129" s="15">
        <v>93</v>
      </c>
    </row>
    <row r="1130" spans="2:11">
      <c r="B1130" s="12" t="s">
        <v>1691</v>
      </c>
      <c r="C1130" s="22" t="s">
        <v>560</v>
      </c>
      <c r="D1130" s="12">
        <v>44.84</v>
      </c>
      <c r="E1130" s="12">
        <v>46.84</v>
      </c>
      <c r="F1130" s="12" t="s">
        <v>432</v>
      </c>
      <c r="G1130" s="12">
        <v>120</v>
      </c>
      <c r="H1130" s="12">
        <v>70</v>
      </c>
      <c r="I1130" s="21">
        <v>635.77235772357722</v>
      </c>
      <c r="J1130" s="21">
        <v>782</v>
      </c>
      <c r="K1130" s="15">
        <v>93</v>
      </c>
    </row>
    <row r="1131" spans="2:11">
      <c r="B1131" s="12" t="s">
        <v>1692</v>
      </c>
      <c r="C1131" s="22" t="s">
        <v>560</v>
      </c>
      <c r="D1131" s="12">
        <v>44.84</v>
      </c>
      <c r="E1131" s="12">
        <v>46.84</v>
      </c>
      <c r="F1131" s="12" t="s">
        <v>2</v>
      </c>
      <c r="G1131" s="12">
        <v>120</v>
      </c>
      <c r="H1131" s="12">
        <v>70</v>
      </c>
      <c r="I1131" s="21">
        <v>683.73983739837399</v>
      </c>
      <c r="J1131" s="21">
        <v>841</v>
      </c>
      <c r="K1131" s="15">
        <v>93</v>
      </c>
    </row>
    <row r="1132" spans="2:11">
      <c r="B1132" s="12" t="s">
        <v>1693</v>
      </c>
      <c r="C1132" s="22" t="s">
        <v>560</v>
      </c>
      <c r="D1132" s="12">
        <v>50.63</v>
      </c>
      <c r="E1132" s="12">
        <v>52.63</v>
      </c>
      <c r="F1132" s="12" t="s">
        <v>431</v>
      </c>
      <c r="G1132" s="12">
        <v>120</v>
      </c>
      <c r="H1132" s="12">
        <v>80</v>
      </c>
      <c r="I1132" s="21">
        <v>613.82113821138216</v>
      </c>
      <c r="J1132" s="21">
        <v>755</v>
      </c>
      <c r="K1132" s="15">
        <v>140</v>
      </c>
    </row>
    <row r="1133" spans="2:11">
      <c r="B1133" s="12" t="s">
        <v>1694</v>
      </c>
      <c r="C1133" s="22" t="s">
        <v>560</v>
      </c>
      <c r="D1133" s="12">
        <v>50.63</v>
      </c>
      <c r="E1133" s="12">
        <v>52.63</v>
      </c>
      <c r="F1133" s="12" t="s">
        <v>432</v>
      </c>
      <c r="G1133" s="12">
        <v>120</v>
      </c>
      <c r="H1133" s="12">
        <v>80</v>
      </c>
      <c r="I1133" s="21">
        <v>668.29268292682923</v>
      </c>
      <c r="J1133" s="21">
        <v>822</v>
      </c>
      <c r="K1133" s="15">
        <v>140</v>
      </c>
    </row>
    <row r="1134" spans="2:11">
      <c r="B1134" s="12" t="s">
        <v>1695</v>
      </c>
      <c r="C1134" s="22" t="s">
        <v>560</v>
      </c>
      <c r="D1134" s="12">
        <v>50.63</v>
      </c>
      <c r="E1134" s="12">
        <v>52.63</v>
      </c>
      <c r="F1134" s="12" t="s">
        <v>2</v>
      </c>
      <c r="G1134" s="12">
        <v>120</v>
      </c>
      <c r="H1134" s="12">
        <v>80</v>
      </c>
      <c r="I1134" s="21">
        <v>722.76422764227641</v>
      </c>
      <c r="J1134" s="21">
        <v>889</v>
      </c>
      <c r="K1134" s="15">
        <v>140</v>
      </c>
    </row>
    <row r="1135" spans="2:11">
      <c r="B1135" s="12" t="s">
        <v>1696</v>
      </c>
      <c r="C1135" s="22" t="s">
        <v>560</v>
      </c>
      <c r="D1135" s="12">
        <v>35.99</v>
      </c>
      <c r="E1135" s="12">
        <v>37.99</v>
      </c>
      <c r="F1135" s="12" t="s">
        <v>431</v>
      </c>
      <c r="G1135" s="12">
        <v>140</v>
      </c>
      <c r="H1135" s="12">
        <v>50</v>
      </c>
      <c r="I1135" s="21">
        <v>550.40650406504062</v>
      </c>
      <c r="J1135" s="21">
        <v>677</v>
      </c>
      <c r="K1135" s="15">
        <v>83</v>
      </c>
    </row>
    <row r="1136" spans="2:11">
      <c r="B1136" s="12" t="s">
        <v>1697</v>
      </c>
      <c r="C1136" s="22" t="s">
        <v>560</v>
      </c>
      <c r="D1136" s="12">
        <v>35.99</v>
      </c>
      <c r="E1136" s="12">
        <v>37.99</v>
      </c>
      <c r="F1136" s="12" t="s">
        <v>432</v>
      </c>
      <c r="G1136" s="12">
        <v>140</v>
      </c>
      <c r="H1136" s="12">
        <v>50</v>
      </c>
      <c r="I1136" s="21">
        <v>588.6178861788618</v>
      </c>
      <c r="J1136" s="21">
        <v>724</v>
      </c>
      <c r="K1136" s="15">
        <v>83</v>
      </c>
    </row>
    <row r="1137" spans="2:11">
      <c r="B1137" s="12" t="s">
        <v>1698</v>
      </c>
      <c r="C1137" s="22" t="s">
        <v>560</v>
      </c>
      <c r="D1137" s="12">
        <v>35.99</v>
      </c>
      <c r="E1137" s="12">
        <v>37.99</v>
      </c>
      <c r="F1137" s="12" t="s">
        <v>2</v>
      </c>
      <c r="G1137" s="12">
        <v>140</v>
      </c>
      <c r="H1137" s="12">
        <v>50</v>
      </c>
      <c r="I1137" s="21">
        <v>626.82926829268297</v>
      </c>
      <c r="J1137" s="21">
        <v>771</v>
      </c>
      <c r="K1137" s="15">
        <v>83</v>
      </c>
    </row>
    <row r="1138" spans="2:11">
      <c r="B1138" s="12" t="s">
        <v>1699</v>
      </c>
      <c r="C1138" s="22" t="s">
        <v>560</v>
      </c>
      <c r="D1138" s="12">
        <v>42.03</v>
      </c>
      <c r="E1138" s="12">
        <v>44.03</v>
      </c>
      <c r="F1138" s="12" t="s">
        <v>431</v>
      </c>
      <c r="G1138" s="12">
        <v>140</v>
      </c>
      <c r="H1138" s="12">
        <v>60</v>
      </c>
      <c r="I1138" s="21">
        <v>576.42276422764223</v>
      </c>
      <c r="J1138" s="21">
        <v>709</v>
      </c>
      <c r="K1138" s="15">
        <v>93</v>
      </c>
    </row>
    <row r="1139" spans="2:11">
      <c r="B1139" s="12" t="s">
        <v>1700</v>
      </c>
      <c r="C1139" s="22" t="s">
        <v>560</v>
      </c>
      <c r="D1139" s="12">
        <v>42.03</v>
      </c>
      <c r="E1139" s="12">
        <v>44.03</v>
      </c>
      <c r="F1139" s="12" t="s">
        <v>432</v>
      </c>
      <c r="G1139" s="12">
        <v>140</v>
      </c>
      <c r="H1139" s="12">
        <v>60</v>
      </c>
      <c r="I1139" s="21">
        <v>621.95121951219517</v>
      </c>
      <c r="J1139" s="21">
        <v>765</v>
      </c>
      <c r="K1139" s="15">
        <v>93</v>
      </c>
    </row>
    <row r="1140" spans="2:11">
      <c r="B1140" s="12" t="s">
        <v>1701</v>
      </c>
      <c r="C1140" s="22" t="s">
        <v>560</v>
      </c>
      <c r="D1140" s="12">
        <v>42.03</v>
      </c>
      <c r="E1140" s="12">
        <v>44.03</v>
      </c>
      <c r="F1140" s="12" t="s">
        <v>2</v>
      </c>
      <c r="G1140" s="12">
        <v>140</v>
      </c>
      <c r="H1140" s="12">
        <v>60</v>
      </c>
      <c r="I1140" s="21">
        <v>666.66666666666663</v>
      </c>
      <c r="J1140" s="21">
        <v>820</v>
      </c>
      <c r="K1140" s="15">
        <v>93</v>
      </c>
    </row>
    <row r="1141" spans="2:11">
      <c r="B1141" s="12" t="s">
        <v>1702</v>
      </c>
      <c r="C1141" s="22" t="s">
        <v>560</v>
      </c>
      <c r="D1141" s="12">
        <v>48.07</v>
      </c>
      <c r="E1141" s="12">
        <v>50.07</v>
      </c>
      <c r="F1141" s="12" t="s">
        <v>431</v>
      </c>
      <c r="G1141" s="12">
        <v>140</v>
      </c>
      <c r="H1141" s="12">
        <v>70</v>
      </c>
      <c r="I1141" s="21">
        <v>603.2520325203252</v>
      </c>
      <c r="J1141" s="21">
        <v>742</v>
      </c>
      <c r="K1141" s="15">
        <v>140</v>
      </c>
    </row>
    <row r="1142" spans="2:11">
      <c r="B1142" s="12" t="s">
        <v>1703</v>
      </c>
      <c r="C1142" s="22" t="s">
        <v>560</v>
      </c>
      <c r="D1142" s="12">
        <v>48.07</v>
      </c>
      <c r="E1142" s="12">
        <v>50.07</v>
      </c>
      <c r="F1142" s="12" t="s">
        <v>432</v>
      </c>
      <c r="G1142" s="12">
        <v>140</v>
      </c>
      <c r="H1142" s="12">
        <v>70</v>
      </c>
      <c r="I1142" s="21">
        <v>655.28455284552842</v>
      </c>
      <c r="J1142" s="21">
        <v>806</v>
      </c>
      <c r="K1142" s="15">
        <v>140</v>
      </c>
    </row>
    <row r="1143" spans="2:11">
      <c r="B1143" s="12" t="s">
        <v>1704</v>
      </c>
      <c r="C1143" s="22" t="s">
        <v>560</v>
      </c>
      <c r="D1143" s="12">
        <v>48.07</v>
      </c>
      <c r="E1143" s="12">
        <v>50.07</v>
      </c>
      <c r="F1143" s="12" t="s">
        <v>2</v>
      </c>
      <c r="G1143" s="12">
        <v>140</v>
      </c>
      <c r="H1143" s="12">
        <v>70</v>
      </c>
      <c r="I1143" s="21">
        <v>707.31707317073176</v>
      </c>
      <c r="J1143" s="21">
        <v>870</v>
      </c>
      <c r="K1143" s="15">
        <v>140</v>
      </c>
    </row>
    <row r="1144" spans="2:11">
      <c r="B1144" s="12" t="s">
        <v>1705</v>
      </c>
      <c r="C1144" s="22" t="s">
        <v>560</v>
      </c>
      <c r="D1144" s="12">
        <v>54.11</v>
      </c>
      <c r="E1144" s="12">
        <v>56.11</v>
      </c>
      <c r="F1144" s="12" t="s">
        <v>431</v>
      </c>
      <c r="G1144" s="12">
        <v>140</v>
      </c>
      <c r="H1144" s="12">
        <v>80</v>
      </c>
      <c r="I1144" s="21">
        <v>630.08130081300817</v>
      </c>
      <c r="J1144" s="21">
        <v>775</v>
      </c>
      <c r="K1144" s="15">
        <v>140</v>
      </c>
    </row>
    <row r="1145" spans="2:11">
      <c r="B1145" s="12" t="s">
        <v>1706</v>
      </c>
      <c r="C1145" s="22" t="s">
        <v>560</v>
      </c>
      <c r="D1145" s="12">
        <v>54.11</v>
      </c>
      <c r="E1145" s="12">
        <v>56.11</v>
      </c>
      <c r="F1145" s="12" t="s">
        <v>432</v>
      </c>
      <c r="G1145" s="12">
        <v>140</v>
      </c>
      <c r="H1145" s="12">
        <v>80</v>
      </c>
      <c r="I1145" s="21">
        <v>688.6178861788618</v>
      </c>
      <c r="J1145" s="21">
        <v>847</v>
      </c>
      <c r="K1145" s="15">
        <v>140</v>
      </c>
    </row>
    <row r="1146" spans="2:11">
      <c r="B1146" s="12" t="s">
        <v>1707</v>
      </c>
      <c r="C1146" s="22" t="s">
        <v>560</v>
      </c>
      <c r="D1146" s="12">
        <v>54.11</v>
      </c>
      <c r="E1146" s="12">
        <v>56.11</v>
      </c>
      <c r="F1146" s="12" t="s">
        <v>2</v>
      </c>
      <c r="G1146" s="12">
        <v>140</v>
      </c>
      <c r="H1146" s="12">
        <v>80</v>
      </c>
      <c r="I1146" s="21">
        <v>747.15447154471542</v>
      </c>
      <c r="J1146" s="21">
        <v>919</v>
      </c>
      <c r="K1146" s="15">
        <v>140</v>
      </c>
    </row>
    <row r="1147" spans="2:11">
      <c r="B1147" s="12" t="s">
        <v>1708</v>
      </c>
      <c r="C1147" s="22" t="s">
        <v>560</v>
      </c>
      <c r="D1147" s="12">
        <v>38.71</v>
      </c>
      <c r="E1147" s="12">
        <v>40.71</v>
      </c>
      <c r="F1147" s="12" t="s">
        <v>431</v>
      </c>
      <c r="G1147" s="12">
        <v>160</v>
      </c>
      <c r="H1147" s="12">
        <v>50</v>
      </c>
      <c r="I1147" s="21">
        <v>565.04065040650403</v>
      </c>
      <c r="J1147" s="21">
        <v>695</v>
      </c>
      <c r="K1147" s="15">
        <v>93</v>
      </c>
    </row>
    <row r="1148" spans="2:11">
      <c r="B1148" s="12" t="s">
        <v>1709</v>
      </c>
      <c r="C1148" s="22" t="s">
        <v>560</v>
      </c>
      <c r="D1148" s="12">
        <v>38.71</v>
      </c>
      <c r="E1148" s="12">
        <v>40.71</v>
      </c>
      <c r="F1148" s="12" t="s">
        <v>432</v>
      </c>
      <c r="G1148" s="12">
        <v>160</v>
      </c>
      <c r="H1148" s="12">
        <v>50</v>
      </c>
      <c r="I1148" s="21">
        <v>605.69105691056916</v>
      </c>
      <c r="J1148" s="21">
        <v>745</v>
      </c>
      <c r="K1148" s="15">
        <v>93</v>
      </c>
    </row>
    <row r="1149" spans="2:11">
      <c r="B1149" s="12" t="s">
        <v>1710</v>
      </c>
      <c r="C1149" s="22" t="s">
        <v>560</v>
      </c>
      <c r="D1149" s="12">
        <v>38.71</v>
      </c>
      <c r="E1149" s="12">
        <v>40.71</v>
      </c>
      <c r="F1149" s="12" t="s">
        <v>2</v>
      </c>
      <c r="G1149" s="12">
        <v>160</v>
      </c>
      <c r="H1149" s="12">
        <v>50</v>
      </c>
      <c r="I1149" s="21">
        <v>647.15447154471542</v>
      </c>
      <c r="J1149" s="21">
        <v>796</v>
      </c>
      <c r="K1149" s="15">
        <v>93</v>
      </c>
    </row>
    <row r="1150" spans="2:11">
      <c r="B1150" s="12" t="s">
        <v>1711</v>
      </c>
      <c r="C1150" s="22" t="s">
        <v>560</v>
      </c>
      <c r="D1150" s="12">
        <v>45</v>
      </c>
      <c r="E1150" s="12">
        <v>47</v>
      </c>
      <c r="F1150" s="12" t="s">
        <v>431</v>
      </c>
      <c r="G1150" s="12">
        <v>160</v>
      </c>
      <c r="H1150" s="12">
        <v>60</v>
      </c>
      <c r="I1150" s="21">
        <v>591.869918699187</v>
      </c>
      <c r="J1150" s="21">
        <v>728</v>
      </c>
      <c r="K1150" s="15">
        <v>93</v>
      </c>
    </row>
    <row r="1151" spans="2:11">
      <c r="B1151" s="12" t="s">
        <v>1712</v>
      </c>
      <c r="C1151" s="22" t="s">
        <v>560</v>
      </c>
      <c r="D1151" s="12">
        <v>45</v>
      </c>
      <c r="E1151" s="12">
        <v>47</v>
      </c>
      <c r="F1151" s="12" t="s">
        <v>432</v>
      </c>
      <c r="G1151" s="12">
        <v>160</v>
      </c>
      <c r="H1151" s="12">
        <v>60</v>
      </c>
      <c r="I1151" s="21">
        <v>640.65040650406502</v>
      </c>
      <c r="J1151" s="21">
        <v>788</v>
      </c>
      <c r="K1151" s="15">
        <v>93</v>
      </c>
    </row>
    <row r="1152" spans="2:11">
      <c r="B1152" s="12" t="s">
        <v>1713</v>
      </c>
      <c r="C1152" s="22" t="s">
        <v>560</v>
      </c>
      <c r="D1152" s="12">
        <v>45</v>
      </c>
      <c r="E1152" s="12">
        <v>47</v>
      </c>
      <c r="F1152" s="12" t="s">
        <v>2</v>
      </c>
      <c r="G1152" s="12">
        <v>160</v>
      </c>
      <c r="H1152" s="12">
        <v>60</v>
      </c>
      <c r="I1152" s="21">
        <v>688.6178861788618</v>
      </c>
      <c r="J1152" s="21">
        <v>847</v>
      </c>
      <c r="K1152" s="15">
        <v>93</v>
      </c>
    </row>
    <row r="1153" spans="1:13">
      <c r="B1153" s="12" t="s">
        <v>1714</v>
      </c>
      <c r="C1153" s="22" t="s">
        <v>560</v>
      </c>
      <c r="D1153" s="12">
        <v>51.29</v>
      </c>
      <c r="E1153" s="12">
        <v>53.29</v>
      </c>
      <c r="F1153" s="12" t="s">
        <v>431</v>
      </c>
      <c r="G1153" s="12">
        <v>160</v>
      </c>
      <c r="H1153" s="12">
        <v>70</v>
      </c>
      <c r="I1153" s="21">
        <v>619.51219512195121</v>
      </c>
      <c r="J1153" s="21">
        <v>762</v>
      </c>
      <c r="K1153" s="15">
        <v>140</v>
      </c>
    </row>
    <row r="1154" spans="1:13">
      <c r="B1154" s="12" t="s">
        <v>1715</v>
      </c>
      <c r="C1154" s="22" t="s">
        <v>560</v>
      </c>
      <c r="D1154" s="12">
        <v>51.29</v>
      </c>
      <c r="E1154" s="12">
        <v>53.29</v>
      </c>
      <c r="F1154" s="12" t="s">
        <v>432</v>
      </c>
      <c r="G1154" s="12">
        <v>160</v>
      </c>
      <c r="H1154" s="12">
        <v>70</v>
      </c>
      <c r="I1154" s="21">
        <v>674.79674796747963</v>
      </c>
      <c r="J1154" s="21">
        <v>830</v>
      </c>
      <c r="K1154" s="15">
        <v>140</v>
      </c>
    </row>
    <row r="1155" spans="1:13">
      <c r="B1155" s="12" t="s">
        <v>1716</v>
      </c>
      <c r="C1155" s="22" t="s">
        <v>560</v>
      </c>
      <c r="D1155" s="12">
        <v>51.29</v>
      </c>
      <c r="E1155" s="12">
        <v>53.29</v>
      </c>
      <c r="F1155" s="12" t="s">
        <v>2</v>
      </c>
      <c r="G1155" s="12">
        <v>160</v>
      </c>
      <c r="H1155" s="12">
        <v>70</v>
      </c>
      <c r="I1155" s="21">
        <v>730.08130081300817</v>
      </c>
      <c r="J1155" s="21">
        <v>898</v>
      </c>
      <c r="K1155" s="15">
        <v>140</v>
      </c>
    </row>
    <row r="1156" spans="1:13">
      <c r="B1156" s="12" t="s">
        <v>1717</v>
      </c>
      <c r="C1156" s="22" t="s">
        <v>560</v>
      </c>
      <c r="D1156" s="12">
        <v>57.58</v>
      </c>
      <c r="E1156" s="12">
        <v>59.58</v>
      </c>
      <c r="F1156" s="12" t="s">
        <v>431</v>
      </c>
      <c r="G1156" s="12">
        <v>160</v>
      </c>
      <c r="H1156" s="12">
        <v>80</v>
      </c>
      <c r="I1156" s="21">
        <v>646.34146341463418</v>
      </c>
      <c r="J1156" s="21">
        <v>795</v>
      </c>
      <c r="K1156" s="15">
        <v>140</v>
      </c>
    </row>
    <row r="1157" spans="1:13">
      <c r="B1157" s="12" t="s">
        <v>1718</v>
      </c>
      <c r="C1157" s="22" t="s">
        <v>560</v>
      </c>
      <c r="D1157" s="12">
        <v>57.58</v>
      </c>
      <c r="E1157" s="12">
        <v>59.58</v>
      </c>
      <c r="F1157" s="12" t="s">
        <v>432</v>
      </c>
      <c r="G1157" s="12">
        <v>160</v>
      </c>
      <c r="H1157" s="12">
        <v>80</v>
      </c>
      <c r="I1157" s="21">
        <v>708.94308943089436</v>
      </c>
      <c r="J1157" s="21">
        <v>872</v>
      </c>
      <c r="K1157" s="15">
        <v>140</v>
      </c>
    </row>
    <row r="1158" spans="1:13">
      <c r="B1158" s="12" t="s">
        <v>1719</v>
      </c>
      <c r="C1158" s="22" t="s">
        <v>560</v>
      </c>
      <c r="D1158" s="12">
        <v>57.58</v>
      </c>
      <c r="E1158" s="12">
        <v>59.58</v>
      </c>
      <c r="F1158" s="12" t="s">
        <v>2</v>
      </c>
      <c r="G1158" s="12">
        <v>160</v>
      </c>
      <c r="H1158" s="12">
        <v>80</v>
      </c>
      <c r="I1158" s="21">
        <v>771.54471544715443</v>
      </c>
      <c r="J1158" s="21">
        <v>949</v>
      </c>
      <c r="K1158" s="15">
        <v>140</v>
      </c>
    </row>
    <row r="1159" spans="1:13" s="33" customFormat="1">
      <c r="A1159" s="34"/>
      <c r="B1159" s="34"/>
      <c r="C1159" s="35"/>
      <c r="D1159" s="34"/>
      <c r="E1159" s="34"/>
      <c r="F1159" s="34"/>
      <c r="G1159" s="34"/>
      <c r="H1159" s="34"/>
      <c r="I1159" s="36"/>
      <c r="J1159" s="36"/>
      <c r="K1159" s="37"/>
      <c r="L1159" s="38"/>
      <c r="M1159" s="38"/>
    </row>
    <row r="1160" spans="1:13">
      <c r="B1160" s="12" t="s">
        <v>1720</v>
      </c>
      <c r="C1160" s="22" t="s">
        <v>89</v>
      </c>
      <c r="D1160" s="22" t="s">
        <v>417</v>
      </c>
      <c r="E1160" s="22">
        <f>D1160+3</f>
        <v>104.1</v>
      </c>
      <c r="F1160" s="12" t="s">
        <v>432</v>
      </c>
      <c r="G1160" s="12">
        <v>160</v>
      </c>
      <c r="H1160" s="12">
        <v>80</v>
      </c>
      <c r="I1160" s="21">
        <v>1212.1951219512196</v>
      </c>
      <c r="J1160" s="21">
        <v>1491</v>
      </c>
      <c r="K1160" s="15">
        <v>146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3"/>
  <dimension ref="B30"/>
  <sheetViews>
    <sheetView zoomScale="145" zoomScaleNormal="145" workbookViewId="0">
      <selection activeCell="Q5" sqref="Q5"/>
    </sheetView>
  </sheetViews>
  <sheetFormatPr defaultRowHeight="14.25"/>
  <cols>
    <col min="1" max="16384" width="9" style="2"/>
  </cols>
  <sheetData>
    <row r="30" spans="2:2">
      <c r="B30" s="2" t="s">
        <v>3853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2"/>
  <dimension ref="A1:AI2223"/>
  <sheetViews>
    <sheetView topLeftCell="AI1" zoomScaleNormal="100" workbookViewId="0">
      <selection activeCell="AH1" sqref="A1:AH1048576"/>
    </sheetView>
  </sheetViews>
  <sheetFormatPr defaultRowHeight="13.5" customHeight="1"/>
  <cols>
    <col min="1" max="1" width="25.625" style="3" hidden="1" customWidth="1"/>
    <col min="2" max="2" width="9" style="4" hidden="1" customWidth="1"/>
    <col min="3" max="3" width="0.125" style="7" hidden="1" customWidth="1"/>
    <col min="4" max="4" width="8" style="8" hidden="1" customWidth="1"/>
    <col min="5" max="5" width="8.25" style="40" hidden="1" customWidth="1"/>
    <col min="6" max="6" width="6.25" style="5" hidden="1" customWidth="1"/>
    <col min="7" max="7" width="5.375" style="5" hidden="1" customWidth="1"/>
    <col min="8" max="8" width="9" style="5" hidden="1" customWidth="1"/>
    <col min="9" max="9" width="9.375" style="5" hidden="1" customWidth="1"/>
    <col min="10" max="10" width="7.125" style="40" hidden="1" customWidth="1"/>
    <col min="11" max="11" width="6.75" style="40" hidden="1" customWidth="1"/>
    <col min="12" max="12" width="9.125" style="6" hidden="1" customWidth="1"/>
    <col min="13" max="13" width="12.625" style="9" hidden="1" customWidth="1"/>
    <col min="14" max="14" width="13.5" style="3" hidden="1" customWidth="1"/>
    <col min="15" max="15" width="13.125" style="10" hidden="1" customWidth="1"/>
    <col min="16" max="16" width="17.5" style="19" hidden="1" customWidth="1"/>
    <col min="17" max="17" width="2.75" hidden="1" customWidth="1"/>
    <col min="18" max="18" width="2.75" style="3" hidden="1" customWidth="1"/>
    <col min="19" max="19" width="5.625" style="3" hidden="1" customWidth="1"/>
    <col min="20" max="20" width="8.5" style="3" hidden="1" customWidth="1"/>
    <col min="21" max="22" width="7.5" style="3" hidden="1" customWidth="1"/>
    <col min="23" max="26" width="2.75" style="3" hidden="1" customWidth="1"/>
    <col min="27" max="27" width="7.5" style="3" hidden="1" customWidth="1"/>
    <col min="28" max="28" width="5.625" style="3" hidden="1" customWidth="1"/>
    <col min="29" max="29" width="7.875" style="3" hidden="1" customWidth="1"/>
    <col min="30" max="30" width="5.625" style="3" hidden="1" customWidth="1"/>
    <col min="31" max="31" width="7.875" style="3" hidden="1" customWidth="1"/>
    <col min="32" max="32" width="2.75" style="3" hidden="1" customWidth="1"/>
    <col min="33" max="33" width="0.875" style="3" hidden="1" customWidth="1"/>
    <col min="34" max="34" width="9" style="3" hidden="1" customWidth="1"/>
    <col min="35" max="35" width="9" style="3" customWidth="1"/>
    <col min="36" max="36" width="16" style="3" customWidth="1"/>
    <col min="37" max="37" width="7.625" style="3" customWidth="1"/>
    <col min="38" max="40" width="9" style="3"/>
    <col min="41" max="41" width="9" style="3" customWidth="1"/>
    <col min="42" max="16384" width="9" style="3"/>
  </cols>
  <sheetData>
    <row r="1" spans="1:32" s="84" customFormat="1" ht="13.5" customHeight="1">
      <c r="A1" s="78">
        <v>1</v>
      </c>
      <c r="B1" s="79">
        <v>2</v>
      </c>
      <c r="C1" s="78">
        <v>3</v>
      </c>
      <c r="D1" s="78">
        <v>4</v>
      </c>
      <c r="E1" s="79">
        <v>5</v>
      </c>
      <c r="F1" s="80">
        <v>6</v>
      </c>
      <c r="G1" s="81">
        <v>7</v>
      </c>
      <c r="H1" s="81">
        <v>8</v>
      </c>
      <c r="I1" s="81">
        <v>9</v>
      </c>
      <c r="J1" s="80">
        <v>10</v>
      </c>
      <c r="K1" s="82">
        <v>11</v>
      </c>
      <c r="L1" s="83">
        <v>12</v>
      </c>
      <c r="M1" s="86">
        <v>13</v>
      </c>
      <c r="N1" s="80">
        <v>14</v>
      </c>
      <c r="O1" s="79">
        <v>15</v>
      </c>
      <c r="P1" s="78">
        <v>16</v>
      </c>
      <c r="Q1" s="78">
        <v>17</v>
      </c>
      <c r="R1" s="78">
        <v>18</v>
      </c>
      <c r="S1" s="80">
        <v>19</v>
      </c>
      <c r="T1" s="80">
        <v>20</v>
      </c>
      <c r="U1" s="80">
        <v>21</v>
      </c>
      <c r="V1" s="78">
        <v>22</v>
      </c>
      <c r="W1" s="84">
        <v>23</v>
      </c>
      <c r="X1" s="84">
        <v>24</v>
      </c>
      <c r="Y1" s="84">
        <v>25</v>
      </c>
      <c r="Z1" s="84">
        <v>26</v>
      </c>
      <c r="AA1" s="84">
        <v>32</v>
      </c>
      <c r="AB1" s="84">
        <v>33</v>
      </c>
      <c r="AC1" s="84">
        <v>34</v>
      </c>
      <c r="AD1" s="84">
        <v>35</v>
      </c>
      <c r="AE1" s="84">
        <v>36</v>
      </c>
      <c r="AF1" s="84">
        <v>37</v>
      </c>
    </row>
    <row r="2" spans="1:32" s="49" customFormat="1" ht="12">
      <c r="A2" s="23" t="s">
        <v>430</v>
      </c>
      <c r="B2" s="11" t="s">
        <v>1908</v>
      </c>
      <c r="C2" s="12" t="s">
        <v>2</v>
      </c>
      <c r="D2" s="13" t="s">
        <v>5</v>
      </c>
      <c r="E2" s="13" t="s">
        <v>6</v>
      </c>
      <c r="F2" s="45" t="s">
        <v>4</v>
      </c>
      <c r="G2" s="42" t="s">
        <v>1909</v>
      </c>
      <c r="H2" s="42" t="s">
        <v>418</v>
      </c>
      <c r="I2" s="50" t="s">
        <v>419</v>
      </c>
      <c r="J2" s="46" t="s">
        <v>3</v>
      </c>
      <c r="K2" s="59" t="s">
        <v>1751</v>
      </c>
      <c r="L2" s="48" t="s">
        <v>420</v>
      </c>
      <c r="M2" s="87" t="s">
        <v>438</v>
      </c>
      <c r="N2" s="88" t="s">
        <v>421</v>
      </c>
      <c r="O2" s="89" t="s">
        <v>439</v>
      </c>
      <c r="P2" s="90" t="s">
        <v>484</v>
      </c>
      <c r="Q2" s="23"/>
      <c r="R2" s="23"/>
      <c r="S2" s="46" t="s">
        <v>423</v>
      </c>
      <c r="T2" s="46" t="s">
        <v>424</v>
      </c>
      <c r="U2" s="46" t="s">
        <v>425</v>
      </c>
      <c r="V2" s="23" t="s">
        <v>422</v>
      </c>
      <c r="AA2" s="49" t="s">
        <v>422</v>
      </c>
      <c r="AB2" s="85" t="s">
        <v>520</v>
      </c>
      <c r="AC2" s="85" t="s">
        <v>520</v>
      </c>
      <c r="AD2" s="41" t="s">
        <v>1741</v>
      </c>
      <c r="AE2" s="41" t="s">
        <v>1741</v>
      </c>
    </row>
    <row r="3" spans="1:32" ht="13.5" customHeight="1">
      <c r="A3" s="23" t="str">
        <f t="shared" ref="A3:A39" si="0">CONCATENATE(B3,D3,E3,C3)</f>
        <v>LW duble 1 10050Podstawowy</v>
      </c>
      <c r="B3" s="18" t="s">
        <v>90</v>
      </c>
      <c r="C3" s="14" t="s">
        <v>431</v>
      </c>
      <c r="D3" s="15">
        <v>100</v>
      </c>
      <c r="E3" s="13">
        <v>50</v>
      </c>
      <c r="F3" s="52" t="s">
        <v>1910</v>
      </c>
      <c r="G3" s="43" t="str">
        <f t="shared" ref="G3:G39" si="1">LEFT(F3,FIND("kg",F3)-2)</f>
        <v>30,39</v>
      </c>
      <c r="H3" s="43" t="str">
        <f t="shared" ref="H3:H92" si="2">MID(G3,1,5)</f>
        <v>30,39</v>
      </c>
      <c r="I3" s="43">
        <f t="shared" ref="I3:I39" si="3">H3+3</f>
        <v>33.39</v>
      </c>
      <c r="J3" s="52" t="s">
        <v>1943</v>
      </c>
      <c r="K3" s="58" t="str">
        <f t="shared" ref="K3:K39" si="4">LEFT(J3,FIND("zł",J3)-2)</f>
        <v>670,48</v>
      </c>
      <c r="L3" s="47">
        <f t="shared" ref="L3:L39" si="5">ROUNDUP(K3,0)</f>
        <v>671</v>
      </c>
      <c r="M3" s="236">
        <v>1.2</v>
      </c>
      <c r="N3" s="54">
        <v>0</v>
      </c>
      <c r="O3" s="55">
        <f t="shared" ref="O3:O39" si="6">L3*M3+N3</f>
        <v>805.19999999999993</v>
      </c>
      <c r="P3" s="57">
        <f>INT(O3)</f>
        <v>805</v>
      </c>
      <c r="Q3" s="23"/>
      <c r="R3" s="23"/>
      <c r="S3" s="46">
        <v>25</v>
      </c>
      <c r="T3" s="46">
        <v>25</v>
      </c>
      <c r="U3" s="46">
        <f t="shared" ref="U3:U66" si="7">IF(I3&lt;=$AA$5,$AB$4,IF(I3&lt;=$AA$15,$AB$6,IF(I3&lt;=$AA$17,$AB$16,IF(I3&lt;=$AA$19,AB$18,IF(I3&lt;=$AA$21,AB$20,IF(I3&lt;=$AA$23,AB$22,AB$23))))))</f>
        <v>120</v>
      </c>
      <c r="V3" s="15">
        <f t="shared" ref="V3:V39" si="8">SUM(S3:U3)</f>
        <v>170</v>
      </c>
      <c r="AA3" s="8" t="s">
        <v>521</v>
      </c>
      <c r="AB3" s="7" t="s">
        <v>517</v>
      </c>
      <c r="AC3" s="3" t="s">
        <v>522</v>
      </c>
      <c r="AD3" s="7" t="s">
        <v>517</v>
      </c>
      <c r="AE3" s="3" t="s">
        <v>522</v>
      </c>
    </row>
    <row r="4" spans="1:32" ht="13.5" customHeight="1">
      <c r="A4" s="23" t="str">
        <f t="shared" si="0"/>
        <v>LW duble 2 10050Podstawowy</v>
      </c>
      <c r="B4" s="18" t="s">
        <v>91</v>
      </c>
      <c r="C4" s="14" t="s">
        <v>431</v>
      </c>
      <c r="D4" s="15">
        <v>100</v>
      </c>
      <c r="E4" s="13">
        <v>50</v>
      </c>
      <c r="F4" s="52" t="s">
        <v>1911</v>
      </c>
      <c r="G4" s="43" t="str">
        <f t="shared" si="1"/>
        <v>33,61</v>
      </c>
      <c r="H4" s="43" t="str">
        <f t="shared" si="2"/>
        <v>33,61</v>
      </c>
      <c r="I4" s="43">
        <f t="shared" si="3"/>
        <v>36.61</v>
      </c>
      <c r="J4" s="52" t="s">
        <v>1944</v>
      </c>
      <c r="K4" s="58" t="str">
        <f t="shared" si="4"/>
        <v>765,65</v>
      </c>
      <c r="L4" s="47">
        <f t="shared" si="5"/>
        <v>766</v>
      </c>
      <c r="M4" s="236">
        <v>1.2</v>
      </c>
      <c r="N4" s="54">
        <v>0</v>
      </c>
      <c r="O4" s="55">
        <f t="shared" si="6"/>
        <v>919.19999999999993</v>
      </c>
      <c r="P4" s="57">
        <f t="shared" ref="P4:P66" si="9">INT(O4)</f>
        <v>919</v>
      </c>
      <c r="Q4" s="23"/>
      <c r="R4" s="23"/>
      <c r="S4" s="46">
        <v>25</v>
      </c>
      <c r="T4" s="46">
        <v>25</v>
      </c>
      <c r="U4" s="46">
        <f t="shared" si="7"/>
        <v>120</v>
      </c>
      <c r="V4" s="15">
        <f t="shared" si="8"/>
        <v>170</v>
      </c>
      <c r="AA4" s="8">
        <v>10</v>
      </c>
      <c r="AB4" s="39">
        <v>30</v>
      </c>
    </row>
    <row r="5" spans="1:32" ht="13.5" customHeight="1">
      <c r="A5" s="23" t="str">
        <f t="shared" si="0"/>
        <v>LW duble 3 10050Podstawowy</v>
      </c>
      <c r="B5" s="18" t="s">
        <v>92</v>
      </c>
      <c r="C5" s="14" t="s">
        <v>431</v>
      </c>
      <c r="D5" s="15">
        <v>100</v>
      </c>
      <c r="E5" s="13">
        <v>50</v>
      </c>
      <c r="F5" s="52" t="s">
        <v>1912</v>
      </c>
      <c r="G5" s="43" t="str">
        <f t="shared" si="1"/>
        <v>34,92</v>
      </c>
      <c r="H5" s="43" t="str">
        <f t="shared" si="2"/>
        <v>34,92</v>
      </c>
      <c r="I5" s="43">
        <f t="shared" si="3"/>
        <v>37.92</v>
      </c>
      <c r="J5" s="52" t="s">
        <v>1945</v>
      </c>
      <c r="K5" s="58" t="str">
        <f t="shared" si="4"/>
        <v>828,76</v>
      </c>
      <c r="L5" s="47">
        <f t="shared" si="5"/>
        <v>829</v>
      </c>
      <c r="M5" s="236">
        <v>1.2</v>
      </c>
      <c r="N5" s="54">
        <v>0</v>
      </c>
      <c r="O5" s="55">
        <f t="shared" si="6"/>
        <v>994.8</v>
      </c>
      <c r="P5" s="57">
        <f t="shared" si="9"/>
        <v>994</v>
      </c>
      <c r="Q5" s="23"/>
      <c r="R5" s="23"/>
      <c r="S5" s="46">
        <v>25</v>
      </c>
      <c r="T5" s="46">
        <v>25</v>
      </c>
      <c r="U5" s="46">
        <f t="shared" si="7"/>
        <v>120</v>
      </c>
      <c r="V5" s="15">
        <f t="shared" si="8"/>
        <v>170</v>
      </c>
      <c r="AA5" s="8">
        <v>25</v>
      </c>
      <c r="AB5" s="7">
        <v>40</v>
      </c>
    </row>
    <row r="6" spans="1:32" ht="13.5" customHeight="1">
      <c r="A6" s="23" t="str">
        <f t="shared" si="0"/>
        <v>LW1 10050Podstawowy</v>
      </c>
      <c r="B6" s="18" t="s">
        <v>93</v>
      </c>
      <c r="C6" s="14" t="s">
        <v>431</v>
      </c>
      <c r="D6" s="15">
        <v>100</v>
      </c>
      <c r="E6" s="13">
        <v>50</v>
      </c>
      <c r="F6" s="52" t="s">
        <v>1913</v>
      </c>
      <c r="G6" s="43" t="str">
        <f t="shared" si="1"/>
        <v>22,16</v>
      </c>
      <c r="H6" s="43" t="str">
        <f t="shared" si="2"/>
        <v>22,16</v>
      </c>
      <c r="I6" s="43">
        <f t="shared" si="3"/>
        <v>25.16</v>
      </c>
      <c r="J6" s="52" t="s">
        <v>1946</v>
      </c>
      <c r="K6" s="58" t="str">
        <f t="shared" si="4"/>
        <v>387,54</v>
      </c>
      <c r="L6" s="47">
        <f t="shared" si="5"/>
        <v>388</v>
      </c>
      <c r="M6" s="236">
        <v>1.2</v>
      </c>
      <c r="N6" s="54">
        <v>0</v>
      </c>
      <c r="O6" s="55">
        <f t="shared" si="6"/>
        <v>465.59999999999997</v>
      </c>
      <c r="P6" s="57">
        <f t="shared" si="9"/>
        <v>465</v>
      </c>
      <c r="Q6" s="23"/>
      <c r="R6" s="23"/>
      <c r="S6" s="46">
        <v>25</v>
      </c>
      <c r="T6" s="46">
        <v>25</v>
      </c>
      <c r="U6" s="46">
        <f t="shared" si="7"/>
        <v>90</v>
      </c>
      <c r="V6" s="15">
        <f t="shared" si="8"/>
        <v>140</v>
      </c>
      <c r="AA6" s="8">
        <v>31.5</v>
      </c>
      <c r="AB6" s="39">
        <v>90</v>
      </c>
    </row>
    <row r="7" spans="1:32" ht="13.5" customHeight="1">
      <c r="A7" s="23" t="str">
        <f t="shared" si="0"/>
        <v>LW2 10050Podstawowy</v>
      </c>
      <c r="B7" s="18" t="s">
        <v>104</v>
      </c>
      <c r="C7" s="14" t="s">
        <v>431</v>
      </c>
      <c r="D7" s="15">
        <v>100</v>
      </c>
      <c r="E7" s="13">
        <v>50</v>
      </c>
      <c r="F7" s="52" t="s">
        <v>1914</v>
      </c>
      <c r="G7" s="43" t="str">
        <f t="shared" si="1"/>
        <v>27,56</v>
      </c>
      <c r="H7" s="43" t="str">
        <f t="shared" si="2"/>
        <v>27,56</v>
      </c>
      <c r="I7" s="43">
        <f t="shared" si="3"/>
        <v>30.56</v>
      </c>
      <c r="J7" s="52" t="s">
        <v>1947</v>
      </c>
      <c r="K7" s="58" t="str">
        <f t="shared" si="4"/>
        <v>440,77</v>
      </c>
      <c r="L7" s="47">
        <f t="shared" si="5"/>
        <v>441</v>
      </c>
      <c r="M7" s="236">
        <v>1.2</v>
      </c>
      <c r="N7" s="54">
        <v>0</v>
      </c>
      <c r="O7" s="55">
        <f t="shared" si="6"/>
        <v>529.19999999999993</v>
      </c>
      <c r="P7" s="57">
        <f t="shared" si="9"/>
        <v>529</v>
      </c>
      <c r="Q7" s="23"/>
      <c r="R7" s="23"/>
      <c r="S7" s="46">
        <v>25</v>
      </c>
      <c r="T7" s="46">
        <v>25</v>
      </c>
      <c r="U7" s="46">
        <f t="shared" si="7"/>
        <v>90</v>
      </c>
      <c r="V7" s="15">
        <f t="shared" si="8"/>
        <v>140</v>
      </c>
    </row>
    <row r="8" spans="1:32" ht="13.5" customHeight="1">
      <c r="A8" s="23" t="str">
        <f t="shared" si="0"/>
        <v>LW3 10050Podstawowy</v>
      </c>
      <c r="B8" s="18" t="s">
        <v>106</v>
      </c>
      <c r="C8" s="14" t="s">
        <v>431</v>
      </c>
      <c r="D8" s="15">
        <v>100</v>
      </c>
      <c r="E8" s="13">
        <v>50</v>
      </c>
      <c r="F8" s="52" t="s">
        <v>1915</v>
      </c>
      <c r="G8" s="43" t="str">
        <f t="shared" si="1"/>
        <v>27,22</v>
      </c>
      <c r="H8" s="43" t="str">
        <f t="shared" si="2"/>
        <v>27,22</v>
      </c>
      <c r="I8" s="43">
        <f t="shared" si="3"/>
        <v>30.22</v>
      </c>
      <c r="J8" s="52" t="s">
        <v>1948</v>
      </c>
      <c r="K8" s="58" t="str">
        <f t="shared" si="4"/>
        <v>447,18</v>
      </c>
      <c r="L8" s="47">
        <f t="shared" si="5"/>
        <v>448</v>
      </c>
      <c r="M8" s="236">
        <v>1.2</v>
      </c>
      <c r="N8" s="54">
        <v>0</v>
      </c>
      <c r="O8" s="55">
        <f t="shared" si="6"/>
        <v>537.6</v>
      </c>
      <c r="P8" s="57">
        <f t="shared" si="9"/>
        <v>537</v>
      </c>
      <c r="Q8" s="23"/>
      <c r="R8" s="23"/>
      <c r="S8" s="46">
        <v>25</v>
      </c>
      <c r="T8" s="46">
        <v>25</v>
      </c>
      <c r="U8" s="46">
        <f t="shared" si="7"/>
        <v>90</v>
      </c>
      <c r="V8" s="15">
        <f t="shared" si="8"/>
        <v>140</v>
      </c>
    </row>
    <row r="9" spans="1:32" ht="13.5" customHeight="1">
      <c r="A9" s="23" t="str">
        <f t="shared" si="0"/>
        <v>LW4 10050Podstawowy</v>
      </c>
      <c r="B9" s="18" t="s">
        <v>107</v>
      </c>
      <c r="C9" s="14" t="s">
        <v>431</v>
      </c>
      <c r="D9" s="15">
        <v>100</v>
      </c>
      <c r="E9" s="13">
        <v>50</v>
      </c>
      <c r="F9" s="52" t="s">
        <v>1916</v>
      </c>
      <c r="G9" s="43" t="str">
        <f t="shared" si="1"/>
        <v>30,47</v>
      </c>
      <c r="H9" s="43" t="str">
        <f t="shared" si="2"/>
        <v>30,47</v>
      </c>
      <c r="I9" s="43">
        <f t="shared" si="3"/>
        <v>33.47</v>
      </c>
      <c r="J9" s="52" t="s">
        <v>1949</v>
      </c>
      <c r="K9" s="58" t="str">
        <f t="shared" si="4"/>
        <v>541,67</v>
      </c>
      <c r="L9" s="47">
        <f t="shared" si="5"/>
        <v>542</v>
      </c>
      <c r="M9" s="236">
        <v>1.2</v>
      </c>
      <c r="N9" s="54">
        <v>0</v>
      </c>
      <c r="O9" s="55">
        <f t="shared" si="6"/>
        <v>650.4</v>
      </c>
      <c r="P9" s="57">
        <f t="shared" si="9"/>
        <v>650</v>
      </c>
      <c r="Q9" s="23"/>
      <c r="R9" s="23"/>
      <c r="S9" s="46">
        <v>25</v>
      </c>
      <c r="T9" s="46">
        <v>25</v>
      </c>
      <c r="U9" s="46">
        <f t="shared" si="7"/>
        <v>120</v>
      </c>
      <c r="V9" s="15">
        <f t="shared" si="8"/>
        <v>170</v>
      </c>
    </row>
    <row r="10" spans="1:32" ht="13.5" customHeight="1">
      <c r="A10" s="23" t="str">
        <f t="shared" si="0"/>
        <v>LW5 10050Podstawowy</v>
      </c>
      <c r="B10" s="18" t="s">
        <v>108</v>
      </c>
      <c r="C10" s="14" t="s">
        <v>431</v>
      </c>
      <c r="D10" s="15">
        <v>100</v>
      </c>
      <c r="E10" s="13">
        <v>50</v>
      </c>
      <c r="F10" s="52" t="s">
        <v>1735</v>
      </c>
      <c r="G10" s="43" t="str">
        <f t="shared" si="1"/>
        <v>30,58</v>
      </c>
      <c r="H10" s="43" t="str">
        <f t="shared" si="2"/>
        <v>30,58</v>
      </c>
      <c r="I10" s="43">
        <f t="shared" si="3"/>
        <v>33.58</v>
      </c>
      <c r="J10" s="52" t="s">
        <v>1950</v>
      </c>
      <c r="K10" s="58" t="str">
        <f t="shared" si="4"/>
        <v>546,94</v>
      </c>
      <c r="L10" s="47">
        <f t="shared" si="5"/>
        <v>547</v>
      </c>
      <c r="M10" s="236">
        <v>1.2</v>
      </c>
      <c r="N10" s="54">
        <v>0</v>
      </c>
      <c r="O10" s="55">
        <f t="shared" si="6"/>
        <v>656.4</v>
      </c>
      <c r="P10" s="57">
        <f t="shared" si="9"/>
        <v>656</v>
      </c>
      <c r="Q10" s="23"/>
      <c r="R10" s="23"/>
      <c r="S10" s="46">
        <v>25</v>
      </c>
      <c r="T10" s="46">
        <v>25</v>
      </c>
      <c r="U10" s="46">
        <f t="shared" si="7"/>
        <v>120</v>
      </c>
      <c r="V10" s="15">
        <f t="shared" si="8"/>
        <v>170</v>
      </c>
    </row>
    <row r="11" spans="1:32" ht="13.5" customHeight="1">
      <c r="A11" s="23" t="str">
        <f t="shared" si="0"/>
        <v>LW6 10050Podstawowy</v>
      </c>
      <c r="B11" s="18" t="s">
        <v>109</v>
      </c>
      <c r="C11" s="14" t="s">
        <v>431</v>
      </c>
      <c r="D11" s="15">
        <v>100</v>
      </c>
      <c r="E11" s="13">
        <v>50</v>
      </c>
      <c r="F11" s="52" t="s">
        <v>1917</v>
      </c>
      <c r="G11" s="43" t="str">
        <f t="shared" si="1"/>
        <v>34,94</v>
      </c>
      <c r="H11" s="43" t="str">
        <f t="shared" si="2"/>
        <v>34,94</v>
      </c>
      <c r="I11" s="43">
        <f t="shared" si="3"/>
        <v>37.94</v>
      </c>
      <c r="J11" s="52" t="s">
        <v>1951</v>
      </c>
      <c r="K11" s="58" t="str">
        <f t="shared" si="4"/>
        <v>641,04</v>
      </c>
      <c r="L11" s="47">
        <f t="shared" si="5"/>
        <v>642</v>
      </c>
      <c r="M11" s="236">
        <v>1.2</v>
      </c>
      <c r="N11" s="54">
        <v>0</v>
      </c>
      <c r="O11" s="55">
        <f t="shared" si="6"/>
        <v>770.4</v>
      </c>
      <c r="P11" s="57">
        <f t="shared" si="9"/>
        <v>770</v>
      </c>
      <c r="Q11" s="23"/>
      <c r="R11" s="23"/>
      <c r="S11" s="46">
        <v>25</v>
      </c>
      <c r="T11" s="46">
        <v>25</v>
      </c>
      <c r="U11" s="46">
        <f t="shared" si="7"/>
        <v>120</v>
      </c>
      <c r="V11" s="15">
        <f t="shared" si="8"/>
        <v>170</v>
      </c>
    </row>
    <row r="12" spans="1:32" ht="13.5" customHeight="1">
      <c r="A12" s="23" t="str">
        <f t="shared" si="0"/>
        <v>LW7 10050Podstawowy</v>
      </c>
      <c r="B12" s="18" t="s">
        <v>110</v>
      </c>
      <c r="C12" s="14" t="s">
        <v>431</v>
      </c>
      <c r="D12" s="15">
        <v>100</v>
      </c>
      <c r="E12" s="13">
        <v>50</v>
      </c>
      <c r="F12" s="52" t="s">
        <v>1918</v>
      </c>
      <c r="G12" s="43" t="str">
        <f t="shared" si="1"/>
        <v>29,4</v>
      </c>
      <c r="H12" s="43" t="str">
        <f t="shared" si="2"/>
        <v>29,4</v>
      </c>
      <c r="I12" s="43">
        <f t="shared" si="3"/>
        <v>32.4</v>
      </c>
      <c r="J12" s="52" t="s">
        <v>1952</v>
      </c>
      <c r="K12" s="58" t="str">
        <f t="shared" si="4"/>
        <v>538,31</v>
      </c>
      <c r="L12" s="47">
        <f t="shared" si="5"/>
        <v>539</v>
      </c>
      <c r="M12" s="236">
        <v>1.2</v>
      </c>
      <c r="N12" s="54">
        <v>0</v>
      </c>
      <c r="O12" s="55">
        <f t="shared" si="6"/>
        <v>646.79999999999995</v>
      </c>
      <c r="P12" s="57">
        <f t="shared" si="9"/>
        <v>646</v>
      </c>
      <c r="Q12" s="23"/>
      <c r="R12" s="23"/>
      <c r="S12" s="46">
        <v>25</v>
      </c>
      <c r="T12" s="46">
        <v>25</v>
      </c>
      <c r="U12" s="46">
        <f t="shared" si="7"/>
        <v>120</v>
      </c>
      <c r="V12" s="15">
        <f t="shared" si="8"/>
        <v>170</v>
      </c>
    </row>
    <row r="13" spans="1:32" ht="13.5" customHeight="1">
      <c r="A13" s="23" t="str">
        <f t="shared" si="0"/>
        <v>LW8 10050Podstawowy</v>
      </c>
      <c r="B13" s="18" t="s">
        <v>111</v>
      </c>
      <c r="C13" s="14" t="s">
        <v>431</v>
      </c>
      <c r="D13" s="15">
        <v>100</v>
      </c>
      <c r="E13" s="13">
        <v>50</v>
      </c>
      <c r="F13" s="52" t="s">
        <v>1919</v>
      </c>
      <c r="G13" s="43" t="str">
        <f t="shared" si="1"/>
        <v>31,7</v>
      </c>
      <c r="H13" s="43" t="str">
        <f t="shared" si="2"/>
        <v>31,7</v>
      </c>
      <c r="I13" s="43">
        <f t="shared" si="3"/>
        <v>34.700000000000003</v>
      </c>
      <c r="J13" s="52" t="s">
        <v>1953</v>
      </c>
      <c r="K13" s="58" t="str">
        <f t="shared" si="4"/>
        <v>595,51</v>
      </c>
      <c r="L13" s="47">
        <f t="shared" si="5"/>
        <v>596</v>
      </c>
      <c r="M13" s="236">
        <v>1.2</v>
      </c>
      <c r="N13" s="54">
        <v>0</v>
      </c>
      <c r="O13" s="55">
        <f t="shared" si="6"/>
        <v>715.19999999999993</v>
      </c>
      <c r="P13" s="57">
        <f t="shared" si="9"/>
        <v>715</v>
      </c>
      <c r="Q13" s="23"/>
      <c r="R13" s="23"/>
      <c r="S13" s="46">
        <v>25</v>
      </c>
      <c r="T13" s="46">
        <v>25</v>
      </c>
      <c r="U13" s="46">
        <f t="shared" si="7"/>
        <v>120</v>
      </c>
      <c r="V13" s="15">
        <f t="shared" si="8"/>
        <v>170</v>
      </c>
    </row>
    <row r="14" spans="1:32" ht="13.5" customHeight="1">
      <c r="A14" s="23" t="str">
        <f t="shared" si="0"/>
        <v>LW9 10050Podstawowy</v>
      </c>
      <c r="B14" s="18" t="s">
        <v>112</v>
      </c>
      <c r="C14" s="14" t="s">
        <v>431</v>
      </c>
      <c r="D14" s="15">
        <v>100</v>
      </c>
      <c r="E14" s="13">
        <v>50</v>
      </c>
      <c r="F14" s="52" t="s">
        <v>1920</v>
      </c>
      <c r="G14" s="43" t="str">
        <f t="shared" si="1"/>
        <v>31,41</v>
      </c>
      <c r="H14" s="43" t="str">
        <f t="shared" si="2"/>
        <v>31,41</v>
      </c>
      <c r="I14" s="43">
        <f t="shared" si="3"/>
        <v>34.409999999999997</v>
      </c>
      <c r="J14" s="52" t="s">
        <v>1954</v>
      </c>
      <c r="K14" s="58" t="str">
        <f t="shared" si="4"/>
        <v>616,21</v>
      </c>
      <c r="L14" s="47">
        <f t="shared" si="5"/>
        <v>617</v>
      </c>
      <c r="M14" s="236">
        <v>1.2</v>
      </c>
      <c r="N14" s="54">
        <v>0</v>
      </c>
      <c r="O14" s="55">
        <f t="shared" si="6"/>
        <v>740.4</v>
      </c>
      <c r="P14" s="57">
        <f t="shared" si="9"/>
        <v>740</v>
      </c>
      <c r="Q14" s="23"/>
      <c r="R14" s="23"/>
      <c r="S14" s="46">
        <v>25</v>
      </c>
      <c r="T14" s="46">
        <v>25</v>
      </c>
      <c r="U14" s="46">
        <f t="shared" si="7"/>
        <v>120</v>
      </c>
      <c r="V14" s="15">
        <f t="shared" si="8"/>
        <v>170</v>
      </c>
    </row>
    <row r="15" spans="1:32" ht="13.5" customHeight="1">
      <c r="A15" s="23" t="str">
        <f t="shared" si="0"/>
        <v>LW10 10050Podstawowy</v>
      </c>
      <c r="B15" s="18" t="s">
        <v>94</v>
      </c>
      <c r="C15" s="14" t="s">
        <v>431</v>
      </c>
      <c r="D15" s="15">
        <v>100</v>
      </c>
      <c r="E15" s="13">
        <v>50</v>
      </c>
      <c r="F15" s="52" t="s">
        <v>1921</v>
      </c>
      <c r="G15" s="43" t="str">
        <f t="shared" si="1"/>
        <v>33,69</v>
      </c>
      <c r="H15" s="43" t="str">
        <f t="shared" si="2"/>
        <v>33,69</v>
      </c>
      <c r="I15" s="43">
        <f t="shared" si="3"/>
        <v>36.69</v>
      </c>
      <c r="J15" s="52" t="s">
        <v>1955</v>
      </c>
      <c r="K15" s="58" t="str">
        <f t="shared" si="4"/>
        <v>695,71</v>
      </c>
      <c r="L15" s="47">
        <f t="shared" si="5"/>
        <v>696</v>
      </c>
      <c r="M15" s="236">
        <v>1.2</v>
      </c>
      <c r="N15" s="54">
        <v>0</v>
      </c>
      <c r="O15" s="55">
        <f t="shared" si="6"/>
        <v>835.19999999999993</v>
      </c>
      <c r="P15" s="57">
        <f t="shared" si="9"/>
        <v>835</v>
      </c>
      <c r="Q15" s="23"/>
      <c r="R15" s="23"/>
      <c r="S15" s="46">
        <v>25</v>
      </c>
      <c r="T15" s="46">
        <v>25</v>
      </c>
      <c r="U15" s="46">
        <f t="shared" si="7"/>
        <v>120</v>
      </c>
      <c r="V15" s="15">
        <f t="shared" si="8"/>
        <v>170</v>
      </c>
      <c r="AA15" s="8">
        <v>31.6</v>
      </c>
      <c r="AB15" s="7"/>
    </row>
    <row r="16" spans="1:32" ht="13.5" customHeight="1">
      <c r="A16" s="23" t="str">
        <f t="shared" si="0"/>
        <v>LW11 10050Podstawowy</v>
      </c>
      <c r="B16" s="18" t="s">
        <v>95</v>
      </c>
      <c r="C16" s="14" t="s">
        <v>431</v>
      </c>
      <c r="D16" s="15">
        <v>100</v>
      </c>
      <c r="E16" s="13">
        <v>50</v>
      </c>
      <c r="F16" s="52" t="s">
        <v>1911</v>
      </c>
      <c r="G16" s="43" t="str">
        <f t="shared" si="1"/>
        <v>33,61</v>
      </c>
      <c r="H16" s="43" t="str">
        <f t="shared" si="2"/>
        <v>33,61</v>
      </c>
      <c r="I16" s="43">
        <f t="shared" si="3"/>
        <v>36.61</v>
      </c>
      <c r="J16" s="52" t="s">
        <v>1956</v>
      </c>
      <c r="K16" s="58" t="str">
        <f t="shared" si="4"/>
        <v>547,72</v>
      </c>
      <c r="L16" s="47">
        <f t="shared" si="5"/>
        <v>548</v>
      </c>
      <c r="M16" s="236">
        <v>1.2</v>
      </c>
      <c r="N16" s="54">
        <v>0</v>
      </c>
      <c r="O16" s="55">
        <f t="shared" si="6"/>
        <v>657.6</v>
      </c>
      <c r="P16" s="57">
        <f t="shared" si="9"/>
        <v>657</v>
      </c>
      <c r="Q16" s="23"/>
      <c r="R16" s="23"/>
      <c r="S16" s="46">
        <v>25</v>
      </c>
      <c r="T16" s="46">
        <v>25</v>
      </c>
      <c r="U16" s="46">
        <f t="shared" si="7"/>
        <v>120</v>
      </c>
      <c r="V16" s="15">
        <f t="shared" si="8"/>
        <v>170</v>
      </c>
      <c r="AA16" s="8">
        <v>40</v>
      </c>
      <c r="AB16" s="39">
        <v>120</v>
      </c>
    </row>
    <row r="17" spans="1:28" ht="13.5" customHeight="1">
      <c r="A17" s="23" t="str">
        <f t="shared" si="0"/>
        <v>LW12 10050Podstawowy</v>
      </c>
      <c r="B17" s="18" t="s">
        <v>96</v>
      </c>
      <c r="C17" s="14" t="s">
        <v>431</v>
      </c>
      <c r="D17" s="15">
        <v>100</v>
      </c>
      <c r="E17" s="13">
        <v>50</v>
      </c>
      <c r="F17" s="52" t="s">
        <v>1922</v>
      </c>
      <c r="G17" s="43" t="str">
        <f t="shared" si="1"/>
        <v>35,89</v>
      </c>
      <c r="H17" s="43" t="str">
        <f t="shared" si="2"/>
        <v>35,89</v>
      </c>
      <c r="I17" s="43">
        <f t="shared" si="3"/>
        <v>38.89</v>
      </c>
      <c r="J17" s="52" t="s">
        <v>1957</v>
      </c>
      <c r="K17" s="58" t="str">
        <f t="shared" si="4"/>
        <v>672,90</v>
      </c>
      <c r="L17" s="47">
        <f t="shared" si="5"/>
        <v>673</v>
      </c>
      <c r="M17" s="236">
        <v>1.2</v>
      </c>
      <c r="N17" s="54">
        <v>0</v>
      </c>
      <c r="O17" s="55">
        <f t="shared" si="6"/>
        <v>807.6</v>
      </c>
      <c r="P17" s="57">
        <f t="shared" si="9"/>
        <v>807</v>
      </c>
      <c r="Q17" s="23"/>
      <c r="R17" s="23"/>
      <c r="S17" s="46">
        <v>25</v>
      </c>
      <c r="T17" s="46">
        <v>25</v>
      </c>
      <c r="U17" s="46">
        <f t="shared" si="7"/>
        <v>120</v>
      </c>
      <c r="V17" s="15">
        <f t="shared" si="8"/>
        <v>170</v>
      </c>
      <c r="AA17" s="8">
        <v>40.01</v>
      </c>
      <c r="AB17" s="7"/>
    </row>
    <row r="18" spans="1:28" ht="13.5" customHeight="1">
      <c r="A18" s="23" t="str">
        <f t="shared" si="0"/>
        <v>LW13 10050Podstawowy</v>
      </c>
      <c r="B18" s="18" t="s">
        <v>97</v>
      </c>
      <c r="C18" s="14" t="s">
        <v>431</v>
      </c>
      <c r="D18" s="15">
        <v>100</v>
      </c>
      <c r="E18" s="13">
        <v>50</v>
      </c>
      <c r="F18" s="52" t="s">
        <v>1923</v>
      </c>
      <c r="G18" s="43" t="str">
        <f t="shared" si="1"/>
        <v>35,09</v>
      </c>
      <c r="H18" s="43" t="str">
        <f t="shared" si="2"/>
        <v>35,09</v>
      </c>
      <c r="I18" s="43">
        <f t="shared" si="3"/>
        <v>38.090000000000003</v>
      </c>
      <c r="J18" s="52" t="s">
        <v>1958</v>
      </c>
      <c r="K18" s="58" t="str">
        <f t="shared" si="4"/>
        <v>650,03</v>
      </c>
      <c r="L18" s="47">
        <f t="shared" si="5"/>
        <v>651</v>
      </c>
      <c r="M18" s="236">
        <v>1.2</v>
      </c>
      <c r="N18" s="54">
        <v>0</v>
      </c>
      <c r="O18" s="55">
        <f t="shared" si="6"/>
        <v>781.19999999999993</v>
      </c>
      <c r="P18" s="57">
        <f t="shared" si="9"/>
        <v>781</v>
      </c>
      <c r="Q18" s="23"/>
      <c r="R18" s="23"/>
      <c r="S18" s="46">
        <v>25</v>
      </c>
      <c r="T18" s="46">
        <v>25</v>
      </c>
      <c r="U18" s="46">
        <f t="shared" si="7"/>
        <v>120</v>
      </c>
      <c r="V18" s="15">
        <f t="shared" si="8"/>
        <v>170</v>
      </c>
      <c r="AA18" s="8">
        <v>50</v>
      </c>
      <c r="AB18" s="39">
        <v>160</v>
      </c>
    </row>
    <row r="19" spans="1:28" ht="13.5" customHeight="1">
      <c r="A19" s="23" t="str">
        <f t="shared" si="0"/>
        <v>LW14 10050Podstawowy</v>
      </c>
      <c r="B19" s="18" t="s">
        <v>98</v>
      </c>
      <c r="C19" s="14" t="s">
        <v>431</v>
      </c>
      <c r="D19" s="15">
        <v>100</v>
      </c>
      <c r="E19" s="13">
        <v>50</v>
      </c>
      <c r="F19" s="52" t="s">
        <v>1924</v>
      </c>
      <c r="G19" s="43" t="str">
        <f t="shared" si="1"/>
        <v>36,75</v>
      </c>
      <c r="H19" s="43" t="str">
        <f t="shared" si="2"/>
        <v>36,75</v>
      </c>
      <c r="I19" s="43">
        <f t="shared" si="3"/>
        <v>39.75</v>
      </c>
      <c r="J19" s="52" t="s">
        <v>1959</v>
      </c>
      <c r="K19" s="58" t="str">
        <f t="shared" si="4"/>
        <v>734,10</v>
      </c>
      <c r="L19" s="47">
        <f t="shared" si="5"/>
        <v>735</v>
      </c>
      <c r="M19" s="236">
        <v>1.2</v>
      </c>
      <c r="N19" s="54">
        <v>0</v>
      </c>
      <c r="O19" s="55">
        <f t="shared" si="6"/>
        <v>882</v>
      </c>
      <c r="P19" s="57">
        <f t="shared" si="9"/>
        <v>882</v>
      </c>
      <c r="Q19" s="23"/>
      <c r="R19" s="23"/>
      <c r="S19" s="46">
        <v>25</v>
      </c>
      <c r="T19" s="46">
        <v>25</v>
      </c>
      <c r="U19" s="46">
        <f t="shared" si="7"/>
        <v>120</v>
      </c>
      <c r="V19" s="15">
        <f t="shared" si="8"/>
        <v>170</v>
      </c>
      <c r="AA19" s="8">
        <v>50.01</v>
      </c>
      <c r="AB19" s="7"/>
    </row>
    <row r="20" spans="1:28" ht="13.5" customHeight="1">
      <c r="A20" s="23" t="str">
        <f t="shared" si="0"/>
        <v>LW15 10050Podstawowy</v>
      </c>
      <c r="B20" s="18" t="s">
        <v>99</v>
      </c>
      <c r="C20" s="14" t="s">
        <v>431</v>
      </c>
      <c r="D20" s="15">
        <v>100</v>
      </c>
      <c r="E20" s="13">
        <v>50</v>
      </c>
      <c r="F20" s="52" t="s">
        <v>1925</v>
      </c>
      <c r="G20" s="43" t="str">
        <f t="shared" si="1"/>
        <v>33,06</v>
      </c>
      <c r="H20" s="43" t="str">
        <f t="shared" si="2"/>
        <v>33,06</v>
      </c>
      <c r="I20" s="43">
        <f t="shared" si="3"/>
        <v>36.06</v>
      </c>
      <c r="J20" s="52" t="s">
        <v>1960</v>
      </c>
      <c r="K20" s="58" t="str">
        <f t="shared" si="4"/>
        <v>542,04</v>
      </c>
      <c r="L20" s="47">
        <f t="shared" si="5"/>
        <v>543</v>
      </c>
      <c r="M20" s="236">
        <v>1.2</v>
      </c>
      <c r="N20" s="54">
        <v>0</v>
      </c>
      <c r="O20" s="55">
        <f t="shared" si="6"/>
        <v>651.6</v>
      </c>
      <c r="P20" s="57">
        <f t="shared" si="9"/>
        <v>651</v>
      </c>
      <c r="Q20" s="23"/>
      <c r="R20" s="23"/>
      <c r="S20" s="46">
        <v>25</v>
      </c>
      <c r="T20" s="46">
        <v>25</v>
      </c>
      <c r="U20" s="46">
        <f t="shared" si="7"/>
        <v>120</v>
      </c>
      <c r="V20" s="15">
        <f t="shared" si="8"/>
        <v>170</v>
      </c>
      <c r="AA20" s="8">
        <v>55</v>
      </c>
      <c r="AB20" s="39">
        <v>180</v>
      </c>
    </row>
    <row r="21" spans="1:28" ht="13.5" customHeight="1">
      <c r="A21" s="23" t="str">
        <f t="shared" si="0"/>
        <v>LW16 10050Podstawowy</v>
      </c>
      <c r="B21" s="18" t="s">
        <v>100</v>
      </c>
      <c r="C21" s="14" t="s">
        <v>431</v>
      </c>
      <c r="D21" s="15">
        <v>100</v>
      </c>
      <c r="E21" s="13">
        <v>50</v>
      </c>
      <c r="F21" s="52" t="s">
        <v>1926</v>
      </c>
      <c r="G21" s="43" t="str">
        <f t="shared" si="1"/>
        <v>35,38</v>
      </c>
      <c r="H21" s="43" t="str">
        <f t="shared" si="2"/>
        <v>35,38</v>
      </c>
      <c r="I21" s="43">
        <f t="shared" si="3"/>
        <v>38.380000000000003</v>
      </c>
      <c r="J21" s="52" t="s">
        <v>1961</v>
      </c>
      <c r="K21" s="58" t="str">
        <f t="shared" si="4"/>
        <v>667,58</v>
      </c>
      <c r="L21" s="47">
        <f t="shared" si="5"/>
        <v>668</v>
      </c>
      <c r="M21" s="236">
        <v>1.2</v>
      </c>
      <c r="N21" s="54">
        <v>0</v>
      </c>
      <c r="O21" s="55">
        <f t="shared" si="6"/>
        <v>801.6</v>
      </c>
      <c r="P21" s="57">
        <f t="shared" si="9"/>
        <v>801</v>
      </c>
      <c r="Q21" s="23"/>
      <c r="R21" s="23"/>
      <c r="S21" s="46">
        <v>25</v>
      </c>
      <c r="T21" s="46">
        <v>25</v>
      </c>
      <c r="U21" s="46">
        <f t="shared" si="7"/>
        <v>120</v>
      </c>
      <c r="V21" s="15">
        <f t="shared" si="8"/>
        <v>170</v>
      </c>
      <c r="AA21" s="8">
        <v>55.01</v>
      </c>
      <c r="AB21" s="7"/>
    </row>
    <row r="22" spans="1:28" ht="13.5" customHeight="1">
      <c r="A22" s="23" t="str">
        <f t="shared" si="0"/>
        <v>LW17 10050Podstawowy</v>
      </c>
      <c r="B22" s="18" t="s">
        <v>101</v>
      </c>
      <c r="C22" s="14" t="s">
        <v>431</v>
      </c>
      <c r="D22" s="15">
        <v>100</v>
      </c>
      <c r="E22" s="13">
        <v>50</v>
      </c>
      <c r="F22" s="52" t="s">
        <v>1927</v>
      </c>
      <c r="G22" s="43" t="str">
        <f t="shared" si="1"/>
        <v>35,98</v>
      </c>
      <c r="H22" s="43" t="str">
        <f t="shared" si="2"/>
        <v>35,98</v>
      </c>
      <c r="I22" s="43">
        <f t="shared" si="3"/>
        <v>38.979999999999997</v>
      </c>
      <c r="J22" s="52" t="s">
        <v>1962</v>
      </c>
      <c r="K22" s="58" t="str">
        <f t="shared" si="4"/>
        <v>704,87</v>
      </c>
      <c r="L22" s="47">
        <f t="shared" si="5"/>
        <v>705</v>
      </c>
      <c r="M22" s="236">
        <v>1.2</v>
      </c>
      <c r="N22" s="54">
        <v>0</v>
      </c>
      <c r="O22" s="55">
        <f t="shared" si="6"/>
        <v>846</v>
      </c>
      <c r="P22" s="57">
        <f t="shared" si="9"/>
        <v>846</v>
      </c>
      <c r="Q22" s="23"/>
      <c r="R22" s="23"/>
      <c r="S22" s="46">
        <v>25</v>
      </c>
      <c r="T22" s="46">
        <v>25</v>
      </c>
      <c r="U22" s="46">
        <f t="shared" si="7"/>
        <v>120</v>
      </c>
      <c r="V22" s="15">
        <f t="shared" si="8"/>
        <v>170</v>
      </c>
      <c r="AA22" s="8">
        <v>65</v>
      </c>
      <c r="AB22" s="39">
        <v>200</v>
      </c>
    </row>
    <row r="23" spans="1:28" ht="13.5" customHeight="1">
      <c r="A23" s="23" t="str">
        <f t="shared" si="0"/>
        <v>LW18 10050Podstawowy</v>
      </c>
      <c r="B23" s="18" t="s">
        <v>102</v>
      </c>
      <c r="C23" s="14" t="s">
        <v>431</v>
      </c>
      <c r="D23" s="15">
        <v>100</v>
      </c>
      <c r="E23" s="13">
        <v>50</v>
      </c>
      <c r="F23" s="52" t="s">
        <v>1928</v>
      </c>
      <c r="G23" s="43" t="str">
        <f t="shared" si="1"/>
        <v>38,26</v>
      </c>
      <c r="H23" s="43" t="str">
        <f t="shared" si="2"/>
        <v>38,26</v>
      </c>
      <c r="I23" s="43">
        <f t="shared" si="3"/>
        <v>41.26</v>
      </c>
      <c r="J23" s="52" t="s">
        <v>1963</v>
      </c>
      <c r="K23" s="58" t="str">
        <f t="shared" si="4"/>
        <v>808,94</v>
      </c>
      <c r="L23" s="47">
        <f t="shared" si="5"/>
        <v>809</v>
      </c>
      <c r="M23" s="236">
        <v>1.2</v>
      </c>
      <c r="N23" s="54">
        <v>0</v>
      </c>
      <c r="O23" s="55">
        <f t="shared" si="6"/>
        <v>970.8</v>
      </c>
      <c r="P23" s="57">
        <f t="shared" si="9"/>
        <v>970</v>
      </c>
      <c r="Q23" s="23"/>
      <c r="R23" s="23"/>
      <c r="S23" s="46">
        <v>25</v>
      </c>
      <c r="T23" s="46">
        <v>25</v>
      </c>
      <c r="U23" s="46">
        <f t="shared" si="7"/>
        <v>160</v>
      </c>
      <c r="V23" s="15">
        <f t="shared" si="8"/>
        <v>210</v>
      </c>
      <c r="AA23" s="8">
        <v>65.099999999999994</v>
      </c>
      <c r="AB23" s="7">
        <v>220</v>
      </c>
    </row>
    <row r="24" spans="1:28" ht="13.5" customHeight="1">
      <c r="A24" s="23" t="str">
        <f t="shared" si="0"/>
        <v>LW19 10050Podstawowy</v>
      </c>
      <c r="B24" s="18" t="s">
        <v>103</v>
      </c>
      <c r="C24" s="14" t="s">
        <v>431</v>
      </c>
      <c r="D24" s="15">
        <v>100</v>
      </c>
      <c r="E24" s="13">
        <v>50</v>
      </c>
      <c r="F24" s="52" t="s">
        <v>1929</v>
      </c>
      <c r="G24" s="43" t="str">
        <f t="shared" si="1"/>
        <v>33,98</v>
      </c>
      <c r="H24" s="43" t="str">
        <f t="shared" si="2"/>
        <v>33,98</v>
      </c>
      <c r="I24" s="43">
        <f t="shared" si="3"/>
        <v>36.979999999999997</v>
      </c>
      <c r="J24" s="52" t="s">
        <v>1964</v>
      </c>
      <c r="K24" s="58" t="str">
        <f t="shared" si="4"/>
        <v>619,63</v>
      </c>
      <c r="L24" s="47">
        <f t="shared" si="5"/>
        <v>620</v>
      </c>
      <c r="M24" s="236">
        <v>1.2</v>
      </c>
      <c r="N24" s="54">
        <v>0</v>
      </c>
      <c r="O24" s="55">
        <f t="shared" si="6"/>
        <v>744</v>
      </c>
      <c r="P24" s="57">
        <f t="shared" si="9"/>
        <v>744</v>
      </c>
      <c r="Q24" s="23"/>
      <c r="R24" s="23"/>
      <c r="S24" s="46">
        <v>25</v>
      </c>
      <c r="T24" s="46">
        <v>25</v>
      </c>
      <c r="U24" s="46">
        <f t="shared" si="7"/>
        <v>120</v>
      </c>
      <c r="V24" s="15">
        <f t="shared" si="8"/>
        <v>170</v>
      </c>
      <c r="AA24" s="7">
        <v>70</v>
      </c>
      <c r="AB24" s="3">
        <v>400</v>
      </c>
    </row>
    <row r="25" spans="1:28" ht="13.5" customHeight="1">
      <c r="A25" s="23" t="str">
        <f t="shared" si="0"/>
        <v>LW20 10050Podstawowy</v>
      </c>
      <c r="B25" s="18" t="s">
        <v>105</v>
      </c>
      <c r="C25" s="14" t="s">
        <v>431</v>
      </c>
      <c r="D25" s="15">
        <v>100</v>
      </c>
      <c r="E25" s="13">
        <v>50</v>
      </c>
      <c r="F25" s="52" t="s">
        <v>1930</v>
      </c>
      <c r="G25" s="43" t="str">
        <f t="shared" si="1"/>
        <v>36,3</v>
      </c>
      <c r="H25" s="43" t="str">
        <f t="shared" si="2"/>
        <v>36,3</v>
      </c>
      <c r="I25" s="43">
        <f t="shared" si="3"/>
        <v>39.299999999999997</v>
      </c>
      <c r="J25" s="52" t="s">
        <v>1965</v>
      </c>
      <c r="K25" s="58" t="str">
        <f t="shared" si="4"/>
        <v>699,52</v>
      </c>
      <c r="L25" s="47">
        <f t="shared" si="5"/>
        <v>700</v>
      </c>
      <c r="M25" s="236">
        <v>1.2</v>
      </c>
      <c r="N25" s="54">
        <v>0</v>
      </c>
      <c r="O25" s="55">
        <f t="shared" si="6"/>
        <v>840</v>
      </c>
      <c r="P25" s="57">
        <f t="shared" si="9"/>
        <v>840</v>
      </c>
      <c r="Q25" s="23"/>
      <c r="R25" s="23"/>
      <c r="S25" s="46">
        <v>25</v>
      </c>
      <c r="T25" s="46">
        <v>25</v>
      </c>
      <c r="U25" s="46">
        <f t="shared" si="7"/>
        <v>120</v>
      </c>
      <c r="V25" s="15">
        <f t="shared" si="8"/>
        <v>170</v>
      </c>
    </row>
    <row r="26" spans="1:28" ht="13.5" customHeight="1">
      <c r="A26" s="23" t="str">
        <f t="shared" si="0"/>
        <v>LW2510050Podstawowy</v>
      </c>
      <c r="B26" s="18" t="s">
        <v>559</v>
      </c>
      <c r="C26" s="14" t="s">
        <v>431</v>
      </c>
      <c r="D26" s="15">
        <v>100</v>
      </c>
      <c r="E26" s="13">
        <v>50</v>
      </c>
      <c r="F26" s="52" t="s">
        <v>1931</v>
      </c>
      <c r="G26" s="43" t="str">
        <f t="shared" si="1"/>
        <v>27,76</v>
      </c>
      <c r="H26" s="43" t="str">
        <f t="shared" si="2"/>
        <v>27,76</v>
      </c>
      <c r="I26" s="43">
        <f t="shared" si="3"/>
        <v>30.76</v>
      </c>
      <c r="J26" s="52" t="s">
        <v>1966</v>
      </c>
      <c r="K26" s="58" t="str">
        <f t="shared" si="4"/>
        <v>551,96</v>
      </c>
      <c r="L26" s="47">
        <f t="shared" si="5"/>
        <v>552</v>
      </c>
      <c r="M26" s="236">
        <v>1.2</v>
      </c>
      <c r="N26" s="54">
        <v>0</v>
      </c>
      <c r="O26" s="55">
        <f t="shared" si="6"/>
        <v>662.4</v>
      </c>
      <c r="P26" s="57">
        <f t="shared" si="9"/>
        <v>662</v>
      </c>
      <c r="Q26" s="23"/>
      <c r="R26" s="23"/>
      <c r="S26" s="46">
        <v>25</v>
      </c>
      <c r="T26" s="46">
        <v>25</v>
      </c>
      <c r="U26" s="46">
        <f t="shared" si="7"/>
        <v>90</v>
      </c>
      <c r="V26" s="15">
        <f t="shared" si="8"/>
        <v>140</v>
      </c>
    </row>
    <row r="27" spans="1:28" ht="13.5" customHeight="1">
      <c r="A27" s="23" t="str">
        <f t="shared" si="0"/>
        <v>LW2610050Podstawowy</v>
      </c>
      <c r="B27" s="18" t="s">
        <v>560</v>
      </c>
      <c r="C27" s="14" t="s">
        <v>431</v>
      </c>
      <c r="D27" s="15">
        <v>100</v>
      </c>
      <c r="E27" s="13">
        <v>50</v>
      </c>
      <c r="F27" s="52" t="s">
        <v>1932</v>
      </c>
      <c r="G27" s="43" t="str">
        <f t="shared" si="1"/>
        <v>29,88</v>
      </c>
      <c r="H27" s="43" t="str">
        <f t="shared" si="2"/>
        <v>29,88</v>
      </c>
      <c r="I27" s="43">
        <f t="shared" si="3"/>
        <v>32.879999999999995</v>
      </c>
      <c r="J27" s="52" t="s">
        <v>1967</v>
      </c>
      <c r="K27" s="58" t="str">
        <f t="shared" si="4"/>
        <v>662,27</v>
      </c>
      <c r="L27" s="47">
        <f t="shared" si="5"/>
        <v>663</v>
      </c>
      <c r="M27" s="236">
        <v>1.2</v>
      </c>
      <c r="N27" s="54">
        <v>0</v>
      </c>
      <c r="O27" s="55">
        <f t="shared" si="6"/>
        <v>795.6</v>
      </c>
      <c r="P27" s="57">
        <f t="shared" si="9"/>
        <v>795</v>
      </c>
      <c r="Q27" s="23"/>
      <c r="R27" s="23"/>
      <c r="S27" s="46">
        <v>25</v>
      </c>
      <c r="T27" s="46">
        <v>25</v>
      </c>
      <c r="U27" s="46">
        <f t="shared" si="7"/>
        <v>120</v>
      </c>
      <c r="V27" s="15">
        <f t="shared" si="8"/>
        <v>170</v>
      </c>
    </row>
    <row r="28" spans="1:28" ht="13.5" customHeight="1">
      <c r="A28" s="23" t="str">
        <f t="shared" si="0"/>
        <v>LW2710050Podstawowy</v>
      </c>
      <c r="B28" s="18" t="s">
        <v>1738</v>
      </c>
      <c r="C28" s="14" t="s">
        <v>431</v>
      </c>
      <c r="D28" s="15">
        <v>100</v>
      </c>
      <c r="E28" s="13">
        <v>50</v>
      </c>
      <c r="F28" s="52" t="s">
        <v>1933</v>
      </c>
      <c r="G28" s="43" t="str">
        <f t="shared" si="1"/>
        <v>30,32</v>
      </c>
      <c r="H28" s="43" t="str">
        <f t="shared" si="2"/>
        <v>30,32</v>
      </c>
      <c r="I28" s="43">
        <f t="shared" si="3"/>
        <v>33.32</v>
      </c>
      <c r="J28" s="52" t="s">
        <v>1968</v>
      </c>
      <c r="K28" s="58" t="str">
        <f t="shared" si="4"/>
        <v>632,51</v>
      </c>
      <c r="L28" s="47">
        <f t="shared" si="5"/>
        <v>633</v>
      </c>
      <c r="M28" s="236">
        <v>1.2</v>
      </c>
      <c r="N28" s="54">
        <v>0</v>
      </c>
      <c r="O28" s="55">
        <f t="shared" si="6"/>
        <v>759.6</v>
      </c>
      <c r="P28" s="57">
        <f t="shared" si="9"/>
        <v>759</v>
      </c>
      <c r="Q28" s="23"/>
      <c r="R28" s="23"/>
      <c r="S28" s="46">
        <v>25</v>
      </c>
      <c r="T28" s="46">
        <v>25</v>
      </c>
      <c r="U28" s="46">
        <f t="shared" si="7"/>
        <v>120</v>
      </c>
      <c r="V28" s="15">
        <f t="shared" si="8"/>
        <v>170</v>
      </c>
    </row>
    <row r="29" spans="1:28" ht="13.5" customHeight="1">
      <c r="A29" s="23" t="str">
        <f t="shared" si="0"/>
        <v>LW2810050Podstawowy</v>
      </c>
      <c r="B29" s="18" t="s">
        <v>1739</v>
      </c>
      <c r="C29" s="14" t="s">
        <v>431</v>
      </c>
      <c r="D29" s="15">
        <v>100</v>
      </c>
      <c r="E29" s="13">
        <v>50</v>
      </c>
      <c r="F29" s="52" t="s">
        <v>1934</v>
      </c>
      <c r="G29" s="43" t="str">
        <f t="shared" si="1"/>
        <v>32,76</v>
      </c>
      <c r="H29" s="43" t="str">
        <f t="shared" si="2"/>
        <v>32,76</v>
      </c>
      <c r="I29" s="43">
        <f t="shared" si="3"/>
        <v>35.76</v>
      </c>
      <c r="J29" s="52" t="s">
        <v>1969</v>
      </c>
      <c r="K29" s="58" t="str">
        <f t="shared" si="4"/>
        <v>766,65</v>
      </c>
      <c r="L29" s="47">
        <f t="shared" si="5"/>
        <v>767</v>
      </c>
      <c r="M29" s="236">
        <v>1.2</v>
      </c>
      <c r="N29" s="54">
        <v>0</v>
      </c>
      <c r="O29" s="55">
        <f t="shared" si="6"/>
        <v>920.4</v>
      </c>
      <c r="P29" s="57">
        <f t="shared" si="9"/>
        <v>920</v>
      </c>
      <c r="Q29" s="23"/>
      <c r="R29" s="23"/>
      <c r="S29" s="46">
        <v>25</v>
      </c>
      <c r="T29" s="46">
        <v>25</v>
      </c>
      <c r="U29" s="46">
        <f t="shared" si="7"/>
        <v>120</v>
      </c>
      <c r="V29" s="15">
        <f t="shared" si="8"/>
        <v>170</v>
      </c>
    </row>
    <row r="30" spans="1:28" ht="13.5" customHeight="1">
      <c r="A30" s="23" t="str">
        <f t="shared" si="0"/>
        <v>LW2910050Podstawowy</v>
      </c>
      <c r="B30" s="18" t="s">
        <v>1740</v>
      </c>
      <c r="C30" s="14" t="s">
        <v>431</v>
      </c>
      <c r="D30" s="15">
        <v>100</v>
      </c>
      <c r="E30" s="13">
        <v>50</v>
      </c>
      <c r="F30" s="52" t="s">
        <v>1935</v>
      </c>
      <c r="G30" s="43" t="str">
        <f t="shared" si="1"/>
        <v>34,72</v>
      </c>
      <c r="H30" s="43" t="str">
        <f t="shared" si="2"/>
        <v>34,72</v>
      </c>
      <c r="I30" s="43">
        <f t="shared" si="3"/>
        <v>37.72</v>
      </c>
      <c r="J30" s="52" t="s">
        <v>1970</v>
      </c>
      <c r="K30" s="58" t="str">
        <f t="shared" si="4"/>
        <v>747,58</v>
      </c>
      <c r="L30" s="47">
        <f t="shared" si="5"/>
        <v>748</v>
      </c>
      <c r="M30" s="236">
        <v>1.2</v>
      </c>
      <c r="N30" s="54">
        <v>0</v>
      </c>
      <c r="O30" s="55">
        <f t="shared" si="6"/>
        <v>897.6</v>
      </c>
      <c r="P30" s="57">
        <f t="shared" si="9"/>
        <v>897</v>
      </c>
      <c r="Q30" s="23"/>
      <c r="R30" s="23"/>
      <c r="S30" s="46">
        <v>25</v>
      </c>
      <c r="T30" s="46">
        <v>25</v>
      </c>
      <c r="U30" s="46">
        <f t="shared" si="7"/>
        <v>120</v>
      </c>
      <c r="V30" s="15">
        <f t="shared" si="8"/>
        <v>170</v>
      </c>
    </row>
    <row r="31" spans="1:28" ht="13.5" customHeight="1">
      <c r="A31" s="23" t="str">
        <f t="shared" si="0"/>
        <v>LW3010050Podstawowy</v>
      </c>
      <c r="B31" s="18" t="s">
        <v>1742</v>
      </c>
      <c r="C31" s="14" t="s">
        <v>431</v>
      </c>
      <c r="D31" s="15">
        <v>100</v>
      </c>
      <c r="E31" s="13">
        <v>50</v>
      </c>
      <c r="F31" s="52" t="s">
        <v>1936</v>
      </c>
      <c r="G31" s="43" t="str">
        <f t="shared" si="1"/>
        <v>37,16</v>
      </c>
      <c r="H31" s="43" t="str">
        <f t="shared" si="2"/>
        <v>37,16</v>
      </c>
      <c r="I31" s="43">
        <f t="shared" si="3"/>
        <v>40.159999999999997</v>
      </c>
      <c r="J31" s="52" t="s">
        <v>1971</v>
      </c>
      <c r="K31" s="58" t="str">
        <f t="shared" si="4"/>
        <v>868,99</v>
      </c>
      <c r="L31" s="47">
        <f t="shared" si="5"/>
        <v>869</v>
      </c>
      <c r="M31" s="236">
        <v>1.2</v>
      </c>
      <c r="N31" s="54">
        <v>0</v>
      </c>
      <c r="O31" s="55">
        <f t="shared" si="6"/>
        <v>1042.8</v>
      </c>
      <c r="P31" s="57">
        <f t="shared" si="9"/>
        <v>1042</v>
      </c>
      <c r="Q31" s="23"/>
      <c r="R31" s="23"/>
      <c r="S31" s="46">
        <v>25</v>
      </c>
      <c r="T31" s="46">
        <v>25</v>
      </c>
      <c r="U31" s="46">
        <f t="shared" si="7"/>
        <v>160</v>
      </c>
      <c r="V31" s="15">
        <f t="shared" si="8"/>
        <v>210</v>
      </c>
    </row>
    <row r="32" spans="1:28" ht="13.5" customHeight="1">
      <c r="A32" s="23" t="str">
        <f t="shared" si="0"/>
        <v>LW3110050Podstawowy</v>
      </c>
      <c r="B32" s="18" t="s">
        <v>1743</v>
      </c>
      <c r="C32" s="14" t="s">
        <v>431</v>
      </c>
      <c r="D32" s="15">
        <v>100</v>
      </c>
      <c r="E32" s="13">
        <v>50</v>
      </c>
      <c r="F32" s="52" t="s">
        <v>1937</v>
      </c>
      <c r="G32" s="43" t="str">
        <f t="shared" si="1"/>
        <v>37,77</v>
      </c>
      <c r="H32" s="43" t="str">
        <f t="shared" si="2"/>
        <v>37,77</v>
      </c>
      <c r="I32" s="43">
        <f t="shared" si="3"/>
        <v>40.770000000000003</v>
      </c>
      <c r="J32" s="52" t="s">
        <v>1972</v>
      </c>
      <c r="K32" s="58" t="str">
        <f t="shared" si="4"/>
        <v>830,93</v>
      </c>
      <c r="L32" s="47">
        <f t="shared" si="5"/>
        <v>831</v>
      </c>
      <c r="M32" s="236">
        <v>1.2</v>
      </c>
      <c r="N32" s="54">
        <v>0</v>
      </c>
      <c r="O32" s="55">
        <f t="shared" si="6"/>
        <v>997.19999999999993</v>
      </c>
      <c r="P32" s="57">
        <f t="shared" si="9"/>
        <v>997</v>
      </c>
      <c r="Q32" s="23"/>
      <c r="R32" s="23"/>
      <c r="S32" s="46">
        <v>25</v>
      </c>
      <c r="T32" s="46">
        <v>25</v>
      </c>
      <c r="U32" s="46">
        <f t="shared" si="7"/>
        <v>160</v>
      </c>
      <c r="V32" s="15">
        <f t="shared" si="8"/>
        <v>210</v>
      </c>
    </row>
    <row r="33" spans="1:35" ht="13.5" customHeight="1">
      <c r="A33" s="23" t="str">
        <f t="shared" si="0"/>
        <v>LW3210050Podstawowy</v>
      </c>
      <c r="B33" s="18" t="s">
        <v>1744</v>
      </c>
      <c r="C33" s="14" t="s">
        <v>431</v>
      </c>
      <c r="D33" s="15">
        <v>100</v>
      </c>
      <c r="E33" s="13">
        <v>50</v>
      </c>
      <c r="F33" s="52" t="s">
        <v>1938</v>
      </c>
      <c r="G33" s="43" t="str">
        <f t="shared" si="1"/>
        <v>40,21</v>
      </c>
      <c r="H33" s="43" t="str">
        <f t="shared" si="2"/>
        <v>40,21</v>
      </c>
      <c r="I33" s="43">
        <f t="shared" si="3"/>
        <v>43.21</v>
      </c>
      <c r="J33" s="52" t="s">
        <v>1973</v>
      </c>
      <c r="K33" s="58" t="str">
        <f t="shared" si="4"/>
        <v>965,08</v>
      </c>
      <c r="L33" s="47">
        <f t="shared" si="5"/>
        <v>966</v>
      </c>
      <c r="M33" s="236">
        <v>1.2</v>
      </c>
      <c r="N33" s="54">
        <v>0</v>
      </c>
      <c r="O33" s="55">
        <f t="shared" si="6"/>
        <v>1159.2</v>
      </c>
      <c r="P33" s="57">
        <f t="shared" si="9"/>
        <v>1159</v>
      </c>
      <c r="Q33" s="23"/>
      <c r="R33" s="23"/>
      <c r="S33" s="46">
        <v>25</v>
      </c>
      <c r="T33" s="46">
        <v>25</v>
      </c>
      <c r="U33" s="46">
        <f t="shared" si="7"/>
        <v>160</v>
      </c>
      <c r="V33" s="15">
        <f t="shared" si="8"/>
        <v>210</v>
      </c>
    </row>
    <row r="34" spans="1:35" ht="13.5" customHeight="1">
      <c r="A34" s="23" t="str">
        <f t="shared" si="0"/>
        <v>LW3310050Podstawowy</v>
      </c>
      <c r="B34" s="18" t="s">
        <v>1745</v>
      </c>
      <c r="C34" s="14" t="s">
        <v>431</v>
      </c>
      <c r="D34" s="15">
        <v>100</v>
      </c>
      <c r="E34" s="13">
        <v>50</v>
      </c>
      <c r="F34" s="52" t="s">
        <v>1939</v>
      </c>
      <c r="G34" s="43" t="str">
        <f t="shared" si="1"/>
        <v>38,07</v>
      </c>
      <c r="H34" s="43" t="str">
        <f t="shared" si="2"/>
        <v>38,07</v>
      </c>
      <c r="I34" s="43">
        <f t="shared" si="3"/>
        <v>41.07</v>
      </c>
      <c r="J34" s="52" t="s">
        <v>1974</v>
      </c>
      <c r="K34" s="58" t="str">
        <f t="shared" si="4"/>
        <v>835,46</v>
      </c>
      <c r="L34" s="47">
        <f t="shared" si="5"/>
        <v>836</v>
      </c>
      <c r="M34" s="236">
        <v>1.2</v>
      </c>
      <c r="N34" s="54">
        <v>0</v>
      </c>
      <c r="O34" s="55">
        <f t="shared" si="6"/>
        <v>1003.1999999999999</v>
      </c>
      <c r="P34" s="57">
        <f t="shared" si="9"/>
        <v>1003</v>
      </c>
      <c r="Q34" s="23"/>
      <c r="R34" s="23"/>
      <c r="S34" s="46">
        <v>25</v>
      </c>
      <c r="T34" s="46">
        <v>25</v>
      </c>
      <c r="U34" s="46">
        <f t="shared" si="7"/>
        <v>160</v>
      </c>
      <c r="V34" s="15">
        <f t="shared" si="8"/>
        <v>210</v>
      </c>
    </row>
    <row r="35" spans="1:35" ht="13.5" customHeight="1">
      <c r="A35" s="23" t="str">
        <f t="shared" si="0"/>
        <v>LW3410050Podstawowy</v>
      </c>
      <c r="B35" s="18" t="s">
        <v>1746</v>
      </c>
      <c r="C35" s="14" t="s">
        <v>431</v>
      </c>
      <c r="D35" s="15">
        <v>100</v>
      </c>
      <c r="E35" s="13">
        <v>50</v>
      </c>
      <c r="F35" s="52" t="s">
        <v>1940</v>
      </c>
      <c r="G35" s="43" t="str">
        <f t="shared" si="1"/>
        <v>40,5</v>
      </c>
      <c r="H35" s="43" t="str">
        <f t="shared" si="2"/>
        <v>40,5</v>
      </c>
      <c r="I35" s="43">
        <f t="shared" si="3"/>
        <v>43.5</v>
      </c>
      <c r="J35" s="52" t="s">
        <v>1975</v>
      </c>
      <c r="K35" s="58" t="str">
        <f t="shared" si="4"/>
        <v>956,86</v>
      </c>
      <c r="L35" s="47">
        <f t="shared" si="5"/>
        <v>957</v>
      </c>
      <c r="M35" s="236">
        <v>1.2</v>
      </c>
      <c r="N35" s="54">
        <v>0</v>
      </c>
      <c r="O35" s="55">
        <f t="shared" si="6"/>
        <v>1148.3999999999999</v>
      </c>
      <c r="P35" s="57">
        <f t="shared" si="9"/>
        <v>1148</v>
      </c>
      <c r="Q35" s="23"/>
      <c r="R35" s="23"/>
      <c r="S35" s="46">
        <v>25</v>
      </c>
      <c r="T35" s="46">
        <v>25</v>
      </c>
      <c r="U35" s="46">
        <f t="shared" si="7"/>
        <v>160</v>
      </c>
      <c r="V35" s="15">
        <f t="shared" si="8"/>
        <v>210</v>
      </c>
    </row>
    <row r="36" spans="1:35" ht="13.5" customHeight="1">
      <c r="A36" s="23" t="str">
        <f t="shared" si="0"/>
        <v>LW3510050Podstawowy</v>
      </c>
      <c r="B36" s="18" t="s">
        <v>1747</v>
      </c>
      <c r="C36" s="14" t="s">
        <v>431</v>
      </c>
      <c r="D36" s="15">
        <v>100</v>
      </c>
      <c r="E36" s="13">
        <v>50</v>
      </c>
      <c r="F36" s="52" t="s">
        <v>1941</v>
      </c>
      <c r="G36" s="43" t="str">
        <f t="shared" si="1"/>
        <v>34,11</v>
      </c>
      <c r="H36" s="43" t="str">
        <f t="shared" si="2"/>
        <v>34,11</v>
      </c>
      <c r="I36" s="43">
        <f t="shared" si="3"/>
        <v>37.11</v>
      </c>
      <c r="J36" s="52" t="s">
        <v>1976</v>
      </c>
      <c r="K36" s="58" t="str">
        <f t="shared" si="4"/>
        <v>628,97</v>
      </c>
      <c r="L36" s="47">
        <f t="shared" si="5"/>
        <v>629</v>
      </c>
      <c r="M36" s="236">
        <v>1.2</v>
      </c>
      <c r="N36" s="54">
        <v>0</v>
      </c>
      <c r="O36" s="55">
        <f t="shared" si="6"/>
        <v>754.8</v>
      </c>
      <c r="P36" s="57">
        <f t="shared" si="9"/>
        <v>754</v>
      </c>
      <c r="Q36" s="23"/>
      <c r="R36" s="23"/>
      <c r="S36" s="46">
        <v>25</v>
      </c>
      <c r="T36" s="46">
        <v>25</v>
      </c>
      <c r="U36" s="46">
        <f t="shared" si="7"/>
        <v>120</v>
      </c>
      <c r="V36" s="15">
        <f t="shared" si="8"/>
        <v>170</v>
      </c>
    </row>
    <row r="37" spans="1:35" ht="13.5" customHeight="1">
      <c r="A37" s="23" t="str">
        <f t="shared" si="0"/>
        <v>LW3610050Podstawowy</v>
      </c>
      <c r="B37" s="18" t="s">
        <v>1748</v>
      </c>
      <c r="C37" s="14" t="s">
        <v>431</v>
      </c>
      <c r="D37" s="15">
        <v>100</v>
      </c>
      <c r="E37" s="13">
        <v>50</v>
      </c>
      <c r="F37" s="52" t="s">
        <v>1942</v>
      </c>
      <c r="G37" s="43" t="str">
        <f t="shared" si="1"/>
        <v>36,54</v>
      </c>
      <c r="H37" s="43" t="str">
        <f t="shared" si="2"/>
        <v>36,54</v>
      </c>
      <c r="I37" s="43">
        <f t="shared" si="3"/>
        <v>39.54</v>
      </c>
      <c r="J37" s="52" t="s">
        <v>1977</v>
      </c>
      <c r="K37" s="58" t="str">
        <f t="shared" si="4"/>
        <v>763,11</v>
      </c>
      <c r="L37" s="47">
        <f t="shared" si="5"/>
        <v>764</v>
      </c>
      <c r="M37" s="236">
        <v>1.2</v>
      </c>
      <c r="N37" s="54">
        <v>0</v>
      </c>
      <c r="O37" s="55">
        <f t="shared" si="6"/>
        <v>916.8</v>
      </c>
      <c r="P37" s="57">
        <f t="shared" si="9"/>
        <v>916</v>
      </c>
      <c r="Q37" s="23"/>
      <c r="R37" s="23"/>
      <c r="S37" s="46">
        <v>25</v>
      </c>
      <c r="T37" s="46">
        <v>25</v>
      </c>
      <c r="U37" s="46">
        <f t="shared" si="7"/>
        <v>120</v>
      </c>
      <c r="V37" s="15">
        <f t="shared" si="8"/>
        <v>170</v>
      </c>
    </row>
    <row r="38" spans="1:35" ht="13.5" customHeight="1">
      <c r="A38" s="23" t="str">
        <f t="shared" si="0"/>
        <v>LW3710050Podstawowy</v>
      </c>
      <c r="B38" s="18" t="s">
        <v>1907</v>
      </c>
      <c r="C38" s="14" t="s">
        <v>431</v>
      </c>
      <c r="D38" s="15">
        <v>100</v>
      </c>
      <c r="E38" s="13">
        <v>50</v>
      </c>
      <c r="F38" s="52" t="s">
        <v>1979</v>
      </c>
      <c r="G38" s="43" t="str">
        <f t="shared" si="1"/>
        <v>34,28</v>
      </c>
      <c r="H38" s="43" t="str">
        <f t="shared" si="2"/>
        <v>34,28</v>
      </c>
      <c r="I38" s="43">
        <f t="shared" si="3"/>
        <v>37.28</v>
      </c>
      <c r="J38" s="52" t="s">
        <v>1981</v>
      </c>
      <c r="K38" s="58" t="str">
        <f t="shared" si="4"/>
        <v>569,94</v>
      </c>
      <c r="L38" s="47">
        <f t="shared" si="5"/>
        <v>570</v>
      </c>
      <c r="M38" s="236">
        <v>1.2</v>
      </c>
      <c r="N38" s="54">
        <v>0</v>
      </c>
      <c r="O38" s="55">
        <f t="shared" si="6"/>
        <v>684</v>
      </c>
      <c r="P38" s="57">
        <f t="shared" si="9"/>
        <v>684</v>
      </c>
      <c r="Q38" s="23"/>
      <c r="R38" s="23"/>
      <c r="S38" s="46">
        <v>25</v>
      </c>
      <c r="T38" s="46">
        <v>25</v>
      </c>
      <c r="U38" s="46">
        <f t="shared" si="7"/>
        <v>120</v>
      </c>
      <c r="V38" s="15">
        <f t="shared" si="8"/>
        <v>170</v>
      </c>
    </row>
    <row r="39" spans="1:35" ht="13.5" customHeight="1">
      <c r="A39" s="23" t="str">
        <f t="shared" si="0"/>
        <v>LW3810050Podstawowy</v>
      </c>
      <c r="B39" s="18" t="s">
        <v>1978</v>
      </c>
      <c r="C39" s="14" t="s">
        <v>431</v>
      </c>
      <c r="D39" s="15">
        <v>100</v>
      </c>
      <c r="E39" s="13">
        <v>50</v>
      </c>
      <c r="F39" s="52" t="s">
        <v>1980</v>
      </c>
      <c r="G39" s="43" t="str">
        <f t="shared" si="1"/>
        <v>36,71</v>
      </c>
      <c r="H39" s="43" t="str">
        <f t="shared" si="2"/>
        <v>36,71</v>
      </c>
      <c r="I39" s="43">
        <f t="shared" si="3"/>
        <v>39.71</v>
      </c>
      <c r="J39" s="52" t="s">
        <v>1982</v>
      </c>
      <c r="K39" s="58" t="str">
        <f t="shared" si="4"/>
        <v>704,08</v>
      </c>
      <c r="L39" s="47">
        <f t="shared" si="5"/>
        <v>705</v>
      </c>
      <c r="M39" s="236">
        <v>1.2</v>
      </c>
      <c r="N39" s="54">
        <v>0</v>
      </c>
      <c r="O39" s="55">
        <f t="shared" si="6"/>
        <v>846</v>
      </c>
      <c r="P39" s="57">
        <f t="shared" si="9"/>
        <v>846</v>
      </c>
      <c r="Q39" s="23"/>
      <c r="R39" s="23"/>
      <c r="S39" s="46">
        <v>25</v>
      </c>
      <c r="T39" s="46">
        <v>25</v>
      </c>
      <c r="U39" s="46">
        <f t="shared" si="7"/>
        <v>120</v>
      </c>
      <c r="V39" s="15">
        <f t="shared" si="8"/>
        <v>170</v>
      </c>
    </row>
    <row r="40" spans="1:35" ht="13.5" customHeight="1">
      <c r="A40" s="23" t="str">
        <f t="shared" ref="A40:A76" si="10">CONCATENATE(B40,D40,E40,C40)</f>
        <v>LW duble 1 10050Kolor</v>
      </c>
      <c r="B40" s="18" t="s">
        <v>90</v>
      </c>
      <c r="C40" s="14" t="s">
        <v>2</v>
      </c>
      <c r="D40" s="15">
        <v>100</v>
      </c>
      <c r="E40" s="13">
        <v>50</v>
      </c>
      <c r="F40" s="52" t="s">
        <v>1910</v>
      </c>
      <c r="G40" s="43" t="str">
        <f>LEFT(F40,FIND("kg",F40)-2)</f>
        <v>30,39</v>
      </c>
      <c r="H40" s="43" t="str">
        <f t="shared" si="2"/>
        <v>30,39</v>
      </c>
      <c r="I40" s="43">
        <f t="shared" ref="I40:I76" si="11">H40+3</f>
        <v>33.39</v>
      </c>
      <c r="J40" s="52" t="s">
        <v>1983</v>
      </c>
      <c r="K40" s="58" t="str">
        <f t="shared" ref="K40:K55" si="12">LEFT(J40,FIND("zł",J40)-2)</f>
        <v>735,66</v>
      </c>
      <c r="L40" s="51">
        <f t="shared" ref="L40:L55" si="13">ROUNDUP(K40,0)</f>
        <v>736</v>
      </c>
      <c r="M40" s="236">
        <v>1.2</v>
      </c>
      <c r="N40" s="54">
        <v>60</v>
      </c>
      <c r="O40" s="55">
        <f t="shared" ref="O40:O76" si="14">L40*M40+N40</f>
        <v>943.19999999999993</v>
      </c>
      <c r="P40" s="57">
        <f t="shared" si="9"/>
        <v>943</v>
      </c>
      <c r="Q40" s="23"/>
      <c r="R40" s="23"/>
      <c r="S40" s="46">
        <v>25</v>
      </c>
      <c r="T40" s="46">
        <v>25</v>
      </c>
      <c r="U40" s="46">
        <f t="shared" si="7"/>
        <v>120</v>
      </c>
      <c r="V40" s="15">
        <f>SUM(S40:U40)</f>
        <v>170</v>
      </c>
    </row>
    <row r="41" spans="1:35" ht="13.5" customHeight="1">
      <c r="A41" s="23" t="str">
        <f t="shared" si="10"/>
        <v>LW duble 2 10050Kolor</v>
      </c>
      <c r="B41" s="18" t="s">
        <v>91</v>
      </c>
      <c r="C41" s="14" t="s">
        <v>2</v>
      </c>
      <c r="D41" s="15">
        <v>100</v>
      </c>
      <c r="E41" s="13">
        <v>50</v>
      </c>
      <c r="F41" s="52" t="s">
        <v>1911</v>
      </c>
      <c r="G41" s="43" t="str">
        <f t="shared" ref="G41:G104" si="15">LEFT(F41,FIND("kg",F41)-2)</f>
        <v>33,61</v>
      </c>
      <c r="H41" s="43" t="str">
        <f t="shared" si="2"/>
        <v>33,61</v>
      </c>
      <c r="I41" s="43">
        <f t="shared" si="11"/>
        <v>36.61</v>
      </c>
      <c r="J41" s="52" t="s">
        <v>1984</v>
      </c>
      <c r="K41" s="58" t="str">
        <f t="shared" si="12"/>
        <v>837,33</v>
      </c>
      <c r="L41" s="51">
        <f t="shared" si="13"/>
        <v>838</v>
      </c>
      <c r="M41" s="236">
        <v>1.2</v>
      </c>
      <c r="N41" s="54">
        <v>60</v>
      </c>
      <c r="O41" s="55">
        <f t="shared" si="14"/>
        <v>1065.5999999999999</v>
      </c>
      <c r="P41" s="57">
        <f t="shared" si="9"/>
        <v>1065</v>
      </c>
      <c r="Q41" s="23"/>
      <c r="R41" s="23"/>
      <c r="S41" s="46">
        <v>25</v>
      </c>
      <c r="T41" s="46">
        <v>25</v>
      </c>
      <c r="U41" s="46">
        <f t="shared" si="7"/>
        <v>120</v>
      </c>
      <c r="V41" s="15">
        <f t="shared" ref="V41:V76" si="16">SUM(S41:U41)</f>
        <v>170</v>
      </c>
    </row>
    <row r="42" spans="1:35" ht="13.5" customHeight="1">
      <c r="A42" s="23" t="str">
        <f t="shared" si="10"/>
        <v>LW duble 3 10050Kolor</v>
      </c>
      <c r="B42" s="18" t="s">
        <v>92</v>
      </c>
      <c r="C42" s="14" t="s">
        <v>2</v>
      </c>
      <c r="D42" s="15">
        <v>100</v>
      </c>
      <c r="E42" s="13">
        <v>50</v>
      </c>
      <c r="F42" s="52" t="s">
        <v>1912</v>
      </c>
      <c r="G42" s="43" t="str">
        <f t="shared" si="15"/>
        <v>34,92</v>
      </c>
      <c r="H42" s="43" t="str">
        <f t="shared" si="2"/>
        <v>34,92</v>
      </c>
      <c r="I42" s="43">
        <f t="shared" si="11"/>
        <v>37.92</v>
      </c>
      <c r="J42" s="52" t="s">
        <v>1985</v>
      </c>
      <c r="K42" s="58" t="str">
        <f t="shared" si="12"/>
        <v>902,87</v>
      </c>
      <c r="L42" s="51">
        <f t="shared" si="13"/>
        <v>903</v>
      </c>
      <c r="M42" s="236">
        <v>1.2</v>
      </c>
      <c r="N42" s="54">
        <v>60</v>
      </c>
      <c r="O42" s="55">
        <f t="shared" si="14"/>
        <v>1143.5999999999999</v>
      </c>
      <c r="P42" s="57">
        <f t="shared" si="9"/>
        <v>1143</v>
      </c>
      <c r="Q42" s="23"/>
      <c r="R42" s="23"/>
      <c r="S42" s="46">
        <v>25</v>
      </c>
      <c r="T42" s="46">
        <v>25</v>
      </c>
      <c r="U42" s="46">
        <f t="shared" si="7"/>
        <v>120</v>
      </c>
      <c r="V42" s="15">
        <f t="shared" si="16"/>
        <v>170</v>
      </c>
    </row>
    <row r="43" spans="1:35" ht="13.5" customHeight="1">
      <c r="A43" s="23" t="str">
        <f t="shared" si="10"/>
        <v>LW1 10050Kolor</v>
      </c>
      <c r="B43" s="18" t="s">
        <v>93</v>
      </c>
      <c r="C43" s="14" t="s">
        <v>2</v>
      </c>
      <c r="D43" s="15">
        <v>100</v>
      </c>
      <c r="E43" s="13">
        <v>50</v>
      </c>
      <c r="F43" s="52" t="s">
        <v>1913</v>
      </c>
      <c r="G43" s="43" t="str">
        <f t="shared" si="15"/>
        <v>22,16</v>
      </c>
      <c r="H43" s="43" t="str">
        <f t="shared" si="2"/>
        <v>22,16</v>
      </c>
      <c r="I43" s="43">
        <f t="shared" si="11"/>
        <v>25.16</v>
      </c>
      <c r="J43" s="52" t="s">
        <v>1986</v>
      </c>
      <c r="K43" s="58" t="str">
        <f t="shared" si="12"/>
        <v>435,17</v>
      </c>
      <c r="L43" s="51">
        <f t="shared" si="13"/>
        <v>436</v>
      </c>
      <c r="M43" s="236">
        <v>1.2</v>
      </c>
      <c r="N43" s="54">
        <v>60</v>
      </c>
      <c r="O43" s="55">
        <f t="shared" si="14"/>
        <v>583.19999999999993</v>
      </c>
      <c r="P43" s="57">
        <f t="shared" si="9"/>
        <v>583</v>
      </c>
      <c r="Q43" s="23"/>
      <c r="R43" s="23"/>
      <c r="S43" s="46">
        <v>25</v>
      </c>
      <c r="T43" s="46">
        <v>25</v>
      </c>
      <c r="U43" s="46">
        <f t="shared" si="7"/>
        <v>90</v>
      </c>
      <c r="V43" s="15">
        <f t="shared" si="16"/>
        <v>140</v>
      </c>
    </row>
    <row r="44" spans="1:35" ht="13.5" customHeight="1">
      <c r="A44" s="23" t="str">
        <f t="shared" si="10"/>
        <v>LW2 10050Kolor</v>
      </c>
      <c r="B44" s="18" t="s">
        <v>104</v>
      </c>
      <c r="C44" s="14" t="s">
        <v>2</v>
      </c>
      <c r="D44" s="15">
        <v>100</v>
      </c>
      <c r="E44" s="13">
        <v>50</v>
      </c>
      <c r="F44" s="52" t="s">
        <v>1914</v>
      </c>
      <c r="G44" s="43" t="str">
        <f t="shared" si="15"/>
        <v>27,56</v>
      </c>
      <c r="H44" s="43" t="str">
        <f t="shared" si="2"/>
        <v>27,56</v>
      </c>
      <c r="I44" s="43">
        <f t="shared" si="11"/>
        <v>30.56</v>
      </c>
      <c r="J44" s="52" t="s">
        <v>1987</v>
      </c>
      <c r="K44" s="58" t="str">
        <f t="shared" si="12"/>
        <v>499,53</v>
      </c>
      <c r="L44" s="51">
        <f t="shared" si="13"/>
        <v>500</v>
      </c>
      <c r="M44" s="236">
        <v>1.2</v>
      </c>
      <c r="N44" s="54">
        <v>60</v>
      </c>
      <c r="O44" s="55">
        <f t="shared" si="14"/>
        <v>660</v>
      </c>
      <c r="P44" s="57">
        <f t="shared" si="9"/>
        <v>660</v>
      </c>
      <c r="Q44" s="23"/>
      <c r="R44" s="23"/>
      <c r="S44" s="46">
        <v>25</v>
      </c>
      <c r="T44" s="46">
        <v>25</v>
      </c>
      <c r="U44" s="46">
        <f t="shared" si="7"/>
        <v>90</v>
      </c>
      <c r="V44" s="15">
        <f t="shared" si="16"/>
        <v>140</v>
      </c>
    </row>
    <row r="45" spans="1:35" ht="13.5" customHeight="1">
      <c r="A45" s="23" t="str">
        <f t="shared" si="10"/>
        <v>LW3 10050Kolor</v>
      </c>
      <c r="B45" s="18" t="s">
        <v>106</v>
      </c>
      <c r="C45" s="14" t="s">
        <v>2</v>
      </c>
      <c r="D45" s="15">
        <v>100</v>
      </c>
      <c r="E45" s="13">
        <v>50</v>
      </c>
      <c r="F45" s="52" t="s">
        <v>1915</v>
      </c>
      <c r="G45" s="43" t="str">
        <f t="shared" si="15"/>
        <v>27,22</v>
      </c>
      <c r="H45" s="43" t="str">
        <f t="shared" si="2"/>
        <v>27,22</v>
      </c>
      <c r="I45" s="43">
        <f t="shared" si="11"/>
        <v>30.22</v>
      </c>
      <c r="J45" s="52" t="s">
        <v>1988</v>
      </c>
      <c r="K45" s="58" t="str">
        <f t="shared" si="12"/>
        <v>505,58</v>
      </c>
      <c r="L45" s="51">
        <f t="shared" si="13"/>
        <v>506</v>
      </c>
      <c r="M45" s="236">
        <v>1.2</v>
      </c>
      <c r="N45" s="54">
        <v>60</v>
      </c>
      <c r="O45" s="55">
        <f t="shared" si="14"/>
        <v>667.19999999999993</v>
      </c>
      <c r="P45" s="57">
        <f t="shared" si="9"/>
        <v>667</v>
      </c>
      <c r="Q45" s="23"/>
      <c r="R45" s="23"/>
      <c r="S45" s="46">
        <v>25</v>
      </c>
      <c r="T45" s="46">
        <v>25</v>
      </c>
      <c r="U45" s="46">
        <f t="shared" si="7"/>
        <v>90</v>
      </c>
      <c r="V45" s="15">
        <f t="shared" si="16"/>
        <v>140</v>
      </c>
    </row>
    <row r="46" spans="1:35" ht="13.5" customHeight="1">
      <c r="A46" s="23" t="str">
        <f t="shared" si="10"/>
        <v>LW4 10050Kolor</v>
      </c>
      <c r="B46" s="18" t="s">
        <v>107</v>
      </c>
      <c r="C46" s="14" t="s">
        <v>2</v>
      </c>
      <c r="D46" s="15">
        <v>100</v>
      </c>
      <c r="E46" s="13">
        <v>50</v>
      </c>
      <c r="F46" s="52" t="s">
        <v>1916</v>
      </c>
      <c r="G46" s="43" t="str">
        <f t="shared" si="15"/>
        <v>30,47</v>
      </c>
      <c r="H46" s="43" t="str">
        <f t="shared" si="2"/>
        <v>30,47</v>
      </c>
      <c r="I46" s="43">
        <f t="shared" si="11"/>
        <v>33.47</v>
      </c>
      <c r="J46" s="52" t="s">
        <v>1989</v>
      </c>
      <c r="K46" s="58" t="str">
        <f t="shared" si="12"/>
        <v>606,68</v>
      </c>
      <c r="L46" s="51">
        <f t="shared" si="13"/>
        <v>607</v>
      </c>
      <c r="M46" s="236">
        <v>1.2</v>
      </c>
      <c r="N46" s="54">
        <v>60</v>
      </c>
      <c r="O46" s="55">
        <f t="shared" si="14"/>
        <v>788.4</v>
      </c>
      <c r="P46" s="57">
        <f t="shared" si="9"/>
        <v>788</v>
      </c>
      <c r="Q46" s="23"/>
      <c r="R46" s="23"/>
      <c r="S46" s="46">
        <v>25</v>
      </c>
      <c r="T46" s="46">
        <v>25</v>
      </c>
      <c r="U46" s="46">
        <f t="shared" si="7"/>
        <v>120</v>
      </c>
      <c r="V46" s="15">
        <f t="shared" si="16"/>
        <v>170</v>
      </c>
    </row>
    <row r="47" spans="1:35" ht="13.5" customHeight="1">
      <c r="A47" s="23" t="str">
        <f t="shared" si="10"/>
        <v>LW5 10050Kolor</v>
      </c>
      <c r="B47" s="18" t="s">
        <v>108</v>
      </c>
      <c r="C47" s="14" t="s">
        <v>2</v>
      </c>
      <c r="D47" s="15">
        <v>100</v>
      </c>
      <c r="E47" s="13">
        <v>50</v>
      </c>
      <c r="F47" s="52" t="s">
        <v>1735</v>
      </c>
      <c r="G47" s="43" t="str">
        <f t="shared" si="15"/>
        <v>30,58</v>
      </c>
      <c r="H47" s="43" t="str">
        <f t="shared" si="2"/>
        <v>30,58</v>
      </c>
      <c r="I47" s="43">
        <f t="shared" si="11"/>
        <v>33.58</v>
      </c>
      <c r="J47" s="52" t="s">
        <v>1990</v>
      </c>
      <c r="K47" s="58" t="str">
        <f t="shared" si="12"/>
        <v>612,42</v>
      </c>
      <c r="L47" s="51">
        <f t="shared" si="13"/>
        <v>613</v>
      </c>
      <c r="M47" s="236">
        <v>1.2</v>
      </c>
      <c r="N47" s="54">
        <v>60</v>
      </c>
      <c r="O47" s="55">
        <f t="shared" si="14"/>
        <v>795.6</v>
      </c>
      <c r="P47" s="57">
        <f t="shared" si="9"/>
        <v>795</v>
      </c>
      <c r="Q47" s="23"/>
      <c r="R47" s="23"/>
      <c r="S47" s="46">
        <v>25</v>
      </c>
      <c r="T47" s="46">
        <v>25</v>
      </c>
      <c r="U47" s="46">
        <f t="shared" si="7"/>
        <v>120</v>
      </c>
      <c r="V47" s="15">
        <f t="shared" si="16"/>
        <v>170</v>
      </c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</row>
    <row r="48" spans="1:35" ht="13.5" customHeight="1">
      <c r="A48" s="23" t="str">
        <f t="shared" si="10"/>
        <v>LW6 10050Kolor</v>
      </c>
      <c r="B48" s="18" t="s">
        <v>109</v>
      </c>
      <c r="C48" s="14" t="s">
        <v>2</v>
      </c>
      <c r="D48" s="15">
        <v>100</v>
      </c>
      <c r="E48" s="13">
        <v>50</v>
      </c>
      <c r="F48" s="52" t="s">
        <v>1917</v>
      </c>
      <c r="G48" s="43" t="str">
        <f t="shared" si="15"/>
        <v>34,94</v>
      </c>
      <c r="H48" s="43" t="str">
        <f t="shared" si="2"/>
        <v>34,94</v>
      </c>
      <c r="I48" s="43">
        <f t="shared" si="11"/>
        <v>37.94</v>
      </c>
      <c r="J48" s="52" t="s">
        <v>1991</v>
      </c>
      <c r="K48" s="58" t="str">
        <f t="shared" si="12"/>
        <v>715,43</v>
      </c>
      <c r="L48" s="51">
        <f t="shared" si="13"/>
        <v>716</v>
      </c>
      <c r="M48" s="236">
        <v>1.2</v>
      </c>
      <c r="N48" s="54">
        <v>60</v>
      </c>
      <c r="O48" s="55">
        <f t="shared" si="14"/>
        <v>919.19999999999993</v>
      </c>
      <c r="P48" s="57">
        <f t="shared" si="9"/>
        <v>919</v>
      </c>
      <c r="Q48" s="23"/>
      <c r="R48" s="23"/>
      <c r="S48" s="46">
        <v>25</v>
      </c>
      <c r="T48" s="46">
        <v>25</v>
      </c>
      <c r="U48" s="46">
        <f t="shared" si="7"/>
        <v>120</v>
      </c>
      <c r="V48" s="15">
        <f t="shared" si="16"/>
        <v>170</v>
      </c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</row>
    <row r="49" spans="1:35" ht="13.5" customHeight="1">
      <c r="A49" s="23" t="str">
        <f t="shared" si="10"/>
        <v>LW7 10050Kolor</v>
      </c>
      <c r="B49" s="18" t="s">
        <v>110</v>
      </c>
      <c r="C49" s="14" t="s">
        <v>2</v>
      </c>
      <c r="D49" s="15">
        <v>100</v>
      </c>
      <c r="E49" s="13">
        <v>50</v>
      </c>
      <c r="F49" s="52" t="s">
        <v>1918</v>
      </c>
      <c r="G49" s="43" t="str">
        <f t="shared" si="15"/>
        <v>29,4</v>
      </c>
      <c r="H49" s="43" t="str">
        <f t="shared" si="2"/>
        <v>29,4</v>
      </c>
      <c r="I49" s="43">
        <f t="shared" si="11"/>
        <v>32.4</v>
      </c>
      <c r="J49" s="52" t="s">
        <v>1992</v>
      </c>
      <c r="K49" s="58" t="str">
        <f t="shared" si="12"/>
        <v>601,34</v>
      </c>
      <c r="L49" s="51">
        <f t="shared" si="13"/>
        <v>602</v>
      </c>
      <c r="M49" s="236">
        <v>1.2</v>
      </c>
      <c r="N49" s="54">
        <v>60</v>
      </c>
      <c r="O49" s="55">
        <f t="shared" si="14"/>
        <v>782.4</v>
      </c>
      <c r="P49" s="57">
        <f t="shared" si="9"/>
        <v>782</v>
      </c>
      <c r="Q49" s="23"/>
      <c r="R49" s="23"/>
      <c r="S49" s="46">
        <v>25</v>
      </c>
      <c r="T49" s="46">
        <v>25</v>
      </c>
      <c r="U49" s="46">
        <f t="shared" si="7"/>
        <v>120</v>
      </c>
      <c r="V49" s="15">
        <f t="shared" si="16"/>
        <v>170</v>
      </c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</row>
    <row r="50" spans="1:35" ht="13.5" customHeight="1">
      <c r="A50" s="23" t="str">
        <f t="shared" si="10"/>
        <v>LW8 10050Kolor</v>
      </c>
      <c r="B50" s="18" t="s">
        <v>111</v>
      </c>
      <c r="C50" s="14" t="s">
        <v>2</v>
      </c>
      <c r="D50" s="15">
        <v>100</v>
      </c>
      <c r="E50" s="13">
        <v>50</v>
      </c>
      <c r="F50" s="52" t="s">
        <v>1919</v>
      </c>
      <c r="G50" s="43" t="str">
        <f t="shared" si="15"/>
        <v>31,7</v>
      </c>
      <c r="H50" s="43" t="str">
        <f t="shared" si="2"/>
        <v>31,7</v>
      </c>
      <c r="I50" s="43">
        <f t="shared" si="11"/>
        <v>34.700000000000003</v>
      </c>
      <c r="J50" s="52" t="s">
        <v>1993</v>
      </c>
      <c r="K50" s="58" t="str">
        <f>LEFT(J50,FIND("zł",J50)-2)</f>
        <v>662,99</v>
      </c>
      <c r="L50" s="51">
        <f t="shared" si="13"/>
        <v>663</v>
      </c>
      <c r="M50" s="236">
        <v>1.2</v>
      </c>
      <c r="N50" s="54">
        <v>60</v>
      </c>
      <c r="O50" s="55">
        <f t="shared" si="14"/>
        <v>855.6</v>
      </c>
      <c r="P50" s="57">
        <f t="shared" si="9"/>
        <v>855</v>
      </c>
      <c r="Q50" s="23"/>
      <c r="R50" s="23"/>
      <c r="S50" s="46">
        <v>25</v>
      </c>
      <c r="T50" s="46">
        <v>25</v>
      </c>
      <c r="U50" s="46">
        <f t="shared" si="7"/>
        <v>120</v>
      </c>
      <c r="V50" s="15">
        <f t="shared" si="16"/>
        <v>170</v>
      </c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</row>
    <row r="51" spans="1:35" ht="13.5" customHeight="1">
      <c r="A51" s="23" t="str">
        <f t="shared" si="10"/>
        <v>LW9 10050Kolor</v>
      </c>
      <c r="B51" s="18" t="s">
        <v>112</v>
      </c>
      <c r="C51" s="14" t="s">
        <v>2</v>
      </c>
      <c r="D51" s="15">
        <v>100</v>
      </c>
      <c r="E51" s="13">
        <v>50</v>
      </c>
      <c r="F51" s="52" t="s">
        <v>1920</v>
      </c>
      <c r="G51" s="43" t="str">
        <f t="shared" si="15"/>
        <v>31,41</v>
      </c>
      <c r="H51" s="43" t="str">
        <f t="shared" si="2"/>
        <v>31,41</v>
      </c>
      <c r="I51" s="43">
        <f t="shared" si="11"/>
        <v>34.409999999999997</v>
      </c>
      <c r="J51" s="52" t="s">
        <v>1994</v>
      </c>
      <c r="K51" s="58" t="str">
        <f t="shared" si="12"/>
        <v>683,47</v>
      </c>
      <c r="L51" s="51">
        <f t="shared" si="13"/>
        <v>684</v>
      </c>
      <c r="M51" s="236">
        <v>1.2</v>
      </c>
      <c r="N51" s="54">
        <v>60</v>
      </c>
      <c r="O51" s="55">
        <f t="shared" si="14"/>
        <v>880.8</v>
      </c>
      <c r="P51" s="57">
        <f t="shared" si="9"/>
        <v>880</v>
      </c>
      <c r="Q51" s="23"/>
      <c r="R51" s="23"/>
      <c r="S51" s="46">
        <v>25</v>
      </c>
      <c r="T51" s="46">
        <v>25</v>
      </c>
      <c r="U51" s="46">
        <f t="shared" si="7"/>
        <v>120</v>
      </c>
      <c r="V51" s="15">
        <f t="shared" si="16"/>
        <v>170</v>
      </c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</row>
    <row r="52" spans="1:35" ht="13.5" customHeight="1">
      <c r="A52" s="23" t="str">
        <f t="shared" si="10"/>
        <v>LW10 10050Kolor</v>
      </c>
      <c r="B52" s="18" t="s">
        <v>94</v>
      </c>
      <c r="C52" s="14" t="s">
        <v>2</v>
      </c>
      <c r="D52" s="15">
        <v>100</v>
      </c>
      <c r="E52" s="13">
        <v>50</v>
      </c>
      <c r="F52" s="52" t="s">
        <v>1921</v>
      </c>
      <c r="G52" s="43" t="str">
        <f t="shared" si="15"/>
        <v>33,69</v>
      </c>
      <c r="H52" s="43" t="str">
        <f t="shared" si="2"/>
        <v>33,69</v>
      </c>
      <c r="I52" s="43">
        <f t="shared" si="11"/>
        <v>36.69</v>
      </c>
      <c r="J52" s="52" t="s">
        <v>1995</v>
      </c>
      <c r="K52" s="58" t="str">
        <f t="shared" si="12"/>
        <v>767,41</v>
      </c>
      <c r="L52" s="51">
        <f t="shared" si="13"/>
        <v>768</v>
      </c>
      <c r="M52" s="236">
        <v>1.2</v>
      </c>
      <c r="N52" s="54">
        <v>60</v>
      </c>
      <c r="O52" s="55">
        <f t="shared" si="14"/>
        <v>981.59999999999991</v>
      </c>
      <c r="P52" s="57">
        <f t="shared" si="9"/>
        <v>981</v>
      </c>
      <c r="Q52" s="23"/>
      <c r="R52" s="23"/>
      <c r="S52" s="46">
        <v>25</v>
      </c>
      <c r="T52" s="46">
        <v>25</v>
      </c>
      <c r="U52" s="46">
        <f t="shared" si="7"/>
        <v>120</v>
      </c>
      <c r="V52" s="15">
        <f t="shared" si="16"/>
        <v>170</v>
      </c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</row>
    <row r="53" spans="1:35" ht="13.5" customHeight="1">
      <c r="A53" s="23" t="str">
        <f t="shared" si="10"/>
        <v>LW11 10050Kolor</v>
      </c>
      <c r="B53" s="18" t="s">
        <v>95</v>
      </c>
      <c r="C53" s="14" t="s">
        <v>2</v>
      </c>
      <c r="D53" s="15">
        <v>100</v>
      </c>
      <c r="E53" s="13">
        <v>50</v>
      </c>
      <c r="F53" s="52" t="s">
        <v>1911</v>
      </c>
      <c r="G53" s="43" t="str">
        <f t="shared" si="15"/>
        <v>33,61</v>
      </c>
      <c r="H53" s="43" t="str">
        <f t="shared" si="2"/>
        <v>33,61</v>
      </c>
      <c r="I53" s="43">
        <f t="shared" si="11"/>
        <v>36.61</v>
      </c>
      <c r="J53" s="52" t="s">
        <v>1996</v>
      </c>
      <c r="K53" s="58" t="str">
        <f t="shared" si="12"/>
        <v>619,78</v>
      </c>
      <c r="L53" s="51">
        <f t="shared" si="13"/>
        <v>620</v>
      </c>
      <c r="M53" s="236">
        <v>1.2</v>
      </c>
      <c r="N53" s="54">
        <v>60</v>
      </c>
      <c r="O53" s="55">
        <f t="shared" si="14"/>
        <v>804</v>
      </c>
      <c r="P53" s="57">
        <f t="shared" si="9"/>
        <v>804</v>
      </c>
      <c r="Q53" s="23"/>
      <c r="R53" s="23"/>
      <c r="S53" s="46">
        <v>25</v>
      </c>
      <c r="T53" s="46">
        <v>25</v>
      </c>
      <c r="U53" s="46">
        <f t="shared" si="7"/>
        <v>120</v>
      </c>
      <c r="V53" s="15">
        <f t="shared" si="16"/>
        <v>170</v>
      </c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</row>
    <row r="54" spans="1:35" ht="13.5" customHeight="1">
      <c r="A54" s="23" t="str">
        <f t="shared" si="10"/>
        <v>LW12 10050Kolor</v>
      </c>
      <c r="B54" s="18" t="s">
        <v>96</v>
      </c>
      <c r="C54" s="14" t="s">
        <v>2</v>
      </c>
      <c r="D54" s="15">
        <v>100</v>
      </c>
      <c r="E54" s="13">
        <v>50</v>
      </c>
      <c r="F54" s="52" t="s">
        <v>1922</v>
      </c>
      <c r="G54" s="43" t="str">
        <f t="shared" si="15"/>
        <v>35,89</v>
      </c>
      <c r="H54" s="43" t="str">
        <f t="shared" si="2"/>
        <v>35,89</v>
      </c>
      <c r="I54" s="43">
        <f t="shared" si="11"/>
        <v>38.89</v>
      </c>
      <c r="J54" s="52" t="s">
        <v>1997</v>
      </c>
      <c r="K54" s="58" t="str">
        <f t="shared" si="12"/>
        <v>749,41</v>
      </c>
      <c r="L54" s="51">
        <f t="shared" si="13"/>
        <v>750</v>
      </c>
      <c r="M54" s="236">
        <v>1.2</v>
      </c>
      <c r="N54" s="54">
        <v>60</v>
      </c>
      <c r="O54" s="55">
        <f t="shared" si="14"/>
        <v>960</v>
      </c>
      <c r="P54" s="57">
        <f t="shared" si="9"/>
        <v>960</v>
      </c>
      <c r="Q54" s="23"/>
      <c r="R54" s="23"/>
      <c r="S54" s="46">
        <v>25</v>
      </c>
      <c r="T54" s="46">
        <v>25</v>
      </c>
      <c r="U54" s="46">
        <f t="shared" si="7"/>
        <v>120</v>
      </c>
      <c r="V54" s="15">
        <f t="shared" si="16"/>
        <v>170</v>
      </c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</row>
    <row r="55" spans="1:35" ht="13.5" customHeight="1">
      <c r="A55" s="23" t="str">
        <f t="shared" si="10"/>
        <v>LW13 10050Kolor</v>
      </c>
      <c r="B55" s="18" t="s">
        <v>97</v>
      </c>
      <c r="C55" s="14" t="s">
        <v>2</v>
      </c>
      <c r="D55" s="15">
        <v>100</v>
      </c>
      <c r="E55" s="13">
        <v>50</v>
      </c>
      <c r="F55" s="52" t="s">
        <v>1923</v>
      </c>
      <c r="G55" s="43" t="str">
        <f t="shared" si="15"/>
        <v>35,09</v>
      </c>
      <c r="H55" s="43" t="str">
        <f t="shared" si="2"/>
        <v>35,09</v>
      </c>
      <c r="I55" s="43">
        <f t="shared" si="11"/>
        <v>38.090000000000003</v>
      </c>
      <c r="J55" s="52" t="s">
        <v>1998</v>
      </c>
      <c r="K55" s="58" t="str">
        <f t="shared" si="12"/>
        <v>725,14</v>
      </c>
      <c r="L55" s="51">
        <f t="shared" si="13"/>
        <v>726</v>
      </c>
      <c r="M55" s="236">
        <v>1.2</v>
      </c>
      <c r="N55" s="54">
        <v>60</v>
      </c>
      <c r="O55" s="55">
        <f t="shared" si="14"/>
        <v>931.19999999999993</v>
      </c>
      <c r="P55" s="57">
        <f t="shared" si="9"/>
        <v>931</v>
      </c>
      <c r="Q55" s="23"/>
      <c r="R55" s="23"/>
      <c r="S55" s="46">
        <v>25</v>
      </c>
      <c r="T55" s="46">
        <v>25</v>
      </c>
      <c r="U55" s="46">
        <f t="shared" si="7"/>
        <v>120</v>
      </c>
      <c r="V55" s="15">
        <f t="shared" si="16"/>
        <v>170</v>
      </c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</row>
    <row r="56" spans="1:35" ht="13.5" customHeight="1">
      <c r="A56" s="23" t="str">
        <f t="shared" si="10"/>
        <v>LW14 10050Kolor</v>
      </c>
      <c r="B56" s="18" t="s">
        <v>98</v>
      </c>
      <c r="C56" s="14" t="s">
        <v>2</v>
      </c>
      <c r="D56" s="15">
        <v>100</v>
      </c>
      <c r="E56" s="13">
        <v>50</v>
      </c>
      <c r="F56" s="52" t="s">
        <v>1924</v>
      </c>
      <c r="G56" s="43" t="str">
        <f t="shared" si="15"/>
        <v>36,75</v>
      </c>
      <c r="H56" s="43" t="str">
        <f t="shared" si="2"/>
        <v>36,75</v>
      </c>
      <c r="I56" s="43">
        <f t="shared" si="11"/>
        <v>39.75</v>
      </c>
      <c r="J56" s="52" t="s">
        <v>1999</v>
      </c>
      <c r="K56" s="58" t="str">
        <f>LEFT(J56,FIND("zł",J56)-2)</f>
        <v>812,30</v>
      </c>
      <c r="L56" s="51">
        <f>ROUNDUP(K56,0)</f>
        <v>813</v>
      </c>
      <c r="M56" s="236">
        <v>1.2</v>
      </c>
      <c r="N56" s="54">
        <v>60</v>
      </c>
      <c r="O56" s="55">
        <f t="shared" si="14"/>
        <v>1035.5999999999999</v>
      </c>
      <c r="P56" s="57">
        <f t="shared" si="9"/>
        <v>1035</v>
      </c>
      <c r="Q56" s="23"/>
      <c r="R56" s="23"/>
      <c r="S56" s="46">
        <v>25</v>
      </c>
      <c r="T56" s="46">
        <v>25</v>
      </c>
      <c r="U56" s="46">
        <f t="shared" si="7"/>
        <v>120</v>
      </c>
      <c r="V56" s="15">
        <f t="shared" si="16"/>
        <v>170</v>
      </c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</row>
    <row r="57" spans="1:35" ht="13.5" customHeight="1">
      <c r="A57" s="23" t="str">
        <f t="shared" si="10"/>
        <v>LW15 10050Kolor</v>
      </c>
      <c r="B57" s="18" t="s">
        <v>99</v>
      </c>
      <c r="C57" s="14" t="s">
        <v>2</v>
      </c>
      <c r="D57" s="15">
        <v>100</v>
      </c>
      <c r="E57" s="13">
        <v>50</v>
      </c>
      <c r="F57" s="52" t="s">
        <v>1925</v>
      </c>
      <c r="G57" s="43" t="str">
        <f t="shared" si="15"/>
        <v>33,06</v>
      </c>
      <c r="H57" s="43" t="str">
        <f t="shared" si="2"/>
        <v>33,06</v>
      </c>
      <c r="I57" s="43">
        <f t="shared" si="11"/>
        <v>36.06</v>
      </c>
      <c r="J57" s="52" t="s">
        <v>2000</v>
      </c>
      <c r="K57" s="58" t="str">
        <f t="shared" ref="K57:K76" si="17">LEFT(J57,FIND("zł",J57)-2)</f>
        <v>612,93</v>
      </c>
      <c r="L57" s="51">
        <f t="shared" ref="L57:L113" si="18">ROUNDUP(K57,0)</f>
        <v>613</v>
      </c>
      <c r="M57" s="236">
        <v>1.2</v>
      </c>
      <c r="N57" s="54">
        <v>60</v>
      </c>
      <c r="O57" s="55">
        <f t="shared" si="14"/>
        <v>795.6</v>
      </c>
      <c r="P57" s="57">
        <f t="shared" si="9"/>
        <v>795</v>
      </c>
      <c r="Q57" s="23"/>
      <c r="R57" s="23"/>
      <c r="S57" s="46">
        <v>25</v>
      </c>
      <c r="T57" s="46">
        <v>25</v>
      </c>
      <c r="U57" s="46">
        <f t="shared" si="7"/>
        <v>120</v>
      </c>
      <c r="V57" s="15">
        <f t="shared" si="16"/>
        <v>170</v>
      </c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</row>
    <row r="58" spans="1:35" ht="13.5" customHeight="1">
      <c r="A58" s="23" t="str">
        <f t="shared" si="10"/>
        <v>LW16 10050Kolor</v>
      </c>
      <c r="B58" s="18" t="s">
        <v>100</v>
      </c>
      <c r="C58" s="14" t="s">
        <v>2</v>
      </c>
      <c r="D58" s="15">
        <v>100</v>
      </c>
      <c r="E58" s="13">
        <v>50</v>
      </c>
      <c r="F58" s="52" t="s">
        <v>1926</v>
      </c>
      <c r="G58" s="43" t="str">
        <f t="shared" si="15"/>
        <v>35,38</v>
      </c>
      <c r="H58" s="43" t="str">
        <f t="shared" si="2"/>
        <v>35,38</v>
      </c>
      <c r="I58" s="43">
        <f t="shared" si="11"/>
        <v>38.380000000000003</v>
      </c>
      <c r="J58" s="52" t="s">
        <v>2001</v>
      </c>
      <c r="K58" s="58" t="str">
        <f t="shared" si="17"/>
        <v>742,93</v>
      </c>
      <c r="L58" s="51">
        <f t="shared" si="18"/>
        <v>743</v>
      </c>
      <c r="M58" s="236">
        <v>1.2</v>
      </c>
      <c r="N58" s="54">
        <v>60</v>
      </c>
      <c r="O58" s="55">
        <f t="shared" si="14"/>
        <v>951.6</v>
      </c>
      <c r="P58" s="57">
        <f t="shared" si="9"/>
        <v>951</v>
      </c>
      <c r="Q58" s="23"/>
      <c r="R58" s="23"/>
      <c r="S58" s="46">
        <v>25</v>
      </c>
      <c r="T58" s="46">
        <v>25</v>
      </c>
      <c r="U58" s="46">
        <f t="shared" si="7"/>
        <v>120</v>
      </c>
      <c r="V58" s="15">
        <f t="shared" si="16"/>
        <v>170</v>
      </c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</row>
    <row r="59" spans="1:35" ht="13.5" customHeight="1">
      <c r="A59" s="23" t="str">
        <f t="shared" si="10"/>
        <v>LW17 10050Kolor</v>
      </c>
      <c r="B59" s="18" t="s">
        <v>101</v>
      </c>
      <c r="C59" s="14" t="s">
        <v>2</v>
      </c>
      <c r="D59" s="15">
        <v>100</v>
      </c>
      <c r="E59" s="13">
        <v>50</v>
      </c>
      <c r="F59" s="52" t="s">
        <v>1927</v>
      </c>
      <c r="G59" s="43" t="str">
        <f t="shared" si="15"/>
        <v>35,98</v>
      </c>
      <c r="H59" s="43" t="str">
        <f t="shared" si="2"/>
        <v>35,98</v>
      </c>
      <c r="I59" s="43">
        <f t="shared" si="11"/>
        <v>38.979999999999997</v>
      </c>
      <c r="J59" s="52" t="s">
        <v>2002</v>
      </c>
      <c r="K59" s="58" t="str">
        <f t="shared" si="17"/>
        <v>781,87</v>
      </c>
      <c r="L59" s="51">
        <f t="shared" si="18"/>
        <v>782</v>
      </c>
      <c r="M59" s="236">
        <v>1.2</v>
      </c>
      <c r="N59" s="54">
        <v>60</v>
      </c>
      <c r="O59" s="55">
        <f t="shared" si="14"/>
        <v>998.4</v>
      </c>
      <c r="P59" s="57">
        <f t="shared" si="9"/>
        <v>998</v>
      </c>
      <c r="Q59" s="23"/>
      <c r="R59" s="23"/>
      <c r="S59" s="46">
        <v>25</v>
      </c>
      <c r="T59" s="46">
        <v>25</v>
      </c>
      <c r="U59" s="46">
        <f t="shared" si="7"/>
        <v>120</v>
      </c>
      <c r="V59" s="15">
        <f t="shared" si="16"/>
        <v>170</v>
      </c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</row>
    <row r="60" spans="1:35" ht="13.5" customHeight="1">
      <c r="A60" s="23" t="str">
        <f t="shared" si="10"/>
        <v>LW18 10050Kolor</v>
      </c>
      <c r="B60" s="18" t="s">
        <v>102</v>
      </c>
      <c r="C60" s="14" t="s">
        <v>2</v>
      </c>
      <c r="D60" s="15">
        <v>100</v>
      </c>
      <c r="E60" s="13">
        <v>50</v>
      </c>
      <c r="F60" s="52" t="s">
        <v>1928</v>
      </c>
      <c r="G60" s="43" t="str">
        <f t="shared" si="15"/>
        <v>38,26</v>
      </c>
      <c r="H60" s="43" t="str">
        <f t="shared" si="2"/>
        <v>38,26</v>
      </c>
      <c r="I60" s="43">
        <f t="shared" si="11"/>
        <v>41.26</v>
      </c>
      <c r="J60" s="52" t="s">
        <v>2003</v>
      </c>
      <c r="K60" s="58" t="str">
        <f t="shared" si="17"/>
        <v>890,39</v>
      </c>
      <c r="L60" s="51">
        <f t="shared" si="18"/>
        <v>891</v>
      </c>
      <c r="M60" s="236">
        <v>1.2</v>
      </c>
      <c r="N60" s="54">
        <v>60</v>
      </c>
      <c r="O60" s="55">
        <f t="shared" si="14"/>
        <v>1129.2</v>
      </c>
      <c r="P60" s="57">
        <f t="shared" si="9"/>
        <v>1129</v>
      </c>
      <c r="Q60" s="23"/>
      <c r="R60" s="23"/>
      <c r="S60" s="46">
        <v>25</v>
      </c>
      <c r="T60" s="46">
        <v>25</v>
      </c>
      <c r="U60" s="46">
        <f t="shared" si="7"/>
        <v>160</v>
      </c>
      <c r="V60" s="15">
        <f t="shared" si="16"/>
        <v>210</v>
      </c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</row>
    <row r="61" spans="1:35" ht="13.5" customHeight="1">
      <c r="A61" s="23" t="str">
        <f t="shared" si="10"/>
        <v>LW19 10050Kolor</v>
      </c>
      <c r="B61" s="18" t="s">
        <v>103</v>
      </c>
      <c r="C61" s="14" t="s">
        <v>2</v>
      </c>
      <c r="D61" s="15">
        <v>100</v>
      </c>
      <c r="E61" s="13">
        <v>50</v>
      </c>
      <c r="F61" s="52" t="s">
        <v>1929</v>
      </c>
      <c r="G61" s="43" t="str">
        <f t="shared" si="15"/>
        <v>33,98</v>
      </c>
      <c r="H61" s="43" t="str">
        <f t="shared" si="2"/>
        <v>33,98</v>
      </c>
      <c r="I61" s="43">
        <f t="shared" si="11"/>
        <v>36.979999999999997</v>
      </c>
      <c r="J61" s="52" t="s">
        <v>2004</v>
      </c>
      <c r="K61" s="58" t="str">
        <f t="shared" si="17"/>
        <v>692,42</v>
      </c>
      <c r="L61" s="51">
        <f t="shared" si="18"/>
        <v>693</v>
      </c>
      <c r="M61" s="236">
        <v>1.2</v>
      </c>
      <c r="N61" s="54">
        <v>60</v>
      </c>
      <c r="O61" s="55">
        <f t="shared" si="14"/>
        <v>891.6</v>
      </c>
      <c r="P61" s="57">
        <f t="shared" si="9"/>
        <v>891</v>
      </c>
      <c r="Q61" s="23"/>
      <c r="R61" s="23"/>
      <c r="S61" s="46">
        <v>25</v>
      </c>
      <c r="T61" s="46">
        <v>25</v>
      </c>
      <c r="U61" s="46">
        <f t="shared" si="7"/>
        <v>120</v>
      </c>
      <c r="V61" s="15">
        <f t="shared" si="16"/>
        <v>170</v>
      </c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</row>
    <row r="62" spans="1:35" ht="13.5" customHeight="1">
      <c r="A62" s="23" t="str">
        <f t="shared" si="10"/>
        <v>LW20 10050Kolor</v>
      </c>
      <c r="B62" s="18" t="s">
        <v>105</v>
      </c>
      <c r="C62" s="14" t="s">
        <v>2</v>
      </c>
      <c r="D62" s="15">
        <v>100</v>
      </c>
      <c r="E62" s="13">
        <v>50</v>
      </c>
      <c r="F62" s="52" t="s">
        <v>1930</v>
      </c>
      <c r="G62" s="43" t="str">
        <f t="shared" si="15"/>
        <v>36,3</v>
      </c>
      <c r="H62" s="43" t="str">
        <f t="shared" si="2"/>
        <v>36,3</v>
      </c>
      <c r="I62" s="43">
        <f t="shared" si="11"/>
        <v>39.299999999999997</v>
      </c>
      <c r="J62" s="52" t="s">
        <v>2005</v>
      </c>
      <c r="K62" s="58" t="str">
        <f t="shared" si="17"/>
        <v>776,75</v>
      </c>
      <c r="L62" s="51">
        <f t="shared" si="18"/>
        <v>777</v>
      </c>
      <c r="M62" s="236">
        <v>1.2</v>
      </c>
      <c r="N62" s="54">
        <v>60</v>
      </c>
      <c r="O62" s="55">
        <f t="shared" si="14"/>
        <v>992.4</v>
      </c>
      <c r="P62" s="57">
        <f t="shared" si="9"/>
        <v>992</v>
      </c>
      <c r="Q62" s="23"/>
      <c r="R62" s="23"/>
      <c r="S62" s="46">
        <v>25</v>
      </c>
      <c r="T62" s="46">
        <v>25</v>
      </c>
      <c r="U62" s="46">
        <f t="shared" si="7"/>
        <v>120</v>
      </c>
      <c r="V62" s="15">
        <f t="shared" si="16"/>
        <v>170</v>
      </c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</row>
    <row r="63" spans="1:35" ht="13.5" customHeight="1">
      <c r="A63" s="23" t="str">
        <f t="shared" si="10"/>
        <v>LW2510050Kolor</v>
      </c>
      <c r="B63" s="18" t="s">
        <v>559</v>
      </c>
      <c r="C63" s="14" t="s">
        <v>2</v>
      </c>
      <c r="D63" s="15">
        <v>100</v>
      </c>
      <c r="E63" s="13">
        <v>50</v>
      </c>
      <c r="F63" s="52" t="s">
        <v>1931</v>
      </c>
      <c r="G63" s="43" t="str">
        <f t="shared" si="15"/>
        <v>27,76</v>
      </c>
      <c r="H63" s="43" t="str">
        <f t="shared" si="2"/>
        <v>27,76</v>
      </c>
      <c r="I63" s="43">
        <f t="shared" si="11"/>
        <v>30.76</v>
      </c>
      <c r="J63" s="52" t="s">
        <v>2006</v>
      </c>
      <c r="K63" s="58" t="str">
        <f t="shared" si="17"/>
        <v>611,29</v>
      </c>
      <c r="L63" s="51">
        <f t="shared" si="18"/>
        <v>612</v>
      </c>
      <c r="M63" s="236">
        <v>1.2</v>
      </c>
      <c r="N63" s="54">
        <v>60</v>
      </c>
      <c r="O63" s="55">
        <f t="shared" si="14"/>
        <v>794.4</v>
      </c>
      <c r="P63" s="57">
        <f t="shared" si="9"/>
        <v>794</v>
      </c>
      <c r="Q63" s="23"/>
      <c r="R63" s="23"/>
      <c r="S63" s="46">
        <v>25</v>
      </c>
      <c r="T63" s="46">
        <v>25</v>
      </c>
      <c r="U63" s="46">
        <f t="shared" si="7"/>
        <v>90</v>
      </c>
      <c r="V63" s="15">
        <f t="shared" si="16"/>
        <v>140</v>
      </c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</row>
    <row r="64" spans="1:35" ht="13.5" customHeight="1">
      <c r="A64" s="23" t="str">
        <f t="shared" si="10"/>
        <v>LW2610050Kolor</v>
      </c>
      <c r="B64" s="18" t="s">
        <v>560</v>
      </c>
      <c r="C64" s="14" t="s">
        <v>2</v>
      </c>
      <c r="D64" s="15">
        <v>100</v>
      </c>
      <c r="E64" s="13">
        <v>50</v>
      </c>
      <c r="F64" s="52" t="s">
        <v>1932</v>
      </c>
      <c r="G64" s="43" t="str">
        <f t="shared" si="15"/>
        <v>29,88</v>
      </c>
      <c r="H64" s="43" t="str">
        <f t="shared" si="2"/>
        <v>29,88</v>
      </c>
      <c r="I64" s="43">
        <f t="shared" si="11"/>
        <v>32.879999999999995</v>
      </c>
      <c r="J64" s="52" t="s">
        <v>2007</v>
      </c>
      <c r="K64" s="58" t="str">
        <f t="shared" si="17"/>
        <v>725,38</v>
      </c>
      <c r="L64" s="51">
        <f t="shared" si="18"/>
        <v>726</v>
      </c>
      <c r="M64" s="236">
        <v>1.2</v>
      </c>
      <c r="N64" s="54">
        <v>60</v>
      </c>
      <c r="O64" s="55">
        <f t="shared" si="14"/>
        <v>931.19999999999993</v>
      </c>
      <c r="P64" s="57">
        <f t="shared" si="9"/>
        <v>931</v>
      </c>
      <c r="Q64" s="23"/>
      <c r="R64" s="23"/>
      <c r="S64" s="46">
        <v>25</v>
      </c>
      <c r="T64" s="46">
        <v>25</v>
      </c>
      <c r="U64" s="46">
        <f t="shared" si="7"/>
        <v>120</v>
      </c>
      <c r="V64" s="15">
        <f t="shared" si="16"/>
        <v>170</v>
      </c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</row>
    <row r="65" spans="1:35" ht="13.5" customHeight="1">
      <c r="A65" s="23" t="str">
        <f t="shared" si="10"/>
        <v>LW2710050Kolor</v>
      </c>
      <c r="B65" s="18" t="s">
        <v>1738</v>
      </c>
      <c r="C65" s="14" t="s">
        <v>2</v>
      </c>
      <c r="D65" s="15">
        <v>100</v>
      </c>
      <c r="E65" s="13">
        <v>50</v>
      </c>
      <c r="F65" s="52" t="s">
        <v>1933</v>
      </c>
      <c r="G65" s="43" t="str">
        <f t="shared" si="15"/>
        <v>30,32</v>
      </c>
      <c r="H65" s="43" t="str">
        <f t="shared" si="2"/>
        <v>30,32</v>
      </c>
      <c r="I65" s="43">
        <f t="shared" si="11"/>
        <v>33.32</v>
      </c>
      <c r="J65" s="52" t="s">
        <v>2008</v>
      </c>
      <c r="K65" s="58" t="str">
        <f t="shared" si="17"/>
        <v>697,28</v>
      </c>
      <c r="L65" s="51">
        <f t="shared" si="18"/>
        <v>698</v>
      </c>
      <c r="M65" s="236">
        <v>1.2</v>
      </c>
      <c r="N65" s="54">
        <v>60</v>
      </c>
      <c r="O65" s="55">
        <f t="shared" si="14"/>
        <v>897.6</v>
      </c>
      <c r="P65" s="57">
        <f t="shared" si="9"/>
        <v>897</v>
      </c>
      <c r="Q65" s="23"/>
      <c r="R65" s="23"/>
      <c r="S65" s="46">
        <v>25</v>
      </c>
      <c r="T65" s="46">
        <v>25</v>
      </c>
      <c r="U65" s="46">
        <f t="shared" si="7"/>
        <v>120</v>
      </c>
      <c r="V65" s="15">
        <f t="shared" si="16"/>
        <v>170</v>
      </c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</row>
    <row r="66" spans="1:35" ht="13.5" customHeight="1">
      <c r="A66" s="23" t="str">
        <f t="shared" si="10"/>
        <v>LW2810050Kolor</v>
      </c>
      <c r="B66" s="18" t="s">
        <v>1739</v>
      </c>
      <c r="C66" s="14" t="s">
        <v>2</v>
      </c>
      <c r="D66" s="15">
        <v>100</v>
      </c>
      <c r="E66" s="13">
        <v>50</v>
      </c>
      <c r="F66" s="52" t="s">
        <v>1934</v>
      </c>
      <c r="G66" s="43" t="str">
        <f t="shared" si="15"/>
        <v>32,76</v>
      </c>
      <c r="H66" s="43" t="str">
        <f t="shared" si="2"/>
        <v>32,76</v>
      </c>
      <c r="I66" s="43">
        <f t="shared" si="11"/>
        <v>35.76</v>
      </c>
      <c r="J66" s="52" t="s">
        <v>2009</v>
      </c>
      <c r="K66" s="58" t="str">
        <f t="shared" si="17"/>
        <v>835,87</v>
      </c>
      <c r="L66" s="51">
        <f t="shared" si="18"/>
        <v>836</v>
      </c>
      <c r="M66" s="236">
        <v>1.2</v>
      </c>
      <c r="N66" s="54">
        <v>60</v>
      </c>
      <c r="O66" s="55">
        <f t="shared" si="14"/>
        <v>1063.1999999999998</v>
      </c>
      <c r="P66" s="57">
        <f t="shared" si="9"/>
        <v>1063</v>
      </c>
      <c r="Q66" s="23"/>
      <c r="R66" s="23"/>
      <c r="S66" s="46">
        <v>25</v>
      </c>
      <c r="T66" s="46">
        <v>25</v>
      </c>
      <c r="U66" s="46">
        <f t="shared" si="7"/>
        <v>120</v>
      </c>
      <c r="V66" s="15">
        <f t="shared" si="16"/>
        <v>170</v>
      </c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</row>
    <row r="67" spans="1:35" ht="13.5" customHeight="1">
      <c r="A67" s="23" t="str">
        <f t="shared" si="10"/>
        <v>LW2910050Kolor</v>
      </c>
      <c r="B67" s="18" t="s">
        <v>1740</v>
      </c>
      <c r="C67" s="14" t="s">
        <v>2</v>
      </c>
      <c r="D67" s="15">
        <v>100</v>
      </c>
      <c r="E67" s="13">
        <v>50</v>
      </c>
      <c r="F67" s="52" t="s">
        <v>1935</v>
      </c>
      <c r="G67" s="43" t="str">
        <f t="shared" si="15"/>
        <v>34,72</v>
      </c>
      <c r="H67" s="43" t="str">
        <f t="shared" si="2"/>
        <v>34,72</v>
      </c>
      <c r="I67" s="43">
        <f t="shared" si="11"/>
        <v>37.72</v>
      </c>
      <c r="J67" s="52" t="s">
        <v>2010</v>
      </c>
      <c r="K67" s="58" t="str">
        <f t="shared" si="17"/>
        <v>821,74</v>
      </c>
      <c r="L67" s="51">
        <f t="shared" si="18"/>
        <v>822</v>
      </c>
      <c r="M67" s="236">
        <v>1.2</v>
      </c>
      <c r="N67" s="54">
        <v>60</v>
      </c>
      <c r="O67" s="55">
        <f t="shared" si="14"/>
        <v>1046.4000000000001</v>
      </c>
      <c r="P67" s="57">
        <f t="shared" ref="P67:P113" si="19">INT(O67)</f>
        <v>1046</v>
      </c>
      <c r="Q67" s="23"/>
      <c r="R67" s="23"/>
      <c r="S67" s="46">
        <v>25</v>
      </c>
      <c r="T67" s="46">
        <v>25</v>
      </c>
      <c r="U67" s="46">
        <f t="shared" ref="U67:U130" si="20">IF(I67&lt;=$AA$5,$AB$4,IF(I67&lt;=$AA$15,$AB$6,IF(I67&lt;=$AA$17,$AB$16,IF(I67&lt;=$AA$19,AB$18,IF(I67&lt;=$AA$21,AB$20,IF(I67&lt;=$AA$23,AB$22,AB$23))))))</f>
        <v>120</v>
      </c>
      <c r="V67" s="15">
        <f t="shared" si="16"/>
        <v>170</v>
      </c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</row>
    <row r="68" spans="1:35" ht="13.5" customHeight="1">
      <c r="A68" s="23" t="str">
        <f t="shared" si="10"/>
        <v>LW3010050Kolor</v>
      </c>
      <c r="B68" s="18" t="s">
        <v>1742</v>
      </c>
      <c r="C68" s="14" t="s">
        <v>2</v>
      </c>
      <c r="D68" s="15">
        <v>100</v>
      </c>
      <c r="E68" s="13">
        <v>50</v>
      </c>
      <c r="F68" s="52" t="s">
        <v>1936</v>
      </c>
      <c r="G68" s="43" t="str">
        <f t="shared" si="15"/>
        <v>37,16</v>
      </c>
      <c r="H68" s="43" t="str">
        <f t="shared" si="2"/>
        <v>37,16</v>
      </c>
      <c r="I68" s="43">
        <f t="shared" si="11"/>
        <v>40.159999999999997</v>
      </c>
      <c r="J68" s="52" t="s">
        <v>2011</v>
      </c>
      <c r="K68" s="58" t="str">
        <f t="shared" si="17"/>
        <v>947,59</v>
      </c>
      <c r="L68" s="51">
        <f t="shared" si="18"/>
        <v>948</v>
      </c>
      <c r="M68" s="236">
        <v>1.2</v>
      </c>
      <c r="N68" s="54">
        <v>60</v>
      </c>
      <c r="O68" s="55">
        <f t="shared" si="14"/>
        <v>1197.5999999999999</v>
      </c>
      <c r="P68" s="57">
        <f t="shared" si="19"/>
        <v>1197</v>
      </c>
      <c r="Q68" s="23"/>
      <c r="R68" s="23"/>
      <c r="S68" s="46">
        <v>25</v>
      </c>
      <c r="T68" s="46">
        <v>25</v>
      </c>
      <c r="U68" s="46">
        <f t="shared" si="20"/>
        <v>160</v>
      </c>
      <c r="V68" s="15">
        <f t="shared" si="16"/>
        <v>210</v>
      </c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</row>
    <row r="69" spans="1:35" ht="13.5" customHeight="1">
      <c r="A69" s="23" t="str">
        <f t="shared" si="10"/>
        <v>LW3110050Kolor</v>
      </c>
      <c r="B69" s="18" t="s">
        <v>1743</v>
      </c>
      <c r="C69" s="14" t="s">
        <v>2</v>
      </c>
      <c r="D69" s="15">
        <v>100</v>
      </c>
      <c r="E69" s="13">
        <v>50</v>
      </c>
      <c r="F69" s="52" t="s">
        <v>1937</v>
      </c>
      <c r="G69" s="43" t="str">
        <f t="shared" si="15"/>
        <v>37,77</v>
      </c>
      <c r="H69" s="43" t="str">
        <f t="shared" si="2"/>
        <v>37,77</v>
      </c>
      <c r="I69" s="43">
        <f t="shared" si="11"/>
        <v>40.770000000000003</v>
      </c>
      <c r="J69" s="52" t="s">
        <v>2012</v>
      </c>
      <c r="K69" s="58" t="str">
        <f t="shared" si="17"/>
        <v>911,56</v>
      </c>
      <c r="L69" s="51">
        <f t="shared" si="18"/>
        <v>912</v>
      </c>
      <c r="M69" s="236">
        <v>1.2</v>
      </c>
      <c r="N69" s="54">
        <v>60</v>
      </c>
      <c r="O69" s="55">
        <f t="shared" si="14"/>
        <v>1154.3999999999999</v>
      </c>
      <c r="P69" s="57">
        <f t="shared" si="19"/>
        <v>1154</v>
      </c>
      <c r="Q69" s="23"/>
      <c r="R69" s="23"/>
      <c r="S69" s="46">
        <v>25</v>
      </c>
      <c r="T69" s="46">
        <v>25</v>
      </c>
      <c r="U69" s="46">
        <f t="shared" si="20"/>
        <v>160</v>
      </c>
      <c r="V69" s="15">
        <f t="shared" si="16"/>
        <v>210</v>
      </c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</row>
    <row r="70" spans="1:35" ht="13.5" customHeight="1">
      <c r="A70" s="23" t="str">
        <f t="shared" si="10"/>
        <v>LW3210050Kolor</v>
      </c>
      <c r="B70" s="18" t="s">
        <v>1744</v>
      </c>
      <c r="C70" s="14" t="s">
        <v>2</v>
      </c>
      <c r="D70" s="15">
        <v>100</v>
      </c>
      <c r="E70" s="13">
        <v>50</v>
      </c>
      <c r="F70" s="52" t="s">
        <v>1938</v>
      </c>
      <c r="G70" s="43" t="str">
        <f t="shared" si="15"/>
        <v>40,21</v>
      </c>
      <c r="H70" s="43" t="str">
        <f t="shared" si="2"/>
        <v>40,21</v>
      </c>
      <c r="I70" s="43">
        <f t="shared" si="11"/>
        <v>43.21</v>
      </c>
      <c r="J70" s="52" t="s">
        <v>2013</v>
      </c>
      <c r="K70" s="58" t="str">
        <f t="shared" si="17"/>
        <v>1050,16</v>
      </c>
      <c r="L70" s="51">
        <f t="shared" si="18"/>
        <v>1051</v>
      </c>
      <c r="M70" s="236">
        <v>1.2</v>
      </c>
      <c r="N70" s="54">
        <v>60</v>
      </c>
      <c r="O70" s="55">
        <f t="shared" si="14"/>
        <v>1321.2</v>
      </c>
      <c r="P70" s="57">
        <f t="shared" si="19"/>
        <v>1321</v>
      </c>
      <c r="Q70" s="23"/>
      <c r="R70" s="23"/>
      <c r="S70" s="46">
        <v>25</v>
      </c>
      <c r="T70" s="46">
        <v>25</v>
      </c>
      <c r="U70" s="46">
        <f t="shared" si="20"/>
        <v>160</v>
      </c>
      <c r="V70" s="15">
        <f t="shared" si="16"/>
        <v>210</v>
      </c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</row>
    <row r="71" spans="1:35" ht="13.5" customHeight="1">
      <c r="A71" s="23" t="str">
        <f t="shared" si="10"/>
        <v>LW3310050Kolor</v>
      </c>
      <c r="B71" s="18" t="s">
        <v>1745</v>
      </c>
      <c r="C71" s="14" t="s">
        <v>2</v>
      </c>
      <c r="D71" s="15">
        <v>100</v>
      </c>
      <c r="E71" s="13">
        <v>50</v>
      </c>
      <c r="F71" s="52" t="s">
        <v>1939</v>
      </c>
      <c r="G71" s="43" t="str">
        <f t="shared" si="15"/>
        <v>38,07</v>
      </c>
      <c r="H71" s="43" t="str">
        <f t="shared" si="2"/>
        <v>38,07</v>
      </c>
      <c r="I71" s="43">
        <f t="shared" si="11"/>
        <v>41.07</v>
      </c>
      <c r="J71" s="52" t="s">
        <v>2014</v>
      </c>
      <c r="K71" s="58" t="str">
        <f t="shared" si="17"/>
        <v>916,73</v>
      </c>
      <c r="L71" s="51">
        <f t="shared" si="18"/>
        <v>917</v>
      </c>
      <c r="M71" s="236">
        <v>1.2</v>
      </c>
      <c r="N71" s="54">
        <v>60</v>
      </c>
      <c r="O71" s="55">
        <f t="shared" si="14"/>
        <v>1160.3999999999999</v>
      </c>
      <c r="P71" s="57">
        <f t="shared" si="19"/>
        <v>1160</v>
      </c>
      <c r="Q71" s="23"/>
      <c r="R71" s="23"/>
      <c r="S71" s="46">
        <v>25</v>
      </c>
      <c r="T71" s="46">
        <v>25</v>
      </c>
      <c r="U71" s="46">
        <f t="shared" si="20"/>
        <v>160</v>
      </c>
      <c r="V71" s="15">
        <f t="shared" si="16"/>
        <v>210</v>
      </c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</row>
    <row r="72" spans="1:35" ht="13.5" customHeight="1">
      <c r="A72" s="23" t="str">
        <f t="shared" si="10"/>
        <v>LW3410050Kolor</v>
      </c>
      <c r="B72" s="18" t="s">
        <v>1746</v>
      </c>
      <c r="C72" s="14" t="s">
        <v>2</v>
      </c>
      <c r="D72" s="15">
        <v>100</v>
      </c>
      <c r="E72" s="13">
        <v>50</v>
      </c>
      <c r="F72" s="52" t="s">
        <v>1940</v>
      </c>
      <c r="G72" s="43" t="str">
        <f t="shared" si="15"/>
        <v>40,5</v>
      </c>
      <c r="H72" s="43" t="str">
        <f t="shared" si="2"/>
        <v>40,5</v>
      </c>
      <c r="I72" s="43">
        <f t="shared" si="11"/>
        <v>43.5</v>
      </c>
      <c r="J72" s="52" t="s">
        <v>2015</v>
      </c>
      <c r="K72" s="58" t="str">
        <f t="shared" si="17"/>
        <v>1042,58</v>
      </c>
      <c r="L72" s="51">
        <f t="shared" si="18"/>
        <v>1043</v>
      </c>
      <c r="M72" s="236">
        <v>1.2</v>
      </c>
      <c r="N72" s="54">
        <v>60</v>
      </c>
      <c r="O72" s="55">
        <f t="shared" si="14"/>
        <v>1311.6</v>
      </c>
      <c r="P72" s="57">
        <f t="shared" si="19"/>
        <v>1311</v>
      </c>
      <c r="Q72" s="23"/>
      <c r="R72" s="23"/>
      <c r="S72" s="46">
        <v>25</v>
      </c>
      <c r="T72" s="46">
        <v>25</v>
      </c>
      <c r="U72" s="46">
        <f t="shared" si="20"/>
        <v>160</v>
      </c>
      <c r="V72" s="15">
        <f t="shared" si="16"/>
        <v>210</v>
      </c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</row>
    <row r="73" spans="1:35" ht="13.5" customHeight="1">
      <c r="A73" s="23" t="str">
        <f t="shared" si="10"/>
        <v>LW3510050Kolor</v>
      </c>
      <c r="B73" s="18" t="s">
        <v>1747</v>
      </c>
      <c r="C73" s="14" t="s">
        <v>2</v>
      </c>
      <c r="D73" s="15">
        <v>100</v>
      </c>
      <c r="E73" s="13">
        <v>50</v>
      </c>
      <c r="F73" s="52" t="s">
        <v>1941</v>
      </c>
      <c r="G73" s="43" t="str">
        <f t="shared" si="15"/>
        <v>34,11</v>
      </c>
      <c r="H73" s="43" t="str">
        <f t="shared" si="2"/>
        <v>34,11</v>
      </c>
      <c r="I73" s="43">
        <f t="shared" si="11"/>
        <v>37.11</v>
      </c>
      <c r="J73" s="52" t="s">
        <v>2016</v>
      </c>
      <c r="K73" s="58" t="str">
        <f t="shared" si="17"/>
        <v>701,90</v>
      </c>
      <c r="L73" s="51">
        <f t="shared" si="18"/>
        <v>702</v>
      </c>
      <c r="M73" s="236">
        <v>1.2</v>
      </c>
      <c r="N73" s="54">
        <v>60</v>
      </c>
      <c r="O73" s="55">
        <f t="shared" si="14"/>
        <v>902.4</v>
      </c>
      <c r="P73" s="57">
        <f t="shared" si="19"/>
        <v>902</v>
      </c>
      <c r="Q73" s="23"/>
      <c r="R73" s="23"/>
      <c r="S73" s="46">
        <v>25</v>
      </c>
      <c r="T73" s="46">
        <v>25</v>
      </c>
      <c r="U73" s="46">
        <f t="shared" si="20"/>
        <v>120</v>
      </c>
      <c r="V73" s="15">
        <f t="shared" si="16"/>
        <v>170</v>
      </c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</row>
    <row r="74" spans="1:35" ht="13.5" customHeight="1">
      <c r="A74" s="23" t="str">
        <f t="shared" si="10"/>
        <v>LW3610050Kolor</v>
      </c>
      <c r="B74" s="18" t="s">
        <v>1748</v>
      </c>
      <c r="C74" s="14" t="s">
        <v>2</v>
      </c>
      <c r="D74" s="15">
        <v>100</v>
      </c>
      <c r="E74" s="13">
        <v>50</v>
      </c>
      <c r="F74" s="52" t="s">
        <v>1942</v>
      </c>
      <c r="G74" s="43" t="str">
        <f t="shared" si="15"/>
        <v>36,54</v>
      </c>
      <c r="H74" s="43" t="str">
        <f t="shared" si="2"/>
        <v>36,54</v>
      </c>
      <c r="I74" s="43">
        <f t="shared" si="11"/>
        <v>39.54</v>
      </c>
      <c r="J74" s="52" t="s">
        <v>2017</v>
      </c>
      <c r="K74" s="58" t="str">
        <f t="shared" si="17"/>
        <v>840,48</v>
      </c>
      <c r="L74" s="51">
        <f t="shared" si="18"/>
        <v>841</v>
      </c>
      <c r="M74" s="236">
        <v>1.2</v>
      </c>
      <c r="N74" s="54">
        <v>60</v>
      </c>
      <c r="O74" s="55">
        <f t="shared" si="14"/>
        <v>1069.1999999999998</v>
      </c>
      <c r="P74" s="57">
        <f t="shared" si="19"/>
        <v>1069</v>
      </c>
      <c r="Q74" s="23"/>
      <c r="R74" s="23"/>
      <c r="S74" s="46">
        <v>25</v>
      </c>
      <c r="T74" s="46">
        <v>25</v>
      </c>
      <c r="U74" s="46">
        <f t="shared" si="20"/>
        <v>120</v>
      </c>
      <c r="V74" s="15">
        <f t="shared" si="16"/>
        <v>170</v>
      </c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</row>
    <row r="75" spans="1:35" ht="13.5" customHeight="1">
      <c r="A75" s="23" t="str">
        <f t="shared" si="10"/>
        <v>LW3710050Kolor</v>
      </c>
      <c r="B75" s="18" t="s">
        <v>1907</v>
      </c>
      <c r="C75" s="14" t="s">
        <v>2</v>
      </c>
      <c r="D75" s="15">
        <v>100</v>
      </c>
      <c r="E75" s="13">
        <v>50</v>
      </c>
      <c r="F75" s="52" t="s">
        <v>1979</v>
      </c>
      <c r="G75" s="43" t="str">
        <f t="shared" si="15"/>
        <v>34,28</v>
      </c>
      <c r="H75" s="43" t="str">
        <f t="shared" si="2"/>
        <v>34,28</v>
      </c>
      <c r="I75" s="43">
        <f t="shared" si="11"/>
        <v>37.28</v>
      </c>
      <c r="J75" s="52" t="s">
        <v>2018</v>
      </c>
      <c r="K75" s="58" t="str">
        <f t="shared" si="17"/>
        <v>643,31</v>
      </c>
      <c r="L75" s="51">
        <f t="shared" si="18"/>
        <v>644</v>
      </c>
      <c r="M75" s="236">
        <v>1.2</v>
      </c>
      <c r="N75" s="54">
        <v>60</v>
      </c>
      <c r="O75" s="55">
        <f t="shared" si="14"/>
        <v>832.8</v>
      </c>
      <c r="P75" s="57">
        <f t="shared" si="19"/>
        <v>832</v>
      </c>
      <c r="Q75" s="23"/>
      <c r="R75" s="23"/>
      <c r="S75" s="46">
        <v>25</v>
      </c>
      <c r="T75" s="46">
        <v>25</v>
      </c>
      <c r="U75" s="46">
        <f t="shared" si="20"/>
        <v>120</v>
      </c>
      <c r="V75" s="15">
        <f t="shared" si="16"/>
        <v>170</v>
      </c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</row>
    <row r="76" spans="1:35" s="4" customFormat="1" ht="13.5" customHeight="1">
      <c r="A76" s="23" t="str">
        <f t="shared" si="10"/>
        <v>LW3810050Kolor</v>
      </c>
      <c r="B76" s="18" t="s">
        <v>1978</v>
      </c>
      <c r="C76" s="14" t="s">
        <v>2</v>
      </c>
      <c r="D76" s="15">
        <v>100</v>
      </c>
      <c r="E76" s="13">
        <v>50</v>
      </c>
      <c r="F76" s="52" t="s">
        <v>1980</v>
      </c>
      <c r="G76" s="43" t="str">
        <f t="shared" si="15"/>
        <v>36,71</v>
      </c>
      <c r="H76" s="43" t="str">
        <f t="shared" si="2"/>
        <v>36,71</v>
      </c>
      <c r="I76" s="43">
        <f t="shared" si="11"/>
        <v>39.71</v>
      </c>
      <c r="J76" s="52" t="s">
        <v>2019</v>
      </c>
      <c r="K76" s="58" t="str">
        <f t="shared" si="17"/>
        <v>781,90</v>
      </c>
      <c r="L76" s="51">
        <f t="shared" si="18"/>
        <v>782</v>
      </c>
      <c r="M76" s="236">
        <v>1.2</v>
      </c>
      <c r="N76" s="54">
        <v>60</v>
      </c>
      <c r="O76" s="55">
        <f t="shared" si="14"/>
        <v>998.4</v>
      </c>
      <c r="P76" s="57">
        <f t="shared" si="19"/>
        <v>998</v>
      </c>
      <c r="Q76" s="23"/>
      <c r="R76" s="23"/>
      <c r="S76" s="46">
        <v>25</v>
      </c>
      <c r="T76" s="46">
        <v>25</v>
      </c>
      <c r="U76" s="46">
        <f t="shared" si="20"/>
        <v>120</v>
      </c>
      <c r="V76" s="15">
        <f t="shared" si="16"/>
        <v>170</v>
      </c>
    </row>
    <row r="77" spans="1:35" ht="13.5" customHeight="1">
      <c r="A77" s="23" t="str">
        <f t="shared" ref="A77:A113" si="21">CONCATENATE(B77,D77,E77,C77)</f>
        <v>LW duble 1 10050Drewnopodobne</v>
      </c>
      <c r="B77" s="18" t="s">
        <v>90</v>
      </c>
      <c r="C77" s="14" t="s">
        <v>432</v>
      </c>
      <c r="D77" s="15">
        <v>100</v>
      </c>
      <c r="E77" s="13">
        <v>50</v>
      </c>
      <c r="F77" s="52" t="s">
        <v>1910</v>
      </c>
      <c r="G77" s="43" t="str">
        <f t="shared" si="15"/>
        <v>30,39</v>
      </c>
      <c r="H77" s="43" t="str">
        <f t="shared" si="2"/>
        <v>30,39</v>
      </c>
      <c r="I77" s="43">
        <f>H77+3</f>
        <v>33.39</v>
      </c>
      <c r="J77" s="56"/>
      <c r="K77" s="58">
        <f t="shared" ref="K77:K113" si="22">P3+(P40-P3)/2</f>
        <v>874</v>
      </c>
      <c r="L77" s="51">
        <f t="shared" si="18"/>
        <v>874</v>
      </c>
      <c r="M77" s="236">
        <v>1.2</v>
      </c>
      <c r="N77" s="54">
        <v>0</v>
      </c>
      <c r="O77" s="55">
        <f t="shared" ref="O77:O113" si="23">L77*M77+N77</f>
        <v>1048.8</v>
      </c>
      <c r="P77" s="57">
        <f t="shared" si="19"/>
        <v>1048</v>
      </c>
      <c r="Q77" s="23"/>
      <c r="R77" s="23"/>
      <c r="S77" s="46">
        <v>25</v>
      </c>
      <c r="T77" s="46">
        <v>25</v>
      </c>
      <c r="U77" s="46">
        <f t="shared" si="20"/>
        <v>120</v>
      </c>
      <c r="V77" s="15">
        <f t="shared" ref="V77:V113" si="24">SUM(S77:U77)</f>
        <v>170</v>
      </c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</row>
    <row r="78" spans="1:35" ht="13.5" customHeight="1">
      <c r="A78" s="23" t="str">
        <f t="shared" si="21"/>
        <v>LW duble 2 10050Drewnopodobne</v>
      </c>
      <c r="B78" s="18" t="s">
        <v>91</v>
      </c>
      <c r="C78" s="14" t="s">
        <v>432</v>
      </c>
      <c r="D78" s="15">
        <v>100</v>
      </c>
      <c r="E78" s="13">
        <v>50</v>
      </c>
      <c r="F78" s="52" t="s">
        <v>1911</v>
      </c>
      <c r="G78" s="43" t="str">
        <f t="shared" si="15"/>
        <v>33,61</v>
      </c>
      <c r="H78" s="43" t="str">
        <f t="shared" si="2"/>
        <v>33,61</v>
      </c>
      <c r="I78" s="43">
        <f t="shared" ref="I78:I113" si="25">H78+3</f>
        <v>36.61</v>
      </c>
      <c r="J78" s="44"/>
      <c r="K78" s="58">
        <f t="shared" si="22"/>
        <v>992</v>
      </c>
      <c r="L78" s="51">
        <f t="shared" si="18"/>
        <v>992</v>
      </c>
      <c r="M78" s="236">
        <v>1.2</v>
      </c>
      <c r="N78" s="54">
        <v>0</v>
      </c>
      <c r="O78" s="55">
        <f t="shared" si="23"/>
        <v>1190.3999999999999</v>
      </c>
      <c r="P78" s="57">
        <f t="shared" si="19"/>
        <v>1190</v>
      </c>
      <c r="Q78" s="23"/>
      <c r="R78" s="23"/>
      <c r="S78" s="46">
        <v>25</v>
      </c>
      <c r="T78" s="46">
        <v>25</v>
      </c>
      <c r="U78" s="46">
        <f t="shared" si="20"/>
        <v>120</v>
      </c>
      <c r="V78" s="15">
        <f t="shared" si="24"/>
        <v>170</v>
      </c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</row>
    <row r="79" spans="1:35" ht="13.5" customHeight="1">
      <c r="A79" s="23" t="str">
        <f t="shared" si="21"/>
        <v>LW duble 3 10050Drewnopodobne</v>
      </c>
      <c r="B79" s="18" t="s">
        <v>92</v>
      </c>
      <c r="C79" s="14" t="s">
        <v>432</v>
      </c>
      <c r="D79" s="15">
        <v>100</v>
      </c>
      <c r="E79" s="13">
        <v>50</v>
      </c>
      <c r="F79" s="52" t="s">
        <v>1912</v>
      </c>
      <c r="G79" s="43" t="str">
        <f t="shared" si="15"/>
        <v>34,92</v>
      </c>
      <c r="H79" s="43" t="str">
        <f t="shared" si="2"/>
        <v>34,92</v>
      </c>
      <c r="I79" s="43">
        <f t="shared" si="25"/>
        <v>37.92</v>
      </c>
      <c r="J79" s="44"/>
      <c r="K79" s="58">
        <f t="shared" si="22"/>
        <v>1068.5</v>
      </c>
      <c r="L79" s="51">
        <f t="shared" si="18"/>
        <v>1069</v>
      </c>
      <c r="M79" s="236">
        <v>1.2</v>
      </c>
      <c r="N79" s="54">
        <v>0</v>
      </c>
      <c r="O79" s="55">
        <f t="shared" si="23"/>
        <v>1282.8</v>
      </c>
      <c r="P79" s="57">
        <f t="shared" si="19"/>
        <v>1282</v>
      </c>
      <c r="Q79" s="23"/>
      <c r="R79" s="23"/>
      <c r="S79" s="46">
        <v>25</v>
      </c>
      <c r="T79" s="46">
        <v>25</v>
      </c>
      <c r="U79" s="46">
        <f t="shared" si="20"/>
        <v>120</v>
      </c>
      <c r="V79" s="15">
        <f t="shared" si="24"/>
        <v>170</v>
      </c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</row>
    <row r="80" spans="1:35" ht="13.5" customHeight="1">
      <c r="A80" s="23" t="str">
        <f t="shared" si="21"/>
        <v>LW1 10050Drewnopodobne</v>
      </c>
      <c r="B80" s="18" t="s">
        <v>93</v>
      </c>
      <c r="C80" s="14" t="s">
        <v>432</v>
      </c>
      <c r="D80" s="15">
        <v>100</v>
      </c>
      <c r="E80" s="13">
        <v>50</v>
      </c>
      <c r="F80" s="52" t="s">
        <v>1913</v>
      </c>
      <c r="G80" s="43" t="str">
        <f t="shared" si="15"/>
        <v>22,16</v>
      </c>
      <c r="H80" s="43" t="str">
        <f t="shared" si="2"/>
        <v>22,16</v>
      </c>
      <c r="I80" s="43">
        <f t="shared" si="25"/>
        <v>25.16</v>
      </c>
      <c r="J80" s="44"/>
      <c r="K80" s="58">
        <f t="shared" si="22"/>
        <v>524</v>
      </c>
      <c r="L80" s="51">
        <f t="shared" si="18"/>
        <v>524</v>
      </c>
      <c r="M80" s="236">
        <v>1.2</v>
      </c>
      <c r="N80" s="54">
        <v>0</v>
      </c>
      <c r="O80" s="55">
        <f t="shared" si="23"/>
        <v>628.79999999999995</v>
      </c>
      <c r="P80" s="57">
        <f t="shared" si="19"/>
        <v>628</v>
      </c>
      <c r="Q80" s="23"/>
      <c r="R80" s="23"/>
      <c r="S80" s="46">
        <v>25</v>
      </c>
      <c r="T80" s="46">
        <v>25</v>
      </c>
      <c r="U80" s="46">
        <f t="shared" si="20"/>
        <v>90</v>
      </c>
      <c r="V80" s="15">
        <f t="shared" si="24"/>
        <v>140</v>
      </c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</row>
    <row r="81" spans="1:35" ht="13.5" customHeight="1">
      <c r="A81" s="23" t="str">
        <f t="shared" si="21"/>
        <v>LW2 10050Drewnopodobne</v>
      </c>
      <c r="B81" s="18" t="s">
        <v>104</v>
      </c>
      <c r="C81" s="14" t="s">
        <v>432</v>
      </c>
      <c r="D81" s="15">
        <v>100</v>
      </c>
      <c r="E81" s="13">
        <v>50</v>
      </c>
      <c r="F81" s="52" t="s">
        <v>1914</v>
      </c>
      <c r="G81" s="43" t="str">
        <f t="shared" si="15"/>
        <v>27,56</v>
      </c>
      <c r="H81" s="43" t="str">
        <f t="shared" si="2"/>
        <v>27,56</v>
      </c>
      <c r="I81" s="43">
        <f t="shared" si="25"/>
        <v>30.56</v>
      </c>
      <c r="J81" s="44"/>
      <c r="K81" s="58">
        <f t="shared" si="22"/>
        <v>594.5</v>
      </c>
      <c r="L81" s="51">
        <f t="shared" si="18"/>
        <v>595</v>
      </c>
      <c r="M81" s="236">
        <v>1.2</v>
      </c>
      <c r="N81" s="54">
        <v>0</v>
      </c>
      <c r="O81" s="55">
        <f t="shared" si="23"/>
        <v>714</v>
      </c>
      <c r="P81" s="57">
        <f t="shared" si="19"/>
        <v>714</v>
      </c>
      <c r="Q81" s="23"/>
      <c r="R81" s="23"/>
      <c r="S81" s="46">
        <v>25</v>
      </c>
      <c r="T81" s="46">
        <v>25</v>
      </c>
      <c r="U81" s="46">
        <f t="shared" si="20"/>
        <v>90</v>
      </c>
      <c r="V81" s="15">
        <f t="shared" si="24"/>
        <v>140</v>
      </c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</row>
    <row r="82" spans="1:35" ht="13.5" customHeight="1">
      <c r="A82" s="23" t="str">
        <f t="shared" si="21"/>
        <v>LW3 10050Drewnopodobne</v>
      </c>
      <c r="B82" s="18" t="s">
        <v>106</v>
      </c>
      <c r="C82" s="14" t="s">
        <v>432</v>
      </c>
      <c r="D82" s="15">
        <v>100</v>
      </c>
      <c r="E82" s="13">
        <v>50</v>
      </c>
      <c r="F82" s="52" t="s">
        <v>1915</v>
      </c>
      <c r="G82" s="43" t="str">
        <f t="shared" si="15"/>
        <v>27,22</v>
      </c>
      <c r="H82" s="43" t="str">
        <f t="shared" si="2"/>
        <v>27,22</v>
      </c>
      <c r="I82" s="43">
        <f t="shared" si="25"/>
        <v>30.22</v>
      </c>
      <c r="J82" s="44"/>
      <c r="K82" s="58">
        <f t="shared" si="22"/>
        <v>602</v>
      </c>
      <c r="L82" s="51">
        <f t="shared" si="18"/>
        <v>602</v>
      </c>
      <c r="M82" s="236">
        <v>1.2</v>
      </c>
      <c r="N82" s="54">
        <v>0</v>
      </c>
      <c r="O82" s="55">
        <f t="shared" si="23"/>
        <v>722.4</v>
      </c>
      <c r="P82" s="57">
        <f t="shared" si="19"/>
        <v>722</v>
      </c>
      <c r="Q82" s="23"/>
      <c r="R82" s="23"/>
      <c r="S82" s="46">
        <v>25</v>
      </c>
      <c r="T82" s="46">
        <v>25</v>
      </c>
      <c r="U82" s="46">
        <f t="shared" si="20"/>
        <v>90</v>
      </c>
      <c r="V82" s="15">
        <f t="shared" si="24"/>
        <v>140</v>
      </c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</row>
    <row r="83" spans="1:35" ht="13.5" customHeight="1">
      <c r="A83" s="23" t="str">
        <f t="shared" si="21"/>
        <v>LW4 10050Drewnopodobne</v>
      </c>
      <c r="B83" s="18" t="s">
        <v>107</v>
      </c>
      <c r="C83" s="14" t="s">
        <v>432</v>
      </c>
      <c r="D83" s="15">
        <v>100</v>
      </c>
      <c r="E83" s="13">
        <v>50</v>
      </c>
      <c r="F83" s="52" t="s">
        <v>1916</v>
      </c>
      <c r="G83" s="43" t="str">
        <f t="shared" si="15"/>
        <v>30,47</v>
      </c>
      <c r="H83" s="43" t="str">
        <f t="shared" si="2"/>
        <v>30,47</v>
      </c>
      <c r="I83" s="43">
        <f t="shared" si="25"/>
        <v>33.47</v>
      </c>
      <c r="J83" s="44"/>
      <c r="K83" s="58">
        <f t="shared" si="22"/>
        <v>719</v>
      </c>
      <c r="L83" s="51">
        <f t="shared" si="18"/>
        <v>719</v>
      </c>
      <c r="M83" s="236">
        <v>1.2</v>
      </c>
      <c r="N83" s="54">
        <v>0</v>
      </c>
      <c r="O83" s="55">
        <f t="shared" si="23"/>
        <v>862.8</v>
      </c>
      <c r="P83" s="57">
        <f t="shared" si="19"/>
        <v>862</v>
      </c>
      <c r="Q83" s="23"/>
      <c r="R83" s="23"/>
      <c r="S83" s="46">
        <v>25</v>
      </c>
      <c r="T83" s="46">
        <v>25</v>
      </c>
      <c r="U83" s="46">
        <f t="shared" si="20"/>
        <v>120</v>
      </c>
      <c r="V83" s="15">
        <f t="shared" si="24"/>
        <v>170</v>
      </c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</row>
    <row r="84" spans="1:35" ht="13.5" customHeight="1">
      <c r="A84" s="23" t="str">
        <f t="shared" si="21"/>
        <v>LW5 10050Drewnopodobne</v>
      </c>
      <c r="B84" s="18" t="s">
        <v>108</v>
      </c>
      <c r="C84" s="14" t="s">
        <v>432</v>
      </c>
      <c r="D84" s="15">
        <v>100</v>
      </c>
      <c r="E84" s="13">
        <v>50</v>
      </c>
      <c r="F84" s="52" t="s">
        <v>1735</v>
      </c>
      <c r="G84" s="43" t="str">
        <f t="shared" si="15"/>
        <v>30,58</v>
      </c>
      <c r="H84" s="43" t="str">
        <f t="shared" si="2"/>
        <v>30,58</v>
      </c>
      <c r="I84" s="43">
        <f t="shared" si="25"/>
        <v>33.58</v>
      </c>
      <c r="J84" s="44"/>
      <c r="K84" s="58">
        <f t="shared" si="22"/>
        <v>725.5</v>
      </c>
      <c r="L84" s="51">
        <f t="shared" si="18"/>
        <v>726</v>
      </c>
      <c r="M84" s="236">
        <v>1.2</v>
      </c>
      <c r="N84" s="54">
        <v>0</v>
      </c>
      <c r="O84" s="55">
        <f t="shared" si="23"/>
        <v>871.19999999999993</v>
      </c>
      <c r="P84" s="57">
        <f t="shared" si="19"/>
        <v>871</v>
      </c>
      <c r="Q84" s="23"/>
      <c r="R84" s="23"/>
      <c r="S84" s="46">
        <v>25</v>
      </c>
      <c r="T84" s="46">
        <v>25</v>
      </c>
      <c r="U84" s="46">
        <f t="shared" si="20"/>
        <v>120</v>
      </c>
      <c r="V84" s="15">
        <f t="shared" si="24"/>
        <v>170</v>
      </c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</row>
    <row r="85" spans="1:35" ht="13.5" customHeight="1">
      <c r="A85" s="23" t="str">
        <f t="shared" si="21"/>
        <v>LW6 10050Drewnopodobne</v>
      </c>
      <c r="B85" s="18" t="s">
        <v>109</v>
      </c>
      <c r="C85" s="14" t="s">
        <v>432</v>
      </c>
      <c r="D85" s="15">
        <v>100</v>
      </c>
      <c r="E85" s="13">
        <v>50</v>
      </c>
      <c r="F85" s="52" t="s">
        <v>1917</v>
      </c>
      <c r="G85" s="43" t="str">
        <f t="shared" si="15"/>
        <v>34,94</v>
      </c>
      <c r="H85" s="43" t="str">
        <f t="shared" si="2"/>
        <v>34,94</v>
      </c>
      <c r="I85" s="43">
        <f t="shared" si="25"/>
        <v>37.94</v>
      </c>
      <c r="J85" s="44"/>
      <c r="K85" s="58">
        <f t="shared" si="22"/>
        <v>844.5</v>
      </c>
      <c r="L85" s="51">
        <f t="shared" si="18"/>
        <v>845</v>
      </c>
      <c r="M85" s="236">
        <v>1.2</v>
      </c>
      <c r="N85" s="54">
        <v>0</v>
      </c>
      <c r="O85" s="55">
        <f t="shared" si="23"/>
        <v>1014</v>
      </c>
      <c r="P85" s="57">
        <f t="shared" si="19"/>
        <v>1014</v>
      </c>
      <c r="Q85" s="23"/>
      <c r="R85" s="23"/>
      <c r="S85" s="46">
        <v>25</v>
      </c>
      <c r="T85" s="46">
        <v>25</v>
      </c>
      <c r="U85" s="46">
        <f t="shared" si="20"/>
        <v>120</v>
      </c>
      <c r="V85" s="15">
        <f t="shared" si="24"/>
        <v>170</v>
      </c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</row>
    <row r="86" spans="1:35" ht="13.5" customHeight="1">
      <c r="A86" s="23" t="str">
        <f t="shared" si="21"/>
        <v>LW7 10050Drewnopodobne</v>
      </c>
      <c r="B86" s="18" t="s">
        <v>110</v>
      </c>
      <c r="C86" s="14" t="s">
        <v>432</v>
      </c>
      <c r="D86" s="15">
        <v>100</v>
      </c>
      <c r="E86" s="13">
        <v>50</v>
      </c>
      <c r="F86" s="52" t="s">
        <v>1918</v>
      </c>
      <c r="G86" s="43" t="str">
        <f t="shared" si="15"/>
        <v>29,4</v>
      </c>
      <c r="H86" s="43" t="str">
        <f t="shared" si="2"/>
        <v>29,4</v>
      </c>
      <c r="I86" s="43">
        <f t="shared" si="25"/>
        <v>32.4</v>
      </c>
      <c r="J86" s="44"/>
      <c r="K86" s="58">
        <f t="shared" si="22"/>
        <v>714</v>
      </c>
      <c r="L86" s="51">
        <f t="shared" si="18"/>
        <v>714</v>
      </c>
      <c r="M86" s="236">
        <v>1.2</v>
      </c>
      <c r="N86" s="54">
        <v>0</v>
      </c>
      <c r="O86" s="55">
        <f t="shared" si="23"/>
        <v>856.8</v>
      </c>
      <c r="P86" s="57">
        <f t="shared" si="19"/>
        <v>856</v>
      </c>
      <c r="Q86" s="23"/>
      <c r="R86" s="23"/>
      <c r="S86" s="46">
        <v>25</v>
      </c>
      <c r="T86" s="46">
        <v>25</v>
      </c>
      <c r="U86" s="46">
        <f t="shared" si="20"/>
        <v>120</v>
      </c>
      <c r="V86" s="15">
        <f t="shared" si="24"/>
        <v>170</v>
      </c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</row>
    <row r="87" spans="1:35" ht="13.5" customHeight="1">
      <c r="A87" s="23" t="str">
        <f t="shared" si="21"/>
        <v>LW8 10050Drewnopodobne</v>
      </c>
      <c r="B87" s="18" t="s">
        <v>111</v>
      </c>
      <c r="C87" s="14" t="s">
        <v>432</v>
      </c>
      <c r="D87" s="15">
        <v>100</v>
      </c>
      <c r="E87" s="13">
        <v>50</v>
      </c>
      <c r="F87" s="52" t="s">
        <v>1919</v>
      </c>
      <c r="G87" s="43" t="str">
        <f t="shared" si="15"/>
        <v>31,7</v>
      </c>
      <c r="H87" s="43" t="str">
        <f t="shared" si="2"/>
        <v>31,7</v>
      </c>
      <c r="I87" s="43">
        <f t="shared" si="25"/>
        <v>34.700000000000003</v>
      </c>
      <c r="J87" s="44"/>
      <c r="K87" s="58">
        <f t="shared" si="22"/>
        <v>785</v>
      </c>
      <c r="L87" s="51">
        <f t="shared" si="18"/>
        <v>785</v>
      </c>
      <c r="M87" s="236">
        <v>1.2</v>
      </c>
      <c r="N87" s="54">
        <v>0</v>
      </c>
      <c r="O87" s="55">
        <f t="shared" si="23"/>
        <v>942</v>
      </c>
      <c r="P87" s="57">
        <f t="shared" si="19"/>
        <v>942</v>
      </c>
      <c r="Q87" s="23"/>
      <c r="R87" s="23"/>
      <c r="S87" s="46">
        <v>25</v>
      </c>
      <c r="T87" s="46">
        <v>25</v>
      </c>
      <c r="U87" s="46">
        <f t="shared" si="20"/>
        <v>120</v>
      </c>
      <c r="V87" s="15">
        <f t="shared" si="24"/>
        <v>170</v>
      </c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</row>
    <row r="88" spans="1:35" ht="13.5" customHeight="1">
      <c r="A88" s="23" t="str">
        <f t="shared" si="21"/>
        <v>LW9 10050Drewnopodobne</v>
      </c>
      <c r="B88" s="18" t="s">
        <v>112</v>
      </c>
      <c r="C88" s="14" t="s">
        <v>432</v>
      </c>
      <c r="D88" s="15">
        <v>100</v>
      </c>
      <c r="E88" s="13">
        <v>50</v>
      </c>
      <c r="F88" s="52" t="s">
        <v>1920</v>
      </c>
      <c r="G88" s="43" t="str">
        <f t="shared" si="15"/>
        <v>31,41</v>
      </c>
      <c r="H88" s="43" t="str">
        <f t="shared" si="2"/>
        <v>31,41</v>
      </c>
      <c r="I88" s="43">
        <f t="shared" si="25"/>
        <v>34.409999999999997</v>
      </c>
      <c r="J88" s="44"/>
      <c r="K88" s="58">
        <f t="shared" si="22"/>
        <v>810</v>
      </c>
      <c r="L88" s="51">
        <f t="shared" si="18"/>
        <v>810</v>
      </c>
      <c r="M88" s="236">
        <v>1.2</v>
      </c>
      <c r="N88" s="54">
        <v>0</v>
      </c>
      <c r="O88" s="55">
        <f t="shared" si="23"/>
        <v>972</v>
      </c>
      <c r="P88" s="57">
        <f t="shared" si="19"/>
        <v>972</v>
      </c>
      <c r="Q88" s="23"/>
      <c r="R88" s="23"/>
      <c r="S88" s="46">
        <v>25</v>
      </c>
      <c r="T88" s="46">
        <v>25</v>
      </c>
      <c r="U88" s="46">
        <f t="shared" si="20"/>
        <v>120</v>
      </c>
      <c r="V88" s="15">
        <f t="shared" si="24"/>
        <v>170</v>
      </c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</row>
    <row r="89" spans="1:35" ht="13.5" customHeight="1">
      <c r="A89" s="23" t="str">
        <f t="shared" si="21"/>
        <v>LW10 10050Drewnopodobne</v>
      </c>
      <c r="B89" s="18" t="s">
        <v>94</v>
      </c>
      <c r="C89" s="14" t="s">
        <v>432</v>
      </c>
      <c r="D89" s="15">
        <v>100</v>
      </c>
      <c r="E89" s="13">
        <v>50</v>
      </c>
      <c r="F89" s="52" t="s">
        <v>1921</v>
      </c>
      <c r="G89" s="43" t="str">
        <f t="shared" si="15"/>
        <v>33,69</v>
      </c>
      <c r="H89" s="43" t="str">
        <f t="shared" si="2"/>
        <v>33,69</v>
      </c>
      <c r="I89" s="43">
        <f t="shared" si="25"/>
        <v>36.69</v>
      </c>
      <c r="J89" s="44"/>
      <c r="K89" s="58">
        <f t="shared" si="22"/>
        <v>908</v>
      </c>
      <c r="L89" s="51">
        <f t="shared" si="18"/>
        <v>908</v>
      </c>
      <c r="M89" s="236">
        <v>1.2</v>
      </c>
      <c r="N89" s="54">
        <v>0</v>
      </c>
      <c r="O89" s="55">
        <f t="shared" si="23"/>
        <v>1089.5999999999999</v>
      </c>
      <c r="P89" s="57">
        <f t="shared" si="19"/>
        <v>1089</v>
      </c>
      <c r="Q89" s="23"/>
      <c r="R89" s="23"/>
      <c r="S89" s="46">
        <v>25</v>
      </c>
      <c r="T89" s="46">
        <v>25</v>
      </c>
      <c r="U89" s="46">
        <f t="shared" si="20"/>
        <v>120</v>
      </c>
      <c r="V89" s="15">
        <f t="shared" si="24"/>
        <v>170</v>
      </c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</row>
    <row r="90" spans="1:35" ht="13.5" customHeight="1">
      <c r="A90" s="23" t="str">
        <f t="shared" si="21"/>
        <v>LW11 10050Drewnopodobne</v>
      </c>
      <c r="B90" s="18" t="s">
        <v>95</v>
      </c>
      <c r="C90" s="14" t="s">
        <v>432</v>
      </c>
      <c r="D90" s="15">
        <v>100</v>
      </c>
      <c r="E90" s="13">
        <v>50</v>
      </c>
      <c r="F90" s="52" t="s">
        <v>1911</v>
      </c>
      <c r="G90" s="43" t="str">
        <f t="shared" si="15"/>
        <v>33,61</v>
      </c>
      <c r="H90" s="43" t="str">
        <f t="shared" si="2"/>
        <v>33,61</v>
      </c>
      <c r="I90" s="43">
        <f t="shared" si="25"/>
        <v>36.61</v>
      </c>
      <c r="J90" s="44"/>
      <c r="K90" s="58">
        <f t="shared" si="22"/>
        <v>730.5</v>
      </c>
      <c r="L90" s="51">
        <f t="shared" si="18"/>
        <v>731</v>
      </c>
      <c r="M90" s="236">
        <v>1.2</v>
      </c>
      <c r="N90" s="54">
        <v>0</v>
      </c>
      <c r="O90" s="55">
        <f t="shared" si="23"/>
        <v>877.19999999999993</v>
      </c>
      <c r="P90" s="57">
        <f t="shared" si="19"/>
        <v>877</v>
      </c>
      <c r="Q90" s="23"/>
      <c r="R90" s="23"/>
      <c r="S90" s="46">
        <v>25</v>
      </c>
      <c r="T90" s="46">
        <v>25</v>
      </c>
      <c r="U90" s="46">
        <f t="shared" si="20"/>
        <v>120</v>
      </c>
      <c r="V90" s="15">
        <f t="shared" si="24"/>
        <v>170</v>
      </c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</row>
    <row r="91" spans="1:35" ht="13.5" customHeight="1">
      <c r="A91" s="23" t="str">
        <f t="shared" si="21"/>
        <v>LW12 10050Drewnopodobne</v>
      </c>
      <c r="B91" s="18" t="s">
        <v>96</v>
      </c>
      <c r="C91" s="14" t="s">
        <v>432</v>
      </c>
      <c r="D91" s="15">
        <v>100</v>
      </c>
      <c r="E91" s="13">
        <v>50</v>
      </c>
      <c r="F91" s="52" t="s">
        <v>1922</v>
      </c>
      <c r="G91" s="43" t="str">
        <f t="shared" si="15"/>
        <v>35,89</v>
      </c>
      <c r="H91" s="43" t="str">
        <f t="shared" si="2"/>
        <v>35,89</v>
      </c>
      <c r="I91" s="43">
        <f t="shared" si="25"/>
        <v>38.89</v>
      </c>
      <c r="J91" s="44"/>
      <c r="K91" s="58">
        <f t="shared" si="22"/>
        <v>883.5</v>
      </c>
      <c r="L91" s="51">
        <f t="shared" si="18"/>
        <v>884</v>
      </c>
      <c r="M91" s="236">
        <v>1.2</v>
      </c>
      <c r="N91" s="54">
        <v>0</v>
      </c>
      <c r="O91" s="55">
        <f t="shared" si="23"/>
        <v>1060.8</v>
      </c>
      <c r="P91" s="57">
        <f t="shared" si="19"/>
        <v>1060</v>
      </c>
      <c r="Q91" s="23"/>
      <c r="R91" s="23"/>
      <c r="S91" s="46">
        <v>25</v>
      </c>
      <c r="T91" s="46">
        <v>25</v>
      </c>
      <c r="U91" s="46">
        <f t="shared" si="20"/>
        <v>120</v>
      </c>
      <c r="V91" s="15">
        <f t="shared" si="24"/>
        <v>170</v>
      </c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</row>
    <row r="92" spans="1:35" ht="13.5" customHeight="1">
      <c r="A92" s="23" t="str">
        <f t="shared" si="21"/>
        <v>LW13 10050Drewnopodobne</v>
      </c>
      <c r="B92" s="18" t="s">
        <v>97</v>
      </c>
      <c r="C92" s="14" t="s">
        <v>432</v>
      </c>
      <c r="D92" s="15">
        <v>100</v>
      </c>
      <c r="E92" s="13">
        <v>50</v>
      </c>
      <c r="F92" s="52" t="s">
        <v>1923</v>
      </c>
      <c r="G92" s="43" t="str">
        <f t="shared" si="15"/>
        <v>35,09</v>
      </c>
      <c r="H92" s="43" t="str">
        <f t="shared" si="2"/>
        <v>35,09</v>
      </c>
      <c r="I92" s="43">
        <f t="shared" si="25"/>
        <v>38.090000000000003</v>
      </c>
      <c r="J92" s="44"/>
      <c r="K92" s="58">
        <f t="shared" si="22"/>
        <v>856</v>
      </c>
      <c r="L92" s="51">
        <f t="shared" si="18"/>
        <v>856</v>
      </c>
      <c r="M92" s="236">
        <v>1.2</v>
      </c>
      <c r="N92" s="54">
        <v>0</v>
      </c>
      <c r="O92" s="55">
        <f t="shared" si="23"/>
        <v>1027.2</v>
      </c>
      <c r="P92" s="57">
        <f t="shared" si="19"/>
        <v>1027</v>
      </c>
      <c r="Q92" s="23"/>
      <c r="R92" s="23"/>
      <c r="S92" s="46">
        <v>25</v>
      </c>
      <c r="T92" s="46">
        <v>25</v>
      </c>
      <c r="U92" s="46">
        <f t="shared" si="20"/>
        <v>120</v>
      </c>
      <c r="V92" s="15">
        <f t="shared" si="24"/>
        <v>170</v>
      </c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</row>
    <row r="93" spans="1:35" ht="13.5" customHeight="1">
      <c r="A93" s="23" t="str">
        <f t="shared" si="21"/>
        <v>LW14 10050Drewnopodobne</v>
      </c>
      <c r="B93" s="18" t="s">
        <v>98</v>
      </c>
      <c r="C93" s="14" t="s">
        <v>432</v>
      </c>
      <c r="D93" s="15">
        <v>100</v>
      </c>
      <c r="E93" s="13">
        <v>50</v>
      </c>
      <c r="F93" s="52" t="s">
        <v>1924</v>
      </c>
      <c r="G93" s="43" t="str">
        <f t="shared" si="15"/>
        <v>36,75</v>
      </c>
      <c r="H93" s="43" t="str">
        <f t="shared" ref="H93:H113" si="26">MID(G93,1,5)</f>
        <v>36,75</v>
      </c>
      <c r="I93" s="43">
        <f t="shared" si="25"/>
        <v>39.75</v>
      </c>
      <c r="J93" s="44"/>
      <c r="K93" s="58">
        <f t="shared" si="22"/>
        <v>958.5</v>
      </c>
      <c r="L93" s="51">
        <f t="shared" si="18"/>
        <v>959</v>
      </c>
      <c r="M93" s="236">
        <v>1.2</v>
      </c>
      <c r="N93" s="54">
        <v>0</v>
      </c>
      <c r="O93" s="55">
        <f t="shared" si="23"/>
        <v>1150.8</v>
      </c>
      <c r="P93" s="57">
        <f t="shared" si="19"/>
        <v>1150</v>
      </c>
      <c r="Q93" s="23"/>
      <c r="R93" s="23"/>
      <c r="S93" s="46">
        <v>25</v>
      </c>
      <c r="T93" s="46">
        <v>25</v>
      </c>
      <c r="U93" s="46">
        <f t="shared" si="20"/>
        <v>120</v>
      </c>
      <c r="V93" s="15">
        <f t="shared" si="24"/>
        <v>170</v>
      </c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</row>
    <row r="94" spans="1:35" ht="13.5" customHeight="1">
      <c r="A94" s="23" t="str">
        <f t="shared" si="21"/>
        <v>LW15 10050Drewnopodobne</v>
      </c>
      <c r="B94" s="18" t="s">
        <v>99</v>
      </c>
      <c r="C94" s="14" t="s">
        <v>432</v>
      </c>
      <c r="D94" s="15">
        <v>100</v>
      </c>
      <c r="E94" s="13">
        <v>50</v>
      </c>
      <c r="F94" s="52" t="s">
        <v>1925</v>
      </c>
      <c r="G94" s="43" t="str">
        <f t="shared" si="15"/>
        <v>33,06</v>
      </c>
      <c r="H94" s="43" t="str">
        <f t="shared" si="26"/>
        <v>33,06</v>
      </c>
      <c r="I94" s="43">
        <f t="shared" si="25"/>
        <v>36.06</v>
      </c>
      <c r="J94" s="44"/>
      <c r="K94" s="58">
        <f t="shared" si="22"/>
        <v>723</v>
      </c>
      <c r="L94" s="51">
        <f t="shared" si="18"/>
        <v>723</v>
      </c>
      <c r="M94" s="236">
        <v>1.2</v>
      </c>
      <c r="N94" s="54">
        <v>0</v>
      </c>
      <c r="O94" s="55">
        <f t="shared" si="23"/>
        <v>867.6</v>
      </c>
      <c r="P94" s="57">
        <f t="shared" si="19"/>
        <v>867</v>
      </c>
      <c r="Q94" s="23"/>
      <c r="R94" s="23"/>
      <c r="S94" s="46">
        <v>25</v>
      </c>
      <c r="T94" s="46">
        <v>25</v>
      </c>
      <c r="U94" s="46">
        <f t="shared" si="20"/>
        <v>120</v>
      </c>
      <c r="V94" s="15">
        <f t="shared" si="24"/>
        <v>170</v>
      </c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</row>
    <row r="95" spans="1:35" ht="13.5" customHeight="1">
      <c r="A95" s="23" t="str">
        <f t="shared" si="21"/>
        <v>LW16 10050Drewnopodobne</v>
      </c>
      <c r="B95" s="18" t="s">
        <v>100</v>
      </c>
      <c r="C95" s="14" t="s">
        <v>432</v>
      </c>
      <c r="D95" s="15">
        <v>100</v>
      </c>
      <c r="E95" s="13">
        <v>50</v>
      </c>
      <c r="F95" s="52" t="s">
        <v>1926</v>
      </c>
      <c r="G95" s="43" t="str">
        <f t="shared" si="15"/>
        <v>35,38</v>
      </c>
      <c r="H95" s="43" t="str">
        <f t="shared" si="26"/>
        <v>35,38</v>
      </c>
      <c r="I95" s="43">
        <f t="shared" si="25"/>
        <v>38.380000000000003</v>
      </c>
      <c r="J95" s="44"/>
      <c r="K95" s="58">
        <f t="shared" si="22"/>
        <v>876</v>
      </c>
      <c r="L95" s="51">
        <f t="shared" si="18"/>
        <v>876</v>
      </c>
      <c r="M95" s="236">
        <v>1.2</v>
      </c>
      <c r="N95" s="54">
        <v>0</v>
      </c>
      <c r="O95" s="55">
        <f t="shared" si="23"/>
        <v>1051.2</v>
      </c>
      <c r="P95" s="57">
        <f t="shared" si="19"/>
        <v>1051</v>
      </c>
      <c r="Q95" s="23"/>
      <c r="R95" s="23"/>
      <c r="S95" s="46">
        <v>25</v>
      </c>
      <c r="T95" s="46">
        <v>25</v>
      </c>
      <c r="U95" s="46">
        <f t="shared" si="20"/>
        <v>120</v>
      </c>
      <c r="V95" s="15">
        <f t="shared" si="24"/>
        <v>170</v>
      </c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</row>
    <row r="96" spans="1:35" ht="13.5" customHeight="1">
      <c r="A96" s="23" t="str">
        <f t="shared" si="21"/>
        <v>LW17 10050Drewnopodobne</v>
      </c>
      <c r="B96" s="18" t="s">
        <v>101</v>
      </c>
      <c r="C96" s="14" t="s">
        <v>432</v>
      </c>
      <c r="D96" s="15">
        <v>100</v>
      </c>
      <c r="E96" s="13">
        <v>50</v>
      </c>
      <c r="F96" s="52" t="s">
        <v>1927</v>
      </c>
      <c r="G96" s="43" t="str">
        <f t="shared" si="15"/>
        <v>35,98</v>
      </c>
      <c r="H96" s="43" t="str">
        <f t="shared" si="26"/>
        <v>35,98</v>
      </c>
      <c r="I96" s="43">
        <f t="shared" si="25"/>
        <v>38.979999999999997</v>
      </c>
      <c r="J96" s="44"/>
      <c r="K96" s="58">
        <f t="shared" si="22"/>
        <v>922</v>
      </c>
      <c r="L96" s="51">
        <f t="shared" si="18"/>
        <v>922</v>
      </c>
      <c r="M96" s="236">
        <v>1.2</v>
      </c>
      <c r="N96" s="54">
        <v>0</v>
      </c>
      <c r="O96" s="55">
        <f t="shared" si="23"/>
        <v>1106.3999999999999</v>
      </c>
      <c r="P96" s="57">
        <f t="shared" si="19"/>
        <v>1106</v>
      </c>
      <c r="Q96" s="23"/>
      <c r="R96" s="23"/>
      <c r="S96" s="46">
        <v>25</v>
      </c>
      <c r="T96" s="46">
        <v>25</v>
      </c>
      <c r="U96" s="46">
        <f t="shared" si="20"/>
        <v>120</v>
      </c>
      <c r="V96" s="15">
        <f t="shared" si="24"/>
        <v>170</v>
      </c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</row>
    <row r="97" spans="1:35" ht="13.5" customHeight="1">
      <c r="A97" s="23" t="str">
        <f t="shared" si="21"/>
        <v>LW18 10050Drewnopodobne</v>
      </c>
      <c r="B97" s="18" t="s">
        <v>102</v>
      </c>
      <c r="C97" s="14" t="s">
        <v>432</v>
      </c>
      <c r="D97" s="15">
        <v>100</v>
      </c>
      <c r="E97" s="13">
        <v>50</v>
      </c>
      <c r="F97" s="52" t="s">
        <v>1928</v>
      </c>
      <c r="G97" s="43" t="str">
        <f t="shared" si="15"/>
        <v>38,26</v>
      </c>
      <c r="H97" s="43" t="str">
        <f t="shared" si="26"/>
        <v>38,26</v>
      </c>
      <c r="I97" s="43">
        <f t="shared" si="25"/>
        <v>41.26</v>
      </c>
      <c r="J97" s="44"/>
      <c r="K97" s="58">
        <f t="shared" si="22"/>
        <v>1049.5</v>
      </c>
      <c r="L97" s="51">
        <f t="shared" si="18"/>
        <v>1050</v>
      </c>
      <c r="M97" s="236">
        <v>1.2</v>
      </c>
      <c r="N97" s="54">
        <v>0</v>
      </c>
      <c r="O97" s="55">
        <f t="shared" si="23"/>
        <v>1260</v>
      </c>
      <c r="P97" s="57">
        <f t="shared" si="19"/>
        <v>1260</v>
      </c>
      <c r="Q97" s="23"/>
      <c r="R97" s="23"/>
      <c r="S97" s="46">
        <v>25</v>
      </c>
      <c r="T97" s="46">
        <v>25</v>
      </c>
      <c r="U97" s="46">
        <f t="shared" si="20"/>
        <v>160</v>
      </c>
      <c r="V97" s="15">
        <f t="shared" si="24"/>
        <v>210</v>
      </c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</row>
    <row r="98" spans="1:35" ht="13.5" customHeight="1">
      <c r="A98" s="23" t="str">
        <f t="shared" si="21"/>
        <v>LW19 10050Drewnopodobne</v>
      </c>
      <c r="B98" s="18" t="s">
        <v>103</v>
      </c>
      <c r="C98" s="14" t="s">
        <v>432</v>
      </c>
      <c r="D98" s="15">
        <v>100</v>
      </c>
      <c r="E98" s="13">
        <v>50</v>
      </c>
      <c r="F98" s="52" t="s">
        <v>1929</v>
      </c>
      <c r="G98" s="43" t="str">
        <f t="shared" si="15"/>
        <v>33,98</v>
      </c>
      <c r="H98" s="43" t="str">
        <f t="shared" si="26"/>
        <v>33,98</v>
      </c>
      <c r="I98" s="43">
        <f t="shared" si="25"/>
        <v>36.979999999999997</v>
      </c>
      <c r="J98" s="44"/>
      <c r="K98" s="58">
        <f t="shared" si="22"/>
        <v>817.5</v>
      </c>
      <c r="L98" s="51">
        <f t="shared" si="18"/>
        <v>818</v>
      </c>
      <c r="M98" s="236">
        <v>1.2</v>
      </c>
      <c r="N98" s="54">
        <v>0</v>
      </c>
      <c r="O98" s="55">
        <f t="shared" si="23"/>
        <v>981.59999999999991</v>
      </c>
      <c r="P98" s="57">
        <f t="shared" si="19"/>
        <v>981</v>
      </c>
      <c r="Q98" s="23"/>
      <c r="R98" s="23"/>
      <c r="S98" s="46">
        <v>25</v>
      </c>
      <c r="T98" s="46">
        <v>25</v>
      </c>
      <c r="U98" s="46">
        <f t="shared" si="20"/>
        <v>120</v>
      </c>
      <c r="V98" s="15">
        <f t="shared" si="24"/>
        <v>170</v>
      </c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</row>
    <row r="99" spans="1:35" ht="13.5" customHeight="1">
      <c r="A99" s="23" t="str">
        <f t="shared" si="21"/>
        <v>LW20 10050Drewnopodobne</v>
      </c>
      <c r="B99" s="18" t="s">
        <v>105</v>
      </c>
      <c r="C99" s="14" t="s">
        <v>432</v>
      </c>
      <c r="D99" s="15">
        <v>100</v>
      </c>
      <c r="E99" s="13">
        <v>50</v>
      </c>
      <c r="F99" s="52" t="s">
        <v>1930</v>
      </c>
      <c r="G99" s="43" t="str">
        <f t="shared" si="15"/>
        <v>36,3</v>
      </c>
      <c r="H99" s="43" t="str">
        <f t="shared" si="26"/>
        <v>36,3</v>
      </c>
      <c r="I99" s="43">
        <f t="shared" si="25"/>
        <v>39.299999999999997</v>
      </c>
      <c r="J99" s="44"/>
      <c r="K99" s="58">
        <f t="shared" si="22"/>
        <v>916</v>
      </c>
      <c r="L99" s="51">
        <f t="shared" si="18"/>
        <v>916</v>
      </c>
      <c r="M99" s="236">
        <v>1.2</v>
      </c>
      <c r="N99" s="54">
        <v>0</v>
      </c>
      <c r="O99" s="55">
        <f t="shared" si="23"/>
        <v>1099.2</v>
      </c>
      <c r="P99" s="57">
        <f t="shared" si="19"/>
        <v>1099</v>
      </c>
      <c r="Q99" s="23"/>
      <c r="R99" s="23"/>
      <c r="S99" s="46">
        <v>25</v>
      </c>
      <c r="T99" s="46">
        <v>25</v>
      </c>
      <c r="U99" s="46">
        <f t="shared" si="20"/>
        <v>120</v>
      </c>
      <c r="V99" s="15">
        <f t="shared" si="24"/>
        <v>170</v>
      </c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</row>
    <row r="100" spans="1:35" ht="13.5" customHeight="1">
      <c r="A100" s="23" t="str">
        <f t="shared" si="21"/>
        <v>LW2510050Drewnopodobne</v>
      </c>
      <c r="B100" s="20" t="s">
        <v>559</v>
      </c>
      <c r="C100" s="14" t="s">
        <v>432</v>
      </c>
      <c r="D100" s="15">
        <v>100</v>
      </c>
      <c r="E100" s="13">
        <v>50</v>
      </c>
      <c r="F100" s="52" t="s">
        <v>1931</v>
      </c>
      <c r="G100" s="43" t="str">
        <f t="shared" si="15"/>
        <v>27,76</v>
      </c>
      <c r="H100" s="43" t="str">
        <f t="shared" si="26"/>
        <v>27,76</v>
      </c>
      <c r="I100" s="43">
        <f t="shared" si="25"/>
        <v>30.76</v>
      </c>
      <c r="J100" s="44"/>
      <c r="K100" s="58">
        <f t="shared" si="22"/>
        <v>728</v>
      </c>
      <c r="L100" s="51">
        <f t="shared" si="18"/>
        <v>728</v>
      </c>
      <c r="M100" s="236">
        <v>1.2</v>
      </c>
      <c r="N100" s="54">
        <v>0</v>
      </c>
      <c r="O100" s="55">
        <f t="shared" si="23"/>
        <v>873.6</v>
      </c>
      <c r="P100" s="57">
        <f t="shared" si="19"/>
        <v>873</v>
      </c>
      <c r="Q100" s="23"/>
      <c r="R100" s="23"/>
      <c r="S100" s="46">
        <v>25</v>
      </c>
      <c r="T100" s="46">
        <v>25</v>
      </c>
      <c r="U100" s="46">
        <f t="shared" si="20"/>
        <v>90</v>
      </c>
      <c r="V100" s="15">
        <f t="shared" si="24"/>
        <v>140</v>
      </c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</row>
    <row r="101" spans="1:35" ht="13.5" customHeight="1">
      <c r="A101" s="23" t="str">
        <f t="shared" si="21"/>
        <v>LW2610050Drewnopodobne</v>
      </c>
      <c r="B101" s="20" t="s">
        <v>560</v>
      </c>
      <c r="C101" s="14" t="s">
        <v>432</v>
      </c>
      <c r="D101" s="15">
        <v>100</v>
      </c>
      <c r="E101" s="13">
        <v>50</v>
      </c>
      <c r="F101" s="52" t="s">
        <v>1932</v>
      </c>
      <c r="G101" s="43" t="str">
        <f t="shared" si="15"/>
        <v>29,88</v>
      </c>
      <c r="H101" s="43" t="str">
        <f t="shared" si="26"/>
        <v>29,88</v>
      </c>
      <c r="I101" s="43">
        <f t="shared" si="25"/>
        <v>32.879999999999995</v>
      </c>
      <c r="J101" s="44"/>
      <c r="K101" s="58">
        <f t="shared" si="22"/>
        <v>863</v>
      </c>
      <c r="L101" s="51">
        <f t="shared" si="18"/>
        <v>863</v>
      </c>
      <c r="M101" s="236">
        <v>1.2</v>
      </c>
      <c r="N101" s="54">
        <v>0</v>
      </c>
      <c r="O101" s="55">
        <f t="shared" si="23"/>
        <v>1035.5999999999999</v>
      </c>
      <c r="P101" s="57">
        <f t="shared" si="19"/>
        <v>1035</v>
      </c>
      <c r="Q101" s="23"/>
      <c r="R101" s="23"/>
      <c r="S101" s="46">
        <v>25</v>
      </c>
      <c r="T101" s="46">
        <v>25</v>
      </c>
      <c r="U101" s="46">
        <f t="shared" si="20"/>
        <v>120</v>
      </c>
      <c r="V101" s="15">
        <f t="shared" si="24"/>
        <v>170</v>
      </c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</row>
    <row r="102" spans="1:35" ht="13.5" customHeight="1">
      <c r="A102" s="23" t="str">
        <f t="shared" si="21"/>
        <v>LW2710050Drewnopodobne</v>
      </c>
      <c r="B102" s="20" t="s">
        <v>1738</v>
      </c>
      <c r="C102" s="14" t="s">
        <v>432</v>
      </c>
      <c r="D102" s="15">
        <v>100</v>
      </c>
      <c r="E102" s="13">
        <v>50</v>
      </c>
      <c r="F102" s="52" t="s">
        <v>1933</v>
      </c>
      <c r="G102" s="43" t="str">
        <f t="shared" si="15"/>
        <v>30,32</v>
      </c>
      <c r="H102" s="43" t="str">
        <f t="shared" si="26"/>
        <v>30,32</v>
      </c>
      <c r="I102" s="43">
        <f t="shared" si="25"/>
        <v>33.32</v>
      </c>
      <c r="J102" s="44"/>
      <c r="K102" s="58">
        <f t="shared" si="22"/>
        <v>828</v>
      </c>
      <c r="L102" s="51">
        <f t="shared" si="18"/>
        <v>828</v>
      </c>
      <c r="M102" s="236">
        <v>1.2</v>
      </c>
      <c r="N102" s="54">
        <v>0</v>
      </c>
      <c r="O102" s="55">
        <f t="shared" si="23"/>
        <v>993.59999999999991</v>
      </c>
      <c r="P102" s="57">
        <f t="shared" si="19"/>
        <v>993</v>
      </c>
      <c r="Q102" s="23"/>
      <c r="R102" s="23"/>
      <c r="S102" s="46">
        <v>25</v>
      </c>
      <c r="T102" s="46">
        <v>25</v>
      </c>
      <c r="U102" s="46">
        <f t="shared" si="20"/>
        <v>120</v>
      </c>
      <c r="V102" s="15">
        <f t="shared" si="24"/>
        <v>170</v>
      </c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</row>
    <row r="103" spans="1:35" ht="13.5" customHeight="1">
      <c r="A103" s="23" t="str">
        <f t="shared" si="21"/>
        <v>LW2810050Drewnopodobne</v>
      </c>
      <c r="B103" s="20" t="s">
        <v>1739</v>
      </c>
      <c r="C103" s="14" t="s">
        <v>432</v>
      </c>
      <c r="D103" s="15">
        <v>100</v>
      </c>
      <c r="E103" s="13">
        <v>50</v>
      </c>
      <c r="F103" s="52" t="s">
        <v>1934</v>
      </c>
      <c r="G103" s="43" t="str">
        <f t="shared" si="15"/>
        <v>32,76</v>
      </c>
      <c r="H103" s="43" t="str">
        <f t="shared" si="26"/>
        <v>32,76</v>
      </c>
      <c r="I103" s="43">
        <f t="shared" si="25"/>
        <v>35.76</v>
      </c>
      <c r="J103" s="44"/>
      <c r="K103" s="58">
        <f t="shared" si="22"/>
        <v>991.5</v>
      </c>
      <c r="L103" s="51">
        <f t="shared" si="18"/>
        <v>992</v>
      </c>
      <c r="M103" s="236">
        <v>1.2</v>
      </c>
      <c r="N103" s="54">
        <v>0</v>
      </c>
      <c r="O103" s="55">
        <f t="shared" si="23"/>
        <v>1190.3999999999999</v>
      </c>
      <c r="P103" s="57">
        <f t="shared" si="19"/>
        <v>1190</v>
      </c>
      <c r="Q103" s="23"/>
      <c r="R103" s="23"/>
      <c r="S103" s="46">
        <v>25</v>
      </c>
      <c r="T103" s="46">
        <v>25</v>
      </c>
      <c r="U103" s="46">
        <f t="shared" si="20"/>
        <v>120</v>
      </c>
      <c r="V103" s="15">
        <f t="shared" si="24"/>
        <v>170</v>
      </c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</row>
    <row r="104" spans="1:35" ht="13.5" customHeight="1">
      <c r="A104" s="23" t="str">
        <f t="shared" si="21"/>
        <v>LW2910050Drewnopodobne</v>
      </c>
      <c r="B104" s="20" t="s">
        <v>1740</v>
      </c>
      <c r="C104" s="14" t="s">
        <v>432</v>
      </c>
      <c r="D104" s="15">
        <v>100</v>
      </c>
      <c r="E104" s="13">
        <v>50</v>
      </c>
      <c r="F104" s="52" t="s">
        <v>1935</v>
      </c>
      <c r="G104" s="43" t="str">
        <f t="shared" si="15"/>
        <v>34,72</v>
      </c>
      <c r="H104" s="43" t="str">
        <f t="shared" si="26"/>
        <v>34,72</v>
      </c>
      <c r="I104" s="43">
        <f t="shared" si="25"/>
        <v>37.72</v>
      </c>
      <c r="J104" s="44"/>
      <c r="K104" s="58">
        <f t="shared" si="22"/>
        <v>971.5</v>
      </c>
      <c r="L104" s="51">
        <f t="shared" si="18"/>
        <v>972</v>
      </c>
      <c r="M104" s="236">
        <v>1.2</v>
      </c>
      <c r="N104" s="54">
        <v>0</v>
      </c>
      <c r="O104" s="55">
        <f t="shared" si="23"/>
        <v>1166.3999999999999</v>
      </c>
      <c r="P104" s="57">
        <f t="shared" si="19"/>
        <v>1166</v>
      </c>
      <c r="Q104" s="23"/>
      <c r="R104" s="23"/>
      <c r="S104" s="46">
        <v>25</v>
      </c>
      <c r="T104" s="46">
        <v>25</v>
      </c>
      <c r="U104" s="46">
        <f t="shared" si="20"/>
        <v>120</v>
      </c>
      <c r="V104" s="15">
        <f t="shared" si="24"/>
        <v>170</v>
      </c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</row>
    <row r="105" spans="1:35" ht="13.5" customHeight="1">
      <c r="A105" s="23" t="str">
        <f t="shared" si="21"/>
        <v>LW3010050Drewnopodobne</v>
      </c>
      <c r="B105" s="20" t="s">
        <v>1742</v>
      </c>
      <c r="C105" s="14" t="s">
        <v>432</v>
      </c>
      <c r="D105" s="15">
        <v>100</v>
      </c>
      <c r="E105" s="13">
        <v>50</v>
      </c>
      <c r="F105" s="52" t="s">
        <v>1936</v>
      </c>
      <c r="G105" s="43" t="str">
        <f t="shared" ref="G105:G113" si="27">LEFT(F105,FIND("kg",F105)-2)</f>
        <v>37,16</v>
      </c>
      <c r="H105" s="43" t="str">
        <f t="shared" si="26"/>
        <v>37,16</v>
      </c>
      <c r="I105" s="43">
        <f t="shared" si="25"/>
        <v>40.159999999999997</v>
      </c>
      <c r="J105" s="44"/>
      <c r="K105" s="58">
        <f t="shared" si="22"/>
        <v>1119.5</v>
      </c>
      <c r="L105" s="51">
        <f t="shared" si="18"/>
        <v>1120</v>
      </c>
      <c r="M105" s="236">
        <v>1.2</v>
      </c>
      <c r="N105" s="54">
        <v>0</v>
      </c>
      <c r="O105" s="55">
        <f t="shared" si="23"/>
        <v>1344</v>
      </c>
      <c r="P105" s="57">
        <f t="shared" si="19"/>
        <v>1344</v>
      </c>
      <c r="Q105" s="23"/>
      <c r="R105" s="23"/>
      <c r="S105" s="46">
        <v>25</v>
      </c>
      <c r="T105" s="46">
        <v>25</v>
      </c>
      <c r="U105" s="46">
        <f t="shared" si="20"/>
        <v>160</v>
      </c>
      <c r="V105" s="15">
        <f t="shared" si="24"/>
        <v>210</v>
      </c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</row>
    <row r="106" spans="1:35" ht="13.5" customHeight="1">
      <c r="A106" s="23" t="str">
        <f t="shared" si="21"/>
        <v>LW3110050Drewnopodobne</v>
      </c>
      <c r="B106" s="20" t="s">
        <v>1743</v>
      </c>
      <c r="C106" s="14" t="s">
        <v>432</v>
      </c>
      <c r="D106" s="15">
        <v>100</v>
      </c>
      <c r="E106" s="13">
        <v>50</v>
      </c>
      <c r="F106" s="52" t="s">
        <v>1937</v>
      </c>
      <c r="G106" s="43" t="str">
        <f t="shared" si="27"/>
        <v>37,77</v>
      </c>
      <c r="H106" s="43" t="str">
        <f t="shared" si="26"/>
        <v>37,77</v>
      </c>
      <c r="I106" s="43">
        <f t="shared" si="25"/>
        <v>40.770000000000003</v>
      </c>
      <c r="J106" s="13"/>
      <c r="K106" s="58">
        <f t="shared" si="22"/>
        <v>1075.5</v>
      </c>
      <c r="L106" s="51">
        <f t="shared" si="18"/>
        <v>1076</v>
      </c>
      <c r="M106" s="236">
        <v>1.2</v>
      </c>
      <c r="N106" s="54">
        <v>0</v>
      </c>
      <c r="O106" s="55">
        <f t="shared" si="23"/>
        <v>1291.2</v>
      </c>
      <c r="P106" s="57">
        <f t="shared" si="19"/>
        <v>1291</v>
      </c>
      <c r="Q106" s="23"/>
      <c r="R106" s="23"/>
      <c r="S106" s="46">
        <v>25</v>
      </c>
      <c r="T106" s="46">
        <v>25</v>
      </c>
      <c r="U106" s="46">
        <f t="shared" si="20"/>
        <v>160</v>
      </c>
      <c r="V106" s="15">
        <f t="shared" si="24"/>
        <v>210</v>
      </c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</row>
    <row r="107" spans="1:35" ht="13.5" customHeight="1">
      <c r="A107" s="23" t="str">
        <f t="shared" si="21"/>
        <v>LW3210050Drewnopodobne</v>
      </c>
      <c r="B107" s="20" t="s">
        <v>1744</v>
      </c>
      <c r="C107" s="14" t="s">
        <v>432</v>
      </c>
      <c r="D107" s="15">
        <v>100</v>
      </c>
      <c r="E107" s="13">
        <v>50</v>
      </c>
      <c r="F107" s="52" t="s">
        <v>1938</v>
      </c>
      <c r="G107" s="43" t="str">
        <f t="shared" si="27"/>
        <v>40,21</v>
      </c>
      <c r="H107" s="43" t="str">
        <f t="shared" si="26"/>
        <v>40,21</v>
      </c>
      <c r="I107" s="43">
        <f t="shared" si="25"/>
        <v>43.21</v>
      </c>
      <c r="J107" s="44"/>
      <c r="K107" s="58">
        <f t="shared" si="22"/>
        <v>1240</v>
      </c>
      <c r="L107" s="51">
        <f t="shared" si="18"/>
        <v>1240</v>
      </c>
      <c r="M107" s="236">
        <v>1.2</v>
      </c>
      <c r="N107" s="54">
        <v>0</v>
      </c>
      <c r="O107" s="55">
        <f t="shared" si="23"/>
        <v>1488</v>
      </c>
      <c r="P107" s="57">
        <f t="shared" si="19"/>
        <v>1488</v>
      </c>
      <c r="Q107" s="23"/>
      <c r="R107" s="23"/>
      <c r="S107" s="46">
        <v>25</v>
      </c>
      <c r="T107" s="46">
        <v>25</v>
      </c>
      <c r="U107" s="46">
        <f t="shared" si="20"/>
        <v>160</v>
      </c>
      <c r="V107" s="15">
        <f t="shared" si="24"/>
        <v>210</v>
      </c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</row>
    <row r="108" spans="1:35" ht="13.5" customHeight="1">
      <c r="A108" s="23" t="str">
        <f t="shared" si="21"/>
        <v>LW3310050Drewnopodobne</v>
      </c>
      <c r="B108" s="20" t="s">
        <v>1745</v>
      </c>
      <c r="C108" s="14" t="s">
        <v>432</v>
      </c>
      <c r="D108" s="15">
        <v>100</v>
      </c>
      <c r="E108" s="13">
        <v>50</v>
      </c>
      <c r="F108" s="52" t="s">
        <v>1939</v>
      </c>
      <c r="G108" s="43" t="str">
        <f t="shared" si="27"/>
        <v>38,07</v>
      </c>
      <c r="H108" s="43" t="str">
        <f t="shared" si="26"/>
        <v>38,07</v>
      </c>
      <c r="I108" s="43">
        <f t="shared" si="25"/>
        <v>41.07</v>
      </c>
      <c r="J108" s="44"/>
      <c r="K108" s="58">
        <f t="shared" si="22"/>
        <v>1081.5</v>
      </c>
      <c r="L108" s="51">
        <f t="shared" si="18"/>
        <v>1082</v>
      </c>
      <c r="M108" s="236">
        <v>1.2</v>
      </c>
      <c r="N108" s="54">
        <v>0</v>
      </c>
      <c r="O108" s="55">
        <f t="shared" si="23"/>
        <v>1298.3999999999999</v>
      </c>
      <c r="P108" s="57">
        <f t="shared" si="19"/>
        <v>1298</v>
      </c>
      <c r="Q108" s="23"/>
      <c r="R108" s="23"/>
      <c r="S108" s="46">
        <v>25</v>
      </c>
      <c r="T108" s="46">
        <v>25</v>
      </c>
      <c r="U108" s="46">
        <f t="shared" si="20"/>
        <v>160</v>
      </c>
      <c r="V108" s="15">
        <f t="shared" si="24"/>
        <v>210</v>
      </c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</row>
    <row r="109" spans="1:35" ht="13.5" customHeight="1">
      <c r="A109" s="23" t="str">
        <f t="shared" si="21"/>
        <v>LW3410050Drewnopodobne</v>
      </c>
      <c r="B109" s="20" t="s">
        <v>1746</v>
      </c>
      <c r="C109" s="14" t="s">
        <v>432</v>
      </c>
      <c r="D109" s="15">
        <v>100</v>
      </c>
      <c r="E109" s="13">
        <v>50</v>
      </c>
      <c r="F109" s="52" t="s">
        <v>1940</v>
      </c>
      <c r="G109" s="43" t="str">
        <f t="shared" si="27"/>
        <v>40,5</v>
      </c>
      <c r="H109" s="43" t="str">
        <f t="shared" si="26"/>
        <v>40,5</v>
      </c>
      <c r="I109" s="43">
        <f t="shared" si="25"/>
        <v>43.5</v>
      </c>
      <c r="J109" s="44"/>
      <c r="K109" s="58">
        <f t="shared" si="22"/>
        <v>1229.5</v>
      </c>
      <c r="L109" s="51">
        <f t="shared" si="18"/>
        <v>1230</v>
      </c>
      <c r="M109" s="236">
        <v>1.2</v>
      </c>
      <c r="N109" s="54">
        <v>0</v>
      </c>
      <c r="O109" s="55">
        <f t="shared" si="23"/>
        <v>1476</v>
      </c>
      <c r="P109" s="57">
        <f t="shared" si="19"/>
        <v>1476</v>
      </c>
      <c r="Q109" s="23"/>
      <c r="R109" s="23"/>
      <c r="S109" s="46">
        <v>25</v>
      </c>
      <c r="T109" s="46">
        <v>25</v>
      </c>
      <c r="U109" s="46">
        <f t="shared" si="20"/>
        <v>160</v>
      </c>
      <c r="V109" s="15">
        <f t="shared" si="24"/>
        <v>210</v>
      </c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</row>
    <row r="110" spans="1:35" ht="13.5" customHeight="1">
      <c r="A110" s="23" t="str">
        <f t="shared" si="21"/>
        <v>LW3510050Drewnopodobne</v>
      </c>
      <c r="B110" s="20" t="s">
        <v>1747</v>
      </c>
      <c r="C110" s="14" t="s">
        <v>432</v>
      </c>
      <c r="D110" s="15">
        <v>100</v>
      </c>
      <c r="E110" s="13">
        <v>50</v>
      </c>
      <c r="F110" s="52" t="s">
        <v>1941</v>
      </c>
      <c r="G110" s="43" t="str">
        <f t="shared" si="27"/>
        <v>34,11</v>
      </c>
      <c r="H110" s="43" t="str">
        <f t="shared" si="26"/>
        <v>34,11</v>
      </c>
      <c r="I110" s="43">
        <f t="shared" si="25"/>
        <v>37.11</v>
      </c>
      <c r="J110" s="44"/>
      <c r="K110" s="58">
        <f t="shared" si="22"/>
        <v>828</v>
      </c>
      <c r="L110" s="51">
        <f t="shared" si="18"/>
        <v>828</v>
      </c>
      <c r="M110" s="236">
        <v>1.2</v>
      </c>
      <c r="N110" s="54">
        <v>0</v>
      </c>
      <c r="O110" s="55">
        <f t="shared" si="23"/>
        <v>993.59999999999991</v>
      </c>
      <c r="P110" s="57">
        <f t="shared" si="19"/>
        <v>993</v>
      </c>
      <c r="Q110" s="23"/>
      <c r="R110" s="23"/>
      <c r="S110" s="46">
        <v>25</v>
      </c>
      <c r="T110" s="46">
        <v>25</v>
      </c>
      <c r="U110" s="46">
        <f t="shared" si="20"/>
        <v>120</v>
      </c>
      <c r="V110" s="15">
        <f t="shared" si="24"/>
        <v>170</v>
      </c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</row>
    <row r="111" spans="1:35" ht="13.5" customHeight="1">
      <c r="A111" s="23" t="str">
        <f t="shared" si="21"/>
        <v>LW3610050Drewnopodobne</v>
      </c>
      <c r="B111" s="20" t="s">
        <v>1748</v>
      </c>
      <c r="C111" s="14" t="s">
        <v>432</v>
      </c>
      <c r="D111" s="15">
        <v>100</v>
      </c>
      <c r="E111" s="13">
        <v>50</v>
      </c>
      <c r="F111" s="52" t="s">
        <v>1942</v>
      </c>
      <c r="G111" s="43" t="str">
        <f t="shared" si="27"/>
        <v>36,54</v>
      </c>
      <c r="H111" s="43" t="str">
        <f t="shared" si="26"/>
        <v>36,54</v>
      </c>
      <c r="I111" s="43">
        <f t="shared" si="25"/>
        <v>39.54</v>
      </c>
      <c r="J111" s="44"/>
      <c r="K111" s="58">
        <f t="shared" si="22"/>
        <v>992.5</v>
      </c>
      <c r="L111" s="51">
        <f t="shared" si="18"/>
        <v>993</v>
      </c>
      <c r="M111" s="236">
        <v>1.2</v>
      </c>
      <c r="N111" s="54">
        <v>0</v>
      </c>
      <c r="O111" s="55">
        <f t="shared" si="23"/>
        <v>1191.5999999999999</v>
      </c>
      <c r="P111" s="57">
        <f t="shared" si="19"/>
        <v>1191</v>
      </c>
      <c r="Q111" s="23"/>
      <c r="R111" s="23"/>
      <c r="S111" s="46">
        <v>25</v>
      </c>
      <c r="T111" s="46">
        <v>25</v>
      </c>
      <c r="U111" s="46">
        <f t="shared" si="20"/>
        <v>120</v>
      </c>
      <c r="V111" s="15">
        <f t="shared" si="24"/>
        <v>170</v>
      </c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</row>
    <row r="112" spans="1:35" ht="13.5" customHeight="1">
      <c r="A112" s="23" t="str">
        <f t="shared" si="21"/>
        <v>LW3710050Drewnopodobne</v>
      </c>
      <c r="B112" s="20" t="s">
        <v>1907</v>
      </c>
      <c r="C112" s="14" t="s">
        <v>432</v>
      </c>
      <c r="D112" s="15">
        <v>100</v>
      </c>
      <c r="E112" s="13">
        <v>50</v>
      </c>
      <c r="F112" s="52" t="s">
        <v>1979</v>
      </c>
      <c r="G112" s="43" t="str">
        <f t="shared" si="27"/>
        <v>34,28</v>
      </c>
      <c r="H112" s="43" t="str">
        <f t="shared" si="26"/>
        <v>34,28</v>
      </c>
      <c r="I112" s="43">
        <f t="shared" si="25"/>
        <v>37.28</v>
      </c>
      <c r="J112" s="44"/>
      <c r="K112" s="58">
        <f t="shared" si="22"/>
        <v>758</v>
      </c>
      <c r="L112" s="51">
        <f t="shared" si="18"/>
        <v>758</v>
      </c>
      <c r="M112" s="236">
        <v>1.2</v>
      </c>
      <c r="N112" s="54">
        <v>0</v>
      </c>
      <c r="O112" s="55">
        <f t="shared" si="23"/>
        <v>909.6</v>
      </c>
      <c r="P112" s="57">
        <f t="shared" si="19"/>
        <v>909</v>
      </c>
      <c r="Q112" s="23"/>
      <c r="R112" s="23"/>
      <c r="S112" s="46">
        <v>25</v>
      </c>
      <c r="T112" s="46">
        <v>25</v>
      </c>
      <c r="U112" s="46">
        <f t="shared" si="20"/>
        <v>120</v>
      </c>
      <c r="V112" s="15">
        <f t="shared" si="24"/>
        <v>170</v>
      </c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</row>
    <row r="113" spans="1:35" s="4" customFormat="1" ht="13.5" customHeight="1">
      <c r="A113" s="23" t="str">
        <f t="shared" si="21"/>
        <v>LW3810050Drewnopodobne</v>
      </c>
      <c r="B113" s="20" t="s">
        <v>1978</v>
      </c>
      <c r="C113" s="14" t="s">
        <v>432</v>
      </c>
      <c r="D113" s="15">
        <v>100</v>
      </c>
      <c r="E113" s="13">
        <v>50</v>
      </c>
      <c r="F113" s="52" t="s">
        <v>1980</v>
      </c>
      <c r="G113" s="43" t="str">
        <f t="shared" si="27"/>
        <v>36,71</v>
      </c>
      <c r="H113" s="43" t="str">
        <f t="shared" si="26"/>
        <v>36,71</v>
      </c>
      <c r="I113" s="43">
        <f t="shared" si="25"/>
        <v>39.71</v>
      </c>
      <c r="J113" s="44"/>
      <c r="K113" s="58">
        <f t="shared" si="22"/>
        <v>922</v>
      </c>
      <c r="L113" s="51">
        <f t="shared" si="18"/>
        <v>922</v>
      </c>
      <c r="M113" s="236">
        <v>1.2</v>
      </c>
      <c r="N113" s="54">
        <v>0</v>
      </c>
      <c r="O113" s="55">
        <f t="shared" si="23"/>
        <v>1106.3999999999999</v>
      </c>
      <c r="P113" s="57">
        <f t="shared" si="19"/>
        <v>1106</v>
      </c>
      <c r="Q113" s="23"/>
      <c r="R113" s="23"/>
      <c r="S113" s="46">
        <v>25</v>
      </c>
      <c r="T113" s="46">
        <v>25</v>
      </c>
      <c r="U113" s="46">
        <f t="shared" si="20"/>
        <v>120</v>
      </c>
      <c r="V113" s="15">
        <f t="shared" si="24"/>
        <v>170</v>
      </c>
    </row>
    <row r="114" spans="1:35" ht="13.5" customHeight="1">
      <c r="A114" s="23" t="str">
        <f t="shared" ref="A114:A150" si="28">CONCATENATE(B114,D114,E114,C114)</f>
        <v>LW duble 1 10060Podstawowy</v>
      </c>
      <c r="B114" s="18" t="s">
        <v>90</v>
      </c>
      <c r="C114" s="14" t="s">
        <v>431</v>
      </c>
      <c r="D114" s="15">
        <v>100</v>
      </c>
      <c r="E114" s="13">
        <v>60</v>
      </c>
      <c r="F114" s="60" t="s">
        <v>2020</v>
      </c>
      <c r="G114" s="43" t="str">
        <f t="shared" ref="G114:G150" si="29">LEFT(F114,FIND("kg",F114)-2)</f>
        <v>35,44</v>
      </c>
      <c r="H114" s="43" t="str">
        <f t="shared" ref="H114:H176" si="30">MID(G114,1,5)</f>
        <v>35,44</v>
      </c>
      <c r="I114" s="43">
        <f t="shared" ref="I114:I150" si="31">H114+3</f>
        <v>38.44</v>
      </c>
      <c r="J114" s="60" t="s">
        <v>2087</v>
      </c>
      <c r="K114" s="58" t="str">
        <f t="shared" ref="K114:K150" si="32">LEFT(J114,FIND("zł",J114)-2)</f>
        <v>705,29</v>
      </c>
      <c r="L114" s="47">
        <f t="shared" ref="L114:L150" si="33">ROUNDUP(K114,0)</f>
        <v>706</v>
      </c>
      <c r="M114" s="236">
        <v>1.2</v>
      </c>
      <c r="N114" s="54">
        <v>0</v>
      </c>
      <c r="O114" s="55">
        <f t="shared" ref="O114:O150" si="34">L114*M114+N114</f>
        <v>847.19999999999993</v>
      </c>
      <c r="P114" s="57">
        <f>INT(O114)</f>
        <v>847</v>
      </c>
      <c r="Q114" s="23"/>
      <c r="R114" s="23"/>
      <c r="S114" s="46">
        <v>25</v>
      </c>
      <c r="T114" s="46">
        <v>25</v>
      </c>
      <c r="U114" s="46">
        <f t="shared" si="20"/>
        <v>120</v>
      </c>
      <c r="V114" s="15">
        <f t="shared" ref="V114:V150" si="35">SUM(S114:U114)</f>
        <v>170</v>
      </c>
      <c r="Y114" s="4"/>
      <c r="Z114" s="4"/>
      <c r="AA114" s="40"/>
      <c r="AB114" s="5"/>
      <c r="AC114" s="4"/>
      <c r="AD114" s="5"/>
      <c r="AE114" s="4"/>
      <c r="AF114" s="4"/>
      <c r="AG114" s="4"/>
      <c r="AH114" s="4"/>
      <c r="AI114" s="4"/>
    </row>
    <row r="115" spans="1:35" ht="13.5" customHeight="1">
      <c r="A115" s="23" t="str">
        <f t="shared" si="28"/>
        <v>LW duble 2 10060Podstawowy</v>
      </c>
      <c r="B115" s="18" t="s">
        <v>91</v>
      </c>
      <c r="C115" s="14" t="s">
        <v>431</v>
      </c>
      <c r="D115" s="15">
        <v>100</v>
      </c>
      <c r="E115" s="13">
        <v>60</v>
      </c>
      <c r="F115" s="60" t="s">
        <v>2021</v>
      </c>
      <c r="G115" s="43" t="str">
        <f t="shared" si="29"/>
        <v>38,66</v>
      </c>
      <c r="H115" s="43" t="str">
        <f t="shared" si="30"/>
        <v>38,66</v>
      </c>
      <c r="I115" s="43">
        <f t="shared" si="31"/>
        <v>41.66</v>
      </c>
      <c r="J115" s="60" t="s">
        <v>2088</v>
      </c>
      <c r="K115" s="58" t="str">
        <f t="shared" si="32"/>
        <v>800,48</v>
      </c>
      <c r="L115" s="47">
        <f t="shared" si="33"/>
        <v>801</v>
      </c>
      <c r="M115" s="236">
        <v>1.2</v>
      </c>
      <c r="N115" s="54">
        <v>0</v>
      </c>
      <c r="O115" s="55">
        <f t="shared" si="34"/>
        <v>961.19999999999993</v>
      </c>
      <c r="P115" s="57">
        <f t="shared" ref="P115:P177" si="36">INT(O115)</f>
        <v>961</v>
      </c>
      <c r="Q115" s="23"/>
      <c r="R115" s="23"/>
      <c r="S115" s="46">
        <v>25</v>
      </c>
      <c r="T115" s="46">
        <v>25</v>
      </c>
      <c r="U115" s="46">
        <f t="shared" si="20"/>
        <v>160</v>
      </c>
      <c r="V115" s="15">
        <f t="shared" si="35"/>
        <v>210</v>
      </c>
      <c r="Y115" s="4"/>
      <c r="Z115" s="4"/>
      <c r="AA115" s="40"/>
      <c r="AB115" s="5"/>
      <c r="AC115" s="4"/>
      <c r="AD115" s="4"/>
      <c r="AE115" s="4"/>
      <c r="AF115" s="4"/>
      <c r="AG115" s="4"/>
      <c r="AH115" s="4"/>
      <c r="AI115" s="4"/>
    </row>
    <row r="116" spans="1:35" ht="13.5" customHeight="1">
      <c r="A116" s="23" t="str">
        <f t="shared" si="28"/>
        <v>LW duble 3 10060Podstawowy</v>
      </c>
      <c r="B116" s="18" t="s">
        <v>92</v>
      </c>
      <c r="C116" s="14" t="s">
        <v>431</v>
      </c>
      <c r="D116" s="15">
        <v>100</v>
      </c>
      <c r="E116" s="13">
        <v>60</v>
      </c>
      <c r="F116" s="60" t="s">
        <v>2022</v>
      </c>
      <c r="G116" s="43" t="str">
        <f t="shared" si="29"/>
        <v>39,95</v>
      </c>
      <c r="H116" s="43" t="str">
        <f t="shared" si="30"/>
        <v>39,95</v>
      </c>
      <c r="I116" s="43">
        <f t="shared" si="31"/>
        <v>42.95</v>
      </c>
      <c r="J116" s="60" t="s">
        <v>2089</v>
      </c>
      <c r="K116" s="58" t="str">
        <f t="shared" si="32"/>
        <v>863,47</v>
      </c>
      <c r="L116" s="47">
        <f t="shared" si="33"/>
        <v>864</v>
      </c>
      <c r="M116" s="236">
        <v>1.2</v>
      </c>
      <c r="N116" s="54">
        <v>0</v>
      </c>
      <c r="O116" s="55">
        <f t="shared" si="34"/>
        <v>1036.8</v>
      </c>
      <c r="P116" s="57">
        <f t="shared" si="36"/>
        <v>1036</v>
      </c>
      <c r="Q116" s="23"/>
      <c r="R116" s="23"/>
      <c r="S116" s="46">
        <v>25</v>
      </c>
      <c r="T116" s="46">
        <v>25</v>
      </c>
      <c r="U116" s="46">
        <f t="shared" si="20"/>
        <v>160</v>
      </c>
      <c r="V116" s="15">
        <f t="shared" si="35"/>
        <v>210</v>
      </c>
      <c r="Y116" s="4"/>
      <c r="Z116" s="4"/>
      <c r="AA116" s="40"/>
      <c r="AB116" s="5"/>
      <c r="AC116" s="4"/>
      <c r="AD116" s="4"/>
      <c r="AE116" s="4"/>
      <c r="AF116" s="4"/>
      <c r="AG116" s="4"/>
      <c r="AH116" s="4"/>
      <c r="AI116" s="4"/>
    </row>
    <row r="117" spans="1:35" ht="13.5" customHeight="1">
      <c r="A117" s="23" t="str">
        <f t="shared" si="28"/>
        <v>LW1 10060Podstawowy</v>
      </c>
      <c r="B117" s="18" t="s">
        <v>93</v>
      </c>
      <c r="C117" s="14" t="s">
        <v>431</v>
      </c>
      <c r="D117" s="15">
        <v>100</v>
      </c>
      <c r="E117" s="13">
        <v>60</v>
      </c>
      <c r="F117" s="60" t="s">
        <v>2023</v>
      </c>
      <c r="G117" s="43" t="str">
        <f t="shared" si="29"/>
        <v>26,84</v>
      </c>
      <c r="H117" s="43" t="str">
        <f t="shared" si="30"/>
        <v>26,84</v>
      </c>
      <c r="I117" s="43">
        <f t="shared" si="31"/>
        <v>29.84</v>
      </c>
      <c r="J117" s="60" t="s">
        <v>2090</v>
      </c>
      <c r="K117" s="58" t="str">
        <f t="shared" si="32"/>
        <v>420,60</v>
      </c>
      <c r="L117" s="47">
        <f t="shared" si="33"/>
        <v>421</v>
      </c>
      <c r="M117" s="236">
        <v>1.2</v>
      </c>
      <c r="N117" s="54">
        <v>0</v>
      </c>
      <c r="O117" s="55">
        <f t="shared" si="34"/>
        <v>505.2</v>
      </c>
      <c r="P117" s="57">
        <f t="shared" si="36"/>
        <v>505</v>
      </c>
      <c r="Q117" s="23"/>
      <c r="R117" s="23"/>
      <c r="S117" s="46">
        <v>25</v>
      </c>
      <c r="T117" s="46">
        <v>25</v>
      </c>
      <c r="U117" s="46">
        <f t="shared" si="20"/>
        <v>90</v>
      </c>
      <c r="V117" s="15">
        <f t="shared" si="35"/>
        <v>140</v>
      </c>
      <c r="Y117" s="4"/>
      <c r="Z117" s="4"/>
      <c r="AA117" s="40"/>
      <c r="AB117" s="5"/>
      <c r="AC117" s="4"/>
      <c r="AD117" s="4"/>
      <c r="AE117" s="4"/>
      <c r="AF117" s="4"/>
      <c r="AG117" s="4"/>
      <c r="AH117" s="4"/>
      <c r="AI117" s="4"/>
    </row>
    <row r="118" spans="1:35" ht="13.5" customHeight="1">
      <c r="A118" s="23" t="str">
        <f t="shared" si="28"/>
        <v>LW2 10060Podstawowy</v>
      </c>
      <c r="B118" s="18" t="s">
        <v>104</v>
      </c>
      <c r="C118" s="14" t="s">
        <v>431</v>
      </c>
      <c r="D118" s="15">
        <v>100</v>
      </c>
      <c r="E118" s="13">
        <v>60</v>
      </c>
      <c r="F118" s="60" t="s">
        <v>2024</v>
      </c>
      <c r="G118" s="43" t="str">
        <f t="shared" si="29"/>
        <v>32,48</v>
      </c>
      <c r="H118" s="43" t="str">
        <f t="shared" si="30"/>
        <v>32,48</v>
      </c>
      <c r="I118" s="43">
        <f t="shared" si="31"/>
        <v>35.479999999999997</v>
      </c>
      <c r="J118" s="60" t="s">
        <v>2091</v>
      </c>
      <c r="K118" s="58" t="str">
        <f t="shared" si="32"/>
        <v>474,98</v>
      </c>
      <c r="L118" s="47">
        <f t="shared" si="33"/>
        <v>475</v>
      </c>
      <c r="M118" s="236">
        <v>1.2</v>
      </c>
      <c r="N118" s="54">
        <v>0</v>
      </c>
      <c r="O118" s="55">
        <f t="shared" si="34"/>
        <v>570</v>
      </c>
      <c r="P118" s="57">
        <f t="shared" si="36"/>
        <v>570</v>
      </c>
      <c r="Q118" s="23"/>
      <c r="R118" s="23"/>
      <c r="S118" s="46">
        <v>25</v>
      </c>
      <c r="T118" s="46">
        <v>25</v>
      </c>
      <c r="U118" s="46">
        <f t="shared" si="20"/>
        <v>120</v>
      </c>
      <c r="V118" s="15">
        <f t="shared" si="35"/>
        <v>170</v>
      </c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</row>
    <row r="119" spans="1:35" ht="13.5" customHeight="1">
      <c r="A119" s="23" t="str">
        <f t="shared" si="28"/>
        <v>LW3 10060Podstawowy</v>
      </c>
      <c r="B119" s="18" t="s">
        <v>106</v>
      </c>
      <c r="C119" s="14" t="s">
        <v>431</v>
      </c>
      <c r="D119" s="15">
        <v>100</v>
      </c>
      <c r="E119" s="13">
        <v>60</v>
      </c>
      <c r="F119" s="60" t="s">
        <v>2025</v>
      </c>
      <c r="G119" s="43" t="str">
        <f t="shared" si="29"/>
        <v>32,97</v>
      </c>
      <c r="H119" s="43" t="str">
        <f t="shared" si="30"/>
        <v>32,97</v>
      </c>
      <c r="I119" s="43">
        <f t="shared" si="31"/>
        <v>35.97</v>
      </c>
      <c r="J119" s="60" t="s">
        <v>2092</v>
      </c>
      <c r="K119" s="58" t="str">
        <f t="shared" si="32"/>
        <v>486,04</v>
      </c>
      <c r="L119" s="47">
        <f t="shared" si="33"/>
        <v>487</v>
      </c>
      <c r="M119" s="236">
        <v>1.2</v>
      </c>
      <c r="N119" s="54">
        <v>0</v>
      </c>
      <c r="O119" s="55">
        <f t="shared" si="34"/>
        <v>584.4</v>
      </c>
      <c r="P119" s="57">
        <f t="shared" si="36"/>
        <v>584</v>
      </c>
      <c r="Q119" s="23"/>
      <c r="R119" s="23"/>
      <c r="S119" s="46">
        <v>25</v>
      </c>
      <c r="T119" s="46">
        <v>25</v>
      </c>
      <c r="U119" s="46">
        <f t="shared" si="20"/>
        <v>120</v>
      </c>
      <c r="V119" s="15">
        <f t="shared" si="35"/>
        <v>170</v>
      </c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</row>
    <row r="120" spans="1:35" ht="13.5" customHeight="1">
      <c r="A120" s="23" t="str">
        <f t="shared" si="28"/>
        <v>LW4 10060Podstawowy</v>
      </c>
      <c r="B120" s="18" t="s">
        <v>107</v>
      </c>
      <c r="C120" s="14" t="s">
        <v>431</v>
      </c>
      <c r="D120" s="15">
        <v>100</v>
      </c>
      <c r="E120" s="13">
        <v>60</v>
      </c>
      <c r="F120" s="60" t="s">
        <v>2026</v>
      </c>
      <c r="G120" s="43" t="str">
        <f t="shared" si="29"/>
        <v>36,48</v>
      </c>
      <c r="H120" s="43" t="str">
        <f t="shared" si="30"/>
        <v>36,48</v>
      </c>
      <c r="I120" s="43">
        <f t="shared" si="31"/>
        <v>39.479999999999997</v>
      </c>
      <c r="J120" s="60" t="s">
        <v>2093</v>
      </c>
      <c r="K120" s="58" t="str">
        <f t="shared" si="32"/>
        <v>581,70</v>
      </c>
      <c r="L120" s="47">
        <f t="shared" si="33"/>
        <v>582</v>
      </c>
      <c r="M120" s="236">
        <v>1.2</v>
      </c>
      <c r="N120" s="54">
        <v>0</v>
      </c>
      <c r="O120" s="55">
        <f t="shared" si="34"/>
        <v>698.4</v>
      </c>
      <c r="P120" s="57">
        <f t="shared" si="36"/>
        <v>698</v>
      </c>
      <c r="Q120" s="23"/>
      <c r="R120" s="23"/>
      <c r="S120" s="46">
        <v>25</v>
      </c>
      <c r="T120" s="46">
        <v>25</v>
      </c>
      <c r="U120" s="46">
        <f t="shared" si="20"/>
        <v>120</v>
      </c>
      <c r="V120" s="15">
        <f t="shared" si="35"/>
        <v>170</v>
      </c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</row>
    <row r="121" spans="1:35" ht="13.5" customHeight="1">
      <c r="A121" s="23" t="str">
        <f t="shared" si="28"/>
        <v>LW5 10060Podstawowy</v>
      </c>
      <c r="B121" s="18" t="s">
        <v>108</v>
      </c>
      <c r="C121" s="14" t="s">
        <v>431</v>
      </c>
      <c r="D121" s="15">
        <v>100</v>
      </c>
      <c r="E121" s="13">
        <v>60</v>
      </c>
      <c r="F121" s="60" t="s">
        <v>2027</v>
      </c>
      <c r="G121" s="43" t="str">
        <f t="shared" si="29"/>
        <v>36,58</v>
      </c>
      <c r="H121" s="43" t="str">
        <f t="shared" si="30"/>
        <v>36,58</v>
      </c>
      <c r="I121" s="43">
        <f t="shared" si="31"/>
        <v>39.58</v>
      </c>
      <c r="J121" s="60" t="s">
        <v>2094</v>
      </c>
      <c r="K121" s="58" t="str">
        <f t="shared" si="32"/>
        <v>586,97</v>
      </c>
      <c r="L121" s="47">
        <f t="shared" si="33"/>
        <v>587</v>
      </c>
      <c r="M121" s="236">
        <v>1.2</v>
      </c>
      <c r="N121" s="54">
        <v>0</v>
      </c>
      <c r="O121" s="55">
        <f t="shared" si="34"/>
        <v>704.4</v>
      </c>
      <c r="P121" s="57">
        <f t="shared" si="36"/>
        <v>704</v>
      </c>
      <c r="Q121" s="23"/>
      <c r="R121" s="23"/>
      <c r="S121" s="46">
        <v>25</v>
      </c>
      <c r="T121" s="46">
        <v>25</v>
      </c>
      <c r="U121" s="46">
        <f t="shared" si="20"/>
        <v>120</v>
      </c>
      <c r="V121" s="15">
        <f t="shared" si="35"/>
        <v>170</v>
      </c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</row>
    <row r="122" spans="1:35" ht="13.5" customHeight="1">
      <c r="A122" s="23" t="str">
        <f t="shared" si="28"/>
        <v>LW6 10060Podstawowy</v>
      </c>
      <c r="B122" s="18" t="s">
        <v>109</v>
      </c>
      <c r="C122" s="14" t="s">
        <v>431</v>
      </c>
      <c r="D122" s="15">
        <v>100</v>
      </c>
      <c r="E122" s="13">
        <v>60</v>
      </c>
      <c r="F122" s="60" t="s">
        <v>14</v>
      </c>
      <c r="G122" s="43" t="str">
        <f t="shared" si="29"/>
        <v>40,91</v>
      </c>
      <c r="H122" s="43" t="str">
        <f t="shared" si="30"/>
        <v>40,91</v>
      </c>
      <c r="I122" s="43">
        <f t="shared" si="31"/>
        <v>43.91</v>
      </c>
      <c r="J122" s="60" t="s">
        <v>2095</v>
      </c>
      <c r="K122" s="58" t="str">
        <f t="shared" si="32"/>
        <v>680,93</v>
      </c>
      <c r="L122" s="47">
        <f t="shared" si="33"/>
        <v>681</v>
      </c>
      <c r="M122" s="236">
        <v>1.2</v>
      </c>
      <c r="N122" s="54">
        <v>0</v>
      </c>
      <c r="O122" s="55">
        <f t="shared" si="34"/>
        <v>817.19999999999993</v>
      </c>
      <c r="P122" s="57">
        <f t="shared" si="36"/>
        <v>817</v>
      </c>
      <c r="Q122" s="23"/>
      <c r="R122" s="23"/>
      <c r="S122" s="46">
        <v>25</v>
      </c>
      <c r="T122" s="46">
        <v>25</v>
      </c>
      <c r="U122" s="46">
        <f t="shared" si="20"/>
        <v>160</v>
      </c>
      <c r="V122" s="15">
        <f t="shared" si="35"/>
        <v>210</v>
      </c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</row>
    <row r="123" spans="1:35" ht="13.5" customHeight="1">
      <c r="A123" s="23" t="str">
        <f t="shared" si="28"/>
        <v>LW7 10060Podstawowy</v>
      </c>
      <c r="B123" s="18" t="s">
        <v>110</v>
      </c>
      <c r="C123" s="14" t="s">
        <v>431</v>
      </c>
      <c r="D123" s="15">
        <v>100</v>
      </c>
      <c r="E123" s="13">
        <v>60</v>
      </c>
      <c r="F123" s="60" t="s">
        <v>2028</v>
      </c>
      <c r="G123" s="43" t="str">
        <f t="shared" si="29"/>
        <v>35,41</v>
      </c>
      <c r="H123" s="43" t="str">
        <f t="shared" si="30"/>
        <v>35,41</v>
      </c>
      <c r="I123" s="43">
        <f t="shared" si="31"/>
        <v>38.409999999999997</v>
      </c>
      <c r="J123" s="60" t="s">
        <v>2096</v>
      </c>
      <c r="K123" s="58" t="str">
        <f t="shared" si="32"/>
        <v>578,32</v>
      </c>
      <c r="L123" s="47">
        <f t="shared" si="33"/>
        <v>579</v>
      </c>
      <c r="M123" s="236">
        <v>1.2</v>
      </c>
      <c r="N123" s="54">
        <v>0</v>
      </c>
      <c r="O123" s="55">
        <f t="shared" si="34"/>
        <v>694.8</v>
      </c>
      <c r="P123" s="57">
        <f t="shared" si="36"/>
        <v>694</v>
      </c>
      <c r="Q123" s="23"/>
      <c r="R123" s="23"/>
      <c r="S123" s="46">
        <v>25</v>
      </c>
      <c r="T123" s="46">
        <v>25</v>
      </c>
      <c r="U123" s="46">
        <f t="shared" si="20"/>
        <v>120</v>
      </c>
      <c r="V123" s="15">
        <f t="shared" si="35"/>
        <v>170</v>
      </c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</row>
    <row r="124" spans="1:35" ht="13.5" customHeight="1">
      <c r="A124" s="23" t="str">
        <f t="shared" si="28"/>
        <v>LW8 10060Podstawowy</v>
      </c>
      <c r="B124" s="18" t="s">
        <v>111</v>
      </c>
      <c r="C124" s="14" t="s">
        <v>431</v>
      </c>
      <c r="D124" s="15">
        <v>100</v>
      </c>
      <c r="E124" s="13">
        <v>60</v>
      </c>
      <c r="F124" s="60" t="s">
        <v>2029</v>
      </c>
      <c r="G124" s="43" t="str">
        <f t="shared" si="29"/>
        <v>37,7</v>
      </c>
      <c r="H124" s="43" t="str">
        <f t="shared" si="30"/>
        <v>37,7</v>
      </c>
      <c r="I124" s="43">
        <f t="shared" si="31"/>
        <v>40.700000000000003</v>
      </c>
      <c r="J124" s="60" t="s">
        <v>2097</v>
      </c>
      <c r="K124" s="58" t="str">
        <f t="shared" si="32"/>
        <v>635,52</v>
      </c>
      <c r="L124" s="47">
        <f t="shared" si="33"/>
        <v>636</v>
      </c>
      <c r="M124" s="236">
        <v>1.2</v>
      </c>
      <c r="N124" s="54">
        <v>0</v>
      </c>
      <c r="O124" s="55">
        <f t="shared" si="34"/>
        <v>763.19999999999993</v>
      </c>
      <c r="P124" s="57">
        <f t="shared" si="36"/>
        <v>763</v>
      </c>
      <c r="Q124" s="23"/>
      <c r="R124" s="23"/>
      <c r="S124" s="46">
        <v>25</v>
      </c>
      <c r="T124" s="46">
        <v>25</v>
      </c>
      <c r="U124" s="46">
        <f t="shared" si="20"/>
        <v>160</v>
      </c>
      <c r="V124" s="15">
        <f t="shared" si="35"/>
        <v>210</v>
      </c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</row>
    <row r="125" spans="1:35" ht="13.5" customHeight="1">
      <c r="A125" s="23" t="str">
        <f t="shared" si="28"/>
        <v>LW9 10060Podstawowy</v>
      </c>
      <c r="B125" s="18" t="s">
        <v>112</v>
      </c>
      <c r="C125" s="14" t="s">
        <v>431</v>
      </c>
      <c r="D125" s="15">
        <v>100</v>
      </c>
      <c r="E125" s="13">
        <v>60</v>
      </c>
      <c r="F125" s="60" t="s">
        <v>2030</v>
      </c>
      <c r="G125" s="43" t="str">
        <f t="shared" si="29"/>
        <v>37,06</v>
      </c>
      <c r="H125" s="43" t="str">
        <f t="shared" si="30"/>
        <v>37,06</v>
      </c>
      <c r="I125" s="43">
        <f t="shared" si="31"/>
        <v>40.06</v>
      </c>
      <c r="J125" s="60" t="s">
        <v>2098</v>
      </c>
      <c r="K125" s="58" t="str">
        <f t="shared" si="32"/>
        <v>654,61</v>
      </c>
      <c r="L125" s="47">
        <f t="shared" si="33"/>
        <v>655</v>
      </c>
      <c r="M125" s="236">
        <v>1.2</v>
      </c>
      <c r="N125" s="54">
        <v>0</v>
      </c>
      <c r="O125" s="55">
        <f t="shared" si="34"/>
        <v>786</v>
      </c>
      <c r="P125" s="57">
        <f t="shared" si="36"/>
        <v>786</v>
      </c>
      <c r="Q125" s="23"/>
      <c r="R125" s="23"/>
      <c r="S125" s="46">
        <v>25</v>
      </c>
      <c r="T125" s="46">
        <v>25</v>
      </c>
      <c r="U125" s="46">
        <f t="shared" si="20"/>
        <v>160</v>
      </c>
      <c r="V125" s="15">
        <f t="shared" si="35"/>
        <v>210</v>
      </c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</row>
    <row r="126" spans="1:35" ht="13.5" customHeight="1">
      <c r="A126" s="23" t="str">
        <f t="shared" si="28"/>
        <v>LW10 10060Podstawowy</v>
      </c>
      <c r="B126" s="18" t="s">
        <v>94</v>
      </c>
      <c r="C126" s="14" t="s">
        <v>431</v>
      </c>
      <c r="D126" s="15">
        <v>100</v>
      </c>
      <c r="E126" s="13">
        <v>60</v>
      </c>
      <c r="F126" s="60" t="s">
        <v>36</v>
      </c>
      <c r="G126" s="43" t="str">
        <f t="shared" si="29"/>
        <v>39,34</v>
      </c>
      <c r="H126" s="43" t="str">
        <f t="shared" si="30"/>
        <v>39,34</v>
      </c>
      <c r="I126" s="43">
        <f t="shared" si="31"/>
        <v>42.34</v>
      </c>
      <c r="J126" s="60" t="s">
        <v>1959</v>
      </c>
      <c r="K126" s="58" t="str">
        <f t="shared" si="32"/>
        <v>734,10</v>
      </c>
      <c r="L126" s="47">
        <f t="shared" si="33"/>
        <v>735</v>
      </c>
      <c r="M126" s="236">
        <v>1.2</v>
      </c>
      <c r="N126" s="54">
        <v>0</v>
      </c>
      <c r="O126" s="55">
        <f t="shared" si="34"/>
        <v>882</v>
      </c>
      <c r="P126" s="57">
        <f t="shared" si="36"/>
        <v>882</v>
      </c>
      <c r="Q126" s="23"/>
      <c r="R126" s="23"/>
      <c r="S126" s="46">
        <v>25</v>
      </c>
      <c r="T126" s="46">
        <v>25</v>
      </c>
      <c r="U126" s="46">
        <f t="shared" si="20"/>
        <v>160</v>
      </c>
      <c r="V126" s="15">
        <f t="shared" si="35"/>
        <v>210</v>
      </c>
      <c r="Y126" s="4"/>
      <c r="Z126" s="4"/>
      <c r="AA126" s="40"/>
      <c r="AB126" s="5"/>
      <c r="AC126" s="4"/>
      <c r="AD126" s="4"/>
      <c r="AE126" s="4"/>
      <c r="AF126" s="4"/>
      <c r="AG126" s="4"/>
      <c r="AH126" s="4"/>
      <c r="AI126" s="4"/>
    </row>
    <row r="127" spans="1:35" ht="13.5" customHeight="1">
      <c r="A127" s="23" t="str">
        <f t="shared" si="28"/>
        <v>LW11 10060Podstawowy</v>
      </c>
      <c r="B127" s="18" t="s">
        <v>95</v>
      </c>
      <c r="C127" s="14" t="s">
        <v>431</v>
      </c>
      <c r="D127" s="15">
        <v>100</v>
      </c>
      <c r="E127" s="13">
        <v>60</v>
      </c>
      <c r="F127" s="60" t="s">
        <v>2031</v>
      </c>
      <c r="G127" s="43" t="str">
        <f t="shared" si="29"/>
        <v>40,15</v>
      </c>
      <c r="H127" s="43" t="str">
        <f t="shared" si="30"/>
        <v>40,15</v>
      </c>
      <c r="I127" s="43">
        <f t="shared" si="31"/>
        <v>43.15</v>
      </c>
      <c r="J127" s="60" t="s">
        <v>2099</v>
      </c>
      <c r="K127" s="58" t="str">
        <f t="shared" si="32"/>
        <v>590,24</v>
      </c>
      <c r="L127" s="47">
        <f t="shared" si="33"/>
        <v>591</v>
      </c>
      <c r="M127" s="236">
        <v>1.2</v>
      </c>
      <c r="N127" s="54">
        <v>0</v>
      </c>
      <c r="O127" s="55">
        <f t="shared" si="34"/>
        <v>709.19999999999993</v>
      </c>
      <c r="P127" s="57">
        <f t="shared" si="36"/>
        <v>709</v>
      </c>
      <c r="Q127" s="23"/>
      <c r="R127" s="23"/>
      <c r="S127" s="46">
        <v>25</v>
      </c>
      <c r="T127" s="46">
        <v>25</v>
      </c>
      <c r="U127" s="46">
        <f t="shared" si="20"/>
        <v>160</v>
      </c>
      <c r="V127" s="15">
        <f t="shared" si="35"/>
        <v>210</v>
      </c>
      <c r="Y127" s="4"/>
      <c r="Z127" s="4"/>
      <c r="AA127" s="40"/>
      <c r="AB127" s="5"/>
      <c r="AC127" s="4"/>
      <c r="AD127" s="4"/>
      <c r="AE127" s="4"/>
      <c r="AF127" s="4"/>
      <c r="AG127" s="4"/>
      <c r="AH127" s="4"/>
      <c r="AI127" s="4"/>
    </row>
    <row r="128" spans="1:35" ht="13.5" customHeight="1">
      <c r="A128" s="23" t="str">
        <f t="shared" si="28"/>
        <v>LW12 10060Podstawowy</v>
      </c>
      <c r="B128" s="18" t="s">
        <v>96</v>
      </c>
      <c r="C128" s="14" t="s">
        <v>431</v>
      </c>
      <c r="D128" s="15">
        <v>100</v>
      </c>
      <c r="E128" s="13">
        <v>60</v>
      </c>
      <c r="F128" s="60" t="s">
        <v>2032</v>
      </c>
      <c r="G128" s="43" t="str">
        <f t="shared" si="29"/>
        <v>42,43</v>
      </c>
      <c r="H128" s="43" t="str">
        <f t="shared" si="30"/>
        <v>42,43</v>
      </c>
      <c r="I128" s="43">
        <f t="shared" si="31"/>
        <v>45.43</v>
      </c>
      <c r="J128" s="60" t="s">
        <v>2100</v>
      </c>
      <c r="K128" s="58" t="str">
        <f t="shared" si="32"/>
        <v>715,42</v>
      </c>
      <c r="L128" s="47">
        <f t="shared" si="33"/>
        <v>716</v>
      </c>
      <c r="M128" s="236">
        <v>1.2</v>
      </c>
      <c r="N128" s="54">
        <v>0</v>
      </c>
      <c r="O128" s="55">
        <f t="shared" si="34"/>
        <v>859.19999999999993</v>
      </c>
      <c r="P128" s="57">
        <f t="shared" si="36"/>
        <v>859</v>
      </c>
      <c r="Q128" s="23"/>
      <c r="R128" s="23"/>
      <c r="S128" s="46">
        <v>25</v>
      </c>
      <c r="T128" s="46">
        <v>25</v>
      </c>
      <c r="U128" s="46">
        <f t="shared" si="20"/>
        <v>160</v>
      </c>
      <c r="V128" s="15">
        <f t="shared" si="35"/>
        <v>210</v>
      </c>
      <c r="Y128" s="4"/>
      <c r="Z128" s="4"/>
      <c r="AA128" s="40"/>
      <c r="AB128" s="5"/>
      <c r="AC128" s="4"/>
      <c r="AD128" s="4"/>
      <c r="AE128" s="4"/>
      <c r="AF128" s="4"/>
      <c r="AG128" s="4"/>
      <c r="AH128" s="4"/>
      <c r="AI128" s="4"/>
    </row>
    <row r="129" spans="1:35" ht="13.5" customHeight="1">
      <c r="A129" s="23" t="str">
        <f t="shared" si="28"/>
        <v>LW13 10060Podstawowy</v>
      </c>
      <c r="B129" s="18" t="s">
        <v>97</v>
      </c>
      <c r="C129" s="14" t="s">
        <v>431</v>
      </c>
      <c r="D129" s="15">
        <v>100</v>
      </c>
      <c r="E129" s="13">
        <v>60</v>
      </c>
      <c r="F129" s="60" t="s">
        <v>2033</v>
      </c>
      <c r="G129" s="43" t="str">
        <f t="shared" si="29"/>
        <v>41,28</v>
      </c>
      <c r="H129" s="43" t="str">
        <f t="shared" si="30"/>
        <v>41,28</v>
      </c>
      <c r="I129" s="43">
        <f t="shared" si="31"/>
        <v>44.28</v>
      </c>
      <c r="J129" s="60" t="s">
        <v>2101</v>
      </c>
      <c r="K129" s="58" t="str">
        <f t="shared" si="32"/>
        <v>690,91</v>
      </c>
      <c r="L129" s="47">
        <f t="shared" si="33"/>
        <v>691</v>
      </c>
      <c r="M129" s="236">
        <v>1.2</v>
      </c>
      <c r="N129" s="54">
        <v>0</v>
      </c>
      <c r="O129" s="55">
        <f t="shared" si="34"/>
        <v>829.19999999999993</v>
      </c>
      <c r="P129" s="57">
        <f t="shared" si="36"/>
        <v>829</v>
      </c>
      <c r="Q129" s="23"/>
      <c r="R129" s="23"/>
      <c r="S129" s="46">
        <v>25</v>
      </c>
      <c r="T129" s="46">
        <v>25</v>
      </c>
      <c r="U129" s="46">
        <f t="shared" si="20"/>
        <v>160</v>
      </c>
      <c r="V129" s="15">
        <f t="shared" si="35"/>
        <v>210</v>
      </c>
      <c r="Y129" s="4"/>
      <c r="Z129" s="4"/>
      <c r="AA129" s="40"/>
      <c r="AB129" s="5"/>
      <c r="AC129" s="4"/>
      <c r="AD129" s="4"/>
      <c r="AE129" s="4"/>
      <c r="AF129" s="4"/>
      <c r="AG129" s="4"/>
      <c r="AH129" s="4"/>
      <c r="AI129" s="4"/>
    </row>
    <row r="130" spans="1:35" ht="13.5" customHeight="1">
      <c r="A130" s="23" t="str">
        <f t="shared" si="28"/>
        <v>LW14 10060Podstawowy</v>
      </c>
      <c r="B130" s="18" t="s">
        <v>98</v>
      </c>
      <c r="C130" s="14" t="s">
        <v>431</v>
      </c>
      <c r="D130" s="15">
        <v>100</v>
      </c>
      <c r="E130" s="13">
        <v>60</v>
      </c>
      <c r="F130" s="60" t="s">
        <v>2034</v>
      </c>
      <c r="G130" s="43" t="str">
        <f t="shared" si="29"/>
        <v>42,94</v>
      </c>
      <c r="H130" s="43" t="str">
        <f t="shared" si="30"/>
        <v>42,94</v>
      </c>
      <c r="I130" s="43">
        <f t="shared" si="31"/>
        <v>45.94</v>
      </c>
      <c r="J130" s="60" t="s">
        <v>2102</v>
      </c>
      <c r="K130" s="58" t="str">
        <f t="shared" si="32"/>
        <v>774,98</v>
      </c>
      <c r="L130" s="47">
        <f t="shared" si="33"/>
        <v>775</v>
      </c>
      <c r="M130" s="236">
        <v>1.2</v>
      </c>
      <c r="N130" s="54">
        <v>0</v>
      </c>
      <c r="O130" s="55">
        <f t="shared" si="34"/>
        <v>930</v>
      </c>
      <c r="P130" s="57">
        <f t="shared" si="36"/>
        <v>930</v>
      </c>
      <c r="Q130" s="23"/>
      <c r="R130" s="23"/>
      <c r="S130" s="46">
        <v>25</v>
      </c>
      <c r="T130" s="46">
        <v>25</v>
      </c>
      <c r="U130" s="46">
        <f t="shared" si="20"/>
        <v>160</v>
      </c>
      <c r="V130" s="15">
        <f t="shared" si="35"/>
        <v>210</v>
      </c>
      <c r="Y130" s="4"/>
      <c r="Z130" s="4"/>
      <c r="AA130" s="40"/>
      <c r="AB130" s="5"/>
      <c r="AC130" s="4"/>
      <c r="AD130" s="4"/>
      <c r="AE130" s="4"/>
      <c r="AF130" s="4"/>
      <c r="AG130" s="4"/>
      <c r="AH130" s="4"/>
      <c r="AI130" s="4"/>
    </row>
    <row r="131" spans="1:35" ht="13.5" customHeight="1">
      <c r="A131" s="23" t="str">
        <f t="shared" si="28"/>
        <v>LW15 10060Podstawowy</v>
      </c>
      <c r="B131" s="18" t="s">
        <v>99</v>
      </c>
      <c r="C131" s="14" t="s">
        <v>431</v>
      </c>
      <c r="D131" s="15">
        <v>100</v>
      </c>
      <c r="E131" s="13">
        <v>60</v>
      </c>
      <c r="F131" s="60" t="s">
        <v>2035</v>
      </c>
      <c r="G131" s="43" t="str">
        <f t="shared" si="29"/>
        <v>39,61</v>
      </c>
      <c r="H131" s="43" t="str">
        <f t="shared" si="30"/>
        <v>39,61</v>
      </c>
      <c r="I131" s="43">
        <f t="shared" si="31"/>
        <v>42.61</v>
      </c>
      <c r="J131" s="60" t="s">
        <v>2103</v>
      </c>
      <c r="K131" s="58" t="str">
        <f t="shared" si="32"/>
        <v>584,56</v>
      </c>
      <c r="L131" s="47">
        <f t="shared" si="33"/>
        <v>585</v>
      </c>
      <c r="M131" s="236">
        <v>1.2</v>
      </c>
      <c r="N131" s="54">
        <v>0</v>
      </c>
      <c r="O131" s="55">
        <f t="shared" si="34"/>
        <v>702</v>
      </c>
      <c r="P131" s="57">
        <f t="shared" si="36"/>
        <v>702</v>
      </c>
      <c r="Q131" s="23"/>
      <c r="R131" s="23"/>
      <c r="S131" s="46">
        <v>25</v>
      </c>
      <c r="T131" s="46">
        <v>25</v>
      </c>
      <c r="U131" s="46">
        <f t="shared" ref="U131:U194" si="37">IF(I131&lt;=$AA$5,$AB$4,IF(I131&lt;=$AA$15,$AB$6,IF(I131&lt;=$AA$17,$AB$16,IF(I131&lt;=$AA$19,AB$18,IF(I131&lt;=$AA$21,AB$20,IF(I131&lt;=$AA$23,AB$22,AB$23))))))</f>
        <v>160</v>
      </c>
      <c r="V131" s="15">
        <f t="shared" si="35"/>
        <v>210</v>
      </c>
      <c r="Y131" s="4"/>
      <c r="Z131" s="4"/>
      <c r="AA131" s="40"/>
      <c r="AB131" s="5"/>
      <c r="AC131" s="4"/>
      <c r="AD131" s="4"/>
      <c r="AE131" s="4"/>
      <c r="AF131" s="4"/>
      <c r="AG131" s="4"/>
      <c r="AH131" s="4"/>
      <c r="AI131" s="4"/>
    </row>
    <row r="132" spans="1:35" ht="13.5" customHeight="1">
      <c r="A132" s="23" t="str">
        <f t="shared" si="28"/>
        <v>LW16 10060Podstawowy</v>
      </c>
      <c r="B132" s="18" t="s">
        <v>100</v>
      </c>
      <c r="C132" s="14" t="s">
        <v>431</v>
      </c>
      <c r="D132" s="15">
        <v>100</v>
      </c>
      <c r="E132" s="13">
        <v>60</v>
      </c>
      <c r="F132" s="60" t="s">
        <v>2036</v>
      </c>
      <c r="G132" s="43" t="str">
        <f t="shared" si="29"/>
        <v>41,92</v>
      </c>
      <c r="H132" s="43" t="str">
        <f t="shared" si="30"/>
        <v>41,92</v>
      </c>
      <c r="I132" s="43">
        <f t="shared" si="31"/>
        <v>44.92</v>
      </c>
      <c r="J132" s="60" t="s">
        <v>2104</v>
      </c>
      <c r="K132" s="58" t="str">
        <f t="shared" si="32"/>
        <v>710,11</v>
      </c>
      <c r="L132" s="47">
        <f t="shared" si="33"/>
        <v>711</v>
      </c>
      <c r="M132" s="236">
        <v>1.2</v>
      </c>
      <c r="N132" s="54">
        <v>0</v>
      </c>
      <c r="O132" s="55">
        <f t="shared" si="34"/>
        <v>853.19999999999993</v>
      </c>
      <c r="P132" s="57">
        <f t="shared" si="36"/>
        <v>853</v>
      </c>
      <c r="Q132" s="23"/>
      <c r="R132" s="23"/>
      <c r="S132" s="46">
        <v>25</v>
      </c>
      <c r="T132" s="46">
        <v>25</v>
      </c>
      <c r="U132" s="46">
        <f t="shared" si="37"/>
        <v>160</v>
      </c>
      <c r="V132" s="15">
        <f t="shared" si="35"/>
        <v>210</v>
      </c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</row>
    <row r="133" spans="1:35" ht="13.5" customHeight="1">
      <c r="A133" s="23" t="str">
        <f t="shared" si="28"/>
        <v>LW17 10060Podstawowy</v>
      </c>
      <c r="B133" s="18" t="s">
        <v>101</v>
      </c>
      <c r="C133" s="14" t="s">
        <v>431</v>
      </c>
      <c r="D133" s="15">
        <v>100</v>
      </c>
      <c r="E133" s="13">
        <v>60</v>
      </c>
      <c r="F133" s="60" t="s">
        <v>37</v>
      </c>
      <c r="G133" s="43" t="str">
        <f t="shared" si="29"/>
        <v>41,82</v>
      </c>
      <c r="H133" s="43" t="str">
        <f t="shared" si="30"/>
        <v>41,82</v>
      </c>
      <c r="I133" s="43">
        <f t="shared" si="31"/>
        <v>44.82</v>
      </c>
      <c r="J133" s="60" t="s">
        <v>2105</v>
      </c>
      <c r="K133" s="58" t="str">
        <f t="shared" si="32"/>
        <v>744,13</v>
      </c>
      <c r="L133" s="47">
        <f t="shared" si="33"/>
        <v>745</v>
      </c>
      <c r="M133" s="236">
        <v>1.2</v>
      </c>
      <c r="N133" s="54">
        <v>0</v>
      </c>
      <c r="O133" s="55">
        <f t="shared" si="34"/>
        <v>894</v>
      </c>
      <c r="P133" s="57">
        <f t="shared" si="36"/>
        <v>894</v>
      </c>
      <c r="Q133" s="23"/>
      <c r="R133" s="23"/>
      <c r="S133" s="46">
        <v>25</v>
      </c>
      <c r="T133" s="46">
        <v>25</v>
      </c>
      <c r="U133" s="46">
        <f t="shared" si="37"/>
        <v>160</v>
      </c>
      <c r="V133" s="15">
        <f t="shared" si="35"/>
        <v>210</v>
      </c>
      <c r="Y133" s="4"/>
      <c r="Z133" s="4"/>
      <c r="AA133" s="4"/>
      <c r="AB133" s="40"/>
      <c r="AC133" s="4"/>
      <c r="AD133" s="4"/>
      <c r="AE133" s="4"/>
      <c r="AF133" s="4"/>
      <c r="AG133" s="4"/>
      <c r="AH133" s="4"/>
      <c r="AI133" s="4"/>
    </row>
    <row r="134" spans="1:35" ht="13.5" customHeight="1">
      <c r="A134" s="23" t="str">
        <f t="shared" si="28"/>
        <v>LW18 10060Podstawowy</v>
      </c>
      <c r="B134" s="18" t="s">
        <v>102</v>
      </c>
      <c r="C134" s="14" t="s">
        <v>431</v>
      </c>
      <c r="D134" s="15">
        <v>100</v>
      </c>
      <c r="E134" s="13">
        <v>60</v>
      </c>
      <c r="F134" s="60" t="s">
        <v>52</v>
      </c>
      <c r="G134" s="43" t="str">
        <f t="shared" si="29"/>
        <v>44,1</v>
      </c>
      <c r="H134" s="43" t="str">
        <f t="shared" si="30"/>
        <v>44,1</v>
      </c>
      <c r="I134" s="43">
        <f t="shared" si="31"/>
        <v>47.1</v>
      </c>
      <c r="J134" s="60" t="s">
        <v>2106</v>
      </c>
      <c r="K134" s="58" t="str">
        <f t="shared" si="32"/>
        <v>848,21</v>
      </c>
      <c r="L134" s="47">
        <f t="shared" si="33"/>
        <v>849</v>
      </c>
      <c r="M134" s="236">
        <v>1.2</v>
      </c>
      <c r="N134" s="54">
        <v>0</v>
      </c>
      <c r="O134" s="55">
        <f t="shared" si="34"/>
        <v>1018.8</v>
      </c>
      <c r="P134" s="57">
        <f t="shared" si="36"/>
        <v>1018</v>
      </c>
      <c r="Q134" s="23"/>
      <c r="R134" s="23"/>
      <c r="S134" s="46">
        <v>25</v>
      </c>
      <c r="T134" s="46">
        <v>25</v>
      </c>
      <c r="U134" s="46">
        <f t="shared" si="37"/>
        <v>160</v>
      </c>
      <c r="V134" s="15">
        <f t="shared" si="35"/>
        <v>210</v>
      </c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</row>
    <row r="135" spans="1:35" ht="13.5" customHeight="1">
      <c r="A135" s="23" t="str">
        <f t="shared" si="28"/>
        <v>LW19 10060Podstawowy</v>
      </c>
      <c r="B135" s="18" t="s">
        <v>103</v>
      </c>
      <c r="C135" s="14" t="s">
        <v>431</v>
      </c>
      <c r="D135" s="15">
        <v>100</v>
      </c>
      <c r="E135" s="13">
        <v>60</v>
      </c>
      <c r="F135" s="60" t="s">
        <v>2037</v>
      </c>
      <c r="G135" s="43" t="str">
        <f t="shared" si="29"/>
        <v>40,17</v>
      </c>
      <c r="H135" s="43" t="str">
        <f t="shared" si="30"/>
        <v>40,17</v>
      </c>
      <c r="I135" s="43">
        <f t="shared" si="31"/>
        <v>43.17</v>
      </c>
      <c r="J135" s="60" t="s">
        <v>2107</v>
      </c>
      <c r="K135" s="58" t="str">
        <f t="shared" si="32"/>
        <v>660,52</v>
      </c>
      <c r="L135" s="47">
        <f t="shared" si="33"/>
        <v>661</v>
      </c>
      <c r="M135" s="236">
        <v>1.2</v>
      </c>
      <c r="N135" s="54">
        <v>0</v>
      </c>
      <c r="O135" s="55">
        <f t="shared" si="34"/>
        <v>793.19999999999993</v>
      </c>
      <c r="P135" s="57">
        <f t="shared" si="36"/>
        <v>793</v>
      </c>
      <c r="Q135" s="23"/>
      <c r="R135" s="23"/>
      <c r="S135" s="46">
        <v>25</v>
      </c>
      <c r="T135" s="46">
        <v>25</v>
      </c>
      <c r="U135" s="46">
        <f t="shared" si="37"/>
        <v>160</v>
      </c>
      <c r="V135" s="15">
        <f t="shared" si="35"/>
        <v>210</v>
      </c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</row>
    <row r="136" spans="1:35" ht="13.5" customHeight="1">
      <c r="A136" s="23" t="str">
        <f t="shared" si="28"/>
        <v>LW20 10060Podstawowy</v>
      </c>
      <c r="B136" s="18" t="s">
        <v>105</v>
      </c>
      <c r="C136" s="14" t="s">
        <v>431</v>
      </c>
      <c r="D136" s="15">
        <v>100</v>
      </c>
      <c r="E136" s="13">
        <v>60</v>
      </c>
      <c r="F136" s="60" t="s">
        <v>2038</v>
      </c>
      <c r="G136" s="43" t="str">
        <f t="shared" si="29"/>
        <v>42,49</v>
      </c>
      <c r="H136" s="43" t="str">
        <f t="shared" si="30"/>
        <v>42,49</v>
      </c>
      <c r="I136" s="43">
        <f t="shared" si="31"/>
        <v>45.49</v>
      </c>
      <c r="J136" s="60" t="s">
        <v>2108</v>
      </c>
      <c r="K136" s="58" t="str">
        <f t="shared" si="32"/>
        <v>740,40</v>
      </c>
      <c r="L136" s="47">
        <f t="shared" si="33"/>
        <v>741</v>
      </c>
      <c r="M136" s="236">
        <v>1.2</v>
      </c>
      <c r="N136" s="54">
        <v>0</v>
      </c>
      <c r="O136" s="55">
        <f t="shared" si="34"/>
        <v>889.19999999999993</v>
      </c>
      <c r="P136" s="57">
        <f t="shared" si="36"/>
        <v>889</v>
      </c>
      <c r="Q136" s="23"/>
      <c r="R136" s="23"/>
      <c r="S136" s="46">
        <v>25</v>
      </c>
      <c r="T136" s="46">
        <v>25</v>
      </c>
      <c r="U136" s="46">
        <f t="shared" si="37"/>
        <v>160</v>
      </c>
      <c r="V136" s="15">
        <f t="shared" si="35"/>
        <v>210</v>
      </c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</row>
    <row r="137" spans="1:35" ht="13.5" customHeight="1">
      <c r="A137" s="23" t="str">
        <f t="shared" si="28"/>
        <v>LW2510060Podstawowy</v>
      </c>
      <c r="B137" s="18" t="s">
        <v>559</v>
      </c>
      <c r="C137" s="14" t="s">
        <v>431</v>
      </c>
      <c r="D137" s="15">
        <v>100</v>
      </c>
      <c r="E137" s="13">
        <v>60</v>
      </c>
      <c r="F137" s="60" t="s">
        <v>2039</v>
      </c>
      <c r="G137" s="43" t="str">
        <f t="shared" si="29"/>
        <v>33,13</v>
      </c>
      <c r="H137" s="43" t="str">
        <f t="shared" si="30"/>
        <v>33,13</v>
      </c>
      <c r="I137" s="43">
        <f t="shared" si="31"/>
        <v>36.130000000000003</v>
      </c>
      <c r="J137" s="60" t="s">
        <v>2109</v>
      </c>
      <c r="K137" s="58" t="str">
        <f t="shared" si="32"/>
        <v>589,07</v>
      </c>
      <c r="L137" s="47">
        <f t="shared" si="33"/>
        <v>590</v>
      </c>
      <c r="M137" s="236">
        <v>1.2</v>
      </c>
      <c r="N137" s="54">
        <v>0</v>
      </c>
      <c r="O137" s="55">
        <f t="shared" si="34"/>
        <v>708</v>
      </c>
      <c r="P137" s="57">
        <f t="shared" si="36"/>
        <v>708</v>
      </c>
      <c r="Q137" s="23"/>
      <c r="R137" s="23"/>
      <c r="S137" s="46">
        <v>25</v>
      </c>
      <c r="T137" s="46">
        <v>25</v>
      </c>
      <c r="U137" s="46">
        <f t="shared" si="37"/>
        <v>120</v>
      </c>
      <c r="V137" s="15">
        <f t="shared" si="35"/>
        <v>170</v>
      </c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</row>
    <row r="138" spans="1:35" ht="13.5" customHeight="1">
      <c r="A138" s="23" t="str">
        <f t="shared" si="28"/>
        <v>LW2610060Podstawowy</v>
      </c>
      <c r="B138" s="18" t="s">
        <v>560</v>
      </c>
      <c r="C138" s="14" t="s">
        <v>431</v>
      </c>
      <c r="D138" s="15">
        <v>100</v>
      </c>
      <c r="E138" s="13">
        <v>60</v>
      </c>
      <c r="F138" s="60" t="s">
        <v>2040</v>
      </c>
      <c r="G138" s="43" t="str">
        <f t="shared" si="29"/>
        <v>35,25</v>
      </c>
      <c r="H138" s="43" t="str">
        <f t="shared" si="30"/>
        <v>35,25</v>
      </c>
      <c r="I138" s="43">
        <f t="shared" si="31"/>
        <v>38.25</v>
      </c>
      <c r="J138" s="60" t="s">
        <v>2110</v>
      </c>
      <c r="K138" s="58" t="str">
        <f t="shared" si="32"/>
        <v>701,02</v>
      </c>
      <c r="L138" s="47">
        <f t="shared" si="33"/>
        <v>702</v>
      </c>
      <c r="M138" s="236">
        <v>1.2</v>
      </c>
      <c r="N138" s="54">
        <v>0</v>
      </c>
      <c r="O138" s="55">
        <f t="shared" si="34"/>
        <v>842.4</v>
      </c>
      <c r="P138" s="57">
        <f t="shared" si="36"/>
        <v>842</v>
      </c>
      <c r="Q138" s="23"/>
      <c r="R138" s="23"/>
      <c r="S138" s="46">
        <v>25</v>
      </c>
      <c r="T138" s="46">
        <v>25</v>
      </c>
      <c r="U138" s="46">
        <f t="shared" si="37"/>
        <v>120</v>
      </c>
      <c r="V138" s="15">
        <f t="shared" si="35"/>
        <v>170</v>
      </c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</row>
    <row r="139" spans="1:35" ht="13.5" customHeight="1">
      <c r="A139" s="23" t="str">
        <f t="shared" si="28"/>
        <v>LW2710060Podstawowy</v>
      </c>
      <c r="B139" s="18" t="s">
        <v>1738</v>
      </c>
      <c r="C139" s="14" t="s">
        <v>431</v>
      </c>
      <c r="D139" s="15">
        <v>100</v>
      </c>
      <c r="E139" s="13">
        <v>60</v>
      </c>
      <c r="F139" s="60" t="s">
        <v>2041</v>
      </c>
      <c r="G139" s="43" t="str">
        <f t="shared" si="29"/>
        <v>35,83</v>
      </c>
      <c r="H139" s="43" t="str">
        <f t="shared" si="30"/>
        <v>35,83</v>
      </c>
      <c r="I139" s="43">
        <f t="shared" si="31"/>
        <v>38.83</v>
      </c>
      <c r="J139" s="60" t="s">
        <v>2111</v>
      </c>
      <c r="K139" s="58" t="str">
        <f t="shared" si="32"/>
        <v>670,25</v>
      </c>
      <c r="L139" s="47">
        <f t="shared" si="33"/>
        <v>671</v>
      </c>
      <c r="M139" s="236">
        <v>1.2</v>
      </c>
      <c r="N139" s="54">
        <v>0</v>
      </c>
      <c r="O139" s="55">
        <f t="shared" si="34"/>
        <v>805.19999999999993</v>
      </c>
      <c r="P139" s="57">
        <f t="shared" si="36"/>
        <v>805</v>
      </c>
      <c r="Q139" s="23"/>
      <c r="R139" s="23"/>
      <c r="S139" s="46">
        <v>25</v>
      </c>
      <c r="T139" s="46">
        <v>25</v>
      </c>
      <c r="U139" s="46">
        <f t="shared" si="37"/>
        <v>120</v>
      </c>
      <c r="V139" s="15">
        <f t="shared" si="35"/>
        <v>170</v>
      </c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</row>
    <row r="140" spans="1:35" ht="13.5" customHeight="1">
      <c r="A140" s="23" t="str">
        <f t="shared" si="28"/>
        <v>LW2810060Podstawowy</v>
      </c>
      <c r="B140" s="18" t="s">
        <v>1739</v>
      </c>
      <c r="C140" s="14" t="s">
        <v>431</v>
      </c>
      <c r="D140" s="15">
        <v>100</v>
      </c>
      <c r="E140" s="13">
        <v>60</v>
      </c>
      <c r="F140" s="60" t="s">
        <v>2042</v>
      </c>
      <c r="G140" s="43" t="str">
        <f t="shared" si="29"/>
        <v>38,27</v>
      </c>
      <c r="H140" s="43" t="str">
        <f t="shared" si="30"/>
        <v>38,27</v>
      </c>
      <c r="I140" s="43">
        <f t="shared" si="31"/>
        <v>41.27</v>
      </c>
      <c r="J140" s="60" t="s">
        <v>2112</v>
      </c>
      <c r="K140" s="58" t="str">
        <f t="shared" si="32"/>
        <v>806,03</v>
      </c>
      <c r="L140" s="47">
        <f t="shared" si="33"/>
        <v>807</v>
      </c>
      <c r="M140" s="236">
        <v>1.2</v>
      </c>
      <c r="N140" s="54">
        <v>0</v>
      </c>
      <c r="O140" s="55">
        <f t="shared" si="34"/>
        <v>968.4</v>
      </c>
      <c r="P140" s="57">
        <f t="shared" si="36"/>
        <v>968</v>
      </c>
      <c r="Q140" s="23"/>
      <c r="R140" s="23"/>
      <c r="S140" s="46">
        <v>25</v>
      </c>
      <c r="T140" s="46">
        <v>25</v>
      </c>
      <c r="U140" s="46">
        <f t="shared" si="37"/>
        <v>160</v>
      </c>
      <c r="V140" s="15">
        <f t="shared" si="35"/>
        <v>210</v>
      </c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</row>
    <row r="141" spans="1:35" ht="13.5" customHeight="1">
      <c r="A141" s="23" t="str">
        <f t="shared" si="28"/>
        <v>LW2910060Podstawowy</v>
      </c>
      <c r="B141" s="18" t="s">
        <v>1740</v>
      </c>
      <c r="C141" s="14" t="s">
        <v>431</v>
      </c>
      <c r="D141" s="15">
        <v>100</v>
      </c>
      <c r="E141" s="13">
        <v>60</v>
      </c>
      <c r="F141" s="60" t="s">
        <v>2043</v>
      </c>
      <c r="G141" s="43" t="str">
        <f t="shared" si="29"/>
        <v>40,39</v>
      </c>
      <c r="H141" s="43" t="str">
        <f t="shared" si="30"/>
        <v>40,39</v>
      </c>
      <c r="I141" s="43">
        <f t="shared" si="31"/>
        <v>43.39</v>
      </c>
      <c r="J141" s="60" t="s">
        <v>2113</v>
      </c>
      <c r="K141" s="58" t="str">
        <f t="shared" si="32"/>
        <v>786,07</v>
      </c>
      <c r="L141" s="47">
        <f t="shared" si="33"/>
        <v>787</v>
      </c>
      <c r="M141" s="236">
        <v>1.2</v>
      </c>
      <c r="N141" s="54">
        <v>0</v>
      </c>
      <c r="O141" s="55">
        <f t="shared" si="34"/>
        <v>944.4</v>
      </c>
      <c r="P141" s="57">
        <f t="shared" si="36"/>
        <v>944</v>
      </c>
      <c r="Q141" s="23"/>
      <c r="R141" s="23"/>
      <c r="S141" s="46">
        <v>25</v>
      </c>
      <c r="T141" s="46">
        <v>25</v>
      </c>
      <c r="U141" s="46">
        <f t="shared" si="37"/>
        <v>160</v>
      </c>
      <c r="V141" s="15">
        <f t="shared" si="35"/>
        <v>210</v>
      </c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</row>
    <row r="142" spans="1:35" ht="13.5" customHeight="1">
      <c r="A142" s="23" t="str">
        <f t="shared" si="28"/>
        <v>LW3010060Podstawowy</v>
      </c>
      <c r="B142" s="18" t="s">
        <v>1742</v>
      </c>
      <c r="C142" s="14" t="s">
        <v>431</v>
      </c>
      <c r="D142" s="15">
        <v>100</v>
      </c>
      <c r="E142" s="13">
        <v>60</v>
      </c>
      <c r="F142" s="60" t="s">
        <v>2044</v>
      </c>
      <c r="G142" s="43" t="str">
        <f t="shared" si="29"/>
        <v>42,83</v>
      </c>
      <c r="H142" s="43" t="str">
        <f t="shared" si="30"/>
        <v>42,83</v>
      </c>
      <c r="I142" s="43">
        <f t="shared" si="31"/>
        <v>45.83</v>
      </c>
      <c r="J142" s="60" t="s">
        <v>2114</v>
      </c>
      <c r="K142" s="58" t="str">
        <f t="shared" si="32"/>
        <v>909,11</v>
      </c>
      <c r="L142" s="47">
        <f t="shared" si="33"/>
        <v>910</v>
      </c>
      <c r="M142" s="236">
        <v>1.2</v>
      </c>
      <c r="N142" s="54">
        <v>0</v>
      </c>
      <c r="O142" s="55">
        <f t="shared" si="34"/>
        <v>1092</v>
      </c>
      <c r="P142" s="57">
        <f t="shared" si="36"/>
        <v>1092</v>
      </c>
      <c r="Q142" s="23"/>
      <c r="R142" s="23"/>
      <c r="S142" s="46">
        <v>25</v>
      </c>
      <c r="T142" s="46">
        <v>25</v>
      </c>
      <c r="U142" s="46">
        <f t="shared" si="37"/>
        <v>160</v>
      </c>
      <c r="V142" s="15">
        <f t="shared" si="35"/>
        <v>210</v>
      </c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</row>
    <row r="143" spans="1:35" ht="13.5" customHeight="1">
      <c r="A143" s="23" t="str">
        <f t="shared" si="28"/>
        <v>LW3110060Podstawowy</v>
      </c>
      <c r="B143" s="18" t="s">
        <v>1743</v>
      </c>
      <c r="C143" s="14" t="s">
        <v>431</v>
      </c>
      <c r="D143" s="15">
        <v>100</v>
      </c>
      <c r="E143" s="13">
        <v>60</v>
      </c>
      <c r="F143" s="60" t="s">
        <v>2045</v>
      </c>
      <c r="G143" s="43" t="str">
        <f t="shared" si="29"/>
        <v>43,61</v>
      </c>
      <c r="H143" s="43" t="str">
        <f t="shared" si="30"/>
        <v>43,61</v>
      </c>
      <c r="I143" s="43">
        <f t="shared" si="31"/>
        <v>46.61</v>
      </c>
      <c r="J143" s="60" t="s">
        <v>2115</v>
      </c>
      <c r="K143" s="58" t="str">
        <f t="shared" si="32"/>
        <v>870,17</v>
      </c>
      <c r="L143" s="47">
        <f t="shared" si="33"/>
        <v>871</v>
      </c>
      <c r="M143" s="236">
        <v>1.2</v>
      </c>
      <c r="N143" s="54">
        <v>0</v>
      </c>
      <c r="O143" s="55">
        <f t="shared" si="34"/>
        <v>1045.2</v>
      </c>
      <c r="P143" s="57">
        <f t="shared" si="36"/>
        <v>1045</v>
      </c>
      <c r="Q143" s="23"/>
      <c r="R143" s="23"/>
      <c r="S143" s="46">
        <v>25</v>
      </c>
      <c r="T143" s="46">
        <v>25</v>
      </c>
      <c r="U143" s="46">
        <f t="shared" si="37"/>
        <v>160</v>
      </c>
      <c r="V143" s="15">
        <f t="shared" si="35"/>
        <v>210</v>
      </c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</row>
    <row r="144" spans="1:35" ht="13.5" customHeight="1">
      <c r="A144" s="23" t="str">
        <f t="shared" si="28"/>
        <v>LW3210060Podstawowy</v>
      </c>
      <c r="B144" s="18" t="s">
        <v>1744</v>
      </c>
      <c r="C144" s="14" t="s">
        <v>431</v>
      </c>
      <c r="D144" s="15">
        <v>100</v>
      </c>
      <c r="E144" s="13">
        <v>60</v>
      </c>
      <c r="F144" s="60" t="s">
        <v>2046</v>
      </c>
      <c r="G144" s="43" t="str">
        <f t="shared" si="29"/>
        <v>46,04</v>
      </c>
      <c r="H144" s="43" t="str">
        <f t="shared" si="30"/>
        <v>46,04</v>
      </c>
      <c r="I144" s="43">
        <f t="shared" si="31"/>
        <v>49.04</v>
      </c>
      <c r="J144" s="60" t="s">
        <v>2116</v>
      </c>
      <c r="K144" s="58" t="str">
        <f t="shared" si="32"/>
        <v>1005,95</v>
      </c>
      <c r="L144" s="47">
        <f t="shared" si="33"/>
        <v>1006</v>
      </c>
      <c r="M144" s="236">
        <v>1.2</v>
      </c>
      <c r="N144" s="54">
        <v>0</v>
      </c>
      <c r="O144" s="55">
        <f t="shared" si="34"/>
        <v>1207.2</v>
      </c>
      <c r="P144" s="57">
        <f t="shared" si="36"/>
        <v>1207</v>
      </c>
      <c r="Q144" s="23"/>
      <c r="R144" s="23"/>
      <c r="S144" s="46">
        <v>25</v>
      </c>
      <c r="T144" s="46">
        <v>25</v>
      </c>
      <c r="U144" s="46">
        <f t="shared" si="37"/>
        <v>160</v>
      </c>
      <c r="V144" s="15">
        <f t="shared" si="35"/>
        <v>210</v>
      </c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</row>
    <row r="145" spans="1:35" ht="13.5" customHeight="1">
      <c r="A145" s="23" t="str">
        <f t="shared" si="28"/>
        <v>LW3310060Podstawowy</v>
      </c>
      <c r="B145" s="18" t="s">
        <v>1745</v>
      </c>
      <c r="C145" s="14" t="s">
        <v>431</v>
      </c>
      <c r="D145" s="15">
        <v>100</v>
      </c>
      <c r="E145" s="13">
        <v>60</v>
      </c>
      <c r="F145" s="60" t="s">
        <v>76</v>
      </c>
      <c r="G145" s="43" t="str">
        <f t="shared" si="29"/>
        <v>43,9</v>
      </c>
      <c r="H145" s="43" t="str">
        <f t="shared" si="30"/>
        <v>43,9</v>
      </c>
      <c r="I145" s="43">
        <f t="shared" si="31"/>
        <v>46.9</v>
      </c>
      <c r="J145" s="60" t="s">
        <v>2117</v>
      </c>
      <c r="K145" s="58" t="str">
        <f t="shared" si="32"/>
        <v>874,70</v>
      </c>
      <c r="L145" s="47">
        <f t="shared" si="33"/>
        <v>875</v>
      </c>
      <c r="M145" s="236">
        <v>1.2</v>
      </c>
      <c r="N145" s="54">
        <v>0</v>
      </c>
      <c r="O145" s="55">
        <f t="shared" si="34"/>
        <v>1050</v>
      </c>
      <c r="P145" s="57">
        <f t="shared" si="36"/>
        <v>1050</v>
      </c>
      <c r="Q145" s="23"/>
      <c r="R145" s="23"/>
      <c r="S145" s="46">
        <v>25</v>
      </c>
      <c r="T145" s="46">
        <v>25</v>
      </c>
      <c r="U145" s="46">
        <f t="shared" si="37"/>
        <v>160</v>
      </c>
      <c r="V145" s="15">
        <f t="shared" si="35"/>
        <v>210</v>
      </c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</row>
    <row r="146" spans="1:35" ht="13.5" customHeight="1">
      <c r="A146" s="23" t="str">
        <f t="shared" si="28"/>
        <v>LW3410060Podstawowy</v>
      </c>
      <c r="B146" s="18" t="s">
        <v>1746</v>
      </c>
      <c r="C146" s="14" t="s">
        <v>431</v>
      </c>
      <c r="D146" s="15">
        <v>100</v>
      </c>
      <c r="E146" s="13">
        <v>60</v>
      </c>
      <c r="F146" s="60" t="s">
        <v>2047</v>
      </c>
      <c r="G146" s="43" t="str">
        <f t="shared" si="29"/>
        <v>46,34</v>
      </c>
      <c r="H146" s="43" t="str">
        <f t="shared" si="30"/>
        <v>46,34</v>
      </c>
      <c r="I146" s="43">
        <f t="shared" si="31"/>
        <v>49.34</v>
      </c>
      <c r="J146" s="60" t="s">
        <v>2118</v>
      </c>
      <c r="K146" s="58" t="str">
        <f t="shared" si="32"/>
        <v>997,74</v>
      </c>
      <c r="L146" s="47">
        <f t="shared" si="33"/>
        <v>998</v>
      </c>
      <c r="M146" s="236">
        <v>1.2</v>
      </c>
      <c r="N146" s="54">
        <v>0</v>
      </c>
      <c r="O146" s="55">
        <f t="shared" si="34"/>
        <v>1197.5999999999999</v>
      </c>
      <c r="P146" s="57">
        <f t="shared" si="36"/>
        <v>1197</v>
      </c>
      <c r="Q146" s="23"/>
      <c r="R146" s="23"/>
      <c r="S146" s="46">
        <v>25</v>
      </c>
      <c r="T146" s="46">
        <v>25</v>
      </c>
      <c r="U146" s="46">
        <f t="shared" si="37"/>
        <v>160</v>
      </c>
      <c r="V146" s="15">
        <f t="shared" si="35"/>
        <v>210</v>
      </c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</row>
    <row r="147" spans="1:35" ht="13.5" customHeight="1">
      <c r="A147" s="23" t="str">
        <f t="shared" si="28"/>
        <v>LW3510060Podstawowy</v>
      </c>
      <c r="B147" s="18" t="s">
        <v>1747</v>
      </c>
      <c r="C147" s="14" t="s">
        <v>431</v>
      </c>
      <c r="D147" s="15">
        <v>100</v>
      </c>
      <c r="E147" s="13">
        <v>60</v>
      </c>
      <c r="F147" s="60" t="s">
        <v>2048</v>
      </c>
      <c r="G147" s="43" t="str">
        <f t="shared" si="29"/>
        <v>40,29</v>
      </c>
      <c r="H147" s="43" t="str">
        <f t="shared" si="30"/>
        <v>40,29</v>
      </c>
      <c r="I147" s="43">
        <f t="shared" si="31"/>
        <v>43.29</v>
      </c>
      <c r="J147" s="60" t="s">
        <v>2119</v>
      </c>
      <c r="K147" s="58" t="str">
        <f t="shared" si="32"/>
        <v>669,83</v>
      </c>
      <c r="L147" s="47">
        <f t="shared" si="33"/>
        <v>670</v>
      </c>
      <c r="M147" s="236">
        <v>1.2</v>
      </c>
      <c r="N147" s="54">
        <v>0</v>
      </c>
      <c r="O147" s="55">
        <f t="shared" si="34"/>
        <v>804</v>
      </c>
      <c r="P147" s="57">
        <f t="shared" si="36"/>
        <v>804</v>
      </c>
      <c r="Q147" s="23"/>
      <c r="R147" s="23"/>
      <c r="S147" s="46">
        <v>25</v>
      </c>
      <c r="T147" s="46">
        <v>25</v>
      </c>
      <c r="U147" s="46">
        <f t="shared" si="37"/>
        <v>160</v>
      </c>
      <c r="V147" s="15">
        <f t="shared" si="35"/>
        <v>210</v>
      </c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</row>
    <row r="148" spans="1:35" ht="13.5" customHeight="1">
      <c r="A148" s="23" t="str">
        <f t="shared" si="28"/>
        <v>LW3610060Podstawowy</v>
      </c>
      <c r="B148" s="18" t="s">
        <v>1748</v>
      </c>
      <c r="C148" s="14" t="s">
        <v>431</v>
      </c>
      <c r="D148" s="15">
        <v>100</v>
      </c>
      <c r="E148" s="13">
        <v>60</v>
      </c>
      <c r="F148" s="60" t="s">
        <v>2049</v>
      </c>
      <c r="G148" s="43" t="str">
        <f t="shared" si="29"/>
        <v>42,73</v>
      </c>
      <c r="H148" s="43" t="str">
        <f t="shared" si="30"/>
        <v>42,73</v>
      </c>
      <c r="I148" s="43">
        <f t="shared" si="31"/>
        <v>45.73</v>
      </c>
      <c r="J148" s="60" t="s">
        <v>2120</v>
      </c>
      <c r="K148" s="58" t="str">
        <f t="shared" si="32"/>
        <v>805,61</v>
      </c>
      <c r="L148" s="47">
        <f t="shared" si="33"/>
        <v>806</v>
      </c>
      <c r="M148" s="236">
        <v>1.2</v>
      </c>
      <c r="N148" s="54">
        <v>0</v>
      </c>
      <c r="O148" s="55">
        <f t="shared" si="34"/>
        <v>967.19999999999993</v>
      </c>
      <c r="P148" s="57">
        <f t="shared" si="36"/>
        <v>967</v>
      </c>
      <c r="Q148" s="23"/>
      <c r="R148" s="23"/>
      <c r="S148" s="46">
        <v>25</v>
      </c>
      <c r="T148" s="46">
        <v>25</v>
      </c>
      <c r="U148" s="46">
        <f t="shared" si="37"/>
        <v>160</v>
      </c>
      <c r="V148" s="15">
        <f t="shared" si="35"/>
        <v>210</v>
      </c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</row>
    <row r="149" spans="1:35" ht="13.5" customHeight="1">
      <c r="A149" s="23" t="str">
        <f t="shared" si="28"/>
        <v>LW3710060Podstawowy</v>
      </c>
      <c r="B149" s="18" t="s">
        <v>1907</v>
      </c>
      <c r="C149" s="14" t="s">
        <v>431</v>
      </c>
      <c r="D149" s="15">
        <v>100</v>
      </c>
      <c r="E149" s="13">
        <v>60</v>
      </c>
      <c r="F149" s="60" t="s">
        <v>2050</v>
      </c>
      <c r="G149" s="43" t="str">
        <f t="shared" si="29"/>
        <v>40,82</v>
      </c>
      <c r="H149" s="43" t="str">
        <f t="shared" si="30"/>
        <v>40,82</v>
      </c>
      <c r="I149" s="43">
        <f t="shared" si="31"/>
        <v>43.82</v>
      </c>
      <c r="J149" s="60" t="s">
        <v>2121</v>
      </c>
      <c r="K149" s="58" t="str">
        <f t="shared" si="32"/>
        <v>612,44</v>
      </c>
      <c r="L149" s="47">
        <f t="shared" si="33"/>
        <v>613</v>
      </c>
      <c r="M149" s="236">
        <v>1.2</v>
      </c>
      <c r="N149" s="54">
        <v>0</v>
      </c>
      <c r="O149" s="55">
        <f t="shared" si="34"/>
        <v>735.6</v>
      </c>
      <c r="P149" s="57">
        <f t="shared" si="36"/>
        <v>735</v>
      </c>
      <c r="Q149" s="23"/>
      <c r="R149" s="23"/>
      <c r="S149" s="46">
        <v>25</v>
      </c>
      <c r="T149" s="46">
        <v>25</v>
      </c>
      <c r="U149" s="46">
        <f t="shared" si="37"/>
        <v>160</v>
      </c>
      <c r="V149" s="15">
        <f t="shared" si="35"/>
        <v>210</v>
      </c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</row>
    <row r="150" spans="1:35" ht="13.5" customHeight="1">
      <c r="A150" s="23" t="str">
        <f t="shared" si="28"/>
        <v>LW3810060Podstawowy</v>
      </c>
      <c r="B150" s="18" t="s">
        <v>1978</v>
      </c>
      <c r="C150" s="14" t="s">
        <v>431</v>
      </c>
      <c r="D150" s="15">
        <v>100</v>
      </c>
      <c r="E150" s="13">
        <v>60</v>
      </c>
      <c r="F150" s="60" t="s">
        <v>2051</v>
      </c>
      <c r="G150" s="43" t="str">
        <f t="shared" si="29"/>
        <v>43,25</v>
      </c>
      <c r="H150" s="43" t="str">
        <f t="shared" si="30"/>
        <v>43,25</v>
      </c>
      <c r="I150" s="43">
        <f t="shared" si="31"/>
        <v>46.25</v>
      </c>
      <c r="J150" s="60" t="s">
        <v>2122</v>
      </c>
      <c r="K150" s="58" t="str">
        <f t="shared" si="32"/>
        <v>748,22</v>
      </c>
      <c r="L150" s="47">
        <f t="shared" si="33"/>
        <v>749</v>
      </c>
      <c r="M150" s="236">
        <v>1.2</v>
      </c>
      <c r="N150" s="54">
        <v>0</v>
      </c>
      <c r="O150" s="55">
        <f t="shared" si="34"/>
        <v>898.8</v>
      </c>
      <c r="P150" s="57">
        <f t="shared" si="36"/>
        <v>898</v>
      </c>
      <c r="Q150" s="23"/>
      <c r="R150" s="23"/>
      <c r="S150" s="46">
        <v>25</v>
      </c>
      <c r="T150" s="46">
        <v>25</v>
      </c>
      <c r="U150" s="46">
        <f t="shared" si="37"/>
        <v>160</v>
      </c>
      <c r="V150" s="15">
        <f t="shared" si="35"/>
        <v>210</v>
      </c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</row>
    <row r="151" spans="1:35" ht="13.5" customHeight="1">
      <c r="A151" s="23" t="str">
        <f t="shared" ref="A151:A187" si="38">CONCATENATE(B151,D151,E151,C151)</f>
        <v>LW duble 1 10060Kolor</v>
      </c>
      <c r="B151" s="18" t="s">
        <v>90</v>
      </c>
      <c r="C151" s="14" t="s">
        <v>2</v>
      </c>
      <c r="D151" s="15">
        <v>100</v>
      </c>
      <c r="E151" s="13">
        <v>60</v>
      </c>
      <c r="F151" s="60" t="s">
        <v>2020</v>
      </c>
      <c r="G151" s="43" t="str">
        <f>LEFT(F151,FIND("kg",F151)-2)</f>
        <v>35,44</v>
      </c>
      <c r="H151" s="43" t="str">
        <f t="shared" si="30"/>
        <v>35,44</v>
      </c>
      <c r="I151" s="43">
        <f t="shared" ref="I151:I187" si="39">H151+3</f>
        <v>38.44</v>
      </c>
      <c r="J151" s="60" t="s">
        <v>2052</v>
      </c>
      <c r="K151" s="58" t="str">
        <f t="shared" ref="K151:K166" si="40">LEFT(J151,FIND("zł",J151)-2)</f>
        <v>781,36</v>
      </c>
      <c r="L151" s="51">
        <f t="shared" ref="L151:L166" si="41">ROUNDUP(K151,0)</f>
        <v>782</v>
      </c>
      <c r="M151" s="53">
        <v>1.1000000000000001</v>
      </c>
      <c r="N151" s="54">
        <v>60</v>
      </c>
      <c r="O151" s="55">
        <f t="shared" ref="O151:O187" si="42">L151*M151+N151</f>
        <v>920.2</v>
      </c>
      <c r="P151" s="57">
        <f t="shared" si="36"/>
        <v>920</v>
      </c>
      <c r="Q151" s="23"/>
      <c r="R151" s="23"/>
      <c r="S151" s="46">
        <v>25</v>
      </c>
      <c r="T151" s="46">
        <v>25</v>
      </c>
      <c r="U151" s="46">
        <f t="shared" si="37"/>
        <v>120</v>
      </c>
      <c r="V151" s="15">
        <f>SUM(S151:U151)</f>
        <v>170</v>
      </c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</row>
    <row r="152" spans="1:35" ht="13.5" customHeight="1">
      <c r="A152" s="23" t="str">
        <f t="shared" si="38"/>
        <v>LW duble 2 10060Kolor</v>
      </c>
      <c r="B152" s="18" t="s">
        <v>91</v>
      </c>
      <c r="C152" s="14" t="s">
        <v>2</v>
      </c>
      <c r="D152" s="15">
        <v>100</v>
      </c>
      <c r="E152" s="13">
        <v>60</v>
      </c>
      <c r="F152" s="60" t="s">
        <v>2021</v>
      </c>
      <c r="G152" s="43" t="str">
        <f t="shared" ref="G152:G214" si="43">LEFT(F152,FIND("kg",F152)-2)</f>
        <v>38,66</v>
      </c>
      <c r="H152" s="43" t="str">
        <f t="shared" si="30"/>
        <v>38,66</v>
      </c>
      <c r="I152" s="43">
        <f t="shared" si="39"/>
        <v>41.66</v>
      </c>
      <c r="J152" s="60" t="s">
        <v>2053</v>
      </c>
      <c r="K152" s="58" t="str">
        <f t="shared" si="40"/>
        <v>883,04</v>
      </c>
      <c r="L152" s="51">
        <f t="shared" si="41"/>
        <v>884</v>
      </c>
      <c r="M152" s="53">
        <v>1.1000000000000001</v>
      </c>
      <c r="N152" s="54">
        <v>60</v>
      </c>
      <c r="O152" s="55">
        <f t="shared" si="42"/>
        <v>1032.4000000000001</v>
      </c>
      <c r="P152" s="57">
        <f t="shared" si="36"/>
        <v>1032</v>
      </c>
      <c r="Q152" s="23"/>
      <c r="R152" s="23"/>
      <c r="S152" s="46">
        <v>25</v>
      </c>
      <c r="T152" s="46">
        <v>25</v>
      </c>
      <c r="U152" s="46">
        <f t="shared" si="37"/>
        <v>160</v>
      </c>
      <c r="V152" s="15">
        <f t="shared" ref="V152:V187" si="44">SUM(S152:U152)</f>
        <v>210</v>
      </c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</row>
    <row r="153" spans="1:35" ht="13.5" customHeight="1">
      <c r="A153" s="23" t="str">
        <f t="shared" si="38"/>
        <v>LW duble 3 10060Kolor</v>
      </c>
      <c r="B153" s="18" t="s">
        <v>92</v>
      </c>
      <c r="C153" s="14" t="s">
        <v>2</v>
      </c>
      <c r="D153" s="15">
        <v>100</v>
      </c>
      <c r="E153" s="13">
        <v>60</v>
      </c>
      <c r="F153" s="60" t="s">
        <v>2022</v>
      </c>
      <c r="G153" s="43" t="str">
        <f t="shared" si="43"/>
        <v>39,95</v>
      </c>
      <c r="H153" s="43" t="str">
        <f t="shared" si="30"/>
        <v>39,95</v>
      </c>
      <c r="I153" s="43">
        <f t="shared" si="39"/>
        <v>42.95</v>
      </c>
      <c r="J153" s="60" t="s">
        <v>2054</v>
      </c>
      <c r="K153" s="58" t="str">
        <f t="shared" si="40"/>
        <v>948,40</v>
      </c>
      <c r="L153" s="51">
        <f t="shared" si="41"/>
        <v>949</v>
      </c>
      <c r="M153" s="53">
        <v>1.1000000000000001</v>
      </c>
      <c r="N153" s="54">
        <v>60</v>
      </c>
      <c r="O153" s="55">
        <f t="shared" si="42"/>
        <v>1103.9000000000001</v>
      </c>
      <c r="P153" s="57">
        <f t="shared" si="36"/>
        <v>1103</v>
      </c>
      <c r="Q153" s="23"/>
      <c r="R153" s="23"/>
      <c r="S153" s="46">
        <v>25</v>
      </c>
      <c r="T153" s="46">
        <v>25</v>
      </c>
      <c r="U153" s="46">
        <f t="shared" si="37"/>
        <v>160</v>
      </c>
      <c r="V153" s="15">
        <f t="shared" si="44"/>
        <v>210</v>
      </c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</row>
    <row r="154" spans="1:35" ht="13.5" customHeight="1">
      <c r="A154" s="23" t="str">
        <f t="shared" si="38"/>
        <v>LW1 10060Kolor</v>
      </c>
      <c r="B154" s="18" t="s">
        <v>93</v>
      </c>
      <c r="C154" s="14" t="s">
        <v>2</v>
      </c>
      <c r="D154" s="15">
        <v>100</v>
      </c>
      <c r="E154" s="13">
        <v>60</v>
      </c>
      <c r="F154" s="60" t="s">
        <v>2023</v>
      </c>
      <c r="G154" s="43" t="str">
        <f t="shared" si="43"/>
        <v>26,84</v>
      </c>
      <c r="H154" s="43" t="str">
        <f t="shared" si="30"/>
        <v>26,84</v>
      </c>
      <c r="I154" s="43">
        <f t="shared" si="39"/>
        <v>29.84</v>
      </c>
      <c r="J154" s="60" t="s">
        <v>2055</v>
      </c>
      <c r="K154" s="58" t="str">
        <f t="shared" si="40"/>
        <v>478,28</v>
      </c>
      <c r="L154" s="51">
        <f t="shared" si="41"/>
        <v>479</v>
      </c>
      <c r="M154" s="53">
        <v>1.1000000000000001</v>
      </c>
      <c r="N154" s="54">
        <v>60</v>
      </c>
      <c r="O154" s="55">
        <f t="shared" si="42"/>
        <v>586.90000000000009</v>
      </c>
      <c r="P154" s="57">
        <f t="shared" si="36"/>
        <v>586</v>
      </c>
      <c r="Q154" s="23"/>
      <c r="R154" s="23"/>
      <c r="S154" s="46">
        <v>25</v>
      </c>
      <c r="T154" s="46">
        <v>25</v>
      </c>
      <c r="U154" s="46">
        <f t="shared" si="37"/>
        <v>90</v>
      </c>
      <c r="V154" s="15">
        <f t="shared" si="44"/>
        <v>140</v>
      </c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</row>
    <row r="155" spans="1:35" ht="13.5" customHeight="1">
      <c r="A155" s="23" t="str">
        <f t="shared" si="38"/>
        <v>LW2 10060Kolor</v>
      </c>
      <c r="B155" s="18" t="s">
        <v>104</v>
      </c>
      <c r="C155" s="14" t="s">
        <v>2</v>
      </c>
      <c r="D155" s="15">
        <v>100</v>
      </c>
      <c r="E155" s="13">
        <v>60</v>
      </c>
      <c r="F155" s="60" t="s">
        <v>2024</v>
      </c>
      <c r="G155" s="43" t="str">
        <f t="shared" si="43"/>
        <v>32,48</v>
      </c>
      <c r="H155" s="43" t="str">
        <f t="shared" si="30"/>
        <v>32,48</v>
      </c>
      <c r="I155" s="43">
        <f t="shared" si="39"/>
        <v>35.479999999999997</v>
      </c>
      <c r="J155" s="60" t="s">
        <v>2056</v>
      </c>
      <c r="K155" s="58" t="str">
        <f t="shared" si="40"/>
        <v>544,34</v>
      </c>
      <c r="L155" s="51">
        <f t="shared" si="41"/>
        <v>545</v>
      </c>
      <c r="M155" s="53">
        <v>1.1000000000000001</v>
      </c>
      <c r="N155" s="54">
        <v>60</v>
      </c>
      <c r="O155" s="55">
        <f t="shared" si="42"/>
        <v>659.5</v>
      </c>
      <c r="P155" s="57">
        <f t="shared" si="36"/>
        <v>659</v>
      </c>
      <c r="Q155" s="23"/>
      <c r="R155" s="23"/>
      <c r="S155" s="46">
        <v>25</v>
      </c>
      <c r="T155" s="46">
        <v>25</v>
      </c>
      <c r="U155" s="46">
        <f t="shared" si="37"/>
        <v>120</v>
      </c>
      <c r="V155" s="15">
        <f t="shared" si="44"/>
        <v>170</v>
      </c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</row>
    <row r="156" spans="1:35" ht="13.5" customHeight="1">
      <c r="A156" s="23" t="str">
        <f t="shared" si="38"/>
        <v>LW3 10060Kolor</v>
      </c>
      <c r="B156" s="18" t="s">
        <v>106</v>
      </c>
      <c r="C156" s="14" t="s">
        <v>2</v>
      </c>
      <c r="D156" s="15">
        <v>100</v>
      </c>
      <c r="E156" s="13">
        <v>60</v>
      </c>
      <c r="F156" s="60" t="s">
        <v>2025</v>
      </c>
      <c r="G156" s="43" t="str">
        <f t="shared" si="43"/>
        <v>32,97</v>
      </c>
      <c r="H156" s="43" t="str">
        <f t="shared" si="30"/>
        <v>32,97</v>
      </c>
      <c r="I156" s="43">
        <f t="shared" si="39"/>
        <v>35.97</v>
      </c>
      <c r="J156" s="60" t="s">
        <v>77</v>
      </c>
      <c r="K156" s="58" t="str">
        <f t="shared" si="40"/>
        <v>556,82</v>
      </c>
      <c r="L156" s="51">
        <f t="shared" si="41"/>
        <v>557</v>
      </c>
      <c r="M156" s="53">
        <v>1.1000000000000001</v>
      </c>
      <c r="N156" s="54">
        <v>60</v>
      </c>
      <c r="O156" s="55">
        <f t="shared" si="42"/>
        <v>672.7</v>
      </c>
      <c r="P156" s="57">
        <f t="shared" si="36"/>
        <v>672</v>
      </c>
      <c r="Q156" s="23"/>
      <c r="R156" s="23"/>
      <c r="S156" s="46">
        <v>25</v>
      </c>
      <c r="T156" s="46">
        <v>25</v>
      </c>
      <c r="U156" s="46">
        <f t="shared" si="37"/>
        <v>120</v>
      </c>
      <c r="V156" s="15">
        <f t="shared" si="44"/>
        <v>170</v>
      </c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</row>
    <row r="157" spans="1:35" ht="13.5" customHeight="1">
      <c r="A157" s="23" t="str">
        <f t="shared" si="38"/>
        <v>LW4 10060Kolor</v>
      </c>
      <c r="B157" s="18" t="s">
        <v>107</v>
      </c>
      <c r="C157" s="14" t="s">
        <v>2</v>
      </c>
      <c r="D157" s="15">
        <v>100</v>
      </c>
      <c r="E157" s="13">
        <v>60</v>
      </c>
      <c r="F157" s="60" t="s">
        <v>2026</v>
      </c>
      <c r="G157" s="43" t="str">
        <f t="shared" si="43"/>
        <v>36,48</v>
      </c>
      <c r="H157" s="43" t="str">
        <f t="shared" si="30"/>
        <v>36,48</v>
      </c>
      <c r="I157" s="43">
        <f t="shared" si="39"/>
        <v>39.479999999999997</v>
      </c>
      <c r="J157" s="60" t="s">
        <v>21</v>
      </c>
      <c r="K157" s="58" t="str">
        <f t="shared" si="40"/>
        <v>659,62</v>
      </c>
      <c r="L157" s="51">
        <f t="shared" si="41"/>
        <v>660</v>
      </c>
      <c r="M157" s="53">
        <v>1.1000000000000001</v>
      </c>
      <c r="N157" s="54">
        <v>60</v>
      </c>
      <c r="O157" s="55">
        <f t="shared" si="42"/>
        <v>786.00000000000011</v>
      </c>
      <c r="P157" s="57">
        <f t="shared" si="36"/>
        <v>786</v>
      </c>
      <c r="Q157" s="23"/>
      <c r="R157" s="23"/>
      <c r="S157" s="46">
        <v>25</v>
      </c>
      <c r="T157" s="46">
        <v>25</v>
      </c>
      <c r="U157" s="46">
        <f t="shared" si="37"/>
        <v>120</v>
      </c>
      <c r="V157" s="15">
        <f t="shared" si="44"/>
        <v>170</v>
      </c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</row>
    <row r="158" spans="1:35" ht="13.5" customHeight="1">
      <c r="A158" s="23" t="str">
        <f t="shared" si="38"/>
        <v>LW5 10060Kolor</v>
      </c>
      <c r="B158" s="18" t="s">
        <v>108</v>
      </c>
      <c r="C158" s="14" t="s">
        <v>2</v>
      </c>
      <c r="D158" s="15">
        <v>100</v>
      </c>
      <c r="E158" s="13">
        <v>60</v>
      </c>
      <c r="F158" s="60" t="s">
        <v>2027</v>
      </c>
      <c r="G158" s="43" t="str">
        <f t="shared" si="43"/>
        <v>36,58</v>
      </c>
      <c r="H158" s="43" t="str">
        <f t="shared" si="30"/>
        <v>36,58</v>
      </c>
      <c r="I158" s="43">
        <f t="shared" si="39"/>
        <v>39.58</v>
      </c>
      <c r="J158" s="60" t="s">
        <v>2057</v>
      </c>
      <c r="K158" s="58" t="str">
        <f t="shared" si="40"/>
        <v>665,37</v>
      </c>
      <c r="L158" s="51">
        <f t="shared" si="41"/>
        <v>666</v>
      </c>
      <c r="M158" s="53">
        <v>1.1000000000000001</v>
      </c>
      <c r="N158" s="54">
        <v>60</v>
      </c>
      <c r="O158" s="55">
        <f t="shared" si="42"/>
        <v>792.6</v>
      </c>
      <c r="P158" s="57">
        <f t="shared" si="36"/>
        <v>792</v>
      </c>
      <c r="Q158" s="23"/>
      <c r="R158" s="23"/>
      <c r="S158" s="46">
        <v>25</v>
      </c>
      <c r="T158" s="46">
        <v>25</v>
      </c>
      <c r="U158" s="46">
        <f t="shared" si="37"/>
        <v>120</v>
      </c>
      <c r="V158" s="15">
        <f t="shared" si="44"/>
        <v>170</v>
      </c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</row>
    <row r="159" spans="1:35" ht="13.5" customHeight="1">
      <c r="A159" s="23" t="str">
        <f t="shared" si="38"/>
        <v>LW6 10060Kolor</v>
      </c>
      <c r="B159" s="18" t="s">
        <v>109</v>
      </c>
      <c r="C159" s="14" t="s">
        <v>2</v>
      </c>
      <c r="D159" s="15">
        <v>100</v>
      </c>
      <c r="E159" s="13">
        <v>60</v>
      </c>
      <c r="F159" s="60" t="s">
        <v>14</v>
      </c>
      <c r="G159" s="43" t="str">
        <f t="shared" si="43"/>
        <v>40,91</v>
      </c>
      <c r="H159" s="43" t="str">
        <f t="shared" si="30"/>
        <v>40,91</v>
      </c>
      <c r="I159" s="43">
        <f t="shared" si="39"/>
        <v>43.91</v>
      </c>
      <c r="J159" s="60" t="s">
        <v>2058</v>
      </c>
      <c r="K159" s="58" t="str">
        <f t="shared" si="40"/>
        <v>768,19</v>
      </c>
      <c r="L159" s="51">
        <f t="shared" si="41"/>
        <v>769</v>
      </c>
      <c r="M159" s="53">
        <v>1.1000000000000001</v>
      </c>
      <c r="N159" s="54">
        <v>60</v>
      </c>
      <c r="O159" s="55">
        <f t="shared" si="42"/>
        <v>905.90000000000009</v>
      </c>
      <c r="P159" s="57">
        <f t="shared" si="36"/>
        <v>905</v>
      </c>
      <c r="Q159" s="23"/>
      <c r="R159" s="23"/>
      <c r="S159" s="46">
        <v>25</v>
      </c>
      <c r="T159" s="46">
        <v>25</v>
      </c>
      <c r="U159" s="46">
        <f t="shared" si="37"/>
        <v>160</v>
      </c>
      <c r="V159" s="15">
        <f t="shared" si="44"/>
        <v>210</v>
      </c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</row>
    <row r="160" spans="1:35" ht="13.5" customHeight="1">
      <c r="A160" s="23" t="str">
        <f t="shared" si="38"/>
        <v>LW7 10060Kolor</v>
      </c>
      <c r="B160" s="18" t="s">
        <v>110</v>
      </c>
      <c r="C160" s="14" t="s">
        <v>2</v>
      </c>
      <c r="D160" s="15">
        <v>100</v>
      </c>
      <c r="E160" s="13">
        <v>60</v>
      </c>
      <c r="F160" s="60" t="s">
        <v>2028</v>
      </c>
      <c r="G160" s="43" t="str">
        <f t="shared" si="43"/>
        <v>35,41</v>
      </c>
      <c r="H160" s="43" t="str">
        <f t="shared" si="30"/>
        <v>35,41</v>
      </c>
      <c r="I160" s="43">
        <f t="shared" si="39"/>
        <v>38.409999999999997</v>
      </c>
      <c r="J160" s="60" t="s">
        <v>2059</v>
      </c>
      <c r="K160" s="58" t="str">
        <f t="shared" si="40"/>
        <v>654,27</v>
      </c>
      <c r="L160" s="51">
        <f t="shared" si="41"/>
        <v>655</v>
      </c>
      <c r="M160" s="53">
        <v>1.1000000000000001</v>
      </c>
      <c r="N160" s="54">
        <v>60</v>
      </c>
      <c r="O160" s="55">
        <f t="shared" si="42"/>
        <v>780.50000000000011</v>
      </c>
      <c r="P160" s="57">
        <f t="shared" si="36"/>
        <v>780</v>
      </c>
      <c r="Q160" s="23"/>
      <c r="R160" s="23"/>
      <c r="S160" s="46">
        <v>25</v>
      </c>
      <c r="T160" s="46">
        <v>25</v>
      </c>
      <c r="U160" s="46">
        <f t="shared" si="37"/>
        <v>120</v>
      </c>
      <c r="V160" s="15">
        <f t="shared" si="44"/>
        <v>170</v>
      </c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</row>
    <row r="161" spans="1:35" ht="13.5" customHeight="1">
      <c r="A161" s="23" t="str">
        <f t="shared" si="38"/>
        <v>LW8 10060Kolor</v>
      </c>
      <c r="B161" s="18" t="s">
        <v>111</v>
      </c>
      <c r="C161" s="14" t="s">
        <v>2</v>
      </c>
      <c r="D161" s="15">
        <v>100</v>
      </c>
      <c r="E161" s="13">
        <v>60</v>
      </c>
      <c r="F161" s="60" t="s">
        <v>2029</v>
      </c>
      <c r="G161" s="43" t="str">
        <f t="shared" si="43"/>
        <v>37,7</v>
      </c>
      <c r="H161" s="43" t="str">
        <f t="shared" si="30"/>
        <v>37,7</v>
      </c>
      <c r="I161" s="43">
        <f t="shared" si="39"/>
        <v>40.700000000000003</v>
      </c>
      <c r="J161" s="60" t="s">
        <v>2060</v>
      </c>
      <c r="K161" s="58" t="str">
        <f>LEFT(J161,FIND("zł",J161)-2)</f>
        <v>715,93</v>
      </c>
      <c r="L161" s="51">
        <f t="shared" si="41"/>
        <v>716</v>
      </c>
      <c r="M161" s="53">
        <v>1.1000000000000001</v>
      </c>
      <c r="N161" s="54">
        <v>60</v>
      </c>
      <c r="O161" s="55">
        <f t="shared" si="42"/>
        <v>847.6</v>
      </c>
      <c r="P161" s="57">
        <f t="shared" si="36"/>
        <v>847</v>
      </c>
      <c r="Q161" s="23"/>
      <c r="R161" s="23"/>
      <c r="S161" s="46">
        <v>25</v>
      </c>
      <c r="T161" s="46">
        <v>25</v>
      </c>
      <c r="U161" s="46">
        <f t="shared" si="37"/>
        <v>160</v>
      </c>
      <c r="V161" s="15">
        <f t="shared" si="44"/>
        <v>210</v>
      </c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</row>
    <row r="162" spans="1:35" ht="13.5" customHeight="1">
      <c r="A162" s="23" t="str">
        <f t="shared" si="38"/>
        <v>LW9 10060Kolor</v>
      </c>
      <c r="B162" s="18" t="s">
        <v>112</v>
      </c>
      <c r="C162" s="14" t="s">
        <v>2</v>
      </c>
      <c r="D162" s="15">
        <v>100</v>
      </c>
      <c r="E162" s="13">
        <v>60</v>
      </c>
      <c r="F162" s="60" t="s">
        <v>2030</v>
      </c>
      <c r="G162" s="43" t="str">
        <f t="shared" si="43"/>
        <v>37,06</v>
      </c>
      <c r="H162" s="43" t="str">
        <f t="shared" si="30"/>
        <v>37,06</v>
      </c>
      <c r="I162" s="43">
        <f t="shared" si="39"/>
        <v>40.06</v>
      </c>
      <c r="J162" s="60" t="s">
        <v>2061</v>
      </c>
      <c r="K162" s="58" t="str">
        <f t="shared" si="40"/>
        <v>734,02</v>
      </c>
      <c r="L162" s="51">
        <f t="shared" si="41"/>
        <v>735</v>
      </c>
      <c r="M162" s="53">
        <v>1.1000000000000001</v>
      </c>
      <c r="N162" s="54">
        <v>60</v>
      </c>
      <c r="O162" s="55">
        <f t="shared" si="42"/>
        <v>868.50000000000011</v>
      </c>
      <c r="P162" s="57">
        <f t="shared" si="36"/>
        <v>868</v>
      </c>
      <c r="Q162" s="23"/>
      <c r="R162" s="23"/>
      <c r="S162" s="46">
        <v>25</v>
      </c>
      <c r="T162" s="46">
        <v>25</v>
      </c>
      <c r="U162" s="46">
        <f t="shared" si="37"/>
        <v>160</v>
      </c>
      <c r="V162" s="15">
        <f t="shared" si="44"/>
        <v>210</v>
      </c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</row>
    <row r="163" spans="1:35" ht="13.5" customHeight="1">
      <c r="A163" s="23" t="str">
        <f t="shared" si="38"/>
        <v>LW10 10060Kolor</v>
      </c>
      <c r="B163" s="18" t="s">
        <v>94</v>
      </c>
      <c r="C163" s="14" t="s">
        <v>2</v>
      </c>
      <c r="D163" s="15">
        <v>100</v>
      </c>
      <c r="E163" s="13">
        <v>60</v>
      </c>
      <c r="F163" s="60" t="s">
        <v>36</v>
      </c>
      <c r="G163" s="43" t="str">
        <f t="shared" si="43"/>
        <v>39,34</v>
      </c>
      <c r="H163" s="43" t="str">
        <f t="shared" si="30"/>
        <v>39,34</v>
      </c>
      <c r="I163" s="43">
        <f t="shared" si="39"/>
        <v>42.34</v>
      </c>
      <c r="J163" s="60" t="s">
        <v>2062</v>
      </c>
      <c r="K163" s="58" t="str">
        <f t="shared" si="40"/>
        <v>817,96</v>
      </c>
      <c r="L163" s="51">
        <f t="shared" si="41"/>
        <v>818</v>
      </c>
      <c r="M163" s="53">
        <v>1.1000000000000001</v>
      </c>
      <c r="N163" s="54">
        <v>60</v>
      </c>
      <c r="O163" s="55">
        <f t="shared" si="42"/>
        <v>959.80000000000007</v>
      </c>
      <c r="P163" s="57">
        <f t="shared" si="36"/>
        <v>959</v>
      </c>
      <c r="Q163" s="23"/>
      <c r="R163" s="23"/>
      <c r="S163" s="46">
        <v>25</v>
      </c>
      <c r="T163" s="46">
        <v>25</v>
      </c>
      <c r="U163" s="46">
        <f t="shared" si="37"/>
        <v>160</v>
      </c>
      <c r="V163" s="15">
        <f t="shared" si="44"/>
        <v>210</v>
      </c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</row>
    <row r="164" spans="1:35" ht="13.5" customHeight="1">
      <c r="A164" s="23" t="str">
        <f t="shared" si="38"/>
        <v>LW11 10060Kolor</v>
      </c>
      <c r="B164" s="18" t="s">
        <v>95</v>
      </c>
      <c r="C164" s="14" t="s">
        <v>2</v>
      </c>
      <c r="D164" s="15">
        <v>100</v>
      </c>
      <c r="E164" s="13">
        <v>60</v>
      </c>
      <c r="F164" s="60" t="s">
        <v>2031</v>
      </c>
      <c r="G164" s="43" t="str">
        <f t="shared" si="43"/>
        <v>40,15</v>
      </c>
      <c r="H164" s="43" t="str">
        <f t="shared" si="30"/>
        <v>40,15</v>
      </c>
      <c r="I164" s="43">
        <f t="shared" si="39"/>
        <v>43.15</v>
      </c>
      <c r="J164" s="60" t="s">
        <v>2063</v>
      </c>
      <c r="K164" s="58" t="str">
        <f t="shared" si="40"/>
        <v>676,38</v>
      </c>
      <c r="L164" s="51">
        <f t="shared" si="41"/>
        <v>677</v>
      </c>
      <c r="M164" s="53">
        <v>1.1000000000000001</v>
      </c>
      <c r="N164" s="54">
        <v>60</v>
      </c>
      <c r="O164" s="55">
        <f t="shared" si="42"/>
        <v>804.7</v>
      </c>
      <c r="P164" s="57">
        <f t="shared" si="36"/>
        <v>804</v>
      </c>
      <c r="Q164" s="23"/>
      <c r="R164" s="23"/>
      <c r="S164" s="46">
        <v>25</v>
      </c>
      <c r="T164" s="46">
        <v>25</v>
      </c>
      <c r="U164" s="46">
        <f t="shared" si="37"/>
        <v>160</v>
      </c>
      <c r="V164" s="15">
        <f t="shared" si="44"/>
        <v>210</v>
      </c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</row>
    <row r="165" spans="1:35" ht="13.5" customHeight="1">
      <c r="A165" s="23" t="str">
        <f t="shared" si="38"/>
        <v>LW12 10060Kolor</v>
      </c>
      <c r="B165" s="18" t="s">
        <v>96</v>
      </c>
      <c r="C165" s="14" t="s">
        <v>2</v>
      </c>
      <c r="D165" s="15">
        <v>100</v>
      </c>
      <c r="E165" s="13">
        <v>60</v>
      </c>
      <c r="F165" s="60" t="s">
        <v>2032</v>
      </c>
      <c r="G165" s="43" t="str">
        <f t="shared" si="43"/>
        <v>42,43</v>
      </c>
      <c r="H165" s="43" t="str">
        <f t="shared" si="30"/>
        <v>42,43</v>
      </c>
      <c r="I165" s="43">
        <f t="shared" si="39"/>
        <v>45.43</v>
      </c>
      <c r="J165" s="60" t="s">
        <v>2064</v>
      </c>
      <c r="K165" s="58" t="str">
        <f t="shared" si="40"/>
        <v>806,01</v>
      </c>
      <c r="L165" s="51">
        <f t="shared" si="41"/>
        <v>807</v>
      </c>
      <c r="M165" s="53">
        <v>1.1000000000000001</v>
      </c>
      <c r="N165" s="54">
        <v>60</v>
      </c>
      <c r="O165" s="55">
        <f t="shared" si="42"/>
        <v>947.7</v>
      </c>
      <c r="P165" s="57">
        <f t="shared" si="36"/>
        <v>947</v>
      </c>
      <c r="Q165" s="23"/>
      <c r="R165" s="23"/>
      <c r="S165" s="46">
        <v>25</v>
      </c>
      <c r="T165" s="46">
        <v>25</v>
      </c>
      <c r="U165" s="46">
        <f t="shared" si="37"/>
        <v>160</v>
      </c>
      <c r="V165" s="15">
        <f t="shared" si="44"/>
        <v>210</v>
      </c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</row>
    <row r="166" spans="1:35" ht="13.5" customHeight="1">
      <c r="A166" s="23" t="str">
        <f t="shared" si="38"/>
        <v>LW13 10060Kolor</v>
      </c>
      <c r="B166" s="18" t="s">
        <v>97</v>
      </c>
      <c r="C166" s="14" t="s">
        <v>2</v>
      </c>
      <c r="D166" s="15">
        <v>100</v>
      </c>
      <c r="E166" s="13">
        <v>60</v>
      </c>
      <c r="F166" s="60" t="s">
        <v>2033</v>
      </c>
      <c r="G166" s="43" t="str">
        <f t="shared" si="43"/>
        <v>41,28</v>
      </c>
      <c r="H166" s="43" t="str">
        <f t="shared" si="30"/>
        <v>41,28</v>
      </c>
      <c r="I166" s="43">
        <f t="shared" si="39"/>
        <v>44.28</v>
      </c>
      <c r="J166" s="60" t="s">
        <v>2065</v>
      </c>
      <c r="K166" s="58" t="str">
        <f t="shared" si="40"/>
        <v>779,34</v>
      </c>
      <c r="L166" s="51">
        <f t="shared" si="41"/>
        <v>780</v>
      </c>
      <c r="M166" s="53">
        <v>1.1000000000000001</v>
      </c>
      <c r="N166" s="54">
        <v>60</v>
      </c>
      <c r="O166" s="55">
        <f t="shared" si="42"/>
        <v>918.00000000000011</v>
      </c>
      <c r="P166" s="57">
        <f t="shared" si="36"/>
        <v>918</v>
      </c>
      <c r="Q166" s="23"/>
      <c r="R166" s="23"/>
      <c r="S166" s="46">
        <v>25</v>
      </c>
      <c r="T166" s="46">
        <v>25</v>
      </c>
      <c r="U166" s="46">
        <f t="shared" si="37"/>
        <v>160</v>
      </c>
      <c r="V166" s="15">
        <f t="shared" si="44"/>
        <v>210</v>
      </c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</row>
    <row r="167" spans="1:35" ht="13.5" customHeight="1">
      <c r="A167" s="23" t="str">
        <f t="shared" si="38"/>
        <v>LW14 10060Kolor</v>
      </c>
      <c r="B167" s="18" t="s">
        <v>98</v>
      </c>
      <c r="C167" s="14" t="s">
        <v>2</v>
      </c>
      <c r="D167" s="15">
        <v>100</v>
      </c>
      <c r="E167" s="13">
        <v>60</v>
      </c>
      <c r="F167" s="60" t="s">
        <v>2034</v>
      </c>
      <c r="G167" s="43" t="str">
        <f t="shared" si="43"/>
        <v>42,94</v>
      </c>
      <c r="H167" s="43" t="str">
        <f t="shared" si="30"/>
        <v>42,94</v>
      </c>
      <c r="I167" s="43">
        <f t="shared" si="39"/>
        <v>45.94</v>
      </c>
      <c r="J167" s="60" t="s">
        <v>2066</v>
      </c>
      <c r="K167" s="58" t="str">
        <f>LEFT(J167,FIND("zł",J167)-2)</f>
        <v>866,51</v>
      </c>
      <c r="L167" s="51">
        <f>ROUNDUP(K167,0)</f>
        <v>867</v>
      </c>
      <c r="M167" s="53">
        <v>1.1000000000000001</v>
      </c>
      <c r="N167" s="54">
        <v>60</v>
      </c>
      <c r="O167" s="55">
        <f t="shared" si="42"/>
        <v>1013.7</v>
      </c>
      <c r="P167" s="57">
        <f t="shared" si="36"/>
        <v>1013</v>
      </c>
      <c r="Q167" s="23"/>
      <c r="R167" s="23"/>
      <c r="S167" s="46">
        <v>25</v>
      </c>
      <c r="T167" s="46">
        <v>25</v>
      </c>
      <c r="U167" s="46">
        <f t="shared" si="37"/>
        <v>160</v>
      </c>
      <c r="V167" s="15">
        <f t="shared" si="44"/>
        <v>210</v>
      </c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</row>
    <row r="168" spans="1:35" ht="13.5" customHeight="1">
      <c r="A168" s="23" t="str">
        <f t="shared" si="38"/>
        <v>LW15 10060Kolor</v>
      </c>
      <c r="B168" s="18" t="s">
        <v>99</v>
      </c>
      <c r="C168" s="14" t="s">
        <v>2</v>
      </c>
      <c r="D168" s="15">
        <v>100</v>
      </c>
      <c r="E168" s="13">
        <v>60</v>
      </c>
      <c r="F168" s="60" t="s">
        <v>2035</v>
      </c>
      <c r="G168" s="43" t="str">
        <f t="shared" si="43"/>
        <v>39,61</v>
      </c>
      <c r="H168" s="43" t="str">
        <f t="shared" si="30"/>
        <v>39,61</v>
      </c>
      <c r="I168" s="43">
        <f t="shared" si="39"/>
        <v>42.61</v>
      </c>
      <c r="J168" s="60" t="s">
        <v>2067</v>
      </c>
      <c r="K168" s="58" t="str">
        <f t="shared" ref="K168:K187" si="45">LEFT(J168,FIND("zł",J168)-2)</f>
        <v>669,53</v>
      </c>
      <c r="L168" s="51">
        <f t="shared" ref="L168:L224" si="46">ROUNDUP(K168,0)</f>
        <v>670</v>
      </c>
      <c r="M168" s="53">
        <v>1.1000000000000001</v>
      </c>
      <c r="N168" s="54">
        <v>60</v>
      </c>
      <c r="O168" s="55">
        <f t="shared" si="42"/>
        <v>797.00000000000011</v>
      </c>
      <c r="P168" s="57">
        <f t="shared" si="36"/>
        <v>797</v>
      </c>
      <c r="Q168" s="23"/>
      <c r="R168" s="23"/>
      <c r="S168" s="46">
        <v>25</v>
      </c>
      <c r="T168" s="46">
        <v>25</v>
      </c>
      <c r="U168" s="46">
        <f t="shared" si="37"/>
        <v>160</v>
      </c>
      <c r="V168" s="15">
        <f t="shared" si="44"/>
        <v>210</v>
      </c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</row>
    <row r="169" spans="1:35" ht="13.5" customHeight="1">
      <c r="A169" s="23" t="str">
        <f t="shared" si="38"/>
        <v>LW16 10060Kolor</v>
      </c>
      <c r="B169" s="18" t="s">
        <v>100</v>
      </c>
      <c r="C169" s="14" t="s">
        <v>2</v>
      </c>
      <c r="D169" s="15">
        <v>100</v>
      </c>
      <c r="E169" s="13">
        <v>60</v>
      </c>
      <c r="F169" s="60" t="s">
        <v>2036</v>
      </c>
      <c r="G169" s="43" t="str">
        <f t="shared" si="43"/>
        <v>41,92</v>
      </c>
      <c r="H169" s="43" t="str">
        <f t="shared" si="30"/>
        <v>41,92</v>
      </c>
      <c r="I169" s="43">
        <f t="shared" si="39"/>
        <v>44.92</v>
      </c>
      <c r="J169" s="60" t="s">
        <v>2068</v>
      </c>
      <c r="K169" s="58" t="str">
        <f t="shared" si="45"/>
        <v>799,53</v>
      </c>
      <c r="L169" s="51">
        <f t="shared" si="46"/>
        <v>800</v>
      </c>
      <c r="M169" s="53">
        <v>1.1000000000000001</v>
      </c>
      <c r="N169" s="54">
        <v>60</v>
      </c>
      <c r="O169" s="55">
        <f t="shared" si="42"/>
        <v>940.00000000000011</v>
      </c>
      <c r="P169" s="57">
        <f t="shared" si="36"/>
        <v>940</v>
      </c>
      <c r="Q169" s="23"/>
      <c r="R169" s="23"/>
      <c r="S169" s="46">
        <v>25</v>
      </c>
      <c r="T169" s="46">
        <v>25</v>
      </c>
      <c r="U169" s="46">
        <f t="shared" si="37"/>
        <v>160</v>
      </c>
      <c r="V169" s="15">
        <f t="shared" si="44"/>
        <v>210</v>
      </c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</row>
    <row r="170" spans="1:35" ht="13.5" customHeight="1">
      <c r="A170" s="23" t="str">
        <f t="shared" si="38"/>
        <v>LW17 10060Kolor</v>
      </c>
      <c r="B170" s="18" t="s">
        <v>101</v>
      </c>
      <c r="C170" s="14" t="s">
        <v>2</v>
      </c>
      <c r="D170" s="15">
        <v>100</v>
      </c>
      <c r="E170" s="13">
        <v>60</v>
      </c>
      <c r="F170" s="60" t="s">
        <v>37</v>
      </c>
      <c r="G170" s="43" t="str">
        <f t="shared" si="43"/>
        <v>41,82</v>
      </c>
      <c r="H170" s="43" t="str">
        <f t="shared" si="30"/>
        <v>41,82</v>
      </c>
      <c r="I170" s="43">
        <f t="shared" si="39"/>
        <v>44.82</v>
      </c>
      <c r="J170" s="60" t="s">
        <v>2069</v>
      </c>
      <c r="K170" s="58" t="str">
        <f t="shared" si="45"/>
        <v>833,70</v>
      </c>
      <c r="L170" s="51">
        <f t="shared" si="46"/>
        <v>834</v>
      </c>
      <c r="M170" s="53">
        <v>1.1000000000000001</v>
      </c>
      <c r="N170" s="54">
        <v>60</v>
      </c>
      <c r="O170" s="55">
        <f t="shared" si="42"/>
        <v>977.40000000000009</v>
      </c>
      <c r="P170" s="57">
        <f t="shared" si="36"/>
        <v>977</v>
      </c>
      <c r="Q170" s="23"/>
      <c r="R170" s="23"/>
      <c r="S170" s="46">
        <v>25</v>
      </c>
      <c r="T170" s="46">
        <v>25</v>
      </c>
      <c r="U170" s="46">
        <f t="shared" si="37"/>
        <v>160</v>
      </c>
      <c r="V170" s="15">
        <f t="shared" si="44"/>
        <v>210</v>
      </c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</row>
    <row r="171" spans="1:35" ht="13.5" customHeight="1">
      <c r="A171" s="23" t="str">
        <f t="shared" si="38"/>
        <v>LW18 10060Kolor</v>
      </c>
      <c r="B171" s="18" t="s">
        <v>102</v>
      </c>
      <c r="C171" s="14" t="s">
        <v>2</v>
      </c>
      <c r="D171" s="15">
        <v>100</v>
      </c>
      <c r="E171" s="13">
        <v>60</v>
      </c>
      <c r="F171" s="60" t="s">
        <v>52</v>
      </c>
      <c r="G171" s="43" t="str">
        <f t="shared" si="43"/>
        <v>44,1</v>
      </c>
      <c r="H171" s="43" t="str">
        <f t="shared" si="30"/>
        <v>44,1</v>
      </c>
      <c r="I171" s="43">
        <f t="shared" si="39"/>
        <v>47.1</v>
      </c>
      <c r="J171" s="60" t="s">
        <v>2070</v>
      </c>
      <c r="K171" s="58" t="str">
        <f t="shared" si="45"/>
        <v>942,22</v>
      </c>
      <c r="L171" s="51">
        <f t="shared" si="46"/>
        <v>943</v>
      </c>
      <c r="M171" s="53">
        <v>1.1000000000000001</v>
      </c>
      <c r="N171" s="54">
        <v>60</v>
      </c>
      <c r="O171" s="55">
        <f t="shared" si="42"/>
        <v>1097.3000000000002</v>
      </c>
      <c r="P171" s="57">
        <f t="shared" si="36"/>
        <v>1097</v>
      </c>
      <c r="Q171" s="23"/>
      <c r="R171" s="23"/>
      <c r="S171" s="46">
        <v>25</v>
      </c>
      <c r="T171" s="46">
        <v>25</v>
      </c>
      <c r="U171" s="46">
        <f t="shared" si="37"/>
        <v>160</v>
      </c>
      <c r="V171" s="15">
        <f t="shared" si="44"/>
        <v>210</v>
      </c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</row>
    <row r="172" spans="1:35" ht="13.5" customHeight="1">
      <c r="A172" s="23" t="str">
        <f t="shared" si="38"/>
        <v>LW19 10060Kolor</v>
      </c>
      <c r="B172" s="18" t="s">
        <v>103</v>
      </c>
      <c r="C172" s="14" t="s">
        <v>2</v>
      </c>
      <c r="D172" s="15">
        <v>100</v>
      </c>
      <c r="E172" s="13">
        <v>60</v>
      </c>
      <c r="F172" s="60" t="s">
        <v>2037</v>
      </c>
      <c r="G172" s="43" t="str">
        <f t="shared" si="43"/>
        <v>40,17</v>
      </c>
      <c r="H172" s="43" t="str">
        <f t="shared" si="30"/>
        <v>40,17</v>
      </c>
      <c r="I172" s="43">
        <f t="shared" si="39"/>
        <v>43.17</v>
      </c>
      <c r="J172" s="60" t="s">
        <v>2071</v>
      </c>
      <c r="K172" s="58" t="str">
        <f t="shared" si="45"/>
        <v>746,63</v>
      </c>
      <c r="L172" s="51">
        <f t="shared" si="46"/>
        <v>747</v>
      </c>
      <c r="M172" s="53">
        <v>1.1000000000000001</v>
      </c>
      <c r="N172" s="54">
        <v>60</v>
      </c>
      <c r="O172" s="55">
        <f t="shared" si="42"/>
        <v>881.7</v>
      </c>
      <c r="P172" s="57">
        <f t="shared" si="36"/>
        <v>881</v>
      </c>
      <c r="Q172" s="23"/>
      <c r="R172" s="23"/>
      <c r="S172" s="46">
        <v>25</v>
      </c>
      <c r="T172" s="46">
        <v>25</v>
      </c>
      <c r="U172" s="46">
        <f t="shared" si="37"/>
        <v>160</v>
      </c>
      <c r="V172" s="15">
        <f t="shared" si="44"/>
        <v>210</v>
      </c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</row>
    <row r="173" spans="1:35" ht="13.5" customHeight="1">
      <c r="A173" s="23" t="str">
        <f t="shared" si="38"/>
        <v>LW20 10060Kolor</v>
      </c>
      <c r="B173" s="18" t="s">
        <v>105</v>
      </c>
      <c r="C173" s="14" t="s">
        <v>2</v>
      </c>
      <c r="D173" s="15">
        <v>100</v>
      </c>
      <c r="E173" s="13">
        <v>60</v>
      </c>
      <c r="F173" s="60" t="s">
        <v>2038</v>
      </c>
      <c r="G173" s="43" t="str">
        <f t="shared" si="43"/>
        <v>42,49</v>
      </c>
      <c r="H173" s="43" t="str">
        <f t="shared" si="30"/>
        <v>42,49</v>
      </c>
      <c r="I173" s="43">
        <f t="shared" si="39"/>
        <v>45.49</v>
      </c>
      <c r="J173" s="60" t="s">
        <v>2072</v>
      </c>
      <c r="K173" s="58" t="str">
        <f t="shared" si="45"/>
        <v>830,96</v>
      </c>
      <c r="L173" s="51">
        <f t="shared" si="46"/>
        <v>831</v>
      </c>
      <c r="M173" s="53">
        <v>1.1000000000000001</v>
      </c>
      <c r="N173" s="54">
        <v>60</v>
      </c>
      <c r="O173" s="55">
        <f t="shared" si="42"/>
        <v>974.1</v>
      </c>
      <c r="P173" s="57">
        <f t="shared" si="36"/>
        <v>974</v>
      </c>
      <c r="Q173" s="23"/>
      <c r="R173" s="23"/>
      <c r="S173" s="46">
        <v>25</v>
      </c>
      <c r="T173" s="46">
        <v>25</v>
      </c>
      <c r="U173" s="46">
        <f t="shared" si="37"/>
        <v>160</v>
      </c>
      <c r="V173" s="15">
        <f t="shared" si="44"/>
        <v>210</v>
      </c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</row>
    <row r="174" spans="1:35" ht="13.5" customHeight="1">
      <c r="A174" s="23" t="str">
        <f t="shared" si="38"/>
        <v>LW2510060Kolor</v>
      </c>
      <c r="B174" s="18" t="s">
        <v>559</v>
      </c>
      <c r="C174" s="14" t="s">
        <v>2</v>
      </c>
      <c r="D174" s="15">
        <v>100</v>
      </c>
      <c r="E174" s="13">
        <v>60</v>
      </c>
      <c r="F174" s="60" t="s">
        <v>2039</v>
      </c>
      <c r="G174" s="43" t="str">
        <f t="shared" si="43"/>
        <v>33,13</v>
      </c>
      <c r="H174" s="43" t="str">
        <f t="shared" si="30"/>
        <v>33,13</v>
      </c>
      <c r="I174" s="43">
        <f t="shared" si="39"/>
        <v>36.130000000000003</v>
      </c>
      <c r="J174" s="60" t="s">
        <v>2073</v>
      </c>
      <c r="K174" s="58" t="str">
        <f t="shared" si="45"/>
        <v>659,96</v>
      </c>
      <c r="L174" s="51">
        <f t="shared" si="46"/>
        <v>660</v>
      </c>
      <c r="M174" s="53">
        <v>1.1000000000000001</v>
      </c>
      <c r="N174" s="54">
        <v>60</v>
      </c>
      <c r="O174" s="55">
        <f t="shared" si="42"/>
        <v>786.00000000000011</v>
      </c>
      <c r="P174" s="57">
        <f t="shared" si="36"/>
        <v>786</v>
      </c>
      <c r="Q174" s="23"/>
      <c r="R174" s="23"/>
      <c r="S174" s="46">
        <v>25</v>
      </c>
      <c r="T174" s="46">
        <v>25</v>
      </c>
      <c r="U174" s="46">
        <f t="shared" si="37"/>
        <v>120</v>
      </c>
      <c r="V174" s="15">
        <f t="shared" si="44"/>
        <v>170</v>
      </c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</row>
    <row r="175" spans="1:35" ht="13.5" customHeight="1">
      <c r="A175" s="23" t="str">
        <f t="shared" si="38"/>
        <v>LW2610060Kolor</v>
      </c>
      <c r="B175" s="18" t="s">
        <v>560</v>
      </c>
      <c r="C175" s="14" t="s">
        <v>2</v>
      </c>
      <c r="D175" s="15">
        <v>100</v>
      </c>
      <c r="E175" s="13">
        <v>60</v>
      </c>
      <c r="F175" s="60" t="s">
        <v>2040</v>
      </c>
      <c r="G175" s="43" t="str">
        <f t="shared" si="43"/>
        <v>35,25</v>
      </c>
      <c r="H175" s="43" t="str">
        <f t="shared" si="30"/>
        <v>35,25</v>
      </c>
      <c r="I175" s="43">
        <f t="shared" si="39"/>
        <v>38.25</v>
      </c>
      <c r="J175" s="60" t="s">
        <v>2074</v>
      </c>
      <c r="K175" s="58" t="str">
        <f t="shared" si="45"/>
        <v>775,69</v>
      </c>
      <c r="L175" s="51">
        <f t="shared" si="46"/>
        <v>776</v>
      </c>
      <c r="M175" s="53">
        <v>1.1000000000000001</v>
      </c>
      <c r="N175" s="54">
        <v>60</v>
      </c>
      <c r="O175" s="55">
        <f t="shared" si="42"/>
        <v>913.6</v>
      </c>
      <c r="P175" s="57">
        <f t="shared" si="36"/>
        <v>913</v>
      </c>
      <c r="Q175" s="23"/>
      <c r="R175" s="23"/>
      <c r="S175" s="46">
        <v>25</v>
      </c>
      <c r="T175" s="46">
        <v>25</v>
      </c>
      <c r="U175" s="46">
        <f t="shared" si="37"/>
        <v>120</v>
      </c>
      <c r="V175" s="15">
        <f t="shared" si="44"/>
        <v>170</v>
      </c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</row>
    <row r="176" spans="1:35" ht="13.5" customHeight="1">
      <c r="A176" s="23" t="str">
        <f t="shared" si="38"/>
        <v>LW2710060Kolor</v>
      </c>
      <c r="B176" s="18" t="s">
        <v>1738</v>
      </c>
      <c r="C176" s="14" t="s">
        <v>2</v>
      </c>
      <c r="D176" s="15">
        <v>100</v>
      </c>
      <c r="E176" s="13">
        <v>60</v>
      </c>
      <c r="F176" s="60" t="s">
        <v>2041</v>
      </c>
      <c r="G176" s="43" t="str">
        <f t="shared" si="43"/>
        <v>35,83</v>
      </c>
      <c r="H176" s="43" t="str">
        <f t="shared" si="30"/>
        <v>35,83</v>
      </c>
      <c r="I176" s="43">
        <f t="shared" si="39"/>
        <v>38.83</v>
      </c>
      <c r="J176" s="60" t="s">
        <v>2075</v>
      </c>
      <c r="K176" s="58" t="str">
        <f t="shared" si="45"/>
        <v>746,88</v>
      </c>
      <c r="L176" s="51">
        <f t="shared" si="46"/>
        <v>747</v>
      </c>
      <c r="M176" s="53">
        <v>1.1000000000000001</v>
      </c>
      <c r="N176" s="54">
        <v>60</v>
      </c>
      <c r="O176" s="55">
        <f t="shared" si="42"/>
        <v>881.7</v>
      </c>
      <c r="P176" s="57">
        <f t="shared" si="36"/>
        <v>881</v>
      </c>
      <c r="Q176" s="23"/>
      <c r="R176" s="23"/>
      <c r="S176" s="46">
        <v>25</v>
      </c>
      <c r="T176" s="46">
        <v>25</v>
      </c>
      <c r="U176" s="46">
        <f t="shared" si="37"/>
        <v>120</v>
      </c>
      <c r="V176" s="15">
        <f t="shared" si="44"/>
        <v>170</v>
      </c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</row>
    <row r="177" spans="1:35" ht="13.5" customHeight="1">
      <c r="A177" s="23" t="str">
        <f t="shared" si="38"/>
        <v>LW2810060Kolor</v>
      </c>
      <c r="B177" s="18" t="s">
        <v>1739</v>
      </c>
      <c r="C177" s="14" t="s">
        <v>2</v>
      </c>
      <c r="D177" s="15">
        <v>100</v>
      </c>
      <c r="E177" s="13">
        <v>60</v>
      </c>
      <c r="F177" s="60" t="s">
        <v>2042</v>
      </c>
      <c r="G177" s="43" t="str">
        <f t="shared" si="43"/>
        <v>38,27</v>
      </c>
      <c r="H177" s="43" t="str">
        <f t="shared" ref="H177:H224" si="47">MID(G177,1,5)</f>
        <v>38,27</v>
      </c>
      <c r="I177" s="43">
        <f t="shared" si="39"/>
        <v>41.27</v>
      </c>
      <c r="J177" s="60" t="s">
        <v>2076</v>
      </c>
      <c r="K177" s="58" t="str">
        <f t="shared" si="45"/>
        <v>887,10</v>
      </c>
      <c r="L177" s="51">
        <f t="shared" si="46"/>
        <v>888</v>
      </c>
      <c r="M177" s="53">
        <v>1.1000000000000001</v>
      </c>
      <c r="N177" s="54">
        <v>60</v>
      </c>
      <c r="O177" s="55">
        <f t="shared" si="42"/>
        <v>1036.8000000000002</v>
      </c>
      <c r="P177" s="57">
        <f t="shared" si="36"/>
        <v>1036</v>
      </c>
      <c r="Q177" s="23"/>
      <c r="R177" s="23"/>
      <c r="S177" s="46">
        <v>25</v>
      </c>
      <c r="T177" s="46">
        <v>25</v>
      </c>
      <c r="U177" s="46">
        <f t="shared" si="37"/>
        <v>160</v>
      </c>
      <c r="V177" s="15">
        <f t="shared" si="44"/>
        <v>210</v>
      </c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</row>
    <row r="178" spans="1:35" ht="13.5" customHeight="1">
      <c r="A178" s="23" t="str">
        <f t="shared" si="38"/>
        <v>LW2910060Kolor</v>
      </c>
      <c r="B178" s="18" t="s">
        <v>1740</v>
      </c>
      <c r="C178" s="14" t="s">
        <v>2</v>
      </c>
      <c r="D178" s="15">
        <v>100</v>
      </c>
      <c r="E178" s="13">
        <v>60</v>
      </c>
      <c r="F178" s="60" t="s">
        <v>2043</v>
      </c>
      <c r="G178" s="43" t="str">
        <f t="shared" si="43"/>
        <v>40,39</v>
      </c>
      <c r="H178" s="43" t="str">
        <f t="shared" si="47"/>
        <v>40,39</v>
      </c>
      <c r="I178" s="43">
        <f t="shared" si="39"/>
        <v>43.39</v>
      </c>
      <c r="J178" s="60" t="s">
        <v>2077</v>
      </c>
      <c r="K178" s="58" t="str">
        <f t="shared" si="45"/>
        <v>872,43</v>
      </c>
      <c r="L178" s="51">
        <f t="shared" si="46"/>
        <v>873</v>
      </c>
      <c r="M178" s="53">
        <v>1.1000000000000001</v>
      </c>
      <c r="N178" s="54">
        <v>60</v>
      </c>
      <c r="O178" s="55">
        <f t="shared" si="42"/>
        <v>1020.3000000000001</v>
      </c>
      <c r="P178" s="57">
        <f t="shared" ref="P178:P224" si="48">INT(O178)</f>
        <v>1020</v>
      </c>
      <c r="Q178" s="23"/>
      <c r="R178" s="23"/>
      <c r="S178" s="46">
        <v>25</v>
      </c>
      <c r="T178" s="46">
        <v>25</v>
      </c>
      <c r="U178" s="46">
        <f t="shared" si="37"/>
        <v>160</v>
      </c>
      <c r="V178" s="15">
        <f t="shared" si="44"/>
        <v>210</v>
      </c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</row>
    <row r="179" spans="1:35" ht="13.5" customHeight="1">
      <c r="A179" s="23" t="str">
        <f t="shared" si="38"/>
        <v>LW3010060Kolor</v>
      </c>
      <c r="B179" s="18" t="s">
        <v>1742</v>
      </c>
      <c r="C179" s="14" t="s">
        <v>2</v>
      </c>
      <c r="D179" s="15">
        <v>100</v>
      </c>
      <c r="E179" s="13">
        <v>60</v>
      </c>
      <c r="F179" s="60" t="s">
        <v>2044</v>
      </c>
      <c r="G179" s="43" t="str">
        <f t="shared" si="43"/>
        <v>42,83</v>
      </c>
      <c r="H179" s="43" t="str">
        <f t="shared" si="47"/>
        <v>42,83</v>
      </c>
      <c r="I179" s="43">
        <f t="shared" si="39"/>
        <v>45.83</v>
      </c>
      <c r="J179" s="60" t="s">
        <v>2078</v>
      </c>
      <c r="K179" s="58" t="str">
        <f t="shared" si="45"/>
        <v>999,92</v>
      </c>
      <c r="L179" s="51">
        <f t="shared" si="46"/>
        <v>1000</v>
      </c>
      <c r="M179" s="53">
        <v>1.1000000000000001</v>
      </c>
      <c r="N179" s="54">
        <v>60</v>
      </c>
      <c r="O179" s="55">
        <f t="shared" si="42"/>
        <v>1160</v>
      </c>
      <c r="P179" s="57">
        <f t="shared" si="48"/>
        <v>1160</v>
      </c>
      <c r="Q179" s="23"/>
      <c r="R179" s="23"/>
      <c r="S179" s="46">
        <v>25</v>
      </c>
      <c r="T179" s="46">
        <v>25</v>
      </c>
      <c r="U179" s="46">
        <f t="shared" si="37"/>
        <v>160</v>
      </c>
      <c r="V179" s="15">
        <f t="shared" si="44"/>
        <v>210</v>
      </c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</row>
    <row r="180" spans="1:35" ht="13.5" customHeight="1">
      <c r="A180" s="23" t="str">
        <f t="shared" si="38"/>
        <v>LW3110060Kolor</v>
      </c>
      <c r="B180" s="18" t="s">
        <v>1743</v>
      </c>
      <c r="C180" s="14" t="s">
        <v>2</v>
      </c>
      <c r="D180" s="15">
        <v>100</v>
      </c>
      <c r="E180" s="13">
        <v>60</v>
      </c>
      <c r="F180" s="60" t="s">
        <v>2045</v>
      </c>
      <c r="G180" s="43" t="str">
        <f t="shared" si="43"/>
        <v>43,61</v>
      </c>
      <c r="H180" s="43" t="str">
        <f t="shared" si="47"/>
        <v>43,61</v>
      </c>
      <c r="I180" s="43">
        <f t="shared" si="39"/>
        <v>46.61</v>
      </c>
      <c r="J180" s="60" t="s">
        <v>2079</v>
      </c>
      <c r="K180" s="58" t="str">
        <f t="shared" si="45"/>
        <v>963,36</v>
      </c>
      <c r="L180" s="51">
        <f t="shared" si="46"/>
        <v>964</v>
      </c>
      <c r="M180" s="53">
        <v>1.1000000000000001</v>
      </c>
      <c r="N180" s="54">
        <v>60</v>
      </c>
      <c r="O180" s="55">
        <f t="shared" si="42"/>
        <v>1120.4000000000001</v>
      </c>
      <c r="P180" s="57">
        <f t="shared" si="48"/>
        <v>1120</v>
      </c>
      <c r="Q180" s="23"/>
      <c r="R180" s="23"/>
      <c r="S180" s="46">
        <v>25</v>
      </c>
      <c r="T180" s="46">
        <v>25</v>
      </c>
      <c r="U180" s="46">
        <f t="shared" si="37"/>
        <v>160</v>
      </c>
      <c r="V180" s="15">
        <f t="shared" si="44"/>
        <v>210</v>
      </c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</row>
    <row r="181" spans="1:35" ht="13.5" customHeight="1">
      <c r="A181" s="23" t="str">
        <f t="shared" si="38"/>
        <v>LW3210060Kolor</v>
      </c>
      <c r="B181" s="18" t="s">
        <v>1744</v>
      </c>
      <c r="C181" s="14" t="s">
        <v>2</v>
      </c>
      <c r="D181" s="15">
        <v>100</v>
      </c>
      <c r="E181" s="13">
        <v>60</v>
      </c>
      <c r="F181" s="60" t="s">
        <v>2046</v>
      </c>
      <c r="G181" s="43" t="str">
        <f t="shared" si="43"/>
        <v>46,04</v>
      </c>
      <c r="H181" s="43" t="str">
        <f t="shared" si="47"/>
        <v>46,04</v>
      </c>
      <c r="I181" s="43">
        <f t="shared" si="39"/>
        <v>49.04</v>
      </c>
      <c r="J181" s="60" t="s">
        <v>2080</v>
      </c>
      <c r="K181" s="58" t="str">
        <f t="shared" si="45"/>
        <v>1103,59</v>
      </c>
      <c r="L181" s="51">
        <f t="shared" si="46"/>
        <v>1104</v>
      </c>
      <c r="M181" s="53">
        <v>1.1000000000000001</v>
      </c>
      <c r="N181" s="54">
        <v>60</v>
      </c>
      <c r="O181" s="55">
        <f t="shared" si="42"/>
        <v>1274.4000000000001</v>
      </c>
      <c r="P181" s="57">
        <f t="shared" si="48"/>
        <v>1274</v>
      </c>
      <c r="Q181" s="23"/>
      <c r="R181" s="23"/>
      <c r="S181" s="46">
        <v>25</v>
      </c>
      <c r="T181" s="46">
        <v>25</v>
      </c>
      <c r="U181" s="46">
        <f t="shared" si="37"/>
        <v>160</v>
      </c>
      <c r="V181" s="15">
        <f t="shared" si="44"/>
        <v>210</v>
      </c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</row>
    <row r="182" spans="1:35" ht="13.5" customHeight="1">
      <c r="A182" s="23" t="str">
        <f t="shared" si="38"/>
        <v>LW3310060Kolor</v>
      </c>
      <c r="B182" s="18" t="s">
        <v>1745</v>
      </c>
      <c r="C182" s="14" t="s">
        <v>2</v>
      </c>
      <c r="D182" s="15">
        <v>100</v>
      </c>
      <c r="E182" s="13">
        <v>60</v>
      </c>
      <c r="F182" s="60" t="s">
        <v>76</v>
      </c>
      <c r="G182" s="43" t="str">
        <f t="shared" si="43"/>
        <v>43,9</v>
      </c>
      <c r="H182" s="43" t="str">
        <f t="shared" si="47"/>
        <v>43,9</v>
      </c>
      <c r="I182" s="43">
        <f t="shared" si="39"/>
        <v>46.9</v>
      </c>
      <c r="J182" s="60" t="s">
        <v>2081</v>
      </c>
      <c r="K182" s="58" t="str">
        <f t="shared" si="45"/>
        <v>968,53</v>
      </c>
      <c r="L182" s="51">
        <f t="shared" si="46"/>
        <v>969</v>
      </c>
      <c r="M182" s="53">
        <v>1.1000000000000001</v>
      </c>
      <c r="N182" s="54">
        <v>60</v>
      </c>
      <c r="O182" s="55">
        <f t="shared" si="42"/>
        <v>1125.9000000000001</v>
      </c>
      <c r="P182" s="57">
        <f t="shared" si="48"/>
        <v>1125</v>
      </c>
      <c r="Q182" s="23"/>
      <c r="R182" s="23"/>
      <c r="S182" s="46">
        <v>25</v>
      </c>
      <c r="T182" s="46">
        <v>25</v>
      </c>
      <c r="U182" s="46">
        <f t="shared" si="37"/>
        <v>160</v>
      </c>
      <c r="V182" s="15">
        <f t="shared" si="44"/>
        <v>210</v>
      </c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</row>
    <row r="183" spans="1:35" ht="13.5" customHeight="1">
      <c r="A183" s="23" t="str">
        <f t="shared" si="38"/>
        <v>LW3410060Kolor</v>
      </c>
      <c r="B183" s="18" t="s">
        <v>1746</v>
      </c>
      <c r="C183" s="14" t="s">
        <v>2</v>
      </c>
      <c r="D183" s="15">
        <v>100</v>
      </c>
      <c r="E183" s="13">
        <v>60</v>
      </c>
      <c r="F183" s="60" t="s">
        <v>2047</v>
      </c>
      <c r="G183" s="43" t="str">
        <f t="shared" si="43"/>
        <v>46,34</v>
      </c>
      <c r="H183" s="43" t="str">
        <f t="shared" si="47"/>
        <v>46,34</v>
      </c>
      <c r="I183" s="43">
        <f t="shared" si="39"/>
        <v>49.34</v>
      </c>
      <c r="J183" s="60" t="s">
        <v>2082</v>
      </c>
      <c r="K183" s="58" t="str">
        <f t="shared" si="45"/>
        <v>1096,01</v>
      </c>
      <c r="L183" s="51">
        <f t="shared" si="46"/>
        <v>1097</v>
      </c>
      <c r="M183" s="53">
        <v>1.1000000000000001</v>
      </c>
      <c r="N183" s="54">
        <v>60</v>
      </c>
      <c r="O183" s="55">
        <f t="shared" si="42"/>
        <v>1266.7</v>
      </c>
      <c r="P183" s="57">
        <f t="shared" si="48"/>
        <v>1266</v>
      </c>
      <c r="Q183" s="23"/>
      <c r="R183" s="23"/>
      <c r="S183" s="46">
        <v>25</v>
      </c>
      <c r="T183" s="46">
        <v>25</v>
      </c>
      <c r="U183" s="46">
        <f t="shared" si="37"/>
        <v>160</v>
      </c>
      <c r="V183" s="15">
        <f t="shared" si="44"/>
        <v>210</v>
      </c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</row>
    <row r="184" spans="1:35" ht="13.5" customHeight="1">
      <c r="A184" s="23" t="str">
        <f t="shared" si="38"/>
        <v>LW3510060Kolor</v>
      </c>
      <c r="B184" s="18" t="s">
        <v>1747</v>
      </c>
      <c r="C184" s="14" t="s">
        <v>2</v>
      </c>
      <c r="D184" s="15">
        <v>100</v>
      </c>
      <c r="E184" s="13">
        <v>60</v>
      </c>
      <c r="F184" s="60" t="s">
        <v>2048</v>
      </c>
      <c r="G184" s="43" t="str">
        <f t="shared" si="43"/>
        <v>40,29</v>
      </c>
      <c r="H184" s="43" t="str">
        <f t="shared" si="47"/>
        <v>40,29</v>
      </c>
      <c r="I184" s="43">
        <f t="shared" si="39"/>
        <v>43.29</v>
      </c>
      <c r="J184" s="60" t="s">
        <v>2083</v>
      </c>
      <c r="K184" s="58" t="str">
        <f t="shared" si="45"/>
        <v>756,07</v>
      </c>
      <c r="L184" s="51">
        <f t="shared" si="46"/>
        <v>757</v>
      </c>
      <c r="M184" s="53">
        <v>1.1000000000000001</v>
      </c>
      <c r="N184" s="54">
        <v>60</v>
      </c>
      <c r="O184" s="55">
        <f t="shared" si="42"/>
        <v>892.7</v>
      </c>
      <c r="P184" s="57">
        <f t="shared" si="48"/>
        <v>892</v>
      </c>
      <c r="Q184" s="23"/>
      <c r="R184" s="23"/>
      <c r="S184" s="46">
        <v>25</v>
      </c>
      <c r="T184" s="46">
        <v>25</v>
      </c>
      <c r="U184" s="46">
        <f t="shared" si="37"/>
        <v>160</v>
      </c>
      <c r="V184" s="15">
        <f t="shared" si="44"/>
        <v>210</v>
      </c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</row>
    <row r="185" spans="1:35" ht="13.5" customHeight="1">
      <c r="A185" s="23" t="str">
        <f t="shared" si="38"/>
        <v>LW3610060Kolor</v>
      </c>
      <c r="B185" s="18" t="s">
        <v>1748</v>
      </c>
      <c r="C185" s="14" t="s">
        <v>2</v>
      </c>
      <c r="D185" s="15">
        <v>100</v>
      </c>
      <c r="E185" s="13">
        <v>60</v>
      </c>
      <c r="F185" s="60" t="s">
        <v>2049</v>
      </c>
      <c r="G185" s="43" t="str">
        <f t="shared" si="43"/>
        <v>42,73</v>
      </c>
      <c r="H185" s="43" t="str">
        <f t="shared" si="47"/>
        <v>42,73</v>
      </c>
      <c r="I185" s="43">
        <f t="shared" si="39"/>
        <v>45.73</v>
      </c>
      <c r="J185" s="60" t="s">
        <v>2084</v>
      </c>
      <c r="K185" s="58" t="str">
        <f t="shared" si="45"/>
        <v>896,29</v>
      </c>
      <c r="L185" s="51">
        <f t="shared" si="46"/>
        <v>897</v>
      </c>
      <c r="M185" s="53">
        <v>1.1000000000000001</v>
      </c>
      <c r="N185" s="54">
        <v>60</v>
      </c>
      <c r="O185" s="55">
        <f t="shared" si="42"/>
        <v>1046.7</v>
      </c>
      <c r="P185" s="57">
        <f t="shared" si="48"/>
        <v>1046</v>
      </c>
      <c r="Q185" s="23"/>
      <c r="R185" s="23"/>
      <c r="S185" s="46">
        <v>25</v>
      </c>
      <c r="T185" s="46">
        <v>25</v>
      </c>
      <c r="U185" s="46">
        <f t="shared" si="37"/>
        <v>160</v>
      </c>
      <c r="V185" s="15">
        <f t="shared" si="44"/>
        <v>210</v>
      </c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</row>
    <row r="186" spans="1:35" ht="13.5" customHeight="1">
      <c r="A186" s="23" t="str">
        <f t="shared" si="38"/>
        <v>LW3710060Kolor</v>
      </c>
      <c r="B186" s="18" t="s">
        <v>1907</v>
      </c>
      <c r="C186" s="14" t="s">
        <v>2</v>
      </c>
      <c r="D186" s="15">
        <v>100</v>
      </c>
      <c r="E186" s="13">
        <v>60</v>
      </c>
      <c r="F186" s="60" t="s">
        <v>2050</v>
      </c>
      <c r="G186" s="43" t="str">
        <f t="shared" si="43"/>
        <v>40,82</v>
      </c>
      <c r="H186" s="43" t="str">
        <f t="shared" si="47"/>
        <v>40,82</v>
      </c>
      <c r="I186" s="43">
        <f t="shared" si="39"/>
        <v>43.82</v>
      </c>
      <c r="J186" s="60" t="s">
        <v>2085</v>
      </c>
      <c r="K186" s="58" t="str">
        <f t="shared" si="45"/>
        <v>699,88</v>
      </c>
      <c r="L186" s="51">
        <f t="shared" si="46"/>
        <v>700</v>
      </c>
      <c r="M186" s="53">
        <v>1.1000000000000001</v>
      </c>
      <c r="N186" s="54">
        <v>60</v>
      </c>
      <c r="O186" s="55">
        <f t="shared" si="42"/>
        <v>830.00000000000011</v>
      </c>
      <c r="P186" s="57">
        <f t="shared" si="48"/>
        <v>830</v>
      </c>
      <c r="Q186" s="23"/>
      <c r="R186" s="23"/>
      <c r="S186" s="46">
        <v>25</v>
      </c>
      <c r="T186" s="46">
        <v>25</v>
      </c>
      <c r="U186" s="46">
        <f t="shared" si="37"/>
        <v>160</v>
      </c>
      <c r="V186" s="15">
        <f t="shared" si="44"/>
        <v>210</v>
      </c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</row>
    <row r="187" spans="1:35" s="4" customFormat="1" ht="13.5" customHeight="1">
      <c r="A187" s="23" t="str">
        <f t="shared" si="38"/>
        <v>LW3810060Kolor</v>
      </c>
      <c r="B187" s="18" t="s">
        <v>1978</v>
      </c>
      <c r="C187" s="14" t="s">
        <v>2</v>
      </c>
      <c r="D187" s="15">
        <v>100</v>
      </c>
      <c r="E187" s="13">
        <v>60</v>
      </c>
      <c r="F187" s="60" t="s">
        <v>2051</v>
      </c>
      <c r="G187" s="43" t="str">
        <f t="shared" si="43"/>
        <v>43,25</v>
      </c>
      <c r="H187" s="43" t="str">
        <f t="shared" si="47"/>
        <v>43,25</v>
      </c>
      <c r="I187" s="43">
        <f t="shared" si="39"/>
        <v>46.25</v>
      </c>
      <c r="J187" s="60" t="s">
        <v>2086</v>
      </c>
      <c r="K187" s="58" t="str">
        <f t="shared" si="45"/>
        <v>840,10</v>
      </c>
      <c r="L187" s="51">
        <f t="shared" si="46"/>
        <v>841</v>
      </c>
      <c r="M187" s="53">
        <v>1.1000000000000001</v>
      </c>
      <c r="N187" s="54">
        <v>60</v>
      </c>
      <c r="O187" s="55">
        <f t="shared" si="42"/>
        <v>985.1</v>
      </c>
      <c r="P187" s="57">
        <f t="shared" si="48"/>
        <v>985</v>
      </c>
      <c r="Q187" s="23"/>
      <c r="R187" s="23"/>
      <c r="S187" s="46">
        <v>25</v>
      </c>
      <c r="T187" s="46">
        <v>25</v>
      </c>
      <c r="U187" s="46">
        <f t="shared" si="37"/>
        <v>160</v>
      </c>
      <c r="V187" s="15">
        <f t="shared" si="44"/>
        <v>210</v>
      </c>
    </row>
    <row r="188" spans="1:35" ht="13.5" customHeight="1">
      <c r="A188" s="23" t="str">
        <f t="shared" ref="A188:A224" si="49">CONCATENATE(B188,D188,E188,C188)</f>
        <v>LW duble 1 10060Drewnopodobne</v>
      </c>
      <c r="B188" s="18" t="s">
        <v>90</v>
      </c>
      <c r="C188" s="14" t="s">
        <v>432</v>
      </c>
      <c r="D188" s="15">
        <v>100</v>
      </c>
      <c r="E188" s="13">
        <v>60</v>
      </c>
      <c r="F188" s="60" t="s">
        <v>2020</v>
      </c>
      <c r="G188" s="43" t="str">
        <f t="shared" si="43"/>
        <v>35,44</v>
      </c>
      <c r="H188" s="43" t="str">
        <f t="shared" si="47"/>
        <v>35,44</v>
      </c>
      <c r="I188" s="43">
        <f>H188+3</f>
        <v>38.44</v>
      </c>
      <c r="J188" s="56"/>
      <c r="K188" s="58">
        <f t="shared" ref="K188:K224" si="50">P114+(P151-P114)/2</f>
        <v>883.5</v>
      </c>
      <c r="L188" s="51">
        <f t="shared" si="46"/>
        <v>884</v>
      </c>
      <c r="M188" s="53">
        <v>1.1000000000000001</v>
      </c>
      <c r="N188" s="54">
        <v>0</v>
      </c>
      <c r="O188" s="55">
        <f t="shared" ref="O188:O224" si="51">L188*M188+N188</f>
        <v>972.40000000000009</v>
      </c>
      <c r="P188" s="57">
        <f t="shared" si="48"/>
        <v>972</v>
      </c>
      <c r="Q188" s="23"/>
      <c r="R188" s="23"/>
      <c r="S188" s="46">
        <v>25</v>
      </c>
      <c r="T188" s="46">
        <v>25</v>
      </c>
      <c r="U188" s="46">
        <f t="shared" si="37"/>
        <v>120</v>
      </c>
      <c r="V188" s="15">
        <f t="shared" ref="V188:V224" si="52">SUM(S188:U188)</f>
        <v>170</v>
      </c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</row>
    <row r="189" spans="1:35" ht="13.5" customHeight="1">
      <c r="A189" s="23" t="str">
        <f t="shared" si="49"/>
        <v>LW duble 2 10060Drewnopodobne</v>
      </c>
      <c r="B189" s="18" t="s">
        <v>91</v>
      </c>
      <c r="C189" s="14" t="s">
        <v>432</v>
      </c>
      <c r="D189" s="15">
        <v>100</v>
      </c>
      <c r="E189" s="13">
        <v>60</v>
      </c>
      <c r="F189" s="60" t="s">
        <v>2021</v>
      </c>
      <c r="G189" s="43" t="str">
        <f t="shared" si="43"/>
        <v>38,66</v>
      </c>
      <c r="H189" s="43" t="str">
        <f t="shared" si="47"/>
        <v>38,66</v>
      </c>
      <c r="I189" s="43">
        <f t="shared" ref="I189:I224" si="53">H189+3</f>
        <v>41.66</v>
      </c>
      <c r="J189" s="44"/>
      <c r="K189" s="58">
        <f t="shared" si="50"/>
        <v>996.5</v>
      </c>
      <c r="L189" s="51">
        <f t="shared" si="46"/>
        <v>997</v>
      </c>
      <c r="M189" s="53">
        <v>1.1000000000000001</v>
      </c>
      <c r="N189" s="54">
        <v>0</v>
      </c>
      <c r="O189" s="55">
        <f t="shared" si="51"/>
        <v>1096.7</v>
      </c>
      <c r="P189" s="57">
        <f t="shared" si="48"/>
        <v>1096</v>
      </c>
      <c r="Q189" s="23"/>
      <c r="R189" s="23"/>
      <c r="S189" s="46">
        <v>25</v>
      </c>
      <c r="T189" s="46">
        <v>25</v>
      </c>
      <c r="U189" s="46">
        <f t="shared" si="37"/>
        <v>160</v>
      </c>
      <c r="V189" s="15">
        <f t="shared" si="52"/>
        <v>210</v>
      </c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</row>
    <row r="190" spans="1:35" ht="13.5" customHeight="1">
      <c r="A190" s="23" t="str">
        <f t="shared" si="49"/>
        <v>LW duble 3 10060Drewnopodobne</v>
      </c>
      <c r="B190" s="18" t="s">
        <v>92</v>
      </c>
      <c r="C190" s="14" t="s">
        <v>432</v>
      </c>
      <c r="D190" s="15">
        <v>100</v>
      </c>
      <c r="E190" s="13">
        <v>60</v>
      </c>
      <c r="F190" s="60" t="s">
        <v>2022</v>
      </c>
      <c r="G190" s="43" t="str">
        <f t="shared" si="43"/>
        <v>39,95</v>
      </c>
      <c r="H190" s="43" t="str">
        <f t="shared" si="47"/>
        <v>39,95</v>
      </c>
      <c r="I190" s="43">
        <f t="shared" si="53"/>
        <v>42.95</v>
      </c>
      <c r="J190" s="44"/>
      <c r="K190" s="58">
        <f t="shared" si="50"/>
        <v>1069.5</v>
      </c>
      <c r="L190" s="51">
        <f t="shared" si="46"/>
        <v>1070</v>
      </c>
      <c r="M190" s="53">
        <v>1.1000000000000001</v>
      </c>
      <c r="N190" s="54">
        <v>0</v>
      </c>
      <c r="O190" s="55">
        <f t="shared" si="51"/>
        <v>1177</v>
      </c>
      <c r="P190" s="57">
        <f t="shared" si="48"/>
        <v>1177</v>
      </c>
      <c r="Q190" s="23"/>
      <c r="R190" s="23"/>
      <c r="S190" s="46">
        <v>25</v>
      </c>
      <c r="T190" s="46">
        <v>25</v>
      </c>
      <c r="U190" s="46">
        <f t="shared" si="37"/>
        <v>160</v>
      </c>
      <c r="V190" s="15">
        <f t="shared" si="52"/>
        <v>210</v>
      </c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</row>
    <row r="191" spans="1:35" ht="13.5" customHeight="1">
      <c r="A191" s="23" t="str">
        <f t="shared" si="49"/>
        <v>LW1 10060Drewnopodobne</v>
      </c>
      <c r="B191" s="18" t="s">
        <v>93</v>
      </c>
      <c r="C191" s="14" t="s">
        <v>432</v>
      </c>
      <c r="D191" s="15">
        <v>100</v>
      </c>
      <c r="E191" s="13">
        <v>60</v>
      </c>
      <c r="F191" s="60" t="s">
        <v>2023</v>
      </c>
      <c r="G191" s="43" t="str">
        <f t="shared" si="43"/>
        <v>26,84</v>
      </c>
      <c r="H191" s="43" t="str">
        <f t="shared" si="47"/>
        <v>26,84</v>
      </c>
      <c r="I191" s="43">
        <f t="shared" si="53"/>
        <v>29.84</v>
      </c>
      <c r="J191" s="44"/>
      <c r="K191" s="58">
        <f t="shared" si="50"/>
        <v>545.5</v>
      </c>
      <c r="L191" s="51">
        <f t="shared" si="46"/>
        <v>546</v>
      </c>
      <c r="M191" s="53">
        <v>1.1000000000000001</v>
      </c>
      <c r="N191" s="54">
        <v>0</v>
      </c>
      <c r="O191" s="55">
        <f t="shared" si="51"/>
        <v>600.6</v>
      </c>
      <c r="P191" s="57">
        <f t="shared" si="48"/>
        <v>600</v>
      </c>
      <c r="Q191" s="23"/>
      <c r="R191" s="23"/>
      <c r="S191" s="46">
        <v>25</v>
      </c>
      <c r="T191" s="46">
        <v>25</v>
      </c>
      <c r="U191" s="46">
        <f t="shared" si="37"/>
        <v>90</v>
      </c>
      <c r="V191" s="15">
        <f t="shared" si="52"/>
        <v>140</v>
      </c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</row>
    <row r="192" spans="1:35" ht="13.5" customHeight="1">
      <c r="A192" s="23" t="str">
        <f t="shared" si="49"/>
        <v>LW2 10060Drewnopodobne</v>
      </c>
      <c r="B192" s="18" t="s">
        <v>104</v>
      </c>
      <c r="C192" s="14" t="s">
        <v>432</v>
      </c>
      <c r="D192" s="15">
        <v>100</v>
      </c>
      <c r="E192" s="13">
        <v>60</v>
      </c>
      <c r="F192" s="60" t="s">
        <v>2024</v>
      </c>
      <c r="G192" s="43" t="str">
        <f t="shared" si="43"/>
        <v>32,48</v>
      </c>
      <c r="H192" s="43" t="str">
        <f t="shared" si="47"/>
        <v>32,48</v>
      </c>
      <c r="I192" s="43">
        <f t="shared" si="53"/>
        <v>35.479999999999997</v>
      </c>
      <c r="J192" s="44"/>
      <c r="K192" s="58">
        <f t="shared" si="50"/>
        <v>614.5</v>
      </c>
      <c r="L192" s="51">
        <f t="shared" si="46"/>
        <v>615</v>
      </c>
      <c r="M192" s="53">
        <v>1.1000000000000001</v>
      </c>
      <c r="N192" s="54">
        <v>0</v>
      </c>
      <c r="O192" s="55">
        <f t="shared" si="51"/>
        <v>676.5</v>
      </c>
      <c r="P192" s="57">
        <f t="shared" si="48"/>
        <v>676</v>
      </c>
      <c r="Q192" s="23"/>
      <c r="R192" s="23"/>
      <c r="S192" s="46">
        <v>25</v>
      </c>
      <c r="T192" s="46">
        <v>25</v>
      </c>
      <c r="U192" s="46">
        <f t="shared" si="37"/>
        <v>120</v>
      </c>
      <c r="V192" s="15">
        <f t="shared" si="52"/>
        <v>170</v>
      </c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</row>
    <row r="193" spans="1:35" ht="13.5" customHeight="1">
      <c r="A193" s="23" t="str">
        <f t="shared" si="49"/>
        <v>LW3 10060Drewnopodobne</v>
      </c>
      <c r="B193" s="18" t="s">
        <v>106</v>
      </c>
      <c r="C193" s="14" t="s">
        <v>432</v>
      </c>
      <c r="D193" s="15">
        <v>100</v>
      </c>
      <c r="E193" s="13">
        <v>60</v>
      </c>
      <c r="F193" s="60" t="s">
        <v>2025</v>
      </c>
      <c r="G193" s="43" t="str">
        <f t="shared" si="43"/>
        <v>32,97</v>
      </c>
      <c r="H193" s="43" t="str">
        <f t="shared" si="47"/>
        <v>32,97</v>
      </c>
      <c r="I193" s="43">
        <f t="shared" si="53"/>
        <v>35.97</v>
      </c>
      <c r="J193" s="44"/>
      <c r="K193" s="58">
        <f t="shared" si="50"/>
        <v>628</v>
      </c>
      <c r="L193" s="51">
        <f t="shared" si="46"/>
        <v>628</v>
      </c>
      <c r="M193" s="53">
        <v>1.1000000000000001</v>
      </c>
      <c r="N193" s="54">
        <v>0</v>
      </c>
      <c r="O193" s="55">
        <f t="shared" si="51"/>
        <v>690.80000000000007</v>
      </c>
      <c r="P193" s="57">
        <f t="shared" si="48"/>
        <v>690</v>
      </c>
      <c r="Q193" s="23"/>
      <c r="R193" s="23"/>
      <c r="S193" s="46">
        <v>25</v>
      </c>
      <c r="T193" s="46">
        <v>25</v>
      </c>
      <c r="U193" s="46">
        <f t="shared" si="37"/>
        <v>120</v>
      </c>
      <c r="V193" s="15">
        <f t="shared" si="52"/>
        <v>170</v>
      </c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</row>
    <row r="194" spans="1:35" ht="13.5" customHeight="1">
      <c r="A194" s="23" t="str">
        <f t="shared" si="49"/>
        <v>LW4 10060Drewnopodobne</v>
      </c>
      <c r="B194" s="18" t="s">
        <v>107</v>
      </c>
      <c r="C194" s="14" t="s">
        <v>432</v>
      </c>
      <c r="D194" s="15">
        <v>100</v>
      </c>
      <c r="E194" s="13">
        <v>60</v>
      </c>
      <c r="F194" s="60" t="s">
        <v>2026</v>
      </c>
      <c r="G194" s="43" t="str">
        <f t="shared" si="43"/>
        <v>36,48</v>
      </c>
      <c r="H194" s="43" t="str">
        <f t="shared" si="47"/>
        <v>36,48</v>
      </c>
      <c r="I194" s="43">
        <f t="shared" si="53"/>
        <v>39.479999999999997</v>
      </c>
      <c r="J194" s="44"/>
      <c r="K194" s="58">
        <f t="shared" si="50"/>
        <v>742</v>
      </c>
      <c r="L194" s="51">
        <f t="shared" si="46"/>
        <v>742</v>
      </c>
      <c r="M194" s="53">
        <v>1.1000000000000001</v>
      </c>
      <c r="N194" s="54">
        <v>0</v>
      </c>
      <c r="O194" s="55">
        <f t="shared" si="51"/>
        <v>816.2</v>
      </c>
      <c r="P194" s="57">
        <f t="shared" si="48"/>
        <v>816</v>
      </c>
      <c r="Q194" s="23"/>
      <c r="R194" s="23"/>
      <c r="S194" s="46">
        <v>25</v>
      </c>
      <c r="T194" s="46">
        <v>25</v>
      </c>
      <c r="U194" s="46">
        <f t="shared" si="37"/>
        <v>120</v>
      </c>
      <c r="V194" s="15">
        <f t="shared" si="52"/>
        <v>170</v>
      </c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</row>
    <row r="195" spans="1:35" ht="13.5" customHeight="1">
      <c r="A195" s="23" t="str">
        <f t="shared" si="49"/>
        <v>LW5 10060Drewnopodobne</v>
      </c>
      <c r="B195" s="18" t="s">
        <v>108</v>
      </c>
      <c r="C195" s="14" t="s">
        <v>432</v>
      </c>
      <c r="D195" s="15">
        <v>100</v>
      </c>
      <c r="E195" s="13">
        <v>60</v>
      </c>
      <c r="F195" s="60" t="s">
        <v>2027</v>
      </c>
      <c r="G195" s="43" t="str">
        <f t="shared" si="43"/>
        <v>36,58</v>
      </c>
      <c r="H195" s="43" t="str">
        <f t="shared" si="47"/>
        <v>36,58</v>
      </c>
      <c r="I195" s="43">
        <f t="shared" si="53"/>
        <v>39.58</v>
      </c>
      <c r="J195" s="44"/>
      <c r="K195" s="58">
        <f t="shared" si="50"/>
        <v>748</v>
      </c>
      <c r="L195" s="51">
        <f t="shared" si="46"/>
        <v>748</v>
      </c>
      <c r="M195" s="53">
        <v>1.1000000000000001</v>
      </c>
      <c r="N195" s="54">
        <v>0</v>
      </c>
      <c r="O195" s="55">
        <f t="shared" si="51"/>
        <v>822.80000000000007</v>
      </c>
      <c r="P195" s="57">
        <f t="shared" si="48"/>
        <v>822</v>
      </c>
      <c r="Q195" s="23"/>
      <c r="R195" s="23"/>
      <c r="S195" s="46">
        <v>25</v>
      </c>
      <c r="T195" s="46">
        <v>25</v>
      </c>
      <c r="U195" s="46">
        <f t="shared" ref="U195:U258" si="54">IF(I195&lt;=$AA$5,$AB$4,IF(I195&lt;=$AA$15,$AB$6,IF(I195&lt;=$AA$17,$AB$16,IF(I195&lt;=$AA$19,AB$18,IF(I195&lt;=$AA$21,AB$20,IF(I195&lt;=$AA$23,AB$22,AB$23))))))</f>
        <v>120</v>
      </c>
      <c r="V195" s="15">
        <f t="shared" si="52"/>
        <v>170</v>
      </c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</row>
    <row r="196" spans="1:35" ht="13.5" customHeight="1">
      <c r="A196" s="23" t="str">
        <f t="shared" si="49"/>
        <v>LW6 10060Drewnopodobne</v>
      </c>
      <c r="B196" s="18" t="s">
        <v>109</v>
      </c>
      <c r="C196" s="14" t="s">
        <v>432</v>
      </c>
      <c r="D196" s="15">
        <v>100</v>
      </c>
      <c r="E196" s="13">
        <v>60</v>
      </c>
      <c r="F196" s="60" t="s">
        <v>14</v>
      </c>
      <c r="G196" s="43" t="str">
        <f t="shared" si="43"/>
        <v>40,91</v>
      </c>
      <c r="H196" s="43" t="str">
        <f t="shared" si="47"/>
        <v>40,91</v>
      </c>
      <c r="I196" s="43">
        <f t="shared" si="53"/>
        <v>43.91</v>
      </c>
      <c r="J196" s="44"/>
      <c r="K196" s="58">
        <f t="shared" si="50"/>
        <v>861</v>
      </c>
      <c r="L196" s="51">
        <f t="shared" si="46"/>
        <v>861</v>
      </c>
      <c r="M196" s="53">
        <v>1.1000000000000001</v>
      </c>
      <c r="N196" s="54">
        <v>0</v>
      </c>
      <c r="O196" s="55">
        <f t="shared" si="51"/>
        <v>947.1</v>
      </c>
      <c r="P196" s="57">
        <f t="shared" si="48"/>
        <v>947</v>
      </c>
      <c r="Q196" s="23"/>
      <c r="R196" s="23"/>
      <c r="S196" s="46">
        <v>25</v>
      </c>
      <c r="T196" s="46">
        <v>25</v>
      </c>
      <c r="U196" s="46">
        <f t="shared" si="54"/>
        <v>160</v>
      </c>
      <c r="V196" s="15">
        <f t="shared" si="52"/>
        <v>210</v>
      </c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</row>
    <row r="197" spans="1:35" ht="13.5" customHeight="1">
      <c r="A197" s="23" t="str">
        <f t="shared" si="49"/>
        <v>LW7 10060Drewnopodobne</v>
      </c>
      <c r="B197" s="18" t="s">
        <v>110</v>
      </c>
      <c r="C197" s="14" t="s">
        <v>432</v>
      </c>
      <c r="D197" s="15">
        <v>100</v>
      </c>
      <c r="E197" s="13">
        <v>60</v>
      </c>
      <c r="F197" s="60" t="s">
        <v>2028</v>
      </c>
      <c r="G197" s="43" t="str">
        <f t="shared" si="43"/>
        <v>35,41</v>
      </c>
      <c r="H197" s="43" t="str">
        <f t="shared" si="47"/>
        <v>35,41</v>
      </c>
      <c r="I197" s="43">
        <f t="shared" si="53"/>
        <v>38.409999999999997</v>
      </c>
      <c r="J197" s="44"/>
      <c r="K197" s="58">
        <f t="shared" si="50"/>
        <v>737</v>
      </c>
      <c r="L197" s="51">
        <f t="shared" si="46"/>
        <v>737</v>
      </c>
      <c r="M197" s="53">
        <v>1.1000000000000001</v>
      </c>
      <c r="N197" s="54">
        <v>0</v>
      </c>
      <c r="O197" s="55">
        <f t="shared" si="51"/>
        <v>810.7</v>
      </c>
      <c r="P197" s="57">
        <f t="shared" si="48"/>
        <v>810</v>
      </c>
      <c r="Q197" s="23"/>
      <c r="R197" s="23"/>
      <c r="S197" s="46">
        <v>25</v>
      </c>
      <c r="T197" s="46">
        <v>25</v>
      </c>
      <c r="U197" s="46">
        <f t="shared" si="54"/>
        <v>120</v>
      </c>
      <c r="V197" s="15">
        <f t="shared" si="52"/>
        <v>170</v>
      </c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</row>
    <row r="198" spans="1:35" ht="13.5" customHeight="1">
      <c r="A198" s="23" t="str">
        <f t="shared" si="49"/>
        <v>LW8 10060Drewnopodobne</v>
      </c>
      <c r="B198" s="18" t="s">
        <v>111</v>
      </c>
      <c r="C198" s="14" t="s">
        <v>432</v>
      </c>
      <c r="D198" s="15">
        <v>100</v>
      </c>
      <c r="E198" s="13">
        <v>60</v>
      </c>
      <c r="F198" s="60" t="s">
        <v>2029</v>
      </c>
      <c r="G198" s="43" t="str">
        <f t="shared" si="43"/>
        <v>37,7</v>
      </c>
      <c r="H198" s="43" t="str">
        <f t="shared" si="47"/>
        <v>37,7</v>
      </c>
      <c r="I198" s="43">
        <f t="shared" si="53"/>
        <v>40.700000000000003</v>
      </c>
      <c r="J198" s="44"/>
      <c r="K198" s="58">
        <f t="shared" si="50"/>
        <v>805</v>
      </c>
      <c r="L198" s="51">
        <f t="shared" si="46"/>
        <v>805</v>
      </c>
      <c r="M198" s="53">
        <v>1.1000000000000001</v>
      </c>
      <c r="N198" s="54">
        <v>0</v>
      </c>
      <c r="O198" s="55">
        <f t="shared" si="51"/>
        <v>885.50000000000011</v>
      </c>
      <c r="P198" s="57">
        <f t="shared" si="48"/>
        <v>885</v>
      </c>
      <c r="Q198" s="23"/>
      <c r="R198" s="23"/>
      <c r="S198" s="46">
        <v>25</v>
      </c>
      <c r="T198" s="46">
        <v>25</v>
      </c>
      <c r="U198" s="46">
        <f t="shared" si="54"/>
        <v>160</v>
      </c>
      <c r="V198" s="15">
        <f t="shared" si="52"/>
        <v>210</v>
      </c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</row>
    <row r="199" spans="1:35" ht="13.5" customHeight="1">
      <c r="A199" s="23" t="str">
        <f t="shared" si="49"/>
        <v>LW9 10060Drewnopodobne</v>
      </c>
      <c r="B199" s="18" t="s">
        <v>112</v>
      </c>
      <c r="C199" s="14" t="s">
        <v>432</v>
      </c>
      <c r="D199" s="15">
        <v>100</v>
      </c>
      <c r="E199" s="13">
        <v>60</v>
      </c>
      <c r="F199" s="60" t="s">
        <v>2030</v>
      </c>
      <c r="G199" s="43" t="str">
        <f t="shared" si="43"/>
        <v>37,06</v>
      </c>
      <c r="H199" s="43" t="str">
        <f t="shared" si="47"/>
        <v>37,06</v>
      </c>
      <c r="I199" s="43">
        <f t="shared" si="53"/>
        <v>40.06</v>
      </c>
      <c r="J199" s="44"/>
      <c r="K199" s="58">
        <f t="shared" si="50"/>
        <v>827</v>
      </c>
      <c r="L199" s="51">
        <f t="shared" si="46"/>
        <v>827</v>
      </c>
      <c r="M199" s="53">
        <v>1.1000000000000001</v>
      </c>
      <c r="N199" s="54">
        <v>0</v>
      </c>
      <c r="O199" s="55">
        <f t="shared" si="51"/>
        <v>909.7</v>
      </c>
      <c r="P199" s="57">
        <f t="shared" si="48"/>
        <v>909</v>
      </c>
      <c r="Q199" s="23"/>
      <c r="R199" s="23"/>
      <c r="S199" s="46">
        <v>25</v>
      </c>
      <c r="T199" s="46">
        <v>25</v>
      </c>
      <c r="U199" s="46">
        <f t="shared" si="54"/>
        <v>160</v>
      </c>
      <c r="V199" s="15">
        <f t="shared" si="52"/>
        <v>210</v>
      </c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</row>
    <row r="200" spans="1:35" ht="13.5" customHeight="1">
      <c r="A200" s="23" t="str">
        <f t="shared" si="49"/>
        <v>LW10 10060Drewnopodobne</v>
      </c>
      <c r="B200" s="18" t="s">
        <v>94</v>
      </c>
      <c r="C200" s="14" t="s">
        <v>432</v>
      </c>
      <c r="D200" s="15">
        <v>100</v>
      </c>
      <c r="E200" s="13">
        <v>60</v>
      </c>
      <c r="F200" s="60" t="s">
        <v>36</v>
      </c>
      <c r="G200" s="43" t="str">
        <f t="shared" si="43"/>
        <v>39,34</v>
      </c>
      <c r="H200" s="43" t="str">
        <f t="shared" si="47"/>
        <v>39,34</v>
      </c>
      <c r="I200" s="43">
        <f t="shared" si="53"/>
        <v>42.34</v>
      </c>
      <c r="J200" s="44"/>
      <c r="K200" s="58">
        <f t="shared" si="50"/>
        <v>920.5</v>
      </c>
      <c r="L200" s="51">
        <f t="shared" si="46"/>
        <v>921</v>
      </c>
      <c r="M200" s="53">
        <v>1.1000000000000001</v>
      </c>
      <c r="N200" s="54">
        <v>0</v>
      </c>
      <c r="O200" s="55">
        <f t="shared" si="51"/>
        <v>1013.1000000000001</v>
      </c>
      <c r="P200" s="57">
        <f t="shared" si="48"/>
        <v>1013</v>
      </c>
      <c r="Q200" s="23"/>
      <c r="R200" s="23"/>
      <c r="S200" s="46">
        <v>25</v>
      </c>
      <c r="T200" s="46">
        <v>25</v>
      </c>
      <c r="U200" s="46">
        <f t="shared" si="54"/>
        <v>160</v>
      </c>
      <c r="V200" s="15">
        <f t="shared" si="52"/>
        <v>210</v>
      </c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</row>
    <row r="201" spans="1:35" ht="13.5" customHeight="1">
      <c r="A201" s="23" t="str">
        <f t="shared" si="49"/>
        <v>LW11 10060Drewnopodobne</v>
      </c>
      <c r="B201" s="18" t="s">
        <v>95</v>
      </c>
      <c r="C201" s="14" t="s">
        <v>432</v>
      </c>
      <c r="D201" s="15">
        <v>100</v>
      </c>
      <c r="E201" s="13">
        <v>60</v>
      </c>
      <c r="F201" s="60" t="s">
        <v>2031</v>
      </c>
      <c r="G201" s="43" t="str">
        <f t="shared" si="43"/>
        <v>40,15</v>
      </c>
      <c r="H201" s="43" t="str">
        <f t="shared" si="47"/>
        <v>40,15</v>
      </c>
      <c r="I201" s="43">
        <f t="shared" si="53"/>
        <v>43.15</v>
      </c>
      <c r="J201" s="44"/>
      <c r="K201" s="58">
        <f t="shared" si="50"/>
        <v>756.5</v>
      </c>
      <c r="L201" s="51">
        <f t="shared" si="46"/>
        <v>757</v>
      </c>
      <c r="M201" s="53">
        <v>1.1000000000000001</v>
      </c>
      <c r="N201" s="54">
        <v>0</v>
      </c>
      <c r="O201" s="55">
        <f t="shared" si="51"/>
        <v>832.7</v>
      </c>
      <c r="P201" s="57">
        <f t="shared" si="48"/>
        <v>832</v>
      </c>
      <c r="Q201" s="23"/>
      <c r="R201" s="23"/>
      <c r="S201" s="46">
        <v>25</v>
      </c>
      <c r="T201" s="46">
        <v>25</v>
      </c>
      <c r="U201" s="46">
        <f t="shared" si="54"/>
        <v>160</v>
      </c>
      <c r="V201" s="15">
        <f t="shared" si="52"/>
        <v>210</v>
      </c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</row>
    <row r="202" spans="1:35" ht="13.5" customHeight="1">
      <c r="A202" s="23" t="str">
        <f t="shared" si="49"/>
        <v>LW12 10060Drewnopodobne</v>
      </c>
      <c r="B202" s="18" t="s">
        <v>96</v>
      </c>
      <c r="C202" s="14" t="s">
        <v>432</v>
      </c>
      <c r="D202" s="15">
        <v>100</v>
      </c>
      <c r="E202" s="13">
        <v>60</v>
      </c>
      <c r="F202" s="60" t="s">
        <v>2032</v>
      </c>
      <c r="G202" s="43" t="str">
        <f t="shared" si="43"/>
        <v>42,43</v>
      </c>
      <c r="H202" s="43" t="str">
        <f t="shared" si="47"/>
        <v>42,43</v>
      </c>
      <c r="I202" s="43">
        <f t="shared" si="53"/>
        <v>45.43</v>
      </c>
      <c r="J202" s="44"/>
      <c r="K202" s="58">
        <f t="shared" si="50"/>
        <v>903</v>
      </c>
      <c r="L202" s="51">
        <f t="shared" si="46"/>
        <v>903</v>
      </c>
      <c r="M202" s="53">
        <v>1.1000000000000001</v>
      </c>
      <c r="N202" s="54">
        <v>0</v>
      </c>
      <c r="O202" s="55">
        <f t="shared" si="51"/>
        <v>993.30000000000007</v>
      </c>
      <c r="P202" s="57">
        <f t="shared" si="48"/>
        <v>993</v>
      </c>
      <c r="Q202" s="23"/>
      <c r="R202" s="23"/>
      <c r="S202" s="46">
        <v>25</v>
      </c>
      <c r="T202" s="46">
        <v>25</v>
      </c>
      <c r="U202" s="46">
        <f t="shared" si="54"/>
        <v>160</v>
      </c>
      <c r="V202" s="15">
        <f t="shared" si="52"/>
        <v>210</v>
      </c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</row>
    <row r="203" spans="1:35" ht="13.5" customHeight="1">
      <c r="A203" s="23" t="str">
        <f t="shared" si="49"/>
        <v>LW13 10060Drewnopodobne</v>
      </c>
      <c r="B203" s="18" t="s">
        <v>97</v>
      </c>
      <c r="C203" s="14" t="s">
        <v>432</v>
      </c>
      <c r="D203" s="15">
        <v>100</v>
      </c>
      <c r="E203" s="13">
        <v>60</v>
      </c>
      <c r="F203" s="60" t="s">
        <v>2033</v>
      </c>
      <c r="G203" s="43" t="str">
        <f t="shared" si="43"/>
        <v>41,28</v>
      </c>
      <c r="H203" s="43" t="str">
        <f t="shared" si="47"/>
        <v>41,28</v>
      </c>
      <c r="I203" s="43">
        <f t="shared" si="53"/>
        <v>44.28</v>
      </c>
      <c r="J203" s="44"/>
      <c r="K203" s="58">
        <f t="shared" si="50"/>
        <v>873.5</v>
      </c>
      <c r="L203" s="51">
        <f t="shared" si="46"/>
        <v>874</v>
      </c>
      <c r="M203" s="53">
        <v>1.1000000000000001</v>
      </c>
      <c r="N203" s="54">
        <v>0</v>
      </c>
      <c r="O203" s="55">
        <f t="shared" si="51"/>
        <v>961.40000000000009</v>
      </c>
      <c r="P203" s="57">
        <f t="shared" si="48"/>
        <v>961</v>
      </c>
      <c r="Q203" s="23"/>
      <c r="R203" s="23"/>
      <c r="S203" s="46">
        <v>25</v>
      </c>
      <c r="T203" s="46">
        <v>25</v>
      </c>
      <c r="U203" s="46">
        <f t="shared" si="54"/>
        <v>160</v>
      </c>
      <c r="V203" s="15">
        <f t="shared" si="52"/>
        <v>210</v>
      </c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</row>
    <row r="204" spans="1:35" ht="13.5" customHeight="1">
      <c r="A204" s="23" t="str">
        <f t="shared" si="49"/>
        <v>LW14 10060Drewnopodobne</v>
      </c>
      <c r="B204" s="18" t="s">
        <v>98</v>
      </c>
      <c r="C204" s="14" t="s">
        <v>432</v>
      </c>
      <c r="D204" s="15">
        <v>100</v>
      </c>
      <c r="E204" s="13">
        <v>60</v>
      </c>
      <c r="F204" s="60" t="s">
        <v>2034</v>
      </c>
      <c r="G204" s="43" t="str">
        <f t="shared" si="43"/>
        <v>42,94</v>
      </c>
      <c r="H204" s="43" t="str">
        <f t="shared" si="47"/>
        <v>42,94</v>
      </c>
      <c r="I204" s="43">
        <f t="shared" si="53"/>
        <v>45.94</v>
      </c>
      <c r="J204" s="44"/>
      <c r="K204" s="58">
        <f t="shared" si="50"/>
        <v>971.5</v>
      </c>
      <c r="L204" s="51">
        <f t="shared" si="46"/>
        <v>972</v>
      </c>
      <c r="M204" s="53">
        <v>1.1000000000000001</v>
      </c>
      <c r="N204" s="54">
        <v>0</v>
      </c>
      <c r="O204" s="55">
        <f t="shared" si="51"/>
        <v>1069.2</v>
      </c>
      <c r="P204" s="57">
        <f t="shared" si="48"/>
        <v>1069</v>
      </c>
      <c r="Q204" s="23"/>
      <c r="R204" s="23"/>
      <c r="S204" s="46">
        <v>25</v>
      </c>
      <c r="T204" s="46">
        <v>25</v>
      </c>
      <c r="U204" s="46">
        <f t="shared" si="54"/>
        <v>160</v>
      </c>
      <c r="V204" s="15">
        <f t="shared" si="52"/>
        <v>210</v>
      </c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</row>
    <row r="205" spans="1:35" ht="13.5" customHeight="1">
      <c r="A205" s="23" t="str">
        <f t="shared" si="49"/>
        <v>LW15 10060Drewnopodobne</v>
      </c>
      <c r="B205" s="18" t="s">
        <v>99</v>
      </c>
      <c r="C205" s="14" t="s">
        <v>432</v>
      </c>
      <c r="D205" s="15">
        <v>100</v>
      </c>
      <c r="E205" s="13">
        <v>60</v>
      </c>
      <c r="F205" s="60" t="s">
        <v>2035</v>
      </c>
      <c r="G205" s="43" t="str">
        <f t="shared" si="43"/>
        <v>39,61</v>
      </c>
      <c r="H205" s="43" t="str">
        <f t="shared" si="47"/>
        <v>39,61</v>
      </c>
      <c r="I205" s="43">
        <f t="shared" si="53"/>
        <v>42.61</v>
      </c>
      <c r="J205" s="44"/>
      <c r="K205" s="58">
        <f t="shared" si="50"/>
        <v>749.5</v>
      </c>
      <c r="L205" s="51">
        <f t="shared" si="46"/>
        <v>750</v>
      </c>
      <c r="M205" s="53">
        <v>1.1000000000000001</v>
      </c>
      <c r="N205" s="54">
        <v>0</v>
      </c>
      <c r="O205" s="55">
        <f t="shared" si="51"/>
        <v>825.00000000000011</v>
      </c>
      <c r="P205" s="57">
        <f t="shared" si="48"/>
        <v>825</v>
      </c>
      <c r="Q205" s="23"/>
      <c r="R205" s="23"/>
      <c r="S205" s="46">
        <v>25</v>
      </c>
      <c r="T205" s="46">
        <v>25</v>
      </c>
      <c r="U205" s="46">
        <f t="shared" si="54"/>
        <v>160</v>
      </c>
      <c r="V205" s="15">
        <f t="shared" si="52"/>
        <v>210</v>
      </c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</row>
    <row r="206" spans="1:35" ht="13.5" customHeight="1">
      <c r="A206" s="23" t="str">
        <f t="shared" si="49"/>
        <v>LW16 10060Drewnopodobne</v>
      </c>
      <c r="B206" s="18" t="s">
        <v>100</v>
      </c>
      <c r="C206" s="14" t="s">
        <v>432</v>
      </c>
      <c r="D206" s="15">
        <v>100</v>
      </c>
      <c r="E206" s="13">
        <v>60</v>
      </c>
      <c r="F206" s="60" t="s">
        <v>2036</v>
      </c>
      <c r="G206" s="43" t="str">
        <f t="shared" si="43"/>
        <v>41,92</v>
      </c>
      <c r="H206" s="43" t="str">
        <f t="shared" si="47"/>
        <v>41,92</v>
      </c>
      <c r="I206" s="43">
        <f t="shared" si="53"/>
        <v>44.92</v>
      </c>
      <c r="J206" s="44"/>
      <c r="K206" s="58">
        <f t="shared" si="50"/>
        <v>896.5</v>
      </c>
      <c r="L206" s="51">
        <f t="shared" si="46"/>
        <v>897</v>
      </c>
      <c r="M206" s="53">
        <v>1.1000000000000001</v>
      </c>
      <c r="N206" s="54">
        <v>0</v>
      </c>
      <c r="O206" s="55">
        <f t="shared" si="51"/>
        <v>986.7</v>
      </c>
      <c r="P206" s="57">
        <f t="shared" si="48"/>
        <v>986</v>
      </c>
      <c r="Q206" s="23"/>
      <c r="R206" s="23"/>
      <c r="S206" s="46">
        <v>25</v>
      </c>
      <c r="T206" s="46">
        <v>25</v>
      </c>
      <c r="U206" s="46">
        <f t="shared" si="54"/>
        <v>160</v>
      </c>
      <c r="V206" s="15">
        <f t="shared" si="52"/>
        <v>210</v>
      </c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</row>
    <row r="207" spans="1:35" ht="13.5" customHeight="1">
      <c r="A207" s="23" t="str">
        <f t="shared" si="49"/>
        <v>LW17 10060Drewnopodobne</v>
      </c>
      <c r="B207" s="18" t="s">
        <v>101</v>
      </c>
      <c r="C207" s="14" t="s">
        <v>432</v>
      </c>
      <c r="D207" s="15">
        <v>100</v>
      </c>
      <c r="E207" s="13">
        <v>60</v>
      </c>
      <c r="F207" s="60" t="s">
        <v>37</v>
      </c>
      <c r="G207" s="43" t="str">
        <f t="shared" si="43"/>
        <v>41,82</v>
      </c>
      <c r="H207" s="43" t="str">
        <f t="shared" si="47"/>
        <v>41,82</v>
      </c>
      <c r="I207" s="43">
        <f t="shared" si="53"/>
        <v>44.82</v>
      </c>
      <c r="J207" s="44"/>
      <c r="K207" s="58">
        <f t="shared" si="50"/>
        <v>935.5</v>
      </c>
      <c r="L207" s="51">
        <f t="shared" si="46"/>
        <v>936</v>
      </c>
      <c r="M207" s="53">
        <v>1.1000000000000001</v>
      </c>
      <c r="N207" s="54">
        <v>0</v>
      </c>
      <c r="O207" s="55">
        <f t="shared" si="51"/>
        <v>1029.6000000000001</v>
      </c>
      <c r="P207" s="57">
        <f t="shared" si="48"/>
        <v>1029</v>
      </c>
      <c r="Q207" s="23"/>
      <c r="R207" s="23"/>
      <c r="S207" s="46">
        <v>25</v>
      </c>
      <c r="T207" s="46">
        <v>25</v>
      </c>
      <c r="U207" s="46">
        <f t="shared" si="54"/>
        <v>160</v>
      </c>
      <c r="V207" s="15">
        <f t="shared" si="52"/>
        <v>210</v>
      </c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</row>
    <row r="208" spans="1:35" ht="13.5" customHeight="1">
      <c r="A208" s="23" t="str">
        <f t="shared" si="49"/>
        <v>LW18 10060Drewnopodobne</v>
      </c>
      <c r="B208" s="18" t="s">
        <v>102</v>
      </c>
      <c r="C208" s="14" t="s">
        <v>432</v>
      </c>
      <c r="D208" s="15">
        <v>100</v>
      </c>
      <c r="E208" s="13">
        <v>60</v>
      </c>
      <c r="F208" s="60" t="s">
        <v>52</v>
      </c>
      <c r="G208" s="43" t="str">
        <f t="shared" si="43"/>
        <v>44,1</v>
      </c>
      <c r="H208" s="43" t="str">
        <f t="shared" si="47"/>
        <v>44,1</v>
      </c>
      <c r="I208" s="43">
        <f t="shared" si="53"/>
        <v>47.1</v>
      </c>
      <c r="J208" s="44"/>
      <c r="K208" s="58">
        <f t="shared" si="50"/>
        <v>1057.5</v>
      </c>
      <c r="L208" s="51">
        <f t="shared" si="46"/>
        <v>1058</v>
      </c>
      <c r="M208" s="53">
        <v>1.1000000000000001</v>
      </c>
      <c r="N208" s="54">
        <v>0</v>
      </c>
      <c r="O208" s="55">
        <f t="shared" si="51"/>
        <v>1163.8000000000002</v>
      </c>
      <c r="P208" s="57">
        <f t="shared" si="48"/>
        <v>1163</v>
      </c>
      <c r="Q208" s="23"/>
      <c r="R208" s="23"/>
      <c r="S208" s="46">
        <v>25</v>
      </c>
      <c r="T208" s="46">
        <v>25</v>
      </c>
      <c r="U208" s="46">
        <f t="shared" si="54"/>
        <v>160</v>
      </c>
      <c r="V208" s="15">
        <f t="shared" si="52"/>
        <v>210</v>
      </c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1:35" ht="13.5" customHeight="1">
      <c r="A209" s="23" t="str">
        <f t="shared" si="49"/>
        <v>LW19 10060Drewnopodobne</v>
      </c>
      <c r="B209" s="18" t="s">
        <v>103</v>
      </c>
      <c r="C209" s="14" t="s">
        <v>432</v>
      </c>
      <c r="D209" s="15">
        <v>100</v>
      </c>
      <c r="E209" s="13">
        <v>60</v>
      </c>
      <c r="F209" s="60" t="s">
        <v>2037</v>
      </c>
      <c r="G209" s="43" t="str">
        <f t="shared" si="43"/>
        <v>40,17</v>
      </c>
      <c r="H209" s="43" t="str">
        <f t="shared" si="47"/>
        <v>40,17</v>
      </c>
      <c r="I209" s="43">
        <f t="shared" si="53"/>
        <v>43.17</v>
      </c>
      <c r="J209" s="44"/>
      <c r="K209" s="58">
        <f t="shared" si="50"/>
        <v>837</v>
      </c>
      <c r="L209" s="51">
        <f t="shared" si="46"/>
        <v>837</v>
      </c>
      <c r="M209" s="53">
        <v>1.1000000000000001</v>
      </c>
      <c r="N209" s="54">
        <v>0</v>
      </c>
      <c r="O209" s="55">
        <f t="shared" si="51"/>
        <v>920.7</v>
      </c>
      <c r="P209" s="57">
        <f t="shared" si="48"/>
        <v>920</v>
      </c>
      <c r="Q209" s="23"/>
      <c r="R209" s="23"/>
      <c r="S209" s="46">
        <v>25</v>
      </c>
      <c r="T209" s="46">
        <v>25</v>
      </c>
      <c r="U209" s="46">
        <f t="shared" si="54"/>
        <v>160</v>
      </c>
      <c r="V209" s="15">
        <f t="shared" si="52"/>
        <v>210</v>
      </c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</row>
    <row r="210" spans="1:35" ht="13.5" customHeight="1">
      <c r="A210" s="23" t="str">
        <f t="shared" si="49"/>
        <v>LW20 10060Drewnopodobne</v>
      </c>
      <c r="B210" s="18" t="s">
        <v>105</v>
      </c>
      <c r="C210" s="14" t="s">
        <v>432</v>
      </c>
      <c r="D210" s="15">
        <v>100</v>
      </c>
      <c r="E210" s="13">
        <v>60</v>
      </c>
      <c r="F210" s="60" t="s">
        <v>2038</v>
      </c>
      <c r="G210" s="43" t="str">
        <f t="shared" si="43"/>
        <v>42,49</v>
      </c>
      <c r="H210" s="43" t="str">
        <f t="shared" si="47"/>
        <v>42,49</v>
      </c>
      <c r="I210" s="43">
        <f t="shared" si="53"/>
        <v>45.49</v>
      </c>
      <c r="J210" s="44"/>
      <c r="K210" s="58">
        <f t="shared" si="50"/>
        <v>931.5</v>
      </c>
      <c r="L210" s="51">
        <f t="shared" si="46"/>
        <v>932</v>
      </c>
      <c r="M210" s="53">
        <v>1.1000000000000001</v>
      </c>
      <c r="N210" s="54">
        <v>0</v>
      </c>
      <c r="O210" s="55">
        <f t="shared" si="51"/>
        <v>1025.2</v>
      </c>
      <c r="P210" s="57">
        <f t="shared" si="48"/>
        <v>1025</v>
      </c>
      <c r="Q210" s="23"/>
      <c r="R210" s="23"/>
      <c r="S210" s="46">
        <v>25</v>
      </c>
      <c r="T210" s="46">
        <v>25</v>
      </c>
      <c r="U210" s="46">
        <f t="shared" si="54"/>
        <v>160</v>
      </c>
      <c r="V210" s="15">
        <f t="shared" si="52"/>
        <v>210</v>
      </c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</row>
    <row r="211" spans="1:35" ht="13.5" customHeight="1">
      <c r="A211" s="23" t="str">
        <f t="shared" si="49"/>
        <v>LW2510060Drewnopodobne</v>
      </c>
      <c r="B211" s="20" t="s">
        <v>559</v>
      </c>
      <c r="C211" s="14" t="s">
        <v>432</v>
      </c>
      <c r="D211" s="15">
        <v>100</v>
      </c>
      <c r="E211" s="13">
        <v>60</v>
      </c>
      <c r="F211" s="60" t="s">
        <v>2039</v>
      </c>
      <c r="G211" s="43" t="str">
        <f t="shared" si="43"/>
        <v>33,13</v>
      </c>
      <c r="H211" s="43" t="str">
        <f t="shared" si="47"/>
        <v>33,13</v>
      </c>
      <c r="I211" s="43">
        <f t="shared" si="53"/>
        <v>36.130000000000003</v>
      </c>
      <c r="J211" s="44"/>
      <c r="K211" s="58">
        <f t="shared" si="50"/>
        <v>747</v>
      </c>
      <c r="L211" s="51">
        <f t="shared" si="46"/>
        <v>747</v>
      </c>
      <c r="M211" s="53">
        <v>1.1000000000000001</v>
      </c>
      <c r="N211" s="54">
        <v>0</v>
      </c>
      <c r="O211" s="55">
        <f t="shared" si="51"/>
        <v>821.7</v>
      </c>
      <c r="P211" s="57">
        <f t="shared" si="48"/>
        <v>821</v>
      </c>
      <c r="Q211" s="23"/>
      <c r="R211" s="23"/>
      <c r="S211" s="46">
        <v>25</v>
      </c>
      <c r="T211" s="46">
        <v>25</v>
      </c>
      <c r="U211" s="46">
        <f t="shared" si="54"/>
        <v>120</v>
      </c>
      <c r="V211" s="15">
        <f t="shared" si="52"/>
        <v>170</v>
      </c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</row>
    <row r="212" spans="1:35" ht="13.5" customHeight="1">
      <c r="A212" s="23" t="str">
        <f t="shared" si="49"/>
        <v>LW2610060Drewnopodobne</v>
      </c>
      <c r="B212" s="20" t="s">
        <v>560</v>
      </c>
      <c r="C212" s="14" t="s">
        <v>432</v>
      </c>
      <c r="D212" s="15">
        <v>100</v>
      </c>
      <c r="E212" s="13">
        <v>60</v>
      </c>
      <c r="F212" s="60" t="s">
        <v>2040</v>
      </c>
      <c r="G212" s="43" t="str">
        <f t="shared" si="43"/>
        <v>35,25</v>
      </c>
      <c r="H212" s="43" t="str">
        <f t="shared" si="47"/>
        <v>35,25</v>
      </c>
      <c r="I212" s="43">
        <f t="shared" si="53"/>
        <v>38.25</v>
      </c>
      <c r="J212" s="44"/>
      <c r="K212" s="58">
        <f t="shared" si="50"/>
        <v>877.5</v>
      </c>
      <c r="L212" s="51">
        <f t="shared" si="46"/>
        <v>878</v>
      </c>
      <c r="M212" s="53">
        <v>1.1000000000000001</v>
      </c>
      <c r="N212" s="54">
        <v>0</v>
      </c>
      <c r="O212" s="55">
        <f t="shared" si="51"/>
        <v>965.80000000000007</v>
      </c>
      <c r="P212" s="57">
        <f t="shared" si="48"/>
        <v>965</v>
      </c>
      <c r="Q212" s="23"/>
      <c r="R212" s="23"/>
      <c r="S212" s="46">
        <v>25</v>
      </c>
      <c r="T212" s="46">
        <v>25</v>
      </c>
      <c r="U212" s="46">
        <f t="shared" si="54"/>
        <v>120</v>
      </c>
      <c r="V212" s="15">
        <f t="shared" si="52"/>
        <v>170</v>
      </c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</row>
    <row r="213" spans="1:35" ht="13.5" customHeight="1">
      <c r="A213" s="23" t="str">
        <f t="shared" si="49"/>
        <v>LW2710060Drewnopodobne</v>
      </c>
      <c r="B213" s="20" t="s">
        <v>1738</v>
      </c>
      <c r="C213" s="14" t="s">
        <v>432</v>
      </c>
      <c r="D213" s="15">
        <v>100</v>
      </c>
      <c r="E213" s="13">
        <v>60</v>
      </c>
      <c r="F213" s="60" t="s">
        <v>2041</v>
      </c>
      <c r="G213" s="43" t="str">
        <f t="shared" si="43"/>
        <v>35,83</v>
      </c>
      <c r="H213" s="43" t="str">
        <f t="shared" si="47"/>
        <v>35,83</v>
      </c>
      <c r="I213" s="43">
        <f t="shared" si="53"/>
        <v>38.83</v>
      </c>
      <c r="J213" s="44"/>
      <c r="K213" s="58">
        <f t="shared" si="50"/>
        <v>843</v>
      </c>
      <c r="L213" s="51">
        <f t="shared" si="46"/>
        <v>843</v>
      </c>
      <c r="M213" s="53">
        <v>1.1000000000000001</v>
      </c>
      <c r="N213" s="54">
        <v>0</v>
      </c>
      <c r="O213" s="55">
        <f t="shared" si="51"/>
        <v>927.30000000000007</v>
      </c>
      <c r="P213" s="57">
        <f t="shared" si="48"/>
        <v>927</v>
      </c>
      <c r="Q213" s="23"/>
      <c r="R213" s="23"/>
      <c r="S213" s="46">
        <v>25</v>
      </c>
      <c r="T213" s="46">
        <v>25</v>
      </c>
      <c r="U213" s="46">
        <f t="shared" si="54"/>
        <v>120</v>
      </c>
      <c r="V213" s="15">
        <f t="shared" si="52"/>
        <v>170</v>
      </c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</row>
    <row r="214" spans="1:35" ht="13.5" customHeight="1">
      <c r="A214" s="23" t="str">
        <f t="shared" si="49"/>
        <v>LW2810060Drewnopodobne</v>
      </c>
      <c r="B214" s="20" t="s">
        <v>1739</v>
      </c>
      <c r="C214" s="14" t="s">
        <v>432</v>
      </c>
      <c r="D214" s="15">
        <v>100</v>
      </c>
      <c r="E214" s="13">
        <v>60</v>
      </c>
      <c r="F214" s="60" t="s">
        <v>2042</v>
      </c>
      <c r="G214" s="43" t="str">
        <f t="shared" si="43"/>
        <v>38,27</v>
      </c>
      <c r="H214" s="43" t="str">
        <f t="shared" si="47"/>
        <v>38,27</v>
      </c>
      <c r="I214" s="43">
        <f t="shared" si="53"/>
        <v>41.27</v>
      </c>
      <c r="J214" s="44"/>
      <c r="K214" s="58">
        <f t="shared" si="50"/>
        <v>1002</v>
      </c>
      <c r="L214" s="51">
        <f t="shared" si="46"/>
        <v>1002</v>
      </c>
      <c r="M214" s="53">
        <v>1.1000000000000001</v>
      </c>
      <c r="N214" s="54">
        <v>0</v>
      </c>
      <c r="O214" s="55">
        <f t="shared" si="51"/>
        <v>1102.2</v>
      </c>
      <c r="P214" s="57">
        <f t="shared" si="48"/>
        <v>1102</v>
      </c>
      <c r="Q214" s="23"/>
      <c r="R214" s="23"/>
      <c r="S214" s="46">
        <v>25</v>
      </c>
      <c r="T214" s="46">
        <v>25</v>
      </c>
      <c r="U214" s="46">
        <f t="shared" si="54"/>
        <v>160</v>
      </c>
      <c r="V214" s="15">
        <f t="shared" si="52"/>
        <v>210</v>
      </c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</row>
    <row r="215" spans="1:35" ht="13.5" customHeight="1">
      <c r="A215" s="23" t="str">
        <f t="shared" si="49"/>
        <v>LW2910060Drewnopodobne</v>
      </c>
      <c r="B215" s="20" t="s">
        <v>1740</v>
      </c>
      <c r="C215" s="14" t="s">
        <v>432</v>
      </c>
      <c r="D215" s="15">
        <v>100</v>
      </c>
      <c r="E215" s="13">
        <v>60</v>
      </c>
      <c r="F215" s="60" t="s">
        <v>2043</v>
      </c>
      <c r="G215" s="43" t="str">
        <f t="shared" ref="G215:G224" si="55">LEFT(F215,FIND("kg",F215)-2)</f>
        <v>40,39</v>
      </c>
      <c r="H215" s="43" t="str">
        <f t="shared" si="47"/>
        <v>40,39</v>
      </c>
      <c r="I215" s="43">
        <f t="shared" si="53"/>
        <v>43.39</v>
      </c>
      <c r="J215" s="44"/>
      <c r="K215" s="58">
        <f t="shared" si="50"/>
        <v>982</v>
      </c>
      <c r="L215" s="51">
        <f t="shared" si="46"/>
        <v>982</v>
      </c>
      <c r="M215" s="53">
        <v>1.1000000000000001</v>
      </c>
      <c r="N215" s="54">
        <v>0</v>
      </c>
      <c r="O215" s="55">
        <f t="shared" si="51"/>
        <v>1080.2</v>
      </c>
      <c r="P215" s="57">
        <f t="shared" si="48"/>
        <v>1080</v>
      </c>
      <c r="Q215" s="23"/>
      <c r="R215" s="23"/>
      <c r="S215" s="46">
        <v>25</v>
      </c>
      <c r="T215" s="46">
        <v>25</v>
      </c>
      <c r="U215" s="46">
        <f t="shared" si="54"/>
        <v>160</v>
      </c>
      <c r="V215" s="15">
        <f t="shared" si="52"/>
        <v>210</v>
      </c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</row>
    <row r="216" spans="1:35" ht="13.5" customHeight="1">
      <c r="A216" s="23" t="str">
        <f t="shared" si="49"/>
        <v>LW3010060Drewnopodobne</v>
      </c>
      <c r="B216" s="20" t="s">
        <v>1742</v>
      </c>
      <c r="C216" s="14" t="s">
        <v>432</v>
      </c>
      <c r="D216" s="15">
        <v>100</v>
      </c>
      <c r="E216" s="13">
        <v>60</v>
      </c>
      <c r="F216" s="60" t="s">
        <v>2044</v>
      </c>
      <c r="G216" s="43" t="str">
        <f t="shared" si="55"/>
        <v>42,83</v>
      </c>
      <c r="H216" s="43" t="str">
        <f t="shared" si="47"/>
        <v>42,83</v>
      </c>
      <c r="I216" s="43">
        <f t="shared" si="53"/>
        <v>45.83</v>
      </c>
      <c r="J216" s="44"/>
      <c r="K216" s="58">
        <f t="shared" si="50"/>
        <v>1126</v>
      </c>
      <c r="L216" s="51">
        <f t="shared" si="46"/>
        <v>1126</v>
      </c>
      <c r="M216" s="53">
        <v>1.1000000000000001</v>
      </c>
      <c r="N216" s="54">
        <v>0</v>
      </c>
      <c r="O216" s="55">
        <f t="shared" si="51"/>
        <v>1238.6000000000001</v>
      </c>
      <c r="P216" s="57">
        <f t="shared" si="48"/>
        <v>1238</v>
      </c>
      <c r="Q216" s="23"/>
      <c r="R216" s="23"/>
      <c r="S216" s="46">
        <v>25</v>
      </c>
      <c r="T216" s="46">
        <v>25</v>
      </c>
      <c r="U216" s="46">
        <f t="shared" si="54"/>
        <v>160</v>
      </c>
      <c r="V216" s="15">
        <f t="shared" si="52"/>
        <v>210</v>
      </c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</row>
    <row r="217" spans="1:35" ht="13.5" customHeight="1">
      <c r="A217" s="23" t="str">
        <f t="shared" si="49"/>
        <v>LW3110060Drewnopodobne</v>
      </c>
      <c r="B217" s="20" t="s">
        <v>1743</v>
      </c>
      <c r="C217" s="14" t="s">
        <v>432</v>
      </c>
      <c r="D217" s="15">
        <v>100</v>
      </c>
      <c r="E217" s="13">
        <v>60</v>
      </c>
      <c r="F217" s="60" t="s">
        <v>2045</v>
      </c>
      <c r="G217" s="43" t="str">
        <f t="shared" si="55"/>
        <v>43,61</v>
      </c>
      <c r="H217" s="43" t="str">
        <f t="shared" si="47"/>
        <v>43,61</v>
      </c>
      <c r="I217" s="43">
        <f t="shared" si="53"/>
        <v>46.61</v>
      </c>
      <c r="J217" s="13"/>
      <c r="K217" s="58">
        <f t="shared" si="50"/>
        <v>1082.5</v>
      </c>
      <c r="L217" s="51">
        <f t="shared" si="46"/>
        <v>1083</v>
      </c>
      <c r="M217" s="53">
        <v>1.1000000000000001</v>
      </c>
      <c r="N217" s="54">
        <v>0</v>
      </c>
      <c r="O217" s="55">
        <f t="shared" si="51"/>
        <v>1191.3000000000002</v>
      </c>
      <c r="P217" s="57">
        <f t="shared" si="48"/>
        <v>1191</v>
      </c>
      <c r="Q217" s="23"/>
      <c r="R217" s="23"/>
      <c r="S217" s="46">
        <v>25</v>
      </c>
      <c r="T217" s="46">
        <v>25</v>
      </c>
      <c r="U217" s="46">
        <f t="shared" si="54"/>
        <v>160</v>
      </c>
      <c r="V217" s="15">
        <f t="shared" si="52"/>
        <v>210</v>
      </c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</row>
    <row r="218" spans="1:35" ht="13.5" customHeight="1">
      <c r="A218" s="23" t="str">
        <f t="shared" si="49"/>
        <v>LW3210060Drewnopodobne</v>
      </c>
      <c r="B218" s="20" t="s">
        <v>1744</v>
      </c>
      <c r="C218" s="14" t="s">
        <v>432</v>
      </c>
      <c r="D218" s="15">
        <v>100</v>
      </c>
      <c r="E218" s="13">
        <v>60</v>
      </c>
      <c r="F218" s="60" t="s">
        <v>2046</v>
      </c>
      <c r="G218" s="43" t="str">
        <f t="shared" si="55"/>
        <v>46,04</v>
      </c>
      <c r="H218" s="43" t="str">
        <f t="shared" si="47"/>
        <v>46,04</v>
      </c>
      <c r="I218" s="43">
        <f t="shared" si="53"/>
        <v>49.04</v>
      </c>
      <c r="J218" s="44"/>
      <c r="K218" s="58">
        <f t="shared" si="50"/>
        <v>1240.5</v>
      </c>
      <c r="L218" s="51">
        <f t="shared" si="46"/>
        <v>1241</v>
      </c>
      <c r="M218" s="53">
        <v>1.1000000000000001</v>
      </c>
      <c r="N218" s="54">
        <v>0</v>
      </c>
      <c r="O218" s="55">
        <f t="shared" si="51"/>
        <v>1365.1000000000001</v>
      </c>
      <c r="P218" s="57">
        <f t="shared" si="48"/>
        <v>1365</v>
      </c>
      <c r="Q218" s="23"/>
      <c r="R218" s="23"/>
      <c r="S218" s="46">
        <v>25</v>
      </c>
      <c r="T218" s="46">
        <v>25</v>
      </c>
      <c r="U218" s="46">
        <f t="shared" si="54"/>
        <v>160</v>
      </c>
      <c r="V218" s="15">
        <f t="shared" si="52"/>
        <v>210</v>
      </c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</row>
    <row r="219" spans="1:35" ht="13.5" customHeight="1">
      <c r="A219" s="23" t="str">
        <f t="shared" si="49"/>
        <v>LW3310060Drewnopodobne</v>
      </c>
      <c r="B219" s="20" t="s">
        <v>1745</v>
      </c>
      <c r="C219" s="14" t="s">
        <v>432</v>
      </c>
      <c r="D219" s="15">
        <v>100</v>
      </c>
      <c r="E219" s="13">
        <v>60</v>
      </c>
      <c r="F219" s="60" t="s">
        <v>76</v>
      </c>
      <c r="G219" s="43" t="str">
        <f t="shared" si="55"/>
        <v>43,9</v>
      </c>
      <c r="H219" s="43" t="str">
        <f t="shared" si="47"/>
        <v>43,9</v>
      </c>
      <c r="I219" s="43">
        <f t="shared" si="53"/>
        <v>46.9</v>
      </c>
      <c r="J219" s="44"/>
      <c r="K219" s="58">
        <f t="shared" si="50"/>
        <v>1087.5</v>
      </c>
      <c r="L219" s="51">
        <f t="shared" si="46"/>
        <v>1088</v>
      </c>
      <c r="M219" s="53">
        <v>1.1000000000000001</v>
      </c>
      <c r="N219" s="54">
        <v>0</v>
      </c>
      <c r="O219" s="55">
        <f t="shared" si="51"/>
        <v>1196.8000000000002</v>
      </c>
      <c r="P219" s="57">
        <f t="shared" si="48"/>
        <v>1196</v>
      </c>
      <c r="Q219" s="23"/>
      <c r="R219" s="23"/>
      <c r="S219" s="46">
        <v>25</v>
      </c>
      <c r="T219" s="46">
        <v>25</v>
      </c>
      <c r="U219" s="46">
        <f t="shared" si="54"/>
        <v>160</v>
      </c>
      <c r="V219" s="15">
        <f t="shared" si="52"/>
        <v>210</v>
      </c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</row>
    <row r="220" spans="1:35" ht="13.5" customHeight="1">
      <c r="A220" s="23" t="str">
        <f t="shared" si="49"/>
        <v>LW3410060Drewnopodobne</v>
      </c>
      <c r="B220" s="20" t="s">
        <v>1746</v>
      </c>
      <c r="C220" s="14" t="s">
        <v>432</v>
      </c>
      <c r="D220" s="15">
        <v>100</v>
      </c>
      <c r="E220" s="13">
        <v>60</v>
      </c>
      <c r="F220" s="60" t="s">
        <v>2047</v>
      </c>
      <c r="G220" s="43" t="str">
        <f t="shared" si="55"/>
        <v>46,34</v>
      </c>
      <c r="H220" s="43" t="str">
        <f t="shared" si="47"/>
        <v>46,34</v>
      </c>
      <c r="I220" s="43">
        <f t="shared" si="53"/>
        <v>49.34</v>
      </c>
      <c r="J220" s="44"/>
      <c r="K220" s="58">
        <f t="shared" si="50"/>
        <v>1231.5</v>
      </c>
      <c r="L220" s="51">
        <f t="shared" si="46"/>
        <v>1232</v>
      </c>
      <c r="M220" s="53">
        <v>1.1000000000000001</v>
      </c>
      <c r="N220" s="54">
        <v>0</v>
      </c>
      <c r="O220" s="55">
        <f t="shared" si="51"/>
        <v>1355.2</v>
      </c>
      <c r="P220" s="57">
        <f t="shared" si="48"/>
        <v>1355</v>
      </c>
      <c r="Q220" s="23"/>
      <c r="R220" s="23"/>
      <c r="S220" s="46">
        <v>25</v>
      </c>
      <c r="T220" s="46">
        <v>25</v>
      </c>
      <c r="U220" s="46">
        <f t="shared" si="54"/>
        <v>160</v>
      </c>
      <c r="V220" s="15">
        <f t="shared" si="52"/>
        <v>210</v>
      </c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</row>
    <row r="221" spans="1:35" ht="13.5" customHeight="1">
      <c r="A221" s="23" t="str">
        <f t="shared" si="49"/>
        <v>LW3510060Drewnopodobne</v>
      </c>
      <c r="B221" s="20" t="s">
        <v>1747</v>
      </c>
      <c r="C221" s="14" t="s">
        <v>432</v>
      </c>
      <c r="D221" s="15">
        <v>100</v>
      </c>
      <c r="E221" s="13">
        <v>60</v>
      </c>
      <c r="F221" s="60" t="s">
        <v>2048</v>
      </c>
      <c r="G221" s="43" t="str">
        <f t="shared" si="55"/>
        <v>40,29</v>
      </c>
      <c r="H221" s="43" t="str">
        <f t="shared" si="47"/>
        <v>40,29</v>
      </c>
      <c r="I221" s="43">
        <f t="shared" si="53"/>
        <v>43.29</v>
      </c>
      <c r="J221" s="44"/>
      <c r="K221" s="58">
        <f t="shared" si="50"/>
        <v>848</v>
      </c>
      <c r="L221" s="51">
        <f t="shared" si="46"/>
        <v>848</v>
      </c>
      <c r="M221" s="53">
        <v>1.1000000000000001</v>
      </c>
      <c r="N221" s="54">
        <v>0</v>
      </c>
      <c r="O221" s="55">
        <f t="shared" si="51"/>
        <v>932.80000000000007</v>
      </c>
      <c r="P221" s="57">
        <f t="shared" si="48"/>
        <v>932</v>
      </c>
      <c r="Q221" s="23"/>
      <c r="R221" s="23"/>
      <c r="S221" s="46">
        <v>25</v>
      </c>
      <c r="T221" s="46">
        <v>25</v>
      </c>
      <c r="U221" s="46">
        <f t="shared" si="54"/>
        <v>160</v>
      </c>
      <c r="V221" s="15">
        <f t="shared" si="52"/>
        <v>210</v>
      </c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</row>
    <row r="222" spans="1:35" ht="13.5" customHeight="1">
      <c r="A222" s="23" t="str">
        <f t="shared" si="49"/>
        <v>LW3610060Drewnopodobne</v>
      </c>
      <c r="B222" s="20" t="s">
        <v>1748</v>
      </c>
      <c r="C222" s="14" t="s">
        <v>432</v>
      </c>
      <c r="D222" s="15">
        <v>100</v>
      </c>
      <c r="E222" s="13">
        <v>60</v>
      </c>
      <c r="F222" s="60" t="s">
        <v>2049</v>
      </c>
      <c r="G222" s="43" t="str">
        <f t="shared" si="55"/>
        <v>42,73</v>
      </c>
      <c r="H222" s="43" t="str">
        <f t="shared" si="47"/>
        <v>42,73</v>
      </c>
      <c r="I222" s="43">
        <f t="shared" si="53"/>
        <v>45.73</v>
      </c>
      <c r="J222" s="44"/>
      <c r="K222" s="58">
        <f t="shared" si="50"/>
        <v>1006.5</v>
      </c>
      <c r="L222" s="51">
        <f t="shared" si="46"/>
        <v>1007</v>
      </c>
      <c r="M222" s="53">
        <v>1.1000000000000001</v>
      </c>
      <c r="N222" s="54">
        <v>0</v>
      </c>
      <c r="O222" s="55">
        <f t="shared" si="51"/>
        <v>1107.7</v>
      </c>
      <c r="P222" s="57">
        <f t="shared" si="48"/>
        <v>1107</v>
      </c>
      <c r="Q222" s="23"/>
      <c r="R222" s="23"/>
      <c r="S222" s="46">
        <v>25</v>
      </c>
      <c r="T222" s="46">
        <v>25</v>
      </c>
      <c r="U222" s="46">
        <f t="shared" si="54"/>
        <v>160</v>
      </c>
      <c r="V222" s="15">
        <f t="shared" si="52"/>
        <v>210</v>
      </c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</row>
    <row r="223" spans="1:35" ht="13.5" customHeight="1">
      <c r="A223" s="23" t="str">
        <f t="shared" si="49"/>
        <v>LW3710060Drewnopodobne</v>
      </c>
      <c r="B223" s="20" t="s">
        <v>1907</v>
      </c>
      <c r="C223" s="14" t="s">
        <v>432</v>
      </c>
      <c r="D223" s="15">
        <v>100</v>
      </c>
      <c r="E223" s="13">
        <v>60</v>
      </c>
      <c r="F223" s="60" t="s">
        <v>2050</v>
      </c>
      <c r="G223" s="43" t="str">
        <f t="shared" si="55"/>
        <v>40,82</v>
      </c>
      <c r="H223" s="43" t="str">
        <f t="shared" si="47"/>
        <v>40,82</v>
      </c>
      <c r="I223" s="43">
        <f t="shared" si="53"/>
        <v>43.82</v>
      </c>
      <c r="J223" s="44"/>
      <c r="K223" s="58">
        <f t="shared" si="50"/>
        <v>782.5</v>
      </c>
      <c r="L223" s="51">
        <f t="shared" si="46"/>
        <v>783</v>
      </c>
      <c r="M223" s="53">
        <v>1.1000000000000001</v>
      </c>
      <c r="N223" s="54">
        <v>0</v>
      </c>
      <c r="O223" s="55">
        <f t="shared" si="51"/>
        <v>861.30000000000007</v>
      </c>
      <c r="P223" s="57">
        <f t="shared" si="48"/>
        <v>861</v>
      </c>
      <c r="Q223" s="23"/>
      <c r="R223" s="23"/>
      <c r="S223" s="46">
        <v>25</v>
      </c>
      <c r="T223" s="46">
        <v>25</v>
      </c>
      <c r="U223" s="46">
        <f t="shared" si="54"/>
        <v>160</v>
      </c>
      <c r="V223" s="15">
        <f t="shared" si="52"/>
        <v>210</v>
      </c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</row>
    <row r="224" spans="1:35" s="4" customFormat="1" ht="13.5" customHeight="1">
      <c r="A224" s="23" t="str">
        <f t="shared" si="49"/>
        <v>LW3810060Drewnopodobne</v>
      </c>
      <c r="B224" s="20" t="s">
        <v>1978</v>
      </c>
      <c r="C224" s="14" t="s">
        <v>432</v>
      </c>
      <c r="D224" s="15">
        <v>100</v>
      </c>
      <c r="E224" s="13">
        <v>60</v>
      </c>
      <c r="F224" s="60" t="s">
        <v>2051</v>
      </c>
      <c r="G224" s="43" t="str">
        <f t="shared" si="55"/>
        <v>43,25</v>
      </c>
      <c r="H224" s="43" t="str">
        <f t="shared" si="47"/>
        <v>43,25</v>
      </c>
      <c r="I224" s="43">
        <f t="shared" si="53"/>
        <v>46.25</v>
      </c>
      <c r="J224" s="44"/>
      <c r="K224" s="58">
        <f t="shared" si="50"/>
        <v>941.5</v>
      </c>
      <c r="L224" s="51">
        <f t="shared" si="46"/>
        <v>942</v>
      </c>
      <c r="M224" s="53">
        <v>1.1000000000000001</v>
      </c>
      <c r="N224" s="54">
        <v>0</v>
      </c>
      <c r="O224" s="55">
        <f t="shared" si="51"/>
        <v>1036.2</v>
      </c>
      <c r="P224" s="57">
        <f t="shared" si="48"/>
        <v>1036</v>
      </c>
      <c r="Q224" s="23"/>
      <c r="R224" s="23"/>
      <c r="S224" s="46">
        <v>25</v>
      </c>
      <c r="T224" s="46">
        <v>25</v>
      </c>
      <c r="U224" s="46">
        <f t="shared" si="54"/>
        <v>160</v>
      </c>
      <c r="V224" s="15">
        <f t="shared" si="52"/>
        <v>210</v>
      </c>
    </row>
    <row r="225" spans="1:35" ht="13.5" customHeight="1">
      <c r="A225" s="23" t="str">
        <f t="shared" ref="A225:A261" si="56">CONCATENATE(B225,D225,E225,C225)</f>
        <v>LW duble 1 10070Podstawowy</v>
      </c>
      <c r="B225" s="18" t="s">
        <v>90</v>
      </c>
      <c r="C225" s="14" t="s">
        <v>431</v>
      </c>
      <c r="D225" s="15">
        <v>100</v>
      </c>
      <c r="E225" s="13">
        <v>70</v>
      </c>
      <c r="F225" s="60" t="s">
        <v>1940</v>
      </c>
      <c r="G225" s="43" t="str">
        <f t="shared" ref="G225:G261" si="57">LEFT(F225,FIND("kg",F225)-2)</f>
        <v>40,5</v>
      </c>
      <c r="H225" s="43" t="str">
        <f t="shared" ref="H225:H287" si="58">MID(G225,1,5)</f>
        <v>40,5</v>
      </c>
      <c r="I225" s="43">
        <f t="shared" ref="I225:I261" si="59">H225+3</f>
        <v>43.5</v>
      </c>
      <c r="J225" s="60" t="s">
        <v>2155</v>
      </c>
      <c r="K225" s="58" t="str">
        <f t="shared" ref="K225:K261" si="60">LEFT(J225,FIND("zł",J225)-2)</f>
        <v>740,12</v>
      </c>
      <c r="L225" s="47">
        <f t="shared" ref="L225:L261" si="61">ROUNDUP(K225,0)</f>
        <v>741</v>
      </c>
      <c r="M225" s="53">
        <v>1.1000000000000001</v>
      </c>
      <c r="N225" s="54">
        <v>60</v>
      </c>
      <c r="O225" s="55">
        <f t="shared" ref="O225:O261" si="62">L225*M225+N225</f>
        <v>875.1</v>
      </c>
      <c r="P225" s="57">
        <f>INT(O225)</f>
        <v>875</v>
      </c>
      <c r="Q225" s="23"/>
      <c r="R225" s="23"/>
      <c r="S225" s="46">
        <v>25</v>
      </c>
      <c r="T225" s="46">
        <v>25</v>
      </c>
      <c r="U225" s="46">
        <f t="shared" si="54"/>
        <v>160</v>
      </c>
      <c r="V225" s="15">
        <f t="shared" ref="V225:V261" si="63">SUM(S225:U225)</f>
        <v>210</v>
      </c>
      <c r="Y225" s="4"/>
      <c r="Z225" s="4"/>
      <c r="AA225" s="40"/>
      <c r="AB225" s="5"/>
      <c r="AC225" s="4"/>
      <c r="AD225" s="5"/>
      <c r="AE225" s="4"/>
      <c r="AF225" s="4"/>
      <c r="AG225" s="4"/>
      <c r="AH225" s="4"/>
      <c r="AI225" s="4"/>
    </row>
    <row r="226" spans="1:35" ht="13.5" customHeight="1">
      <c r="A226" s="23" t="str">
        <f t="shared" si="56"/>
        <v>LW duble 2 10070Podstawowy</v>
      </c>
      <c r="B226" s="18" t="s">
        <v>91</v>
      </c>
      <c r="C226" s="14" t="s">
        <v>431</v>
      </c>
      <c r="D226" s="15">
        <v>100</v>
      </c>
      <c r="E226" s="13">
        <v>70</v>
      </c>
      <c r="F226" s="60" t="s">
        <v>2123</v>
      </c>
      <c r="G226" s="43" t="str">
        <f t="shared" si="57"/>
        <v>43,72</v>
      </c>
      <c r="H226" s="43" t="str">
        <f t="shared" si="58"/>
        <v>43,72</v>
      </c>
      <c r="I226" s="43">
        <f t="shared" si="59"/>
        <v>46.72</v>
      </c>
      <c r="J226" s="60" t="s">
        <v>2156</v>
      </c>
      <c r="K226" s="58" t="str">
        <f t="shared" si="60"/>
        <v>835,29</v>
      </c>
      <c r="L226" s="47">
        <f t="shared" si="61"/>
        <v>836</v>
      </c>
      <c r="M226" s="53">
        <v>1.1000000000000001</v>
      </c>
      <c r="N226" s="54">
        <v>60</v>
      </c>
      <c r="O226" s="55">
        <f t="shared" si="62"/>
        <v>979.6</v>
      </c>
      <c r="P226" s="57">
        <f t="shared" ref="P226:P288" si="64">INT(O226)</f>
        <v>979</v>
      </c>
      <c r="Q226" s="23"/>
      <c r="R226" s="23"/>
      <c r="S226" s="46">
        <v>25</v>
      </c>
      <c r="T226" s="46">
        <v>25</v>
      </c>
      <c r="U226" s="46">
        <f t="shared" si="54"/>
        <v>160</v>
      </c>
      <c r="V226" s="15">
        <f t="shared" si="63"/>
        <v>210</v>
      </c>
      <c r="Y226" s="4"/>
      <c r="Z226" s="4"/>
      <c r="AA226" s="40"/>
      <c r="AB226" s="5"/>
      <c r="AC226" s="4"/>
      <c r="AD226" s="4"/>
      <c r="AE226" s="4"/>
      <c r="AF226" s="4"/>
      <c r="AG226" s="4"/>
      <c r="AH226" s="4"/>
      <c r="AI226" s="4"/>
    </row>
    <row r="227" spans="1:35" ht="13.5" customHeight="1">
      <c r="A227" s="23" t="str">
        <f t="shared" si="56"/>
        <v>LW duble 3 10070Podstawowy</v>
      </c>
      <c r="B227" s="18" t="s">
        <v>92</v>
      </c>
      <c r="C227" s="14" t="s">
        <v>431</v>
      </c>
      <c r="D227" s="15">
        <v>100</v>
      </c>
      <c r="E227" s="13">
        <v>70</v>
      </c>
      <c r="F227" s="60" t="s">
        <v>2124</v>
      </c>
      <c r="G227" s="43" t="str">
        <f t="shared" si="57"/>
        <v>44,98</v>
      </c>
      <c r="H227" s="43" t="str">
        <f t="shared" si="58"/>
        <v>44,98</v>
      </c>
      <c r="I227" s="43">
        <f t="shared" si="59"/>
        <v>47.98</v>
      </c>
      <c r="J227" s="60" t="s">
        <v>2157</v>
      </c>
      <c r="K227" s="58" t="str">
        <f t="shared" si="60"/>
        <v>898,17</v>
      </c>
      <c r="L227" s="47">
        <f t="shared" si="61"/>
        <v>899</v>
      </c>
      <c r="M227" s="53">
        <v>1.1000000000000001</v>
      </c>
      <c r="N227" s="54">
        <v>60</v>
      </c>
      <c r="O227" s="55">
        <f t="shared" si="62"/>
        <v>1048.9000000000001</v>
      </c>
      <c r="P227" s="57">
        <f t="shared" si="64"/>
        <v>1048</v>
      </c>
      <c r="Q227" s="23"/>
      <c r="R227" s="23"/>
      <c r="S227" s="46">
        <v>25</v>
      </c>
      <c r="T227" s="46">
        <v>25</v>
      </c>
      <c r="U227" s="46">
        <f t="shared" si="54"/>
        <v>160</v>
      </c>
      <c r="V227" s="15">
        <f t="shared" si="63"/>
        <v>210</v>
      </c>
      <c r="Y227" s="4"/>
      <c r="Z227" s="4"/>
      <c r="AA227" s="40"/>
      <c r="AB227" s="5"/>
      <c r="AC227" s="4"/>
      <c r="AD227" s="4"/>
      <c r="AE227" s="4"/>
      <c r="AF227" s="4"/>
      <c r="AG227" s="4"/>
      <c r="AH227" s="4"/>
      <c r="AI227" s="4"/>
    </row>
    <row r="228" spans="1:35" ht="13.5" customHeight="1">
      <c r="A228" s="23" t="str">
        <f t="shared" si="56"/>
        <v>LW1 10070Podstawowy</v>
      </c>
      <c r="B228" s="18" t="s">
        <v>93</v>
      </c>
      <c r="C228" s="14" t="s">
        <v>431</v>
      </c>
      <c r="D228" s="15">
        <v>100</v>
      </c>
      <c r="E228" s="13">
        <v>70</v>
      </c>
      <c r="F228" s="60" t="s">
        <v>2125</v>
      </c>
      <c r="G228" s="43" t="str">
        <f t="shared" si="57"/>
        <v>31,51</v>
      </c>
      <c r="H228" s="43" t="str">
        <f t="shared" si="58"/>
        <v>31,51</v>
      </c>
      <c r="I228" s="43">
        <f t="shared" si="59"/>
        <v>34.510000000000005</v>
      </c>
      <c r="J228" s="60" t="s">
        <v>2158</v>
      </c>
      <c r="K228" s="58" t="str">
        <f t="shared" si="60"/>
        <v>453,66</v>
      </c>
      <c r="L228" s="47">
        <f t="shared" si="61"/>
        <v>454</v>
      </c>
      <c r="M228" s="53">
        <v>1.1000000000000001</v>
      </c>
      <c r="N228" s="54">
        <v>60</v>
      </c>
      <c r="O228" s="55">
        <f t="shared" si="62"/>
        <v>559.40000000000009</v>
      </c>
      <c r="P228" s="57">
        <f t="shared" si="64"/>
        <v>559</v>
      </c>
      <c r="Q228" s="23"/>
      <c r="R228" s="23"/>
      <c r="S228" s="46">
        <v>25</v>
      </c>
      <c r="T228" s="46">
        <v>25</v>
      </c>
      <c r="U228" s="46">
        <f t="shared" si="54"/>
        <v>120</v>
      </c>
      <c r="V228" s="15">
        <f t="shared" si="63"/>
        <v>170</v>
      </c>
      <c r="Y228" s="4"/>
      <c r="Z228" s="4"/>
      <c r="AA228" s="40"/>
      <c r="AB228" s="5"/>
      <c r="AC228" s="4"/>
      <c r="AD228" s="4"/>
      <c r="AE228" s="4"/>
      <c r="AF228" s="4"/>
      <c r="AG228" s="4"/>
      <c r="AH228" s="4"/>
      <c r="AI228" s="4"/>
    </row>
    <row r="229" spans="1:35" ht="13.5" customHeight="1">
      <c r="A229" s="23" t="str">
        <f t="shared" si="56"/>
        <v>LW2 10070Podstawowy</v>
      </c>
      <c r="B229" s="18" t="s">
        <v>104</v>
      </c>
      <c r="C229" s="14" t="s">
        <v>431</v>
      </c>
      <c r="D229" s="15">
        <v>100</v>
      </c>
      <c r="E229" s="13">
        <v>70</v>
      </c>
      <c r="F229" s="60" t="s">
        <v>2126</v>
      </c>
      <c r="G229" s="43" t="str">
        <f t="shared" si="57"/>
        <v>37,4</v>
      </c>
      <c r="H229" s="43" t="str">
        <f t="shared" si="58"/>
        <v>37,4</v>
      </c>
      <c r="I229" s="43">
        <f t="shared" si="59"/>
        <v>40.4</v>
      </c>
      <c r="J229" s="60" t="s">
        <v>2159</v>
      </c>
      <c r="K229" s="58" t="str">
        <f t="shared" si="60"/>
        <v>509,21</v>
      </c>
      <c r="L229" s="47">
        <f t="shared" si="61"/>
        <v>510</v>
      </c>
      <c r="M229" s="53">
        <v>1.1000000000000001</v>
      </c>
      <c r="N229" s="54">
        <v>60</v>
      </c>
      <c r="O229" s="55">
        <f t="shared" si="62"/>
        <v>621</v>
      </c>
      <c r="P229" s="57">
        <f t="shared" si="64"/>
        <v>621</v>
      </c>
      <c r="Q229" s="23"/>
      <c r="R229" s="23"/>
      <c r="S229" s="46">
        <v>25</v>
      </c>
      <c r="T229" s="46">
        <v>25</v>
      </c>
      <c r="U229" s="46">
        <f t="shared" si="54"/>
        <v>160</v>
      </c>
      <c r="V229" s="15">
        <f t="shared" si="63"/>
        <v>210</v>
      </c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</row>
    <row r="230" spans="1:35" ht="13.5" customHeight="1">
      <c r="A230" s="23" t="str">
        <f t="shared" si="56"/>
        <v>LW3 10070Podstawowy</v>
      </c>
      <c r="B230" s="18" t="s">
        <v>106</v>
      </c>
      <c r="C230" s="14" t="s">
        <v>431</v>
      </c>
      <c r="D230" s="15">
        <v>100</v>
      </c>
      <c r="E230" s="13">
        <v>70</v>
      </c>
      <c r="F230" s="60" t="s">
        <v>2127</v>
      </c>
      <c r="G230" s="43" t="str">
        <f t="shared" si="57"/>
        <v>38,73</v>
      </c>
      <c r="H230" s="43" t="str">
        <f t="shared" si="58"/>
        <v>38,73</v>
      </c>
      <c r="I230" s="43">
        <f t="shared" si="59"/>
        <v>41.73</v>
      </c>
      <c r="J230" s="60" t="s">
        <v>1</v>
      </c>
      <c r="K230" s="58" t="str">
        <f t="shared" si="60"/>
        <v>524,91</v>
      </c>
      <c r="L230" s="47">
        <f t="shared" si="61"/>
        <v>525</v>
      </c>
      <c r="M230" s="236">
        <v>1.2</v>
      </c>
      <c r="N230" s="54">
        <v>60</v>
      </c>
      <c r="O230" s="55">
        <f t="shared" si="62"/>
        <v>690</v>
      </c>
      <c r="P230" s="57">
        <f t="shared" si="64"/>
        <v>690</v>
      </c>
      <c r="Q230" s="23"/>
      <c r="R230" s="23"/>
      <c r="S230" s="46">
        <v>25</v>
      </c>
      <c r="T230" s="46">
        <v>25</v>
      </c>
      <c r="U230" s="46">
        <f t="shared" si="54"/>
        <v>160</v>
      </c>
      <c r="V230" s="15">
        <f t="shared" si="63"/>
        <v>210</v>
      </c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</row>
    <row r="231" spans="1:35" ht="13.5" customHeight="1">
      <c r="A231" s="23" t="str">
        <f t="shared" si="56"/>
        <v>LW4 10070Podstawowy</v>
      </c>
      <c r="B231" s="18" t="s">
        <v>107</v>
      </c>
      <c r="C231" s="14" t="s">
        <v>431</v>
      </c>
      <c r="D231" s="15">
        <v>100</v>
      </c>
      <c r="E231" s="13">
        <v>70</v>
      </c>
      <c r="F231" s="60" t="s">
        <v>2128</v>
      </c>
      <c r="G231" s="43" t="str">
        <f t="shared" si="57"/>
        <v>42,48</v>
      </c>
      <c r="H231" s="43" t="str">
        <f t="shared" si="58"/>
        <v>42,48</v>
      </c>
      <c r="I231" s="43">
        <f t="shared" si="59"/>
        <v>45.48</v>
      </c>
      <c r="J231" s="60" t="s">
        <v>2160</v>
      </c>
      <c r="K231" s="58" t="str">
        <f t="shared" si="60"/>
        <v>621,71</v>
      </c>
      <c r="L231" s="47">
        <f t="shared" si="61"/>
        <v>622</v>
      </c>
      <c r="M231" s="53">
        <v>1.1000000000000001</v>
      </c>
      <c r="N231" s="54">
        <v>60</v>
      </c>
      <c r="O231" s="55">
        <f t="shared" si="62"/>
        <v>744.2</v>
      </c>
      <c r="P231" s="57">
        <f t="shared" si="64"/>
        <v>744</v>
      </c>
      <c r="Q231" s="23"/>
      <c r="R231" s="23"/>
      <c r="S231" s="46">
        <v>25</v>
      </c>
      <c r="T231" s="46">
        <v>25</v>
      </c>
      <c r="U231" s="46">
        <f t="shared" si="54"/>
        <v>160</v>
      </c>
      <c r="V231" s="15">
        <f t="shared" si="63"/>
        <v>210</v>
      </c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</row>
    <row r="232" spans="1:35" ht="13.5" customHeight="1">
      <c r="A232" s="23" t="str">
        <f t="shared" si="56"/>
        <v>LW5 10070Podstawowy</v>
      </c>
      <c r="B232" s="18" t="s">
        <v>108</v>
      </c>
      <c r="C232" s="14" t="s">
        <v>431</v>
      </c>
      <c r="D232" s="15">
        <v>100</v>
      </c>
      <c r="E232" s="13">
        <v>70</v>
      </c>
      <c r="F232" s="60" t="s">
        <v>2129</v>
      </c>
      <c r="G232" s="43" t="str">
        <f t="shared" si="57"/>
        <v>42,59</v>
      </c>
      <c r="H232" s="43" t="str">
        <f t="shared" si="58"/>
        <v>42,59</v>
      </c>
      <c r="I232" s="43">
        <f t="shared" si="59"/>
        <v>45.59</v>
      </c>
      <c r="J232" s="60" t="s">
        <v>2161</v>
      </c>
      <c r="K232" s="58" t="str">
        <f t="shared" si="60"/>
        <v>626,98</v>
      </c>
      <c r="L232" s="47">
        <f t="shared" si="61"/>
        <v>627</v>
      </c>
      <c r="M232" s="53">
        <v>1.1000000000000001</v>
      </c>
      <c r="N232" s="54">
        <v>60</v>
      </c>
      <c r="O232" s="55">
        <f t="shared" si="62"/>
        <v>749.7</v>
      </c>
      <c r="P232" s="57">
        <f t="shared" si="64"/>
        <v>749</v>
      </c>
      <c r="Q232" s="23"/>
      <c r="R232" s="23"/>
      <c r="S232" s="46">
        <v>25</v>
      </c>
      <c r="T232" s="46">
        <v>25</v>
      </c>
      <c r="U232" s="46">
        <f t="shared" si="54"/>
        <v>160</v>
      </c>
      <c r="V232" s="15">
        <f t="shared" si="63"/>
        <v>210</v>
      </c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</row>
    <row r="233" spans="1:35" ht="13.5" customHeight="1">
      <c r="A233" s="23" t="str">
        <f t="shared" si="56"/>
        <v>LW6 10070Podstawowy</v>
      </c>
      <c r="B233" s="18" t="s">
        <v>109</v>
      </c>
      <c r="C233" s="14" t="s">
        <v>431</v>
      </c>
      <c r="D233" s="15">
        <v>100</v>
      </c>
      <c r="E233" s="13">
        <v>70</v>
      </c>
      <c r="F233" s="60" t="s">
        <v>47</v>
      </c>
      <c r="G233" s="43" t="str">
        <f t="shared" si="57"/>
        <v>46,89</v>
      </c>
      <c r="H233" s="43" t="str">
        <f t="shared" si="58"/>
        <v>46,89</v>
      </c>
      <c r="I233" s="43">
        <f t="shared" si="59"/>
        <v>49.89</v>
      </c>
      <c r="J233" s="60" t="s">
        <v>2162</v>
      </c>
      <c r="K233" s="58" t="str">
        <f t="shared" si="60"/>
        <v>720,85</v>
      </c>
      <c r="L233" s="47">
        <f t="shared" si="61"/>
        <v>721</v>
      </c>
      <c r="M233" s="53">
        <v>1.1000000000000001</v>
      </c>
      <c r="N233" s="54">
        <v>60</v>
      </c>
      <c r="O233" s="55">
        <f t="shared" si="62"/>
        <v>853.1</v>
      </c>
      <c r="P233" s="57">
        <f t="shared" si="64"/>
        <v>853</v>
      </c>
      <c r="Q233" s="23"/>
      <c r="R233" s="23"/>
      <c r="S233" s="46">
        <v>25</v>
      </c>
      <c r="T233" s="46">
        <v>25</v>
      </c>
      <c r="U233" s="46">
        <f t="shared" si="54"/>
        <v>160</v>
      </c>
      <c r="V233" s="15">
        <f t="shared" si="63"/>
        <v>210</v>
      </c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</row>
    <row r="234" spans="1:35" ht="13.5" customHeight="1">
      <c r="A234" s="23" t="str">
        <f t="shared" si="56"/>
        <v>LW7 10070Podstawowy</v>
      </c>
      <c r="B234" s="18" t="s">
        <v>110</v>
      </c>
      <c r="C234" s="14" t="s">
        <v>431</v>
      </c>
      <c r="D234" s="15">
        <v>100</v>
      </c>
      <c r="E234" s="13">
        <v>70</v>
      </c>
      <c r="F234" s="60" t="s">
        <v>2130</v>
      </c>
      <c r="G234" s="43" t="str">
        <f t="shared" si="57"/>
        <v>41,41</v>
      </c>
      <c r="H234" s="43" t="str">
        <f t="shared" si="58"/>
        <v>41,41</v>
      </c>
      <c r="I234" s="43">
        <f t="shared" si="59"/>
        <v>44.41</v>
      </c>
      <c r="J234" s="60" t="s">
        <v>2163</v>
      </c>
      <c r="K234" s="58" t="str">
        <f t="shared" si="60"/>
        <v>618,35</v>
      </c>
      <c r="L234" s="47">
        <f t="shared" si="61"/>
        <v>619</v>
      </c>
      <c r="M234" s="53">
        <v>1.1000000000000001</v>
      </c>
      <c r="N234" s="54">
        <v>60</v>
      </c>
      <c r="O234" s="55">
        <f t="shared" si="62"/>
        <v>740.90000000000009</v>
      </c>
      <c r="P234" s="57">
        <f t="shared" si="64"/>
        <v>740</v>
      </c>
      <c r="Q234" s="23"/>
      <c r="R234" s="23"/>
      <c r="S234" s="46">
        <v>25</v>
      </c>
      <c r="T234" s="46">
        <v>25</v>
      </c>
      <c r="U234" s="46">
        <f t="shared" si="54"/>
        <v>160</v>
      </c>
      <c r="V234" s="15">
        <f t="shared" si="63"/>
        <v>210</v>
      </c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</row>
    <row r="235" spans="1:35" ht="13.5" customHeight="1">
      <c r="A235" s="23" t="str">
        <f t="shared" si="56"/>
        <v>LW8 10070Podstawowy</v>
      </c>
      <c r="B235" s="18" t="s">
        <v>111</v>
      </c>
      <c r="C235" s="14" t="s">
        <v>431</v>
      </c>
      <c r="D235" s="15">
        <v>100</v>
      </c>
      <c r="E235" s="13">
        <v>70</v>
      </c>
      <c r="F235" s="60" t="s">
        <v>2131</v>
      </c>
      <c r="G235" s="43" t="str">
        <f t="shared" si="57"/>
        <v>43,7</v>
      </c>
      <c r="H235" s="43" t="str">
        <f t="shared" si="58"/>
        <v>43,7</v>
      </c>
      <c r="I235" s="43">
        <f t="shared" si="59"/>
        <v>46.7</v>
      </c>
      <c r="J235" s="60" t="s">
        <v>2164</v>
      </c>
      <c r="K235" s="58" t="str">
        <f t="shared" si="60"/>
        <v>675,55</v>
      </c>
      <c r="L235" s="47">
        <f t="shared" si="61"/>
        <v>676</v>
      </c>
      <c r="M235" s="53">
        <v>1.1000000000000001</v>
      </c>
      <c r="N235" s="54">
        <v>60</v>
      </c>
      <c r="O235" s="55">
        <f t="shared" si="62"/>
        <v>803.6</v>
      </c>
      <c r="P235" s="57">
        <f t="shared" si="64"/>
        <v>803</v>
      </c>
      <c r="Q235" s="23"/>
      <c r="R235" s="23"/>
      <c r="S235" s="46">
        <v>25</v>
      </c>
      <c r="T235" s="46">
        <v>25</v>
      </c>
      <c r="U235" s="46">
        <f t="shared" si="54"/>
        <v>160</v>
      </c>
      <c r="V235" s="15">
        <f t="shared" si="63"/>
        <v>210</v>
      </c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</row>
    <row r="236" spans="1:35" ht="13.5" customHeight="1">
      <c r="A236" s="23" t="str">
        <f t="shared" si="56"/>
        <v>LW9 10070Podstawowy</v>
      </c>
      <c r="B236" s="18" t="s">
        <v>112</v>
      </c>
      <c r="C236" s="14" t="s">
        <v>431</v>
      </c>
      <c r="D236" s="15">
        <v>100</v>
      </c>
      <c r="E236" s="13">
        <v>70</v>
      </c>
      <c r="F236" s="60" t="s">
        <v>2132</v>
      </c>
      <c r="G236" s="43" t="str">
        <f t="shared" si="57"/>
        <v>42,71</v>
      </c>
      <c r="H236" s="43" t="str">
        <f t="shared" si="58"/>
        <v>42,71</v>
      </c>
      <c r="I236" s="43">
        <f t="shared" si="59"/>
        <v>45.71</v>
      </c>
      <c r="J236" s="60" t="s">
        <v>2165</v>
      </c>
      <c r="K236" s="58" t="str">
        <f t="shared" si="60"/>
        <v>693,01</v>
      </c>
      <c r="L236" s="47">
        <f t="shared" si="61"/>
        <v>694</v>
      </c>
      <c r="M236" s="53">
        <v>1.1000000000000001</v>
      </c>
      <c r="N236" s="54">
        <v>60</v>
      </c>
      <c r="O236" s="55">
        <f t="shared" si="62"/>
        <v>823.40000000000009</v>
      </c>
      <c r="P236" s="57">
        <f t="shared" si="64"/>
        <v>823</v>
      </c>
      <c r="Q236" s="23"/>
      <c r="R236" s="23"/>
      <c r="S236" s="46">
        <v>25</v>
      </c>
      <c r="T236" s="46">
        <v>25</v>
      </c>
      <c r="U236" s="46">
        <f t="shared" si="54"/>
        <v>160</v>
      </c>
      <c r="V236" s="15">
        <f t="shared" si="63"/>
        <v>210</v>
      </c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</row>
    <row r="237" spans="1:35" ht="13.5" customHeight="1">
      <c r="A237" s="23" t="str">
        <f t="shared" si="56"/>
        <v>LW10 10070Podstawowy</v>
      </c>
      <c r="B237" s="18" t="s">
        <v>94</v>
      </c>
      <c r="C237" s="14" t="s">
        <v>431</v>
      </c>
      <c r="D237" s="15">
        <v>100</v>
      </c>
      <c r="E237" s="13">
        <v>70</v>
      </c>
      <c r="F237" s="60" t="s">
        <v>2133</v>
      </c>
      <c r="G237" s="43" t="str">
        <f t="shared" si="57"/>
        <v>45</v>
      </c>
      <c r="H237" s="43" t="str">
        <f t="shared" si="58"/>
        <v>45</v>
      </c>
      <c r="I237" s="43">
        <f t="shared" si="59"/>
        <v>48</v>
      </c>
      <c r="J237" s="60" t="s">
        <v>2166</v>
      </c>
      <c r="K237" s="58" t="str">
        <f t="shared" si="60"/>
        <v>772,49</v>
      </c>
      <c r="L237" s="47">
        <f t="shared" si="61"/>
        <v>773</v>
      </c>
      <c r="M237" s="53">
        <v>1.1000000000000001</v>
      </c>
      <c r="N237" s="54">
        <v>60</v>
      </c>
      <c r="O237" s="55">
        <f t="shared" si="62"/>
        <v>910.30000000000007</v>
      </c>
      <c r="P237" s="57">
        <f t="shared" si="64"/>
        <v>910</v>
      </c>
      <c r="Q237" s="23"/>
      <c r="R237" s="23"/>
      <c r="S237" s="46">
        <v>25</v>
      </c>
      <c r="T237" s="46">
        <v>25</v>
      </c>
      <c r="U237" s="46">
        <f t="shared" si="54"/>
        <v>160</v>
      </c>
      <c r="V237" s="15">
        <f t="shared" si="63"/>
        <v>210</v>
      </c>
      <c r="Y237" s="4"/>
      <c r="Z237" s="4"/>
      <c r="AA237" s="40"/>
      <c r="AB237" s="5"/>
      <c r="AC237" s="4"/>
      <c r="AD237" s="4"/>
      <c r="AE237" s="4"/>
      <c r="AF237" s="4"/>
      <c r="AG237" s="4"/>
      <c r="AH237" s="4"/>
      <c r="AI237" s="4"/>
    </row>
    <row r="238" spans="1:35" ht="13.5" customHeight="1">
      <c r="A238" s="23" t="str">
        <f t="shared" si="56"/>
        <v>LW11 10070Podstawowy</v>
      </c>
      <c r="B238" s="18" t="s">
        <v>95</v>
      </c>
      <c r="C238" s="14" t="s">
        <v>431</v>
      </c>
      <c r="D238" s="15">
        <v>100</v>
      </c>
      <c r="E238" s="13">
        <v>70</v>
      </c>
      <c r="F238" s="60" t="s">
        <v>82</v>
      </c>
      <c r="G238" s="43" t="str">
        <f t="shared" si="57"/>
        <v>46,69</v>
      </c>
      <c r="H238" s="43" t="str">
        <f t="shared" si="58"/>
        <v>46,69</v>
      </c>
      <c r="I238" s="43">
        <f t="shared" si="59"/>
        <v>49.69</v>
      </c>
      <c r="J238" s="60" t="s">
        <v>2167</v>
      </c>
      <c r="K238" s="58" t="str">
        <f t="shared" si="60"/>
        <v>632,75</v>
      </c>
      <c r="L238" s="47">
        <f t="shared" si="61"/>
        <v>633</v>
      </c>
      <c r="M238" s="53">
        <v>1.1000000000000001</v>
      </c>
      <c r="N238" s="54">
        <v>60</v>
      </c>
      <c r="O238" s="55">
        <f t="shared" si="62"/>
        <v>756.30000000000007</v>
      </c>
      <c r="P238" s="57">
        <f t="shared" si="64"/>
        <v>756</v>
      </c>
      <c r="Q238" s="23"/>
      <c r="R238" s="23"/>
      <c r="S238" s="46">
        <v>25</v>
      </c>
      <c r="T238" s="46">
        <v>25</v>
      </c>
      <c r="U238" s="46">
        <f t="shared" si="54"/>
        <v>160</v>
      </c>
      <c r="V238" s="15">
        <f t="shared" si="63"/>
        <v>210</v>
      </c>
      <c r="Y238" s="4"/>
      <c r="Z238" s="4"/>
      <c r="AA238" s="40"/>
      <c r="AB238" s="5"/>
      <c r="AC238" s="4"/>
      <c r="AD238" s="4"/>
      <c r="AE238" s="4"/>
      <c r="AF238" s="4"/>
      <c r="AG238" s="4"/>
      <c r="AH238" s="4"/>
      <c r="AI238" s="4"/>
    </row>
    <row r="239" spans="1:35" ht="13.5" customHeight="1">
      <c r="A239" s="23" t="str">
        <f t="shared" si="56"/>
        <v>LW12 10070Podstawowy</v>
      </c>
      <c r="B239" s="18" t="s">
        <v>96</v>
      </c>
      <c r="C239" s="14" t="s">
        <v>431</v>
      </c>
      <c r="D239" s="15">
        <v>100</v>
      </c>
      <c r="E239" s="13">
        <v>70</v>
      </c>
      <c r="F239" s="60" t="s">
        <v>2134</v>
      </c>
      <c r="G239" s="43" t="str">
        <f t="shared" si="57"/>
        <v>48,98</v>
      </c>
      <c r="H239" s="43" t="str">
        <f t="shared" si="58"/>
        <v>48,98</v>
      </c>
      <c r="I239" s="43">
        <f t="shared" si="59"/>
        <v>51.98</v>
      </c>
      <c r="J239" s="60" t="s">
        <v>2168</v>
      </c>
      <c r="K239" s="58" t="str">
        <f t="shared" si="60"/>
        <v>757,93</v>
      </c>
      <c r="L239" s="47">
        <f t="shared" si="61"/>
        <v>758</v>
      </c>
      <c r="M239" s="53">
        <v>1.1000000000000001</v>
      </c>
      <c r="N239" s="54">
        <v>60</v>
      </c>
      <c r="O239" s="55">
        <f t="shared" si="62"/>
        <v>893.80000000000007</v>
      </c>
      <c r="P239" s="57">
        <f t="shared" si="64"/>
        <v>893</v>
      </c>
      <c r="Q239" s="23"/>
      <c r="R239" s="23"/>
      <c r="S239" s="46">
        <v>25</v>
      </c>
      <c r="T239" s="46">
        <v>25</v>
      </c>
      <c r="U239" s="46">
        <f t="shared" si="54"/>
        <v>180</v>
      </c>
      <c r="V239" s="15">
        <f t="shared" si="63"/>
        <v>230</v>
      </c>
      <c r="Y239" s="4"/>
      <c r="Z239" s="4"/>
      <c r="AA239" s="40"/>
      <c r="AB239" s="5"/>
      <c r="AC239" s="4"/>
      <c r="AD239" s="4"/>
      <c r="AE239" s="4"/>
      <c r="AF239" s="4"/>
      <c r="AG239" s="4"/>
      <c r="AH239" s="4"/>
      <c r="AI239" s="4"/>
    </row>
    <row r="240" spans="1:35" ht="13.5" customHeight="1">
      <c r="A240" s="23" t="str">
        <f t="shared" si="56"/>
        <v>LW13 10070Podstawowy</v>
      </c>
      <c r="B240" s="18" t="s">
        <v>97</v>
      </c>
      <c r="C240" s="14" t="s">
        <v>431</v>
      </c>
      <c r="D240" s="15">
        <v>100</v>
      </c>
      <c r="E240" s="13">
        <v>70</v>
      </c>
      <c r="F240" s="60" t="s">
        <v>2135</v>
      </c>
      <c r="G240" s="43" t="str">
        <f t="shared" si="57"/>
        <v>47,47</v>
      </c>
      <c r="H240" s="43" t="str">
        <f t="shared" si="58"/>
        <v>47,47</v>
      </c>
      <c r="I240" s="43">
        <f t="shared" si="59"/>
        <v>50.47</v>
      </c>
      <c r="J240" s="60" t="s">
        <v>2169</v>
      </c>
      <c r="K240" s="58" t="str">
        <f t="shared" si="60"/>
        <v>731,81</v>
      </c>
      <c r="L240" s="47">
        <f t="shared" si="61"/>
        <v>732</v>
      </c>
      <c r="M240" s="53">
        <v>1.1000000000000001</v>
      </c>
      <c r="N240" s="54">
        <v>60</v>
      </c>
      <c r="O240" s="55">
        <f t="shared" si="62"/>
        <v>865.2</v>
      </c>
      <c r="P240" s="57">
        <f t="shared" si="64"/>
        <v>865</v>
      </c>
      <c r="Q240" s="23"/>
      <c r="R240" s="23"/>
      <c r="S240" s="46">
        <v>25</v>
      </c>
      <c r="T240" s="46">
        <v>25</v>
      </c>
      <c r="U240" s="46">
        <f t="shared" si="54"/>
        <v>180</v>
      </c>
      <c r="V240" s="15">
        <f t="shared" si="63"/>
        <v>230</v>
      </c>
      <c r="Y240" s="4"/>
      <c r="Z240" s="4"/>
      <c r="AA240" s="40"/>
      <c r="AB240" s="5"/>
      <c r="AC240" s="4"/>
      <c r="AD240" s="4"/>
      <c r="AE240" s="4"/>
      <c r="AF240" s="4"/>
      <c r="AG240" s="4"/>
      <c r="AH240" s="4"/>
      <c r="AI240" s="4"/>
    </row>
    <row r="241" spans="1:35" ht="13.5" customHeight="1">
      <c r="A241" s="23" t="str">
        <f t="shared" si="56"/>
        <v>LW14 10070Podstawowy</v>
      </c>
      <c r="B241" s="18" t="s">
        <v>98</v>
      </c>
      <c r="C241" s="14" t="s">
        <v>431</v>
      </c>
      <c r="D241" s="15">
        <v>100</v>
      </c>
      <c r="E241" s="13">
        <v>70</v>
      </c>
      <c r="F241" s="60" t="s">
        <v>2136</v>
      </c>
      <c r="G241" s="43" t="str">
        <f t="shared" si="57"/>
        <v>49,13</v>
      </c>
      <c r="H241" s="43" t="str">
        <f t="shared" si="58"/>
        <v>49,13</v>
      </c>
      <c r="I241" s="43">
        <f t="shared" si="59"/>
        <v>52.13</v>
      </c>
      <c r="J241" s="60" t="s">
        <v>2170</v>
      </c>
      <c r="K241" s="58" t="str">
        <f t="shared" si="60"/>
        <v>815,87</v>
      </c>
      <c r="L241" s="47">
        <f t="shared" si="61"/>
        <v>816</v>
      </c>
      <c r="M241" s="53">
        <v>1.1000000000000001</v>
      </c>
      <c r="N241" s="54">
        <v>60</v>
      </c>
      <c r="O241" s="55">
        <f t="shared" si="62"/>
        <v>957.6</v>
      </c>
      <c r="P241" s="57">
        <f t="shared" si="64"/>
        <v>957</v>
      </c>
      <c r="Q241" s="23"/>
      <c r="R241" s="23"/>
      <c r="S241" s="46">
        <v>25</v>
      </c>
      <c r="T241" s="46">
        <v>25</v>
      </c>
      <c r="U241" s="46">
        <f t="shared" si="54"/>
        <v>180</v>
      </c>
      <c r="V241" s="15">
        <f t="shared" si="63"/>
        <v>230</v>
      </c>
      <c r="Y241" s="4"/>
      <c r="Z241" s="4"/>
      <c r="AA241" s="40"/>
      <c r="AB241" s="5"/>
      <c r="AC241" s="4"/>
      <c r="AD241" s="4"/>
      <c r="AE241" s="4"/>
      <c r="AF241" s="4"/>
      <c r="AG241" s="4"/>
      <c r="AH241" s="4"/>
      <c r="AI241" s="4"/>
    </row>
    <row r="242" spans="1:35" ht="13.5" customHeight="1">
      <c r="A242" s="23" t="str">
        <f t="shared" si="56"/>
        <v>LW15 10070Podstawowy</v>
      </c>
      <c r="B242" s="18" t="s">
        <v>99</v>
      </c>
      <c r="C242" s="14" t="s">
        <v>431</v>
      </c>
      <c r="D242" s="15">
        <v>100</v>
      </c>
      <c r="E242" s="13">
        <v>70</v>
      </c>
      <c r="F242" s="60" t="s">
        <v>2137</v>
      </c>
      <c r="G242" s="43" t="str">
        <f t="shared" si="57"/>
        <v>46,15</v>
      </c>
      <c r="H242" s="43" t="str">
        <f t="shared" si="58"/>
        <v>46,15</v>
      </c>
      <c r="I242" s="43">
        <f t="shared" si="59"/>
        <v>49.15</v>
      </c>
      <c r="J242" s="60" t="s">
        <v>2171</v>
      </c>
      <c r="K242" s="58" t="str">
        <f t="shared" si="60"/>
        <v>627,07</v>
      </c>
      <c r="L242" s="47">
        <f t="shared" si="61"/>
        <v>628</v>
      </c>
      <c r="M242" s="53">
        <v>1.1000000000000001</v>
      </c>
      <c r="N242" s="54">
        <v>60</v>
      </c>
      <c r="O242" s="55">
        <f t="shared" si="62"/>
        <v>750.80000000000007</v>
      </c>
      <c r="P242" s="57">
        <f t="shared" si="64"/>
        <v>750</v>
      </c>
      <c r="Q242" s="23"/>
      <c r="R242" s="23"/>
      <c r="S242" s="46">
        <v>25</v>
      </c>
      <c r="T242" s="46">
        <v>25</v>
      </c>
      <c r="U242" s="46">
        <f t="shared" si="54"/>
        <v>160</v>
      </c>
      <c r="V242" s="15">
        <f t="shared" si="63"/>
        <v>210</v>
      </c>
      <c r="Y242" s="4"/>
      <c r="Z242" s="4"/>
      <c r="AA242" s="40"/>
      <c r="AB242" s="5"/>
      <c r="AC242" s="4"/>
      <c r="AD242" s="4"/>
      <c r="AE242" s="4"/>
      <c r="AF242" s="4"/>
      <c r="AG242" s="4"/>
      <c r="AH242" s="4"/>
      <c r="AI242" s="4"/>
    </row>
    <row r="243" spans="1:35" ht="13.5" customHeight="1">
      <c r="A243" s="23" t="str">
        <f t="shared" si="56"/>
        <v>LW16 10070Podstawowy</v>
      </c>
      <c r="B243" s="18" t="s">
        <v>100</v>
      </c>
      <c r="C243" s="14" t="s">
        <v>431</v>
      </c>
      <c r="D243" s="15">
        <v>100</v>
      </c>
      <c r="E243" s="13">
        <v>70</v>
      </c>
      <c r="F243" s="60" t="s">
        <v>2138</v>
      </c>
      <c r="G243" s="43" t="str">
        <f t="shared" si="57"/>
        <v>48,46</v>
      </c>
      <c r="H243" s="43" t="str">
        <f t="shared" si="58"/>
        <v>48,46</v>
      </c>
      <c r="I243" s="43">
        <f t="shared" si="59"/>
        <v>51.46</v>
      </c>
      <c r="J243" s="60" t="s">
        <v>2172</v>
      </c>
      <c r="K243" s="58" t="str">
        <f t="shared" si="60"/>
        <v>752,62</v>
      </c>
      <c r="L243" s="47">
        <f t="shared" si="61"/>
        <v>753</v>
      </c>
      <c r="M243" s="53">
        <v>1.1000000000000001</v>
      </c>
      <c r="N243" s="54">
        <v>60</v>
      </c>
      <c r="O243" s="55">
        <f t="shared" si="62"/>
        <v>888.30000000000007</v>
      </c>
      <c r="P243" s="57">
        <f t="shared" si="64"/>
        <v>888</v>
      </c>
      <c r="Q243" s="23"/>
      <c r="R243" s="23"/>
      <c r="S243" s="46">
        <v>25</v>
      </c>
      <c r="T243" s="46">
        <v>25</v>
      </c>
      <c r="U243" s="46">
        <f t="shared" si="54"/>
        <v>180</v>
      </c>
      <c r="V243" s="15">
        <f t="shared" si="63"/>
        <v>230</v>
      </c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</row>
    <row r="244" spans="1:35" ht="13.5" customHeight="1">
      <c r="A244" s="23" t="str">
        <f t="shared" si="56"/>
        <v>LW17 10070Podstawowy</v>
      </c>
      <c r="B244" s="18" t="s">
        <v>101</v>
      </c>
      <c r="C244" s="14" t="s">
        <v>431</v>
      </c>
      <c r="D244" s="15">
        <v>100</v>
      </c>
      <c r="E244" s="13">
        <v>70</v>
      </c>
      <c r="F244" s="60" t="s">
        <v>2139</v>
      </c>
      <c r="G244" s="43" t="str">
        <f t="shared" si="57"/>
        <v>47,66</v>
      </c>
      <c r="H244" s="43" t="str">
        <f t="shared" si="58"/>
        <v>47,66</v>
      </c>
      <c r="I244" s="43">
        <f t="shared" si="59"/>
        <v>50.66</v>
      </c>
      <c r="J244" s="60" t="s">
        <v>2173</v>
      </c>
      <c r="K244" s="58" t="str">
        <f t="shared" si="60"/>
        <v>783,40</v>
      </c>
      <c r="L244" s="47">
        <f t="shared" si="61"/>
        <v>784</v>
      </c>
      <c r="M244" s="53">
        <v>1.1000000000000001</v>
      </c>
      <c r="N244" s="54">
        <v>60</v>
      </c>
      <c r="O244" s="55">
        <f t="shared" si="62"/>
        <v>922.40000000000009</v>
      </c>
      <c r="P244" s="57">
        <f t="shared" si="64"/>
        <v>922</v>
      </c>
      <c r="Q244" s="23"/>
      <c r="R244" s="23"/>
      <c r="S244" s="46">
        <v>25</v>
      </c>
      <c r="T244" s="46">
        <v>25</v>
      </c>
      <c r="U244" s="46">
        <f t="shared" si="54"/>
        <v>180</v>
      </c>
      <c r="V244" s="15">
        <f t="shared" si="63"/>
        <v>230</v>
      </c>
      <c r="Y244" s="4"/>
      <c r="Z244" s="4"/>
      <c r="AA244" s="4"/>
      <c r="AB244" s="40"/>
      <c r="AC244" s="4"/>
      <c r="AD244" s="4"/>
      <c r="AE244" s="4"/>
      <c r="AF244" s="4"/>
      <c r="AG244" s="4"/>
      <c r="AH244" s="4"/>
      <c r="AI244" s="4"/>
    </row>
    <row r="245" spans="1:35" ht="13.5" customHeight="1">
      <c r="A245" s="23" t="str">
        <f t="shared" si="56"/>
        <v>LW18 10070Podstawowy</v>
      </c>
      <c r="B245" s="18" t="s">
        <v>102</v>
      </c>
      <c r="C245" s="14" t="s">
        <v>431</v>
      </c>
      <c r="D245" s="15">
        <v>100</v>
      </c>
      <c r="E245" s="13">
        <v>70</v>
      </c>
      <c r="F245" s="60" t="s">
        <v>2140</v>
      </c>
      <c r="G245" s="43" t="str">
        <f t="shared" si="57"/>
        <v>49,94</v>
      </c>
      <c r="H245" s="43" t="str">
        <f t="shared" si="58"/>
        <v>49,94</v>
      </c>
      <c r="I245" s="43">
        <f t="shared" si="59"/>
        <v>52.94</v>
      </c>
      <c r="J245" s="60" t="s">
        <v>2174</v>
      </c>
      <c r="K245" s="58" t="str">
        <f t="shared" si="60"/>
        <v>887,47</v>
      </c>
      <c r="L245" s="47">
        <f t="shared" si="61"/>
        <v>888</v>
      </c>
      <c r="M245" s="53">
        <v>1.1000000000000001</v>
      </c>
      <c r="N245" s="54">
        <v>60</v>
      </c>
      <c r="O245" s="55">
        <f t="shared" si="62"/>
        <v>1036.8000000000002</v>
      </c>
      <c r="P245" s="57">
        <f t="shared" si="64"/>
        <v>1036</v>
      </c>
      <c r="Q245" s="23"/>
      <c r="R245" s="23"/>
      <c r="S245" s="46">
        <v>25</v>
      </c>
      <c r="T245" s="46">
        <v>25</v>
      </c>
      <c r="U245" s="46">
        <f t="shared" si="54"/>
        <v>180</v>
      </c>
      <c r="V245" s="15">
        <f t="shared" si="63"/>
        <v>230</v>
      </c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</row>
    <row r="246" spans="1:35" ht="13.5" customHeight="1">
      <c r="A246" s="23" t="str">
        <f t="shared" si="56"/>
        <v>LW19 10070Podstawowy</v>
      </c>
      <c r="B246" s="18" t="s">
        <v>103</v>
      </c>
      <c r="C246" s="14" t="s">
        <v>431</v>
      </c>
      <c r="D246" s="15">
        <v>100</v>
      </c>
      <c r="E246" s="13">
        <v>70</v>
      </c>
      <c r="F246" s="60" t="s">
        <v>2141</v>
      </c>
      <c r="G246" s="43" t="str">
        <f t="shared" si="57"/>
        <v>46,36</v>
      </c>
      <c r="H246" s="43" t="str">
        <f t="shared" si="58"/>
        <v>46,36</v>
      </c>
      <c r="I246" s="43">
        <f t="shared" si="59"/>
        <v>49.36</v>
      </c>
      <c r="J246" s="60" t="s">
        <v>2175</v>
      </c>
      <c r="K246" s="58" t="str">
        <f t="shared" si="60"/>
        <v>701,42</v>
      </c>
      <c r="L246" s="47">
        <f t="shared" si="61"/>
        <v>702</v>
      </c>
      <c r="M246" s="53">
        <v>1.1000000000000001</v>
      </c>
      <c r="N246" s="54">
        <v>60</v>
      </c>
      <c r="O246" s="55">
        <f t="shared" si="62"/>
        <v>832.2</v>
      </c>
      <c r="P246" s="57">
        <f t="shared" si="64"/>
        <v>832</v>
      </c>
      <c r="Q246" s="23"/>
      <c r="R246" s="23"/>
      <c r="S246" s="46">
        <v>25</v>
      </c>
      <c r="T246" s="46">
        <v>25</v>
      </c>
      <c r="U246" s="46">
        <f t="shared" si="54"/>
        <v>160</v>
      </c>
      <c r="V246" s="15">
        <f t="shared" si="63"/>
        <v>210</v>
      </c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</row>
    <row r="247" spans="1:35" ht="13.5" customHeight="1">
      <c r="A247" s="23" t="str">
        <f t="shared" si="56"/>
        <v>LW20 10070Podstawowy</v>
      </c>
      <c r="B247" s="18" t="s">
        <v>105</v>
      </c>
      <c r="C247" s="14" t="s">
        <v>431</v>
      </c>
      <c r="D247" s="15">
        <v>100</v>
      </c>
      <c r="E247" s="13">
        <v>70</v>
      </c>
      <c r="F247" s="60" t="s">
        <v>2142</v>
      </c>
      <c r="G247" s="43" t="str">
        <f t="shared" si="57"/>
        <v>48,68</v>
      </c>
      <c r="H247" s="43" t="str">
        <f t="shared" si="58"/>
        <v>48,68</v>
      </c>
      <c r="I247" s="43">
        <f t="shared" si="59"/>
        <v>51.68</v>
      </c>
      <c r="J247" s="60" t="s">
        <v>2176</v>
      </c>
      <c r="K247" s="58" t="str">
        <f t="shared" si="60"/>
        <v>781,29</v>
      </c>
      <c r="L247" s="47">
        <f t="shared" si="61"/>
        <v>782</v>
      </c>
      <c r="M247" s="53">
        <v>1.1000000000000001</v>
      </c>
      <c r="N247" s="54">
        <v>60</v>
      </c>
      <c r="O247" s="55">
        <f t="shared" si="62"/>
        <v>920.2</v>
      </c>
      <c r="P247" s="57">
        <f t="shared" si="64"/>
        <v>920</v>
      </c>
      <c r="Q247" s="23"/>
      <c r="R247" s="23"/>
      <c r="S247" s="46">
        <v>25</v>
      </c>
      <c r="T247" s="46">
        <v>25</v>
      </c>
      <c r="U247" s="46">
        <f t="shared" si="54"/>
        <v>180</v>
      </c>
      <c r="V247" s="15">
        <f t="shared" si="63"/>
        <v>230</v>
      </c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</row>
    <row r="248" spans="1:35" ht="13.5" customHeight="1">
      <c r="A248" s="23" t="str">
        <f t="shared" si="56"/>
        <v>LW2510070Podstawowy</v>
      </c>
      <c r="B248" s="18" t="s">
        <v>559</v>
      </c>
      <c r="C248" s="14" t="s">
        <v>431</v>
      </c>
      <c r="D248" s="15">
        <v>100</v>
      </c>
      <c r="E248" s="13">
        <v>70</v>
      </c>
      <c r="F248" s="60" t="s">
        <v>2143</v>
      </c>
      <c r="G248" s="43" t="str">
        <f t="shared" si="57"/>
        <v>38,5</v>
      </c>
      <c r="H248" s="43" t="str">
        <f t="shared" si="58"/>
        <v>38,5</v>
      </c>
      <c r="I248" s="43">
        <f t="shared" si="59"/>
        <v>41.5</v>
      </c>
      <c r="J248" s="60" t="s">
        <v>2177</v>
      </c>
      <c r="K248" s="58" t="str">
        <f t="shared" si="60"/>
        <v>626,18</v>
      </c>
      <c r="L248" s="47">
        <f t="shared" si="61"/>
        <v>627</v>
      </c>
      <c r="M248" s="53">
        <v>1.1000000000000001</v>
      </c>
      <c r="N248" s="54">
        <v>60</v>
      </c>
      <c r="O248" s="55">
        <f t="shared" si="62"/>
        <v>749.7</v>
      </c>
      <c r="P248" s="57">
        <f t="shared" si="64"/>
        <v>749</v>
      </c>
      <c r="Q248" s="23"/>
      <c r="R248" s="23"/>
      <c r="S248" s="46">
        <v>25</v>
      </c>
      <c r="T248" s="46">
        <v>25</v>
      </c>
      <c r="U248" s="46">
        <f t="shared" si="54"/>
        <v>160</v>
      </c>
      <c r="V248" s="15">
        <f t="shared" si="63"/>
        <v>210</v>
      </c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</row>
    <row r="249" spans="1:35" ht="13.5" customHeight="1">
      <c r="A249" s="23" t="str">
        <f t="shared" si="56"/>
        <v>LW2610070Podstawowy</v>
      </c>
      <c r="B249" s="18" t="s">
        <v>560</v>
      </c>
      <c r="C249" s="14" t="s">
        <v>431</v>
      </c>
      <c r="D249" s="15">
        <v>100</v>
      </c>
      <c r="E249" s="13">
        <v>70</v>
      </c>
      <c r="F249" s="60" t="s">
        <v>2144</v>
      </c>
      <c r="G249" s="43" t="str">
        <f t="shared" si="57"/>
        <v>40,62</v>
      </c>
      <c r="H249" s="43" t="str">
        <f t="shared" si="58"/>
        <v>40,62</v>
      </c>
      <c r="I249" s="43">
        <f t="shared" si="59"/>
        <v>43.62</v>
      </c>
      <c r="J249" s="60" t="s">
        <v>2178</v>
      </c>
      <c r="K249" s="58" t="str">
        <f t="shared" si="60"/>
        <v>739,77</v>
      </c>
      <c r="L249" s="47">
        <f t="shared" si="61"/>
        <v>740</v>
      </c>
      <c r="M249" s="53">
        <v>1.1000000000000001</v>
      </c>
      <c r="N249" s="54">
        <v>60</v>
      </c>
      <c r="O249" s="55">
        <f t="shared" si="62"/>
        <v>874.00000000000011</v>
      </c>
      <c r="P249" s="57">
        <f t="shared" si="64"/>
        <v>874</v>
      </c>
      <c r="Q249" s="23"/>
      <c r="R249" s="23"/>
      <c r="S249" s="46">
        <v>25</v>
      </c>
      <c r="T249" s="46">
        <v>25</v>
      </c>
      <c r="U249" s="46">
        <f t="shared" si="54"/>
        <v>160</v>
      </c>
      <c r="V249" s="15">
        <f t="shared" si="63"/>
        <v>210</v>
      </c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</row>
    <row r="250" spans="1:35" ht="13.5" customHeight="1">
      <c r="A250" s="23" t="str">
        <f t="shared" si="56"/>
        <v>LW2710070Podstawowy</v>
      </c>
      <c r="B250" s="18" t="s">
        <v>1738</v>
      </c>
      <c r="C250" s="14" t="s">
        <v>431</v>
      </c>
      <c r="D250" s="15">
        <v>100</v>
      </c>
      <c r="E250" s="13">
        <v>70</v>
      </c>
      <c r="F250" s="60" t="s">
        <v>2145</v>
      </c>
      <c r="G250" s="43" t="str">
        <f t="shared" si="57"/>
        <v>41,34</v>
      </c>
      <c r="H250" s="43" t="str">
        <f t="shared" si="58"/>
        <v>41,34</v>
      </c>
      <c r="I250" s="43">
        <f t="shared" si="59"/>
        <v>44.34</v>
      </c>
      <c r="J250" s="60" t="s">
        <v>2179</v>
      </c>
      <c r="K250" s="58" t="str">
        <f t="shared" si="60"/>
        <v>707,98</v>
      </c>
      <c r="L250" s="47">
        <f t="shared" si="61"/>
        <v>708</v>
      </c>
      <c r="M250" s="53">
        <v>1.1000000000000001</v>
      </c>
      <c r="N250" s="54">
        <v>60</v>
      </c>
      <c r="O250" s="55">
        <f t="shared" si="62"/>
        <v>838.80000000000007</v>
      </c>
      <c r="P250" s="57">
        <f t="shared" si="64"/>
        <v>838</v>
      </c>
      <c r="Q250" s="23"/>
      <c r="R250" s="23"/>
      <c r="S250" s="46">
        <v>25</v>
      </c>
      <c r="T250" s="46">
        <v>25</v>
      </c>
      <c r="U250" s="46">
        <f t="shared" si="54"/>
        <v>160</v>
      </c>
      <c r="V250" s="15">
        <f t="shared" si="63"/>
        <v>210</v>
      </c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</row>
    <row r="251" spans="1:35" ht="13.5" customHeight="1">
      <c r="A251" s="23" t="str">
        <f t="shared" si="56"/>
        <v>LW2810070Podstawowy</v>
      </c>
      <c r="B251" s="18" t="s">
        <v>1739</v>
      </c>
      <c r="C251" s="14" t="s">
        <v>431</v>
      </c>
      <c r="D251" s="15">
        <v>100</v>
      </c>
      <c r="E251" s="13">
        <v>70</v>
      </c>
      <c r="F251" s="60" t="s">
        <v>2146</v>
      </c>
      <c r="G251" s="43" t="str">
        <f t="shared" si="57"/>
        <v>43,77</v>
      </c>
      <c r="H251" s="43" t="str">
        <f t="shared" si="58"/>
        <v>43,77</v>
      </c>
      <c r="I251" s="43">
        <f t="shared" si="59"/>
        <v>46.77</v>
      </c>
      <c r="J251" s="60" t="s">
        <v>2180</v>
      </c>
      <c r="K251" s="58" t="str">
        <f t="shared" si="60"/>
        <v>845,40</v>
      </c>
      <c r="L251" s="47">
        <f t="shared" si="61"/>
        <v>846</v>
      </c>
      <c r="M251" s="53">
        <v>1.1000000000000001</v>
      </c>
      <c r="N251" s="54">
        <v>60</v>
      </c>
      <c r="O251" s="55">
        <f t="shared" si="62"/>
        <v>990.6</v>
      </c>
      <c r="P251" s="57">
        <f t="shared" si="64"/>
        <v>990</v>
      </c>
      <c r="Q251" s="23"/>
      <c r="R251" s="23"/>
      <c r="S251" s="46">
        <v>25</v>
      </c>
      <c r="T251" s="46">
        <v>25</v>
      </c>
      <c r="U251" s="46">
        <f t="shared" si="54"/>
        <v>160</v>
      </c>
      <c r="V251" s="15">
        <f t="shared" si="63"/>
        <v>210</v>
      </c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</row>
    <row r="252" spans="1:35" ht="13.5" customHeight="1">
      <c r="A252" s="23" t="str">
        <f t="shared" si="56"/>
        <v>LW2910070Podstawowy</v>
      </c>
      <c r="B252" s="18" t="s">
        <v>1740</v>
      </c>
      <c r="C252" s="14" t="s">
        <v>431</v>
      </c>
      <c r="D252" s="15">
        <v>100</v>
      </c>
      <c r="E252" s="13">
        <v>70</v>
      </c>
      <c r="F252" s="60" t="s">
        <v>2147</v>
      </c>
      <c r="G252" s="43" t="str">
        <f t="shared" si="57"/>
        <v>46,07</v>
      </c>
      <c r="H252" s="43" t="str">
        <f t="shared" si="58"/>
        <v>46,07</v>
      </c>
      <c r="I252" s="43">
        <f t="shared" si="59"/>
        <v>49.07</v>
      </c>
      <c r="J252" s="60" t="s">
        <v>2181</v>
      </c>
      <c r="K252" s="58" t="str">
        <f t="shared" si="60"/>
        <v>824,56</v>
      </c>
      <c r="L252" s="47">
        <f t="shared" si="61"/>
        <v>825</v>
      </c>
      <c r="M252" s="53">
        <v>1.1000000000000001</v>
      </c>
      <c r="N252" s="54">
        <v>60</v>
      </c>
      <c r="O252" s="55">
        <f t="shared" si="62"/>
        <v>967.50000000000011</v>
      </c>
      <c r="P252" s="57">
        <f t="shared" si="64"/>
        <v>967</v>
      </c>
      <c r="Q252" s="23"/>
      <c r="R252" s="23"/>
      <c r="S252" s="46">
        <v>25</v>
      </c>
      <c r="T252" s="46">
        <v>25</v>
      </c>
      <c r="U252" s="46">
        <f t="shared" si="54"/>
        <v>160</v>
      </c>
      <c r="V252" s="15">
        <f t="shared" si="63"/>
        <v>210</v>
      </c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</row>
    <row r="253" spans="1:35" ht="13.5" customHeight="1">
      <c r="A253" s="23" t="str">
        <f t="shared" si="56"/>
        <v>LW3010070Podstawowy</v>
      </c>
      <c r="B253" s="18" t="s">
        <v>1742</v>
      </c>
      <c r="C253" s="14" t="s">
        <v>431</v>
      </c>
      <c r="D253" s="15">
        <v>100</v>
      </c>
      <c r="E253" s="13">
        <v>70</v>
      </c>
      <c r="F253" s="60" t="s">
        <v>2148</v>
      </c>
      <c r="G253" s="43" t="str">
        <f t="shared" si="57"/>
        <v>48,5</v>
      </c>
      <c r="H253" s="43" t="str">
        <f t="shared" si="58"/>
        <v>48,5</v>
      </c>
      <c r="I253" s="43">
        <f t="shared" si="59"/>
        <v>51.5</v>
      </c>
      <c r="J253" s="60" t="s">
        <v>2182</v>
      </c>
      <c r="K253" s="58" t="str">
        <f t="shared" si="60"/>
        <v>949,24</v>
      </c>
      <c r="L253" s="47">
        <f t="shared" si="61"/>
        <v>950</v>
      </c>
      <c r="M253" s="53">
        <v>1.1000000000000001</v>
      </c>
      <c r="N253" s="54">
        <v>60</v>
      </c>
      <c r="O253" s="55">
        <f t="shared" si="62"/>
        <v>1105</v>
      </c>
      <c r="P253" s="57">
        <f t="shared" si="64"/>
        <v>1105</v>
      </c>
      <c r="Q253" s="23"/>
      <c r="R253" s="23"/>
      <c r="S253" s="46">
        <v>25</v>
      </c>
      <c r="T253" s="46">
        <v>25</v>
      </c>
      <c r="U253" s="46">
        <f t="shared" si="54"/>
        <v>180</v>
      </c>
      <c r="V253" s="15">
        <f t="shared" si="63"/>
        <v>230</v>
      </c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</row>
    <row r="254" spans="1:35" ht="13.5" customHeight="1">
      <c r="A254" s="23" t="str">
        <f t="shared" si="56"/>
        <v>LW3110070Podstawowy</v>
      </c>
      <c r="B254" s="18" t="s">
        <v>1743</v>
      </c>
      <c r="C254" s="14" t="s">
        <v>431</v>
      </c>
      <c r="D254" s="15">
        <v>100</v>
      </c>
      <c r="E254" s="13">
        <v>70</v>
      </c>
      <c r="F254" s="60" t="s">
        <v>2149</v>
      </c>
      <c r="G254" s="43" t="str">
        <f t="shared" si="57"/>
        <v>49,44</v>
      </c>
      <c r="H254" s="43" t="str">
        <f t="shared" si="58"/>
        <v>49,44</v>
      </c>
      <c r="I254" s="43">
        <f t="shared" si="59"/>
        <v>52.44</v>
      </c>
      <c r="J254" s="60" t="s">
        <v>2183</v>
      </c>
      <c r="K254" s="58" t="str">
        <f t="shared" si="60"/>
        <v>909,41</v>
      </c>
      <c r="L254" s="47">
        <f t="shared" si="61"/>
        <v>910</v>
      </c>
      <c r="M254" s="53">
        <v>1.1000000000000001</v>
      </c>
      <c r="N254" s="54">
        <v>60</v>
      </c>
      <c r="O254" s="55">
        <f t="shared" si="62"/>
        <v>1061</v>
      </c>
      <c r="P254" s="57">
        <f t="shared" si="64"/>
        <v>1061</v>
      </c>
      <c r="Q254" s="23"/>
      <c r="R254" s="23"/>
      <c r="S254" s="46">
        <v>25</v>
      </c>
      <c r="T254" s="46">
        <v>25</v>
      </c>
      <c r="U254" s="46">
        <f t="shared" si="54"/>
        <v>180</v>
      </c>
      <c r="V254" s="15">
        <f t="shared" si="63"/>
        <v>230</v>
      </c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</row>
    <row r="255" spans="1:35" ht="13.5" customHeight="1">
      <c r="A255" s="23" t="str">
        <f t="shared" si="56"/>
        <v>LW3210070Podstawowy</v>
      </c>
      <c r="B255" s="18" t="s">
        <v>1744</v>
      </c>
      <c r="C255" s="14" t="s">
        <v>431</v>
      </c>
      <c r="D255" s="15">
        <v>100</v>
      </c>
      <c r="E255" s="13">
        <v>70</v>
      </c>
      <c r="F255" s="60" t="s">
        <v>1780</v>
      </c>
      <c r="G255" s="43" t="str">
        <f t="shared" si="57"/>
        <v>51,87</v>
      </c>
      <c r="H255" s="43" t="str">
        <f t="shared" si="58"/>
        <v>51,87</v>
      </c>
      <c r="I255" s="43">
        <f t="shared" si="59"/>
        <v>54.87</v>
      </c>
      <c r="J255" s="60" t="s">
        <v>2184</v>
      </c>
      <c r="K255" s="58" t="str">
        <f t="shared" si="60"/>
        <v>1046,83</v>
      </c>
      <c r="L255" s="47">
        <f t="shared" si="61"/>
        <v>1047</v>
      </c>
      <c r="M255" s="53">
        <v>1.1000000000000001</v>
      </c>
      <c r="N255" s="54">
        <v>60</v>
      </c>
      <c r="O255" s="55">
        <f t="shared" si="62"/>
        <v>1211.7</v>
      </c>
      <c r="P255" s="57">
        <f t="shared" si="64"/>
        <v>1211</v>
      </c>
      <c r="Q255" s="23"/>
      <c r="R255" s="23"/>
      <c r="S255" s="46">
        <v>25</v>
      </c>
      <c r="T255" s="46">
        <v>25</v>
      </c>
      <c r="U255" s="46">
        <f t="shared" si="54"/>
        <v>180</v>
      </c>
      <c r="V255" s="15">
        <f t="shared" si="63"/>
        <v>230</v>
      </c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</row>
    <row r="256" spans="1:35" ht="13.5" customHeight="1">
      <c r="A256" s="23" t="str">
        <f t="shared" si="56"/>
        <v>LW3310070Podstawowy</v>
      </c>
      <c r="B256" s="18" t="s">
        <v>1745</v>
      </c>
      <c r="C256" s="14" t="s">
        <v>431</v>
      </c>
      <c r="D256" s="15">
        <v>100</v>
      </c>
      <c r="E256" s="13">
        <v>70</v>
      </c>
      <c r="F256" s="60" t="s">
        <v>2150</v>
      </c>
      <c r="G256" s="43" t="str">
        <f t="shared" si="57"/>
        <v>49,73</v>
      </c>
      <c r="H256" s="43" t="str">
        <f t="shared" si="58"/>
        <v>49,73</v>
      </c>
      <c r="I256" s="43">
        <f t="shared" si="59"/>
        <v>52.73</v>
      </c>
      <c r="J256" s="60" t="s">
        <v>2185</v>
      </c>
      <c r="K256" s="58" t="str">
        <f t="shared" si="60"/>
        <v>913,94</v>
      </c>
      <c r="L256" s="47">
        <f t="shared" si="61"/>
        <v>914</v>
      </c>
      <c r="M256" s="53">
        <v>1.1000000000000001</v>
      </c>
      <c r="N256" s="54">
        <v>60</v>
      </c>
      <c r="O256" s="55">
        <f t="shared" si="62"/>
        <v>1065.4000000000001</v>
      </c>
      <c r="P256" s="57">
        <f t="shared" si="64"/>
        <v>1065</v>
      </c>
      <c r="Q256" s="23"/>
      <c r="R256" s="23"/>
      <c r="S256" s="46">
        <v>25</v>
      </c>
      <c r="T256" s="46">
        <v>25</v>
      </c>
      <c r="U256" s="46">
        <f t="shared" si="54"/>
        <v>180</v>
      </c>
      <c r="V256" s="15">
        <f t="shared" si="63"/>
        <v>230</v>
      </c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</row>
    <row r="257" spans="1:35" ht="13.5" customHeight="1">
      <c r="A257" s="23" t="str">
        <f t="shared" si="56"/>
        <v>LW3410070Podstawowy</v>
      </c>
      <c r="B257" s="18" t="s">
        <v>1746</v>
      </c>
      <c r="C257" s="14" t="s">
        <v>431</v>
      </c>
      <c r="D257" s="15">
        <v>100</v>
      </c>
      <c r="E257" s="13">
        <v>70</v>
      </c>
      <c r="F257" s="60" t="s">
        <v>2151</v>
      </c>
      <c r="G257" s="43" t="str">
        <f t="shared" si="57"/>
        <v>52,17</v>
      </c>
      <c r="H257" s="43" t="str">
        <f t="shared" si="58"/>
        <v>52,17</v>
      </c>
      <c r="I257" s="43">
        <f t="shared" si="59"/>
        <v>55.17</v>
      </c>
      <c r="J257" s="60" t="s">
        <v>2186</v>
      </c>
      <c r="K257" s="58" t="str">
        <f t="shared" si="60"/>
        <v>1038,61</v>
      </c>
      <c r="L257" s="47">
        <f t="shared" si="61"/>
        <v>1039</v>
      </c>
      <c r="M257" s="53">
        <v>1.1000000000000001</v>
      </c>
      <c r="N257" s="54">
        <v>60</v>
      </c>
      <c r="O257" s="55">
        <f t="shared" si="62"/>
        <v>1202.9000000000001</v>
      </c>
      <c r="P257" s="57">
        <f t="shared" si="64"/>
        <v>1202</v>
      </c>
      <c r="Q257" s="23"/>
      <c r="R257" s="23"/>
      <c r="S257" s="46">
        <v>25</v>
      </c>
      <c r="T257" s="46">
        <v>25</v>
      </c>
      <c r="U257" s="46">
        <f t="shared" si="54"/>
        <v>200</v>
      </c>
      <c r="V257" s="15">
        <f t="shared" si="63"/>
        <v>250</v>
      </c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</row>
    <row r="258" spans="1:35" ht="13.5" customHeight="1">
      <c r="A258" s="23" t="str">
        <f t="shared" si="56"/>
        <v>LW3510070Podstawowy</v>
      </c>
      <c r="B258" s="18" t="s">
        <v>1747</v>
      </c>
      <c r="C258" s="14" t="s">
        <v>431</v>
      </c>
      <c r="D258" s="15">
        <v>100</v>
      </c>
      <c r="E258" s="13">
        <v>70</v>
      </c>
      <c r="F258" s="60" t="s">
        <v>2152</v>
      </c>
      <c r="G258" s="43" t="str">
        <f t="shared" si="57"/>
        <v>46,48</v>
      </c>
      <c r="H258" s="43" t="str">
        <f t="shared" si="58"/>
        <v>46,48</v>
      </c>
      <c r="I258" s="43">
        <f t="shared" si="59"/>
        <v>49.48</v>
      </c>
      <c r="J258" s="60" t="s">
        <v>2187</v>
      </c>
      <c r="K258" s="58" t="str">
        <f t="shared" si="60"/>
        <v>710,71</v>
      </c>
      <c r="L258" s="47">
        <f t="shared" si="61"/>
        <v>711</v>
      </c>
      <c r="M258" s="53">
        <v>1.1000000000000001</v>
      </c>
      <c r="N258" s="54">
        <v>60</v>
      </c>
      <c r="O258" s="55">
        <f t="shared" si="62"/>
        <v>842.1</v>
      </c>
      <c r="P258" s="57">
        <f t="shared" si="64"/>
        <v>842</v>
      </c>
      <c r="Q258" s="23"/>
      <c r="R258" s="23"/>
      <c r="S258" s="46">
        <v>25</v>
      </c>
      <c r="T258" s="46">
        <v>25</v>
      </c>
      <c r="U258" s="46">
        <f t="shared" si="54"/>
        <v>160</v>
      </c>
      <c r="V258" s="15">
        <f t="shared" si="63"/>
        <v>210</v>
      </c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</row>
    <row r="259" spans="1:35" ht="13.5" customHeight="1">
      <c r="A259" s="23" t="str">
        <f t="shared" si="56"/>
        <v>LW3610070Podstawowy</v>
      </c>
      <c r="B259" s="18" t="s">
        <v>1748</v>
      </c>
      <c r="C259" s="14" t="s">
        <v>431</v>
      </c>
      <c r="D259" s="15">
        <v>100</v>
      </c>
      <c r="E259" s="13">
        <v>70</v>
      </c>
      <c r="F259" s="60" t="s">
        <v>2153</v>
      </c>
      <c r="G259" s="43" t="str">
        <f t="shared" si="57"/>
        <v>48,91</v>
      </c>
      <c r="H259" s="43" t="str">
        <f t="shared" si="58"/>
        <v>48,91</v>
      </c>
      <c r="I259" s="43">
        <f t="shared" si="59"/>
        <v>51.91</v>
      </c>
      <c r="J259" s="60" t="s">
        <v>2188</v>
      </c>
      <c r="K259" s="58" t="str">
        <f t="shared" si="60"/>
        <v>848,12</v>
      </c>
      <c r="L259" s="47">
        <f t="shared" si="61"/>
        <v>849</v>
      </c>
      <c r="M259" s="53">
        <v>1.1000000000000001</v>
      </c>
      <c r="N259" s="54">
        <v>60</v>
      </c>
      <c r="O259" s="55">
        <f t="shared" si="62"/>
        <v>993.90000000000009</v>
      </c>
      <c r="P259" s="57">
        <f t="shared" si="64"/>
        <v>993</v>
      </c>
      <c r="Q259" s="23"/>
      <c r="R259" s="23"/>
      <c r="S259" s="46">
        <v>25</v>
      </c>
      <c r="T259" s="46">
        <v>25</v>
      </c>
      <c r="U259" s="46">
        <f t="shared" ref="U259:U322" si="65">IF(I259&lt;=$AA$5,$AB$4,IF(I259&lt;=$AA$15,$AB$6,IF(I259&lt;=$AA$17,$AB$16,IF(I259&lt;=$AA$19,AB$18,IF(I259&lt;=$AA$21,AB$20,IF(I259&lt;=$AA$23,AB$22,AB$23))))))</f>
        <v>180</v>
      </c>
      <c r="V259" s="15">
        <f t="shared" si="63"/>
        <v>230</v>
      </c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</row>
    <row r="260" spans="1:35" ht="13.5" customHeight="1">
      <c r="A260" s="23" t="str">
        <f t="shared" si="56"/>
        <v>LW3710070Podstawowy</v>
      </c>
      <c r="B260" s="18" t="s">
        <v>1907</v>
      </c>
      <c r="C260" s="14" t="s">
        <v>431</v>
      </c>
      <c r="D260" s="15">
        <v>100</v>
      </c>
      <c r="E260" s="13">
        <v>70</v>
      </c>
      <c r="F260" s="60" t="s">
        <v>2154</v>
      </c>
      <c r="G260" s="43" t="str">
        <f t="shared" si="57"/>
        <v>47,35</v>
      </c>
      <c r="H260" s="43" t="str">
        <f t="shared" si="58"/>
        <v>47,35</v>
      </c>
      <c r="I260" s="43">
        <f t="shared" si="59"/>
        <v>50.35</v>
      </c>
      <c r="J260" s="60" t="s">
        <v>2189</v>
      </c>
      <c r="K260" s="58" t="str">
        <f t="shared" si="60"/>
        <v>654,93</v>
      </c>
      <c r="L260" s="47">
        <f t="shared" si="61"/>
        <v>655</v>
      </c>
      <c r="M260" s="53">
        <v>1.1000000000000001</v>
      </c>
      <c r="N260" s="54">
        <v>60</v>
      </c>
      <c r="O260" s="55">
        <f t="shared" si="62"/>
        <v>780.50000000000011</v>
      </c>
      <c r="P260" s="57">
        <f t="shared" si="64"/>
        <v>780</v>
      </c>
      <c r="Q260" s="23"/>
      <c r="R260" s="23"/>
      <c r="S260" s="46">
        <v>25</v>
      </c>
      <c r="T260" s="46">
        <v>25</v>
      </c>
      <c r="U260" s="46">
        <f t="shared" si="65"/>
        <v>180</v>
      </c>
      <c r="V260" s="15">
        <f t="shared" si="63"/>
        <v>230</v>
      </c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</row>
    <row r="261" spans="1:35" ht="13.5" customHeight="1">
      <c r="A261" s="23" t="str">
        <f t="shared" si="56"/>
        <v>LW3810070Podstawowy</v>
      </c>
      <c r="B261" s="18" t="s">
        <v>1978</v>
      </c>
      <c r="C261" s="14" t="s">
        <v>431</v>
      </c>
      <c r="D261" s="15">
        <v>100</v>
      </c>
      <c r="E261" s="13">
        <v>70</v>
      </c>
      <c r="F261" s="60" t="s">
        <v>59</v>
      </c>
      <c r="G261" s="43" t="str">
        <f t="shared" si="57"/>
        <v>49,79</v>
      </c>
      <c r="H261" s="43" t="str">
        <f t="shared" si="58"/>
        <v>49,79</v>
      </c>
      <c r="I261" s="43">
        <f t="shared" si="59"/>
        <v>52.79</v>
      </c>
      <c r="J261" s="60" t="s">
        <v>2190</v>
      </c>
      <c r="K261" s="58" t="str">
        <f t="shared" si="60"/>
        <v>792,35</v>
      </c>
      <c r="L261" s="47">
        <f t="shared" si="61"/>
        <v>793</v>
      </c>
      <c r="M261" s="53">
        <v>1.1000000000000001</v>
      </c>
      <c r="N261" s="54">
        <v>60</v>
      </c>
      <c r="O261" s="55">
        <f t="shared" si="62"/>
        <v>932.30000000000007</v>
      </c>
      <c r="P261" s="57">
        <f t="shared" si="64"/>
        <v>932</v>
      </c>
      <c r="Q261" s="23"/>
      <c r="R261" s="23"/>
      <c r="S261" s="46">
        <v>25</v>
      </c>
      <c r="T261" s="46">
        <v>25</v>
      </c>
      <c r="U261" s="46">
        <f t="shared" si="65"/>
        <v>180</v>
      </c>
      <c r="V261" s="15">
        <f t="shared" si="63"/>
        <v>230</v>
      </c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</row>
    <row r="262" spans="1:35" ht="13.5" customHeight="1">
      <c r="A262" s="235" t="str">
        <f t="shared" ref="A262:A298" si="66">CONCATENATE(B262,D262,E262,C262)</f>
        <v>LW duble 1 10070Kolor</v>
      </c>
      <c r="B262" s="18" t="s">
        <v>90</v>
      </c>
      <c r="C262" s="14" t="s">
        <v>2</v>
      </c>
      <c r="D262" s="15">
        <v>100</v>
      </c>
      <c r="E262" s="13">
        <v>70</v>
      </c>
      <c r="F262" s="60" t="s">
        <v>1940</v>
      </c>
      <c r="G262" s="43" t="str">
        <f>LEFT(F262,FIND("kg",F262)-2)</f>
        <v>40,5</v>
      </c>
      <c r="H262" s="43" t="str">
        <f t="shared" si="58"/>
        <v>40,5</v>
      </c>
      <c r="I262" s="43">
        <f t="shared" ref="I262:I298" si="67">H262+3</f>
        <v>43.5</v>
      </c>
      <c r="J262" s="60" t="s">
        <v>2191</v>
      </c>
      <c r="K262" s="58" t="str">
        <f t="shared" ref="K262:K277" si="68">LEFT(J262,FIND("zł",J262)-2)</f>
        <v>827,06</v>
      </c>
      <c r="L262" s="51">
        <f t="shared" ref="L262:L277" si="69">ROUNDUP(K262,0)</f>
        <v>828</v>
      </c>
      <c r="M262" s="53">
        <v>1.1000000000000001</v>
      </c>
      <c r="N262" s="54">
        <v>60</v>
      </c>
      <c r="O262" s="55">
        <f t="shared" ref="O262:O298" si="70">L262*M262+N262</f>
        <v>970.80000000000007</v>
      </c>
      <c r="P262" s="57">
        <f t="shared" si="64"/>
        <v>970</v>
      </c>
      <c r="Q262" s="23"/>
      <c r="R262" s="23"/>
      <c r="S262" s="46">
        <v>25</v>
      </c>
      <c r="T262" s="46">
        <v>25</v>
      </c>
      <c r="U262" s="46">
        <f t="shared" si="65"/>
        <v>160</v>
      </c>
      <c r="V262" s="15">
        <f>SUM(S262:U262)</f>
        <v>210</v>
      </c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</row>
    <row r="263" spans="1:35" ht="13.5" customHeight="1">
      <c r="A263" s="235" t="str">
        <f t="shared" si="66"/>
        <v>LW duble 2 10070Kolor</v>
      </c>
      <c r="B263" s="18" t="s">
        <v>91</v>
      </c>
      <c r="C263" s="14" t="s">
        <v>2</v>
      </c>
      <c r="D263" s="15">
        <v>100</v>
      </c>
      <c r="E263" s="13">
        <v>70</v>
      </c>
      <c r="F263" s="60" t="s">
        <v>2123</v>
      </c>
      <c r="G263" s="43" t="str">
        <f t="shared" ref="G263:G325" si="71">LEFT(F263,FIND("kg",F263)-2)</f>
        <v>43,72</v>
      </c>
      <c r="H263" s="43" t="str">
        <f t="shared" si="58"/>
        <v>43,72</v>
      </c>
      <c r="I263" s="43">
        <f t="shared" si="67"/>
        <v>46.72</v>
      </c>
      <c r="J263" s="60" t="s">
        <v>2192</v>
      </c>
      <c r="K263" s="58" t="str">
        <f t="shared" si="68"/>
        <v>928,73</v>
      </c>
      <c r="L263" s="51">
        <f t="shared" si="69"/>
        <v>929</v>
      </c>
      <c r="M263" s="53">
        <v>1.1000000000000001</v>
      </c>
      <c r="N263" s="54">
        <v>60</v>
      </c>
      <c r="O263" s="55">
        <f t="shared" si="70"/>
        <v>1081.9000000000001</v>
      </c>
      <c r="P263" s="57">
        <f t="shared" si="64"/>
        <v>1081</v>
      </c>
      <c r="Q263" s="23"/>
      <c r="R263" s="23"/>
      <c r="S263" s="46">
        <v>25</v>
      </c>
      <c r="T263" s="46">
        <v>25</v>
      </c>
      <c r="U263" s="46">
        <f t="shared" si="65"/>
        <v>160</v>
      </c>
      <c r="V263" s="15">
        <f t="shared" ref="V263:V298" si="72">SUM(S263:U263)</f>
        <v>210</v>
      </c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</row>
    <row r="264" spans="1:35" ht="13.5" customHeight="1">
      <c r="A264" s="235" t="str">
        <f t="shared" si="66"/>
        <v>LW duble 3 10070Kolor</v>
      </c>
      <c r="B264" s="18" t="s">
        <v>92</v>
      </c>
      <c r="C264" s="14" t="s">
        <v>2</v>
      </c>
      <c r="D264" s="15">
        <v>100</v>
      </c>
      <c r="E264" s="13">
        <v>70</v>
      </c>
      <c r="F264" s="60" t="s">
        <v>2124</v>
      </c>
      <c r="G264" s="43" t="str">
        <f t="shared" si="71"/>
        <v>44,98</v>
      </c>
      <c r="H264" s="43" t="str">
        <f t="shared" si="58"/>
        <v>44,98</v>
      </c>
      <c r="I264" s="43">
        <f t="shared" si="67"/>
        <v>47.98</v>
      </c>
      <c r="J264" s="60" t="s">
        <v>2193</v>
      </c>
      <c r="K264" s="58" t="str">
        <f t="shared" si="68"/>
        <v>993,93</v>
      </c>
      <c r="L264" s="51">
        <f t="shared" si="69"/>
        <v>994</v>
      </c>
      <c r="M264" s="53">
        <v>1.1000000000000001</v>
      </c>
      <c r="N264" s="54">
        <v>60</v>
      </c>
      <c r="O264" s="55">
        <f t="shared" si="70"/>
        <v>1153.4000000000001</v>
      </c>
      <c r="P264" s="57">
        <f t="shared" si="64"/>
        <v>1153</v>
      </c>
      <c r="Q264" s="23"/>
      <c r="R264" s="23"/>
      <c r="S264" s="46">
        <v>25</v>
      </c>
      <c r="T264" s="46">
        <v>25</v>
      </c>
      <c r="U264" s="46">
        <f t="shared" si="65"/>
        <v>160</v>
      </c>
      <c r="V264" s="15">
        <f t="shared" si="72"/>
        <v>210</v>
      </c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</row>
    <row r="265" spans="1:35" ht="13.5" customHeight="1">
      <c r="A265" s="235" t="str">
        <f t="shared" si="66"/>
        <v>LW1 10070Kolor</v>
      </c>
      <c r="B265" s="18" t="s">
        <v>93</v>
      </c>
      <c r="C265" s="14" t="s">
        <v>2</v>
      </c>
      <c r="D265" s="15">
        <v>100</v>
      </c>
      <c r="E265" s="13">
        <v>70</v>
      </c>
      <c r="F265" s="60" t="s">
        <v>2125</v>
      </c>
      <c r="G265" s="43" t="str">
        <f t="shared" si="71"/>
        <v>31,51</v>
      </c>
      <c r="H265" s="43" t="str">
        <f t="shared" si="58"/>
        <v>31,51</v>
      </c>
      <c r="I265" s="43">
        <f t="shared" si="67"/>
        <v>34.510000000000005</v>
      </c>
      <c r="J265" s="60" t="s">
        <v>2194</v>
      </c>
      <c r="K265" s="58" t="str">
        <f t="shared" si="68"/>
        <v>521,40</v>
      </c>
      <c r="L265" s="51">
        <f t="shared" si="69"/>
        <v>522</v>
      </c>
      <c r="M265" s="53">
        <v>1.1000000000000001</v>
      </c>
      <c r="N265" s="54">
        <v>60</v>
      </c>
      <c r="O265" s="55">
        <f t="shared" si="70"/>
        <v>634.20000000000005</v>
      </c>
      <c r="P265" s="57">
        <f t="shared" si="64"/>
        <v>634</v>
      </c>
      <c r="Q265" s="23"/>
      <c r="R265" s="23"/>
      <c r="S265" s="46">
        <v>25</v>
      </c>
      <c r="T265" s="46">
        <v>25</v>
      </c>
      <c r="U265" s="46">
        <f t="shared" si="65"/>
        <v>120</v>
      </c>
      <c r="V265" s="15">
        <f t="shared" si="72"/>
        <v>170</v>
      </c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</row>
    <row r="266" spans="1:35" ht="13.5" customHeight="1">
      <c r="A266" s="235" t="str">
        <f t="shared" si="66"/>
        <v>LW2 10070Kolor</v>
      </c>
      <c r="B266" s="18" t="s">
        <v>104</v>
      </c>
      <c r="C266" s="14" t="s">
        <v>2</v>
      </c>
      <c r="D266" s="15">
        <v>100</v>
      </c>
      <c r="E266" s="13">
        <v>70</v>
      </c>
      <c r="F266" s="60" t="s">
        <v>2126</v>
      </c>
      <c r="G266" s="43" t="str">
        <f t="shared" si="71"/>
        <v>37,4</v>
      </c>
      <c r="H266" s="43" t="str">
        <f t="shared" si="58"/>
        <v>37,4</v>
      </c>
      <c r="I266" s="43">
        <f t="shared" si="67"/>
        <v>40.4</v>
      </c>
      <c r="J266" s="60" t="s">
        <v>2195</v>
      </c>
      <c r="K266" s="58" t="str">
        <f t="shared" si="68"/>
        <v>589,16</v>
      </c>
      <c r="L266" s="51">
        <f t="shared" si="69"/>
        <v>590</v>
      </c>
      <c r="M266" s="53">
        <v>1.1000000000000001</v>
      </c>
      <c r="N266" s="54">
        <v>60</v>
      </c>
      <c r="O266" s="55">
        <f t="shared" si="70"/>
        <v>709</v>
      </c>
      <c r="P266" s="57">
        <f t="shared" si="64"/>
        <v>709</v>
      </c>
      <c r="Q266" s="23"/>
      <c r="R266" s="23"/>
      <c r="S266" s="46">
        <v>25</v>
      </c>
      <c r="T266" s="46">
        <v>25</v>
      </c>
      <c r="U266" s="46">
        <f t="shared" si="65"/>
        <v>160</v>
      </c>
      <c r="V266" s="15">
        <f t="shared" si="72"/>
        <v>210</v>
      </c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</row>
    <row r="267" spans="1:35" ht="13.5" customHeight="1">
      <c r="A267" s="235" t="str">
        <f t="shared" si="66"/>
        <v>LW3 10070Kolor</v>
      </c>
      <c r="B267" s="18" t="s">
        <v>106</v>
      </c>
      <c r="C267" s="14" t="s">
        <v>2</v>
      </c>
      <c r="D267" s="15">
        <v>100</v>
      </c>
      <c r="E267" s="13">
        <v>70</v>
      </c>
      <c r="F267" s="60" t="s">
        <v>2127</v>
      </c>
      <c r="G267" s="43" t="str">
        <f t="shared" si="71"/>
        <v>38,73</v>
      </c>
      <c r="H267" s="43" t="str">
        <f t="shared" si="58"/>
        <v>38,73</v>
      </c>
      <c r="I267" s="43">
        <f t="shared" si="67"/>
        <v>41.73</v>
      </c>
      <c r="J267" s="60" t="s">
        <v>2196</v>
      </c>
      <c r="K267" s="58" t="str">
        <f t="shared" si="68"/>
        <v>608,07</v>
      </c>
      <c r="L267" s="51">
        <f t="shared" si="69"/>
        <v>609</v>
      </c>
      <c r="M267" s="53">
        <v>1.1000000000000001</v>
      </c>
      <c r="N267" s="54">
        <v>60</v>
      </c>
      <c r="O267" s="55">
        <f t="shared" si="70"/>
        <v>729.90000000000009</v>
      </c>
      <c r="P267" s="57">
        <f t="shared" si="64"/>
        <v>729</v>
      </c>
      <c r="Q267" s="23"/>
      <c r="R267" s="23"/>
      <c r="S267" s="46">
        <v>25</v>
      </c>
      <c r="T267" s="46">
        <v>25</v>
      </c>
      <c r="U267" s="46">
        <f t="shared" si="65"/>
        <v>160</v>
      </c>
      <c r="V267" s="15">
        <f t="shared" si="72"/>
        <v>210</v>
      </c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</row>
    <row r="268" spans="1:35" ht="13.5" customHeight="1">
      <c r="A268" s="235" t="str">
        <f t="shared" si="66"/>
        <v>LW4 10070Kolor</v>
      </c>
      <c r="B268" s="18" t="s">
        <v>107</v>
      </c>
      <c r="C268" s="14" t="s">
        <v>2</v>
      </c>
      <c r="D268" s="15">
        <v>100</v>
      </c>
      <c r="E268" s="13">
        <v>70</v>
      </c>
      <c r="F268" s="60" t="s">
        <v>2128</v>
      </c>
      <c r="G268" s="43" t="str">
        <f t="shared" si="71"/>
        <v>42,48</v>
      </c>
      <c r="H268" s="43" t="str">
        <f t="shared" si="58"/>
        <v>42,48</v>
      </c>
      <c r="I268" s="43">
        <f t="shared" si="67"/>
        <v>45.48</v>
      </c>
      <c r="J268" s="60" t="s">
        <v>2197</v>
      </c>
      <c r="K268" s="58" t="str">
        <f t="shared" si="68"/>
        <v>712,56</v>
      </c>
      <c r="L268" s="51">
        <f t="shared" si="69"/>
        <v>713</v>
      </c>
      <c r="M268" s="53">
        <v>1.1000000000000001</v>
      </c>
      <c r="N268" s="54">
        <v>60</v>
      </c>
      <c r="O268" s="55">
        <f t="shared" si="70"/>
        <v>844.30000000000007</v>
      </c>
      <c r="P268" s="57">
        <f t="shared" si="64"/>
        <v>844</v>
      </c>
      <c r="Q268" s="23"/>
      <c r="R268" s="23"/>
      <c r="S268" s="46">
        <v>25</v>
      </c>
      <c r="T268" s="46">
        <v>25</v>
      </c>
      <c r="U268" s="46">
        <f t="shared" si="65"/>
        <v>160</v>
      </c>
      <c r="V268" s="15">
        <f t="shared" si="72"/>
        <v>210</v>
      </c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</row>
    <row r="269" spans="1:35" ht="13.5" customHeight="1">
      <c r="A269" s="235" t="str">
        <f t="shared" si="66"/>
        <v>LW5 10070Kolor</v>
      </c>
      <c r="B269" s="18" t="s">
        <v>108</v>
      </c>
      <c r="C269" s="14" t="s">
        <v>2</v>
      </c>
      <c r="D269" s="15">
        <v>100</v>
      </c>
      <c r="E269" s="13">
        <v>70</v>
      </c>
      <c r="F269" s="60" t="s">
        <v>2129</v>
      </c>
      <c r="G269" s="43" t="str">
        <f t="shared" si="71"/>
        <v>42,59</v>
      </c>
      <c r="H269" s="43" t="str">
        <f t="shared" si="58"/>
        <v>42,59</v>
      </c>
      <c r="I269" s="43">
        <f t="shared" si="67"/>
        <v>45.59</v>
      </c>
      <c r="J269" s="60" t="s">
        <v>2198</v>
      </c>
      <c r="K269" s="58" t="str">
        <f t="shared" si="68"/>
        <v>718,30</v>
      </c>
      <c r="L269" s="51">
        <f t="shared" si="69"/>
        <v>719</v>
      </c>
      <c r="M269" s="53">
        <v>1.1000000000000001</v>
      </c>
      <c r="N269" s="54">
        <v>60</v>
      </c>
      <c r="O269" s="55">
        <f t="shared" si="70"/>
        <v>850.90000000000009</v>
      </c>
      <c r="P269" s="57">
        <f t="shared" si="64"/>
        <v>850</v>
      </c>
      <c r="Q269" s="23"/>
      <c r="R269" s="23"/>
      <c r="S269" s="46">
        <v>25</v>
      </c>
      <c r="T269" s="46">
        <v>25</v>
      </c>
      <c r="U269" s="46">
        <f t="shared" si="65"/>
        <v>160</v>
      </c>
      <c r="V269" s="15">
        <f t="shared" si="72"/>
        <v>210</v>
      </c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</row>
    <row r="270" spans="1:35" ht="13.5" customHeight="1">
      <c r="A270" s="235" t="str">
        <f t="shared" si="66"/>
        <v>LW6 10070Kolor</v>
      </c>
      <c r="B270" s="18" t="s">
        <v>109</v>
      </c>
      <c r="C270" s="14" t="s">
        <v>2</v>
      </c>
      <c r="D270" s="15">
        <v>100</v>
      </c>
      <c r="E270" s="13">
        <v>70</v>
      </c>
      <c r="F270" s="60" t="s">
        <v>47</v>
      </c>
      <c r="G270" s="43" t="str">
        <f t="shared" si="71"/>
        <v>46,89</v>
      </c>
      <c r="H270" s="43" t="str">
        <f t="shared" si="58"/>
        <v>46,89</v>
      </c>
      <c r="I270" s="43">
        <f t="shared" si="67"/>
        <v>49.89</v>
      </c>
      <c r="J270" s="60" t="s">
        <v>2199</v>
      </c>
      <c r="K270" s="58" t="str">
        <f t="shared" si="68"/>
        <v>820,96</v>
      </c>
      <c r="L270" s="51">
        <f t="shared" si="69"/>
        <v>821</v>
      </c>
      <c r="M270" s="53">
        <v>1.1000000000000001</v>
      </c>
      <c r="N270" s="54">
        <v>60</v>
      </c>
      <c r="O270" s="55">
        <f t="shared" si="70"/>
        <v>963.1</v>
      </c>
      <c r="P270" s="57">
        <f t="shared" si="64"/>
        <v>963</v>
      </c>
      <c r="Q270" s="23"/>
      <c r="R270" s="23"/>
      <c r="S270" s="46">
        <v>25</v>
      </c>
      <c r="T270" s="46">
        <v>25</v>
      </c>
      <c r="U270" s="46">
        <f t="shared" si="65"/>
        <v>160</v>
      </c>
      <c r="V270" s="15">
        <f t="shared" si="72"/>
        <v>210</v>
      </c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</row>
    <row r="271" spans="1:35" ht="13.5" customHeight="1">
      <c r="A271" s="235" t="str">
        <f t="shared" si="66"/>
        <v>LW7 10070Kolor</v>
      </c>
      <c r="B271" s="18" t="s">
        <v>110</v>
      </c>
      <c r="C271" s="14" t="s">
        <v>2</v>
      </c>
      <c r="D271" s="15">
        <v>100</v>
      </c>
      <c r="E271" s="13">
        <v>70</v>
      </c>
      <c r="F271" s="60" t="s">
        <v>2130</v>
      </c>
      <c r="G271" s="43" t="str">
        <f t="shared" si="71"/>
        <v>41,41</v>
      </c>
      <c r="H271" s="43" t="str">
        <f t="shared" si="58"/>
        <v>41,41</v>
      </c>
      <c r="I271" s="43">
        <f t="shared" si="67"/>
        <v>44.41</v>
      </c>
      <c r="J271" s="60" t="s">
        <v>2200</v>
      </c>
      <c r="K271" s="58" t="str">
        <f t="shared" si="68"/>
        <v>707,22</v>
      </c>
      <c r="L271" s="51">
        <f t="shared" si="69"/>
        <v>708</v>
      </c>
      <c r="M271" s="53">
        <v>1.1000000000000001</v>
      </c>
      <c r="N271" s="54">
        <v>60</v>
      </c>
      <c r="O271" s="55">
        <f t="shared" si="70"/>
        <v>838.80000000000007</v>
      </c>
      <c r="P271" s="57">
        <f t="shared" si="64"/>
        <v>838</v>
      </c>
      <c r="Q271" s="23"/>
      <c r="R271" s="23"/>
      <c r="S271" s="46">
        <v>25</v>
      </c>
      <c r="T271" s="46">
        <v>25</v>
      </c>
      <c r="U271" s="46">
        <f t="shared" si="65"/>
        <v>160</v>
      </c>
      <c r="V271" s="15">
        <f t="shared" si="72"/>
        <v>210</v>
      </c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</row>
    <row r="272" spans="1:35" ht="13.5" customHeight="1">
      <c r="A272" s="235" t="str">
        <f t="shared" si="66"/>
        <v>LW8 10070Kolor</v>
      </c>
      <c r="B272" s="18" t="s">
        <v>111</v>
      </c>
      <c r="C272" s="14" t="s">
        <v>2</v>
      </c>
      <c r="D272" s="15">
        <v>100</v>
      </c>
      <c r="E272" s="13">
        <v>70</v>
      </c>
      <c r="F272" s="60" t="s">
        <v>2131</v>
      </c>
      <c r="G272" s="43" t="str">
        <f t="shared" si="71"/>
        <v>43,7</v>
      </c>
      <c r="H272" s="43" t="str">
        <f t="shared" si="58"/>
        <v>43,7</v>
      </c>
      <c r="I272" s="43">
        <f t="shared" si="67"/>
        <v>46.7</v>
      </c>
      <c r="J272" s="60" t="s">
        <v>2201</v>
      </c>
      <c r="K272" s="58" t="str">
        <f>LEFT(J272,FIND("zł",J272)-2)</f>
        <v>768,87</v>
      </c>
      <c r="L272" s="51">
        <f t="shared" si="69"/>
        <v>769</v>
      </c>
      <c r="M272" s="53">
        <v>1.1000000000000001</v>
      </c>
      <c r="N272" s="54">
        <v>60</v>
      </c>
      <c r="O272" s="55">
        <f t="shared" si="70"/>
        <v>905.90000000000009</v>
      </c>
      <c r="P272" s="57">
        <f t="shared" si="64"/>
        <v>905</v>
      </c>
      <c r="Q272" s="23"/>
      <c r="R272" s="23"/>
      <c r="S272" s="46">
        <v>25</v>
      </c>
      <c r="T272" s="46">
        <v>25</v>
      </c>
      <c r="U272" s="46">
        <f t="shared" si="65"/>
        <v>160</v>
      </c>
      <c r="V272" s="15">
        <f t="shared" si="72"/>
        <v>210</v>
      </c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</row>
    <row r="273" spans="1:35" ht="13.5" customHeight="1">
      <c r="A273" s="235" t="str">
        <f t="shared" si="66"/>
        <v>LW9 10070Kolor</v>
      </c>
      <c r="B273" s="18" t="s">
        <v>112</v>
      </c>
      <c r="C273" s="14" t="s">
        <v>2</v>
      </c>
      <c r="D273" s="15">
        <v>100</v>
      </c>
      <c r="E273" s="13">
        <v>70</v>
      </c>
      <c r="F273" s="60" t="s">
        <v>2132</v>
      </c>
      <c r="G273" s="43" t="str">
        <f t="shared" si="71"/>
        <v>42,71</v>
      </c>
      <c r="H273" s="43" t="str">
        <f t="shared" si="58"/>
        <v>42,71</v>
      </c>
      <c r="I273" s="43">
        <f t="shared" si="67"/>
        <v>45.71</v>
      </c>
      <c r="J273" s="60" t="s">
        <v>2202</v>
      </c>
      <c r="K273" s="58" t="str">
        <f t="shared" si="68"/>
        <v>784,58</v>
      </c>
      <c r="L273" s="51">
        <f t="shared" si="69"/>
        <v>785</v>
      </c>
      <c r="M273" s="53">
        <v>1.1000000000000001</v>
      </c>
      <c r="N273" s="54">
        <v>60</v>
      </c>
      <c r="O273" s="55">
        <f t="shared" si="70"/>
        <v>923.50000000000011</v>
      </c>
      <c r="P273" s="57">
        <f t="shared" si="64"/>
        <v>923</v>
      </c>
      <c r="Q273" s="23"/>
      <c r="R273" s="23"/>
      <c r="S273" s="46">
        <v>25</v>
      </c>
      <c r="T273" s="46">
        <v>25</v>
      </c>
      <c r="U273" s="46">
        <f t="shared" si="65"/>
        <v>160</v>
      </c>
      <c r="V273" s="15">
        <f t="shared" si="72"/>
        <v>210</v>
      </c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</row>
    <row r="274" spans="1:35" ht="13.5" customHeight="1">
      <c r="A274" s="235" t="str">
        <f t="shared" si="66"/>
        <v>LW10 10070Kolor</v>
      </c>
      <c r="B274" s="18" t="s">
        <v>94</v>
      </c>
      <c r="C274" s="14" t="s">
        <v>2</v>
      </c>
      <c r="D274" s="15">
        <v>100</v>
      </c>
      <c r="E274" s="13">
        <v>70</v>
      </c>
      <c r="F274" s="60" t="s">
        <v>2133</v>
      </c>
      <c r="G274" s="43" t="str">
        <f t="shared" si="71"/>
        <v>45</v>
      </c>
      <c r="H274" s="43" t="str">
        <f t="shared" si="58"/>
        <v>45</v>
      </c>
      <c r="I274" s="43">
        <f t="shared" si="67"/>
        <v>48</v>
      </c>
      <c r="J274" s="60" t="s">
        <v>2203</v>
      </c>
      <c r="K274" s="58" t="str">
        <f t="shared" si="68"/>
        <v>868,51</v>
      </c>
      <c r="L274" s="51">
        <f t="shared" si="69"/>
        <v>869</v>
      </c>
      <c r="M274" s="53">
        <v>1.1000000000000001</v>
      </c>
      <c r="N274" s="54">
        <v>60</v>
      </c>
      <c r="O274" s="55">
        <f t="shared" si="70"/>
        <v>1015.9000000000001</v>
      </c>
      <c r="P274" s="57">
        <f t="shared" si="64"/>
        <v>1015</v>
      </c>
      <c r="Q274" s="23"/>
      <c r="R274" s="23"/>
      <c r="S274" s="46">
        <v>25</v>
      </c>
      <c r="T274" s="46">
        <v>25</v>
      </c>
      <c r="U274" s="46">
        <f t="shared" si="65"/>
        <v>160</v>
      </c>
      <c r="V274" s="15">
        <f t="shared" si="72"/>
        <v>210</v>
      </c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</row>
    <row r="275" spans="1:35" ht="13.5" customHeight="1">
      <c r="A275" s="235" t="str">
        <f t="shared" si="66"/>
        <v>LW11 10070Kolor</v>
      </c>
      <c r="B275" s="18" t="s">
        <v>95</v>
      </c>
      <c r="C275" s="14" t="s">
        <v>2</v>
      </c>
      <c r="D275" s="15">
        <v>100</v>
      </c>
      <c r="E275" s="13">
        <v>70</v>
      </c>
      <c r="F275" s="60" t="s">
        <v>82</v>
      </c>
      <c r="G275" s="43" t="str">
        <f t="shared" si="71"/>
        <v>46,69</v>
      </c>
      <c r="H275" s="43" t="str">
        <f t="shared" si="58"/>
        <v>46,69</v>
      </c>
      <c r="I275" s="43">
        <f t="shared" si="67"/>
        <v>49.69</v>
      </c>
      <c r="J275" s="60" t="s">
        <v>2204</v>
      </c>
      <c r="K275" s="58" t="str">
        <f t="shared" si="68"/>
        <v>732,97</v>
      </c>
      <c r="L275" s="51">
        <f t="shared" si="69"/>
        <v>733</v>
      </c>
      <c r="M275" s="53">
        <v>1.1000000000000001</v>
      </c>
      <c r="N275" s="54">
        <v>60</v>
      </c>
      <c r="O275" s="55">
        <f t="shared" si="70"/>
        <v>866.30000000000007</v>
      </c>
      <c r="P275" s="57">
        <f t="shared" si="64"/>
        <v>866</v>
      </c>
      <c r="Q275" s="23"/>
      <c r="R275" s="23"/>
      <c r="S275" s="46">
        <v>25</v>
      </c>
      <c r="T275" s="46">
        <v>25</v>
      </c>
      <c r="U275" s="46">
        <f t="shared" si="65"/>
        <v>160</v>
      </c>
      <c r="V275" s="15">
        <f t="shared" si="72"/>
        <v>210</v>
      </c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</row>
    <row r="276" spans="1:35" ht="13.5" customHeight="1">
      <c r="A276" s="235" t="str">
        <f t="shared" si="66"/>
        <v>LW12 10070Kolor</v>
      </c>
      <c r="B276" s="18" t="s">
        <v>96</v>
      </c>
      <c r="C276" s="14" t="s">
        <v>2</v>
      </c>
      <c r="D276" s="15">
        <v>100</v>
      </c>
      <c r="E276" s="13">
        <v>70</v>
      </c>
      <c r="F276" s="60" t="s">
        <v>2134</v>
      </c>
      <c r="G276" s="43" t="str">
        <f t="shared" si="71"/>
        <v>48,98</v>
      </c>
      <c r="H276" s="43" t="str">
        <f t="shared" si="58"/>
        <v>48,98</v>
      </c>
      <c r="I276" s="43">
        <f t="shared" si="67"/>
        <v>51.98</v>
      </c>
      <c r="J276" s="60" t="s">
        <v>2205</v>
      </c>
      <c r="K276" s="58" t="str">
        <f t="shared" si="68"/>
        <v>862,60</v>
      </c>
      <c r="L276" s="51">
        <f t="shared" si="69"/>
        <v>863</v>
      </c>
      <c r="M276" s="53">
        <v>1.1000000000000001</v>
      </c>
      <c r="N276" s="54">
        <v>60</v>
      </c>
      <c r="O276" s="55">
        <f t="shared" si="70"/>
        <v>1009.3000000000001</v>
      </c>
      <c r="P276" s="57">
        <f t="shared" si="64"/>
        <v>1009</v>
      </c>
      <c r="Q276" s="23"/>
      <c r="R276" s="23"/>
      <c r="S276" s="46">
        <v>25</v>
      </c>
      <c r="T276" s="46">
        <v>25</v>
      </c>
      <c r="U276" s="46">
        <f t="shared" si="65"/>
        <v>180</v>
      </c>
      <c r="V276" s="15">
        <f t="shared" si="72"/>
        <v>230</v>
      </c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</row>
    <row r="277" spans="1:35" ht="13.5" customHeight="1">
      <c r="A277" s="235" t="str">
        <f t="shared" si="66"/>
        <v>LW13 10070Kolor</v>
      </c>
      <c r="B277" s="18" t="s">
        <v>97</v>
      </c>
      <c r="C277" s="14" t="s">
        <v>2</v>
      </c>
      <c r="D277" s="15">
        <v>100</v>
      </c>
      <c r="E277" s="13">
        <v>70</v>
      </c>
      <c r="F277" s="60" t="s">
        <v>2135</v>
      </c>
      <c r="G277" s="43" t="str">
        <f t="shared" si="71"/>
        <v>47,47</v>
      </c>
      <c r="H277" s="43" t="str">
        <f t="shared" si="58"/>
        <v>47,47</v>
      </c>
      <c r="I277" s="43">
        <f t="shared" si="67"/>
        <v>50.47</v>
      </c>
      <c r="J277" s="60" t="s">
        <v>2206</v>
      </c>
      <c r="K277" s="58" t="str">
        <f t="shared" si="68"/>
        <v>833,56</v>
      </c>
      <c r="L277" s="51">
        <f t="shared" si="69"/>
        <v>834</v>
      </c>
      <c r="M277" s="53">
        <v>1.1000000000000001</v>
      </c>
      <c r="N277" s="54">
        <v>60</v>
      </c>
      <c r="O277" s="55">
        <f t="shared" si="70"/>
        <v>977.40000000000009</v>
      </c>
      <c r="P277" s="57">
        <f t="shared" si="64"/>
        <v>977</v>
      </c>
      <c r="Q277" s="23"/>
      <c r="R277" s="23"/>
      <c r="S277" s="46">
        <v>25</v>
      </c>
      <c r="T277" s="46">
        <v>25</v>
      </c>
      <c r="U277" s="46">
        <f t="shared" si="65"/>
        <v>180</v>
      </c>
      <c r="V277" s="15">
        <f t="shared" si="72"/>
        <v>230</v>
      </c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</row>
    <row r="278" spans="1:35" ht="13.5" customHeight="1">
      <c r="A278" s="235" t="str">
        <f t="shared" si="66"/>
        <v>LW14 10070Kolor</v>
      </c>
      <c r="B278" s="18" t="s">
        <v>98</v>
      </c>
      <c r="C278" s="14" t="s">
        <v>2</v>
      </c>
      <c r="D278" s="15">
        <v>100</v>
      </c>
      <c r="E278" s="13">
        <v>70</v>
      </c>
      <c r="F278" s="60" t="s">
        <v>2136</v>
      </c>
      <c r="G278" s="43" t="str">
        <f t="shared" si="71"/>
        <v>49,13</v>
      </c>
      <c r="H278" s="43" t="str">
        <f t="shared" si="58"/>
        <v>49,13</v>
      </c>
      <c r="I278" s="43">
        <f t="shared" si="67"/>
        <v>52.13</v>
      </c>
      <c r="J278" s="60" t="s">
        <v>2207</v>
      </c>
      <c r="K278" s="58" t="str">
        <f>LEFT(J278,FIND("zł",J278)-2)</f>
        <v>920,72</v>
      </c>
      <c r="L278" s="51">
        <f>ROUNDUP(K278,0)</f>
        <v>921</v>
      </c>
      <c r="M278" s="53">
        <v>1.1000000000000001</v>
      </c>
      <c r="N278" s="54">
        <v>60</v>
      </c>
      <c r="O278" s="55">
        <f t="shared" si="70"/>
        <v>1073.1000000000001</v>
      </c>
      <c r="P278" s="57">
        <f t="shared" si="64"/>
        <v>1073</v>
      </c>
      <c r="Q278" s="23"/>
      <c r="R278" s="23"/>
      <c r="S278" s="46">
        <v>25</v>
      </c>
      <c r="T278" s="46">
        <v>25</v>
      </c>
      <c r="U278" s="46">
        <f t="shared" si="65"/>
        <v>180</v>
      </c>
      <c r="V278" s="15">
        <f t="shared" si="72"/>
        <v>230</v>
      </c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</row>
    <row r="279" spans="1:35" ht="13.5" customHeight="1">
      <c r="A279" s="235" t="str">
        <f t="shared" si="66"/>
        <v>LW15 10070Kolor</v>
      </c>
      <c r="B279" s="18" t="s">
        <v>99</v>
      </c>
      <c r="C279" s="14" t="s">
        <v>2</v>
      </c>
      <c r="D279" s="15">
        <v>100</v>
      </c>
      <c r="E279" s="13">
        <v>70</v>
      </c>
      <c r="F279" s="60" t="s">
        <v>2137</v>
      </c>
      <c r="G279" s="43" t="str">
        <f t="shared" si="71"/>
        <v>46,15</v>
      </c>
      <c r="H279" s="43" t="str">
        <f t="shared" si="58"/>
        <v>46,15</v>
      </c>
      <c r="I279" s="43">
        <f t="shared" si="67"/>
        <v>49.15</v>
      </c>
      <c r="J279" s="60" t="s">
        <v>2208</v>
      </c>
      <c r="K279" s="58" t="str">
        <f t="shared" ref="K279:K298" si="73">LEFT(J279,FIND("zł",J279)-2)</f>
        <v>726,12</v>
      </c>
      <c r="L279" s="51">
        <f t="shared" ref="L279:L335" si="74">ROUNDUP(K279,0)</f>
        <v>727</v>
      </c>
      <c r="M279" s="53">
        <v>1.1000000000000001</v>
      </c>
      <c r="N279" s="54">
        <v>60</v>
      </c>
      <c r="O279" s="55">
        <f t="shared" si="70"/>
        <v>859.7</v>
      </c>
      <c r="P279" s="57">
        <f t="shared" si="64"/>
        <v>859</v>
      </c>
      <c r="Q279" s="23"/>
      <c r="R279" s="23"/>
      <c r="S279" s="46">
        <v>25</v>
      </c>
      <c r="T279" s="46">
        <v>25</v>
      </c>
      <c r="U279" s="46">
        <f t="shared" si="65"/>
        <v>160</v>
      </c>
      <c r="V279" s="15">
        <f t="shared" si="72"/>
        <v>210</v>
      </c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</row>
    <row r="280" spans="1:35" ht="13.5" customHeight="1">
      <c r="A280" s="235" t="str">
        <f t="shared" si="66"/>
        <v>LW16 10070Kolor</v>
      </c>
      <c r="B280" s="18" t="s">
        <v>100</v>
      </c>
      <c r="C280" s="14" t="s">
        <v>2</v>
      </c>
      <c r="D280" s="15">
        <v>100</v>
      </c>
      <c r="E280" s="13">
        <v>70</v>
      </c>
      <c r="F280" s="60" t="s">
        <v>2138</v>
      </c>
      <c r="G280" s="43" t="str">
        <f t="shared" si="71"/>
        <v>48,46</v>
      </c>
      <c r="H280" s="43" t="str">
        <f t="shared" si="58"/>
        <v>48,46</v>
      </c>
      <c r="I280" s="43">
        <f t="shared" si="67"/>
        <v>51.46</v>
      </c>
      <c r="J280" s="60" t="s">
        <v>2209</v>
      </c>
      <c r="K280" s="58" t="str">
        <f t="shared" si="73"/>
        <v>856,12</v>
      </c>
      <c r="L280" s="51">
        <f t="shared" si="74"/>
        <v>857</v>
      </c>
      <c r="M280" s="53">
        <v>1.1000000000000001</v>
      </c>
      <c r="N280" s="54">
        <v>60</v>
      </c>
      <c r="O280" s="55">
        <f t="shared" si="70"/>
        <v>1002.7</v>
      </c>
      <c r="P280" s="57">
        <f t="shared" si="64"/>
        <v>1002</v>
      </c>
      <c r="Q280" s="23"/>
      <c r="R280" s="23"/>
      <c r="S280" s="46">
        <v>25</v>
      </c>
      <c r="T280" s="46">
        <v>25</v>
      </c>
      <c r="U280" s="46">
        <f t="shared" si="65"/>
        <v>180</v>
      </c>
      <c r="V280" s="15">
        <f t="shared" si="72"/>
        <v>230</v>
      </c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</row>
    <row r="281" spans="1:35" ht="13.5" customHeight="1">
      <c r="A281" s="235" t="str">
        <f t="shared" si="66"/>
        <v>LW17 10070Kolor</v>
      </c>
      <c r="B281" s="18" t="s">
        <v>101</v>
      </c>
      <c r="C281" s="14" t="s">
        <v>2</v>
      </c>
      <c r="D281" s="15">
        <v>100</v>
      </c>
      <c r="E281" s="13">
        <v>70</v>
      </c>
      <c r="F281" s="60" t="s">
        <v>2139</v>
      </c>
      <c r="G281" s="43" t="str">
        <f t="shared" si="71"/>
        <v>47,66</v>
      </c>
      <c r="H281" s="43" t="str">
        <f t="shared" si="58"/>
        <v>47,66</v>
      </c>
      <c r="I281" s="43">
        <f t="shared" si="67"/>
        <v>50.66</v>
      </c>
      <c r="J281" s="60" t="s">
        <v>1894</v>
      </c>
      <c r="K281" s="58" t="str">
        <f t="shared" si="73"/>
        <v>885,53</v>
      </c>
      <c r="L281" s="51">
        <f t="shared" si="74"/>
        <v>886</v>
      </c>
      <c r="M281" s="53">
        <v>1.1000000000000001</v>
      </c>
      <c r="N281" s="54">
        <v>60</v>
      </c>
      <c r="O281" s="55">
        <f t="shared" si="70"/>
        <v>1034.5999999999999</v>
      </c>
      <c r="P281" s="57">
        <f t="shared" si="64"/>
        <v>1034</v>
      </c>
      <c r="Q281" s="23"/>
      <c r="R281" s="23"/>
      <c r="S281" s="46">
        <v>25</v>
      </c>
      <c r="T281" s="46">
        <v>25</v>
      </c>
      <c r="U281" s="46">
        <f t="shared" si="65"/>
        <v>180</v>
      </c>
      <c r="V281" s="15">
        <f t="shared" si="72"/>
        <v>230</v>
      </c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</row>
    <row r="282" spans="1:35" ht="13.5" customHeight="1">
      <c r="A282" s="235" t="str">
        <f t="shared" si="66"/>
        <v>LW18 10070Kolor</v>
      </c>
      <c r="B282" s="18" t="s">
        <v>102</v>
      </c>
      <c r="C282" s="14" t="s">
        <v>2</v>
      </c>
      <c r="D282" s="15">
        <v>100</v>
      </c>
      <c r="E282" s="13">
        <v>70</v>
      </c>
      <c r="F282" s="60" t="s">
        <v>2140</v>
      </c>
      <c r="G282" s="43" t="str">
        <f t="shared" si="71"/>
        <v>49,94</v>
      </c>
      <c r="H282" s="43" t="str">
        <f t="shared" si="58"/>
        <v>49,94</v>
      </c>
      <c r="I282" s="43">
        <f t="shared" si="67"/>
        <v>52.94</v>
      </c>
      <c r="J282" s="60" t="s">
        <v>2210</v>
      </c>
      <c r="K282" s="58" t="str">
        <f t="shared" si="73"/>
        <v>994,05</v>
      </c>
      <c r="L282" s="51">
        <f t="shared" si="74"/>
        <v>995</v>
      </c>
      <c r="M282" s="53">
        <v>1.1000000000000001</v>
      </c>
      <c r="N282" s="54">
        <v>60</v>
      </c>
      <c r="O282" s="55">
        <f t="shared" si="70"/>
        <v>1154.5</v>
      </c>
      <c r="P282" s="57">
        <f t="shared" si="64"/>
        <v>1154</v>
      </c>
      <c r="Q282" s="23"/>
      <c r="R282" s="23"/>
      <c r="S282" s="46">
        <v>25</v>
      </c>
      <c r="T282" s="46">
        <v>25</v>
      </c>
      <c r="U282" s="46">
        <f t="shared" si="65"/>
        <v>180</v>
      </c>
      <c r="V282" s="15">
        <f t="shared" si="72"/>
        <v>230</v>
      </c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</row>
    <row r="283" spans="1:35" ht="13.5" customHeight="1">
      <c r="A283" s="235" t="str">
        <f t="shared" si="66"/>
        <v>LW19 10070Kolor</v>
      </c>
      <c r="B283" s="18" t="s">
        <v>103</v>
      </c>
      <c r="C283" s="14" t="s">
        <v>2</v>
      </c>
      <c r="D283" s="15">
        <v>100</v>
      </c>
      <c r="E283" s="13">
        <v>70</v>
      </c>
      <c r="F283" s="60" t="s">
        <v>2141</v>
      </c>
      <c r="G283" s="43" t="str">
        <f t="shared" si="71"/>
        <v>46,36</v>
      </c>
      <c r="H283" s="43" t="str">
        <f t="shared" si="58"/>
        <v>46,36</v>
      </c>
      <c r="I283" s="43">
        <f t="shared" si="67"/>
        <v>49.36</v>
      </c>
      <c r="J283" s="60" t="s">
        <v>2211</v>
      </c>
      <c r="K283" s="58" t="str">
        <f t="shared" si="73"/>
        <v>800,85</v>
      </c>
      <c r="L283" s="51">
        <f t="shared" si="74"/>
        <v>801</v>
      </c>
      <c r="M283" s="53">
        <v>1.1000000000000001</v>
      </c>
      <c r="N283" s="54">
        <v>60</v>
      </c>
      <c r="O283" s="55">
        <f t="shared" si="70"/>
        <v>941.1</v>
      </c>
      <c r="P283" s="57">
        <f t="shared" si="64"/>
        <v>941</v>
      </c>
      <c r="Q283" s="23"/>
      <c r="R283" s="23"/>
      <c r="S283" s="46">
        <v>25</v>
      </c>
      <c r="T283" s="46">
        <v>25</v>
      </c>
      <c r="U283" s="46">
        <f t="shared" si="65"/>
        <v>160</v>
      </c>
      <c r="V283" s="15">
        <f t="shared" si="72"/>
        <v>210</v>
      </c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</row>
    <row r="284" spans="1:35" ht="13.5" customHeight="1">
      <c r="A284" s="235" t="str">
        <f t="shared" si="66"/>
        <v>LW20 10070Kolor</v>
      </c>
      <c r="B284" s="18" t="s">
        <v>105</v>
      </c>
      <c r="C284" s="14" t="s">
        <v>2</v>
      </c>
      <c r="D284" s="15">
        <v>100</v>
      </c>
      <c r="E284" s="13">
        <v>70</v>
      </c>
      <c r="F284" s="60" t="s">
        <v>2142</v>
      </c>
      <c r="G284" s="43" t="str">
        <f t="shared" si="71"/>
        <v>48,68</v>
      </c>
      <c r="H284" s="43" t="str">
        <f t="shared" si="58"/>
        <v>48,68</v>
      </c>
      <c r="I284" s="43">
        <f t="shared" si="67"/>
        <v>51.68</v>
      </c>
      <c r="J284" s="60" t="s">
        <v>2212</v>
      </c>
      <c r="K284" s="58" t="str">
        <f t="shared" si="73"/>
        <v>885,18</v>
      </c>
      <c r="L284" s="51">
        <f t="shared" si="74"/>
        <v>886</v>
      </c>
      <c r="M284" s="53">
        <v>1.1000000000000001</v>
      </c>
      <c r="N284" s="54">
        <v>60</v>
      </c>
      <c r="O284" s="55">
        <f t="shared" si="70"/>
        <v>1034.5999999999999</v>
      </c>
      <c r="P284" s="57">
        <f t="shared" si="64"/>
        <v>1034</v>
      </c>
      <c r="Q284" s="23"/>
      <c r="R284" s="23"/>
      <c r="S284" s="46">
        <v>25</v>
      </c>
      <c r="T284" s="46">
        <v>25</v>
      </c>
      <c r="U284" s="46">
        <f t="shared" si="65"/>
        <v>180</v>
      </c>
      <c r="V284" s="15">
        <f t="shared" si="72"/>
        <v>230</v>
      </c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</row>
    <row r="285" spans="1:35" ht="13.5" customHeight="1">
      <c r="A285" s="235" t="str">
        <f t="shared" si="66"/>
        <v>LW2510070Kolor</v>
      </c>
      <c r="B285" s="18" t="s">
        <v>559</v>
      </c>
      <c r="C285" s="14" t="s">
        <v>2</v>
      </c>
      <c r="D285" s="15">
        <v>100</v>
      </c>
      <c r="E285" s="13">
        <v>70</v>
      </c>
      <c r="F285" s="60" t="s">
        <v>2143</v>
      </c>
      <c r="G285" s="43" t="str">
        <f t="shared" si="71"/>
        <v>38,5</v>
      </c>
      <c r="H285" s="43" t="str">
        <f t="shared" si="58"/>
        <v>38,5</v>
      </c>
      <c r="I285" s="43">
        <f t="shared" si="67"/>
        <v>41.5</v>
      </c>
      <c r="J285" s="60" t="s">
        <v>2213</v>
      </c>
      <c r="K285" s="58" t="str">
        <f t="shared" si="73"/>
        <v>708,64</v>
      </c>
      <c r="L285" s="51">
        <f t="shared" si="74"/>
        <v>709</v>
      </c>
      <c r="M285" s="53">
        <v>1.1000000000000001</v>
      </c>
      <c r="N285" s="54">
        <v>60</v>
      </c>
      <c r="O285" s="55">
        <f t="shared" si="70"/>
        <v>839.90000000000009</v>
      </c>
      <c r="P285" s="57">
        <f t="shared" si="64"/>
        <v>839</v>
      </c>
      <c r="Q285" s="23"/>
      <c r="R285" s="23"/>
      <c r="S285" s="46">
        <v>25</v>
      </c>
      <c r="T285" s="46">
        <v>25</v>
      </c>
      <c r="U285" s="46">
        <f t="shared" si="65"/>
        <v>160</v>
      </c>
      <c r="V285" s="15">
        <f t="shared" si="72"/>
        <v>210</v>
      </c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</row>
    <row r="286" spans="1:35" ht="13.5" customHeight="1">
      <c r="A286" s="235" t="str">
        <f t="shared" si="66"/>
        <v>LW2610070Kolor</v>
      </c>
      <c r="B286" s="18" t="s">
        <v>560</v>
      </c>
      <c r="C286" s="14" t="s">
        <v>2</v>
      </c>
      <c r="D286" s="15">
        <v>100</v>
      </c>
      <c r="E286" s="13">
        <v>70</v>
      </c>
      <c r="F286" s="60" t="s">
        <v>2144</v>
      </c>
      <c r="G286" s="43" t="str">
        <f t="shared" si="71"/>
        <v>40,62</v>
      </c>
      <c r="H286" s="43" t="str">
        <f t="shared" si="58"/>
        <v>40,62</v>
      </c>
      <c r="I286" s="43">
        <f t="shared" si="67"/>
        <v>43.62</v>
      </c>
      <c r="J286" s="60" t="s">
        <v>2214</v>
      </c>
      <c r="K286" s="58" t="str">
        <f t="shared" si="73"/>
        <v>826,01</v>
      </c>
      <c r="L286" s="51">
        <f t="shared" si="74"/>
        <v>827</v>
      </c>
      <c r="M286" s="53">
        <v>1.1000000000000001</v>
      </c>
      <c r="N286" s="54">
        <v>60</v>
      </c>
      <c r="O286" s="55">
        <f t="shared" si="70"/>
        <v>969.7</v>
      </c>
      <c r="P286" s="57">
        <f t="shared" si="64"/>
        <v>969</v>
      </c>
      <c r="Q286" s="23"/>
      <c r="R286" s="23"/>
      <c r="S286" s="46">
        <v>25</v>
      </c>
      <c r="T286" s="46">
        <v>25</v>
      </c>
      <c r="U286" s="46">
        <f t="shared" si="65"/>
        <v>160</v>
      </c>
      <c r="V286" s="15">
        <f t="shared" si="72"/>
        <v>210</v>
      </c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</row>
    <row r="287" spans="1:35" ht="13.5" customHeight="1">
      <c r="A287" s="235" t="str">
        <f t="shared" si="66"/>
        <v>LW2710070Kolor</v>
      </c>
      <c r="B287" s="18" t="s">
        <v>1738</v>
      </c>
      <c r="C287" s="14" t="s">
        <v>2</v>
      </c>
      <c r="D287" s="15">
        <v>100</v>
      </c>
      <c r="E287" s="13">
        <v>70</v>
      </c>
      <c r="F287" s="60" t="s">
        <v>2145</v>
      </c>
      <c r="G287" s="43" t="str">
        <f t="shared" si="71"/>
        <v>41,34</v>
      </c>
      <c r="H287" s="43" t="str">
        <f t="shared" si="58"/>
        <v>41,34</v>
      </c>
      <c r="I287" s="43">
        <f t="shared" si="67"/>
        <v>44.34</v>
      </c>
      <c r="J287" s="60" t="s">
        <v>2215</v>
      </c>
      <c r="K287" s="58" t="str">
        <f t="shared" si="73"/>
        <v>796,46</v>
      </c>
      <c r="L287" s="51">
        <f t="shared" si="74"/>
        <v>797</v>
      </c>
      <c r="M287" s="53">
        <v>1.1000000000000001</v>
      </c>
      <c r="N287" s="54">
        <v>60</v>
      </c>
      <c r="O287" s="55">
        <f t="shared" si="70"/>
        <v>936.7</v>
      </c>
      <c r="P287" s="57">
        <f t="shared" si="64"/>
        <v>936</v>
      </c>
      <c r="Q287" s="23"/>
      <c r="R287" s="23"/>
      <c r="S287" s="46">
        <v>25</v>
      </c>
      <c r="T287" s="46">
        <v>25</v>
      </c>
      <c r="U287" s="46">
        <f t="shared" si="65"/>
        <v>160</v>
      </c>
      <c r="V287" s="15">
        <f t="shared" si="72"/>
        <v>210</v>
      </c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</row>
    <row r="288" spans="1:35" ht="13.5" customHeight="1">
      <c r="A288" s="235" t="str">
        <f t="shared" si="66"/>
        <v>LW2810070Kolor</v>
      </c>
      <c r="B288" s="18" t="s">
        <v>1739</v>
      </c>
      <c r="C288" s="14" t="s">
        <v>2</v>
      </c>
      <c r="D288" s="15">
        <v>100</v>
      </c>
      <c r="E288" s="13">
        <v>70</v>
      </c>
      <c r="F288" s="60" t="s">
        <v>2146</v>
      </c>
      <c r="G288" s="43" t="str">
        <f t="shared" si="71"/>
        <v>43,77</v>
      </c>
      <c r="H288" s="43" t="str">
        <f t="shared" ref="H288:H335" si="75">MID(G288,1,5)</f>
        <v>43,77</v>
      </c>
      <c r="I288" s="43">
        <f t="shared" si="67"/>
        <v>46.77</v>
      </c>
      <c r="J288" s="60" t="s">
        <v>2216</v>
      </c>
      <c r="K288" s="58" t="str">
        <f t="shared" si="73"/>
        <v>938,33</v>
      </c>
      <c r="L288" s="51">
        <f t="shared" si="74"/>
        <v>939</v>
      </c>
      <c r="M288" s="53">
        <v>1.1000000000000001</v>
      </c>
      <c r="N288" s="54">
        <v>60</v>
      </c>
      <c r="O288" s="55">
        <f t="shared" si="70"/>
        <v>1092.9000000000001</v>
      </c>
      <c r="P288" s="57">
        <f t="shared" si="64"/>
        <v>1092</v>
      </c>
      <c r="Q288" s="23"/>
      <c r="R288" s="23"/>
      <c r="S288" s="46">
        <v>25</v>
      </c>
      <c r="T288" s="46">
        <v>25</v>
      </c>
      <c r="U288" s="46">
        <f t="shared" si="65"/>
        <v>160</v>
      </c>
      <c r="V288" s="15">
        <f t="shared" si="72"/>
        <v>210</v>
      </c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</row>
    <row r="289" spans="1:35" ht="13.5" customHeight="1">
      <c r="A289" s="235" t="str">
        <f t="shared" si="66"/>
        <v>LW2910070Kolor</v>
      </c>
      <c r="B289" s="18" t="s">
        <v>1740</v>
      </c>
      <c r="C289" s="14" t="s">
        <v>2</v>
      </c>
      <c r="D289" s="15">
        <v>100</v>
      </c>
      <c r="E289" s="13">
        <v>70</v>
      </c>
      <c r="F289" s="60" t="s">
        <v>2147</v>
      </c>
      <c r="G289" s="43" t="str">
        <f t="shared" si="71"/>
        <v>46,07</v>
      </c>
      <c r="H289" s="43" t="str">
        <f t="shared" si="75"/>
        <v>46,07</v>
      </c>
      <c r="I289" s="43">
        <f t="shared" si="67"/>
        <v>49.07</v>
      </c>
      <c r="J289" s="60" t="s">
        <v>2217</v>
      </c>
      <c r="K289" s="58" t="str">
        <f t="shared" si="73"/>
        <v>923,12</v>
      </c>
      <c r="L289" s="51">
        <f t="shared" si="74"/>
        <v>924</v>
      </c>
      <c r="M289" s="53">
        <v>1.1000000000000001</v>
      </c>
      <c r="N289" s="54">
        <v>60</v>
      </c>
      <c r="O289" s="55">
        <f t="shared" si="70"/>
        <v>1076.4000000000001</v>
      </c>
      <c r="P289" s="57">
        <f t="shared" ref="P289:P335" si="76">INT(O289)</f>
        <v>1076</v>
      </c>
      <c r="Q289" s="23"/>
      <c r="R289" s="23"/>
      <c r="S289" s="46">
        <v>25</v>
      </c>
      <c r="T289" s="46">
        <v>25</v>
      </c>
      <c r="U289" s="46">
        <f t="shared" si="65"/>
        <v>160</v>
      </c>
      <c r="V289" s="15">
        <f t="shared" si="72"/>
        <v>210</v>
      </c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</row>
    <row r="290" spans="1:35" ht="13.5" customHeight="1">
      <c r="A290" s="235" t="str">
        <f t="shared" si="66"/>
        <v>LW3010070Kolor</v>
      </c>
      <c r="B290" s="18" t="s">
        <v>1742</v>
      </c>
      <c r="C290" s="14" t="s">
        <v>2</v>
      </c>
      <c r="D290" s="15">
        <v>100</v>
      </c>
      <c r="E290" s="13">
        <v>70</v>
      </c>
      <c r="F290" s="60" t="s">
        <v>2148</v>
      </c>
      <c r="G290" s="43" t="str">
        <f t="shared" si="71"/>
        <v>48,5</v>
      </c>
      <c r="H290" s="43" t="str">
        <f t="shared" si="75"/>
        <v>48,5</v>
      </c>
      <c r="I290" s="43">
        <f t="shared" si="67"/>
        <v>51.5</v>
      </c>
      <c r="J290" s="60" t="s">
        <v>2218</v>
      </c>
      <c r="K290" s="58" t="str">
        <f t="shared" si="73"/>
        <v>1052,26</v>
      </c>
      <c r="L290" s="51">
        <f t="shared" si="74"/>
        <v>1053</v>
      </c>
      <c r="M290" s="53">
        <v>1.1000000000000001</v>
      </c>
      <c r="N290" s="54">
        <v>60</v>
      </c>
      <c r="O290" s="55">
        <f t="shared" si="70"/>
        <v>1218.3000000000002</v>
      </c>
      <c r="P290" s="57">
        <f t="shared" si="76"/>
        <v>1218</v>
      </c>
      <c r="Q290" s="23"/>
      <c r="R290" s="23"/>
      <c r="S290" s="46">
        <v>25</v>
      </c>
      <c r="T290" s="46">
        <v>25</v>
      </c>
      <c r="U290" s="46">
        <f t="shared" si="65"/>
        <v>180</v>
      </c>
      <c r="V290" s="15">
        <f t="shared" si="72"/>
        <v>230</v>
      </c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</row>
    <row r="291" spans="1:35" ht="13.5" customHeight="1">
      <c r="A291" s="235" t="str">
        <f t="shared" si="66"/>
        <v>LW3110070Kolor</v>
      </c>
      <c r="B291" s="18" t="s">
        <v>1743</v>
      </c>
      <c r="C291" s="14" t="s">
        <v>2</v>
      </c>
      <c r="D291" s="15">
        <v>100</v>
      </c>
      <c r="E291" s="13">
        <v>70</v>
      </c>
      <c r="F291" s="60" t="s">
        <v>2149</v>
      </c>
      <c r="G291" s="43" t="str">
        <f t="shared" si="71"/>
        <v>49,44</v>
      </c>
      <c r="H291" s="43" t="str">
        <f t="shared" si="75"/>
        <v>49,44</v>
      </c>
      <c r="I291" s="43">
        <f t="shared" si="67"/>
        <v>52.44</v>
      </c>
      <c r="J291" s="60" t="s">
        <v>2219</v>
      </c>
      <c r="K291" s="58" t="str">
        <f t="shared" si="73"/>
        <v>1015,15</v>
      </c>
      <c r="L291" s="51">
        <f t="shared" si="74"/>
        <v>1016</v>
      </c>
      <c r="M291" s="53">
        <v>1.1000000000000001</v>
      </c>
      <c r="N291" s="54">
        <v>60</v>
      </c>
      <c r="O291" s="55">
        <f t="shared" si="70"/>
        <v>1177.6000000000001</v>
      </c>
      <c r="P291" s="57">
        <f t="shared" si="76"/>
        <v>1177</v>
      </c>
      <c r="Q291" s="23"/>
      <c r="R291" s="23"/>
      <c r="S291" s="46">
        <v>25</v>
      </c>
      <c r="T291" s="46">
        <v>25</v>
      </c>
      <c r="U291" s="46">
        <f t="shared" si="65"/>
        <v>180</v>
      </c>
      <c r="V291" s="15">
        <f t="shared" si="72"/>
        <v>230</v>
      </c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</row>
    <row r="292" spans="1:35" ht="13.5" customHeight="1">
      <c r="A292" s="235" t="str">
        <f t="shared" si="66"/>
        <v>LW3210070Kolor</v>
      </c>
      <c r="B292" s="18" t="s">
        <v>1744</v>
      </c>
      <c r="C292" s="14" t="s">
        <v>2</v>
      </c>
      <c r="D292" s="15">
        <v>100</v>
      </c>
      <c r="E292" s="13">
        <v>70</v>
      </c>
      <c r="F292" s="60" t="s">
        <v>1780</v>
      </c>
      <c r="G292" s="43" t="str">
        <f t="shared" si="71"/>
        <v>51,87</v>
      </c>
      <c r="H292" s="43" t="str">
        <f t="shared" si="75"/>
        <v>51,87</v>
      </c>
      <c r="I292" s="43">
        <f t="shared" si="67"/>
        <v>54.87</v>
      </c>
      <c r="J292" s="60" t="s">
        <v>2220</v>
      </c>
      <c r="K292" s="58" t="str">
        <f t="shared" si="73"/>
        <v>1157,01</v>
      </c>
      <c r="L292" s="51">
        <f t="shared" si="74"/>
        <v>1158</v>
      </c>
      <c r="M292" s="53">
        <v>1.1000000000000001</v>
      </c>
      <c r="N292" s="54">
        <v>60</v>
      </c>
      <c r="O292" s="55">
        <f t="shared" si="70"/>
        <v>1333.8000000000002</v>
      </c>
      <c r="P292" s="57">
        <f t="shared" si="76"/>
        <v>1333</v>
      </c>
      <c r="Q292" s="23"/>
      <c r="R292" s="23"/>
      <c r="S292" s="46">
        <v>25</v>
      </c>
      <c r="T292" s="46">
        <v>25</v>
      </c>
      <c r="U292" s="46">
        <f t="shared" si="65"/>
        <v>180</v>
      </c>
      <c r="V292" s="15">
        <f t="shared" si="72"/>
        <v>230</v>
      </c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</row>
    <row r="293" spans="1:35" ht="13.5" customHeight="1">
      <c r="A293" s="235" t="str">
        <f t="shared" si="66"/>
        <v>LW3310070Kolor</v>
      </c>
      <c r="B293" s="18" t="s">
        <v>1745</v>
      </c>
      <c r="C293" s="14" t="s">
        <v>2</v>
      </c>
      <c r="D293" s="15">
        <v>100</v>
      </c>
      <c r="E293" s="13">
        <v>70</v>
      </c>
      <c r="F293" s="60" t="s">
        <v>2150</v>
      </c>
      <c r="G293" s="43" t="str">
        <f t="shared" si="71"/>
        <v>49,73</v>
      </c>
      <c r="H293" s="43" t="str">
        <f t="shared" si="75"/>
        <v>49,73</v>
      </c>
      <c r="I293" s="43">
        <f t="shared" si="67"/>
        <v>52.73</v>
      </c>
      <c r="J293" s="60" t="s">
        <v>2221</v>
      </c>
      <c r="K293" s="58" t="str">
        <f t="shared" si="73"/>
        <v>1020,32</v>
      </c>
      <c r="L293" s="51">
        <f t="shared" si="74"/>
        <v>1021</v>
      </c>
      <c r="M293" s="53">
        <v>1.1000000000000001</v>
      </c>
      <c r="N293" s="54">
        <v>60</v>
      </c>
      <c r="O293" s="55">
        <f t="shared" si="70"/>
        <v>1183.1000000000001</v>
      </c>
      <c r="P293" s="57">
        <f t="shared" si="76"/>
        <v>1183</v>
      </c>
      <c r="Q293" s="23"/>
      <c r="R293" s="23"/>
      <c r="S293" s="46">
        <v>25</v>
      </c>
      <c r="T293" s="46">
        <v>25</v>
      </c>
      <c r="U293" s="46">
        <f t="shared" si="65"/>
        <v>180</v>
      </c>
      <c r="V293" s="15">
        <f t="shared" si="72"/>
        <v>230</v>
      </c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</row>
    <row r="294" spans="1:35" ht="13.5" customHeight="1">
      <c r="A294" s="235" t="str">
        <f t="shared" si="66"/>
        <v>LW3410070Kolor</v>
      </c>
      <c r="B294" s="18" t="s">
        <v>1746</v>
      </c>
      <c r="C294" s="14" t="s">
        <v>2</v>
      </c>
      <c r="D294" s="15">
        <v>100</v>
      </c>
      <c r="E294" s="13">
        <v>70</v>
      </c>
      <c r="F294" s="60" t="s">
        <v>2151</v>
      </c>
      <c r="G294" s="43" t="str">
        <f t="shared" si="71"/>
        <v>52,17</v>
      </c>
      <c r="H294" s="43" t="str">
        <f t="shared" si="75"/>
        <v>52,17</v>
      </c>
      <c r="I294" s="43">
        <f t="shared" si="67"/>
        <v>55.17</v>
      </c>
      <c r="J294" s="60" t="s">
        <v>2222</v>
      </c>
      <c r="K294" s="58" t="str">
        <f t="shared" si="73"/>
        <v>1149,44</v>
      </c>
      <c r="L294" s="51">
        <f t="shared" si="74"/>
        <v>1150</v>
      </c>
      <c r="M294" s="53">
        <v>1.1000000000000001</v>
      </c>
      <c r="N294" s="54">
        <v>60</v>
      </c>
      <c r="O294" s="55">
        <f t="shared" si="70"/>
        <v>1325</v>
      </c>
      <c r="P294" s="57">
        <f t="shared" si="76"/>
        <v>1325</v>
      </c>
      <c r="Q294" s="23"/>
      <c r="R294" s="23"/>
      <c r="S294" s="46">
        <v>25</v>
      </c>
      <c r="T294" s="46">
        <v>25</v>
      </c>
      <c r="U294" s="46">
        <f t="shared" si="65"/>
        <v>200</v>
      </c>
      <c r="V294" s="15">
        <f t="shared" si="72"/>
        <v>250</v>
      </c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</row>
    <row r="295" spans="1:35" ht="13.5" customHeight="1">
      <c r="A295" s="235" t="str">
        <f t="shared" si="66"/>
        <v>LW3510070Kolor</v>
      </c>
      <c r="B295" s="18" t="s">
        <v>1747</v>
      </c>
      <c r="C295" s="14" t="s">
        <v>2</v>
      </c>
      <c r="D295" s="15">
        <v>100</v>
      </c>
      <c r="E295" s="13">
        <v>70</v>
      </c>
      <c r="F295" s="60" t="s">
        <v>2152</v>
      </c>
      <c r="G295" s="43" t="str">
        <f t="shared" si="71"/>
        <v>46,48</v>
      </c>
      <c r="H295" s="43" t="str">
        <f t="shared" si="75"/>
        <v>46,48</v>
      </c>
      <c r="I295" s="43">
        <f t="shared" si="67"/>
        <v>49.48</v>
      </c>
      <c r="J295" s="60" t="s">
        <v>2223</v>
      </c>
      <c r="K295" s="58" t="str">
        <f t="shared" si="73"/>
        <v>810,25</v>
      </c>
      <c r="L295" s="51">
        <f t="shared" si="74"/>
        <v>811</v>
      </c>
      <c r="M295" s="53">
        <v>1.1000000000000001</v>
      </c>
      <c r="N295" s="54">
        <v>60</v>
      </c>
      <c r="O295" s="55">
        <f t="shared" si="70"/>
        <v>952.1</v>
      </c>
      <c r="P295" s="57">
        <f t="shared" si="76"/>
        <v>952</v>
      </c>
      <c r="Q295" s="23"/>
      <c r="R295" s="23"/>
      <c r="S295" s="46">
        <v>25</v>
      </c>
      <c r="T295" s="46">
        <v>25</v>
      </c>
      <c r="U295" s="46">
        <f t="shared" si="65"/>
        <v>160</v>
      </c>
      <c r="V295" s="15">
        <f t="shared" si="72"/>
        <v>210</v>
      </c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</row>
    <row r="296" spans="1:35" ht="13.5" customHeight="1">
      <c r="A296" s="235" t="str">
        <f t="shared" si="66"/>
        <v>LW3610070Kolor</v>
      </c>
      <c r="B296" s="18" t="s">
        <v>1748</v>
      </c>
      <c r="C296" s="14" t="s">
        <v>2</v>
      </c>
      <c r="D296" s="15">
        <v>100</v>
      </c>
      <c r="E296" s="13">
        <v>70</v>
      </c>
      <c r="F296" s="60" t="s">
        <v>2153</v>
      </c>
      <c r="G296" s="43" t="str">
        <f t="shared" si="71"/>
        <v>48,91</v>
      </c>
      <c r="H296" s="43" t="str">
        <f t="shared" si="75"/>
        <v>48,91</v>
      </c>
      <c r="I296" s="43">
        <f t="shared" si="67"/>
        <v>51.91</v>
      </c>
      <c r="J296" s="60" t="s">
        <v>2224</v>
      </c>
      <c r="K296" s="58" t="str">
        <f t="shared" si="73"/>
        <v>952,11</v>
      </c>
      <c r="L296" s="51">
        <f t="shared" si="74"/>
        <v>953</v>
      </c>
      <c r="M296" s="53">
        <v>1.1000000000000001</v>
      </c>
      <c r="N296" s="54">
        <v>60</v>
      </c>
      <c r="O296" s="55">
        <f t="shared" si="70"/>
        <v>1108.3000000000002</v>
      </c>
      <c r="P296" s="57">
        <f t="shared" si="76"/>
        <v>1108</v>
      </c>
      <c r="Q296" s="23"/>
      <c r="R296" s="23"/>
      <c r="S296" s="46">
        <v>25</v>
      </c>
      <c r="T296" s="46">
        <v>25</v>
      </c>
      <c r="U296" s="46">
        <f t="shared" si="65"/>
        <v>180</v>
      </c>
      <c r="V296" s="15">
        <f t="shared" si="72"/>
        <v>230</v>
      </c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</row>
    <row r="297" spans="1:35" ht="13.5" customHeight="1">
      <c r="A297" s="235" t="str">
        <f t="shared" si="66"/>
        <v>LW3710070Kolor</v>
      </c>
      <c r="B297" s="18" t="s">
        <v>1907</v>
      </c>
      <c r="C297" s="14" t="s">
        <v>2</v>
      </c>
      <c r="D297" s="15">
        <v>100</v>
      </c>
      <c r="E297" s="13">
        <v>70</v>
      </c>
      <c r="F297" s="60" t="s">
        <v>2154</v>
      </c>
      <c r="G297" s="43" t="str">
        <f t="shared" si="71"/>
        <v>47,35</v>
      </c>
      <c r="H297" s="43" t="str">
        <f t="shared" si="75"/>
        <v>47,35</v>
      </c>
      <c r="I297" s="43">
        <f t="shared" si="67"/>
        <v>50.35</v>
      </c>
      <c r="J297" s="60" t="s">
        <v>2225</v>
      </c>
      <c r="K297" s="58" t="str">
        <f t="shared" si="73"/>
        <v>756,43</v>
      </c>
      <c r="L297" s="51">
        <f t="shared" si="74"/>
        <v>757</v>
      </c>
      <c r="M297" s="53">
        <v>1.1000000000000001</v>
      </c>
      <c r="N297" s="54">
        <v>60</v>
      </c>
      <c r="O297" s="55">
        <f t="shared" si="70"/>
        <v>892.7</v>
      </c>
      <c r="P297" s="57">
        <f t="shared" si="76"/>
        <v>892</v>
      </c>
      <c r="Q297" s="23"/>
      <c r="R297" s="23"/>
      <c r="S297" s="46">
        <v>25</v>
      </c>
      <c r="T297" s="46">
        <v>25</v>
      </c>
      <c r="U297" s="46">
        <f t="shared" si="65"/>
        <v>180</v>
      </c>
      <c r="V297" s="15">
        <f t="shared" si="72"/>
        <v>230</v>
      </c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</row>
    <row r="298" spans="1:35" s="4" customFormat="1" ht="13.5" customHeight="1">
      <c r="A298" s="235" t="str">
        <f t="shared" si="66"/>
        <v>LW3810070Kolor</v>
      </c>
      <c r="B298" s="18" t="s">
        <v>1978</v>
      </c>
      <c r="C298" s="14" t="s">
        <v>2</v>
      </c>
      <c r="D298" s="15">
        <v>100</v>
      </c>
      <c r="E298" s="13">
        <v>70</v>
      </c>
      <c r="F298" s="60" t="s">
        <v>59</v>
      </c>
      <c r="G298" s="43" t="str">
        <f t="shared" si="71"/>
        <v>49,79</v>
      </c>
      <c r="H298" s="43" t="str">
        <f t="shared" si="75"/>
        <v>49,79</v>
      </c>
      <c r="I298" s="43">
        <f t="shared" si="67"/>
        <v>52.79</v>
      </c>
      <c r="J298" s="60" t="s">
        <v>2226</v>
      </c>
      <c r="K298" s="58" t="str">
        <f t="shared" si="73"/>
        <v>898,30</v>
      </c>
      <c r="L298" s="51">
        <f t="shared" si="74"/>
        <v>899</v>
      </c>
      <c r="M298" s="53">
        <v>1.1000000000000001</v>
      </c>
      <c r="N298" s="54">
        <v>60</v>
      </c>
      <c r="O298" s="55">
        <f t="shared" si="70"/>
        <v>1048.9000000000001</v>
      </c>
      <c r="P298" s="57">
        <f t="shared" si="76"/>
        <v>1048</v>
      </c>
      <c r="Q298" s="23"/>
      <c r="R298" s="23"/>
      <c r="S298" s="46">
        <v>25</v>
      </c>
      <c r="T298" s="46">
        <v>25</v>
      </c>
      <c r="U298" s="46">
        <f t="shared" si="65"/>
        <v>180</v>
      </c>
      <c r="V298" s="15">
        <f t="shared" si="72"/>
        <v>230</v>
      </c>
    </row>
    <row r="299" spans="1:35" ht="13.5" customHeight="1">
      <c r="A299" s="23" t="str">
        <f t="shared" ref="A299:A335" si="77">CONCATENATE(B299,D299,E299,C299)</f>
        <v>LW duble 1 10070Drewnopodobne</v>
      </c>
      <c r="B299" s="18" t="s">
        <v>90</v>
      </c>
      <c r="C299" s="14" t="s">
        <v>432</v>
      </c>
      <c r="D299" s="15">
        <v>100</v>
      </c>
      <c r="E299" s="13">
        <v>70</v>
      </c>
      <c r="F299" s="60" t="s">
        <v>1940</v>
      </c>
      <c r="G299" s="43" t="str">
        <f t="shared" si="71"/>
        <v>40,5</v>
      </c>
      <c r="H299" s="43" t="str">
        <f t="shared" si="75"/>
        <v>40,5</v>
      </c>
      <c r="I299" s="43">
        <f>H299+3</f>
        <v>43.5</v>
      </c>
      <c r="J299" s="56"/>
      <c r="K299" s="58">
        <f t="shared" ref="K299:K335" si="78">P225+(P262-P225)/2</f>
        <v>922.5</v>
      </c>
      <c r="L299" s="51">
        <f t="shared" si="74"/>
        <v>923</v>
      </c>
      <c r="M299" s="53">
        <v>1.1000000000000001</v>
      </c>
      <c r="N299" s="54">
        <v>60</v>
      </c>
      <c r="O299" s="55">
        <f t="shared" ref="O299:O335" si="79">L299*M299+N299</f>
        <v>1075.3000000000002</v>
      </c>
      <c r="P299" s="57">
        <f t="shared" si="76"/>
        <v>1075</v>
      </c>
      <c r="Q299" s="23"/>
      <c r="R299" s="23"/>
      <c r="S299" s="46">
        <v>25</v>
      </c>
      <c r="T299" s="46">
        <v>25</v>
      </c>
      <c r="U299" s="46">
        <f t="shared" si="65"/>
        <v>160</v>
      </c>
      <c r="V299" s="15">
        <f t="shared" ref="V299:V335" si="80">SUM(S299:U299)</f>
        <v>210</v>
      </c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</row>
    <row r="300" spans="1:35" ht="13.5" customHeight="1">
      <c r="A300" s="23" t="str">
        <f t="shared" si="77"/>
        <v>LW duble 2 10070Drewnopodobne</v>
      </c>
      <c r="B300" s="18" t="s">
        <v>91</v>
      </c>
      <c r="C300" s="14" t="s">
        <v>432</v>
      </c>
      <c r="D300" s="15">
        <v>100</v>
      </c>
      <c r="E300" s="13">
        <v>70</v>
      </c>
      <c r="F300" s="60" t="s">
        <v>2123</v>
      </c>
      <c r="G300" s="43" t="str">
        <f t="shared" si="71"/>
        <v>43,72</v>
      </c>
      <c r="H300" s="43" t="str">
        <f t="shared" si="75"/>
        <v>43,72</v>
      </c>
      <c r="I300" s="43">
        <f t="shared" ref="I300:I335" si="81">H300+3</f>
        <v>46.72</v>
      </c>
      <c r="J300" s="44"/>
      <c r="K300" s="58">
        <f t="shared" si="78"/>
        <v>1030</v>
      </c>
      <c r="L300" s="51">
        <f t="shared" si="74"/>
        <v>1030</v>
      </c>
      <c r="M300" s="53">
        <v>1.1000000000000001</v>
      </c>
      <c r="N300" s="54">
        <v>60</v>
      </c>
      <c r="O300" s="55">
        <f t="shared" si="79"/>
        <v>1193</v>
      </c>
      <c r="P300" s="57">
        <f t="shared" si="76"/>
        <v>1193</v>
      </c>
      <c r="Q300" s="23"/>
      <c r="R300" s="23"/>
      <c r="S300" s="46">
        <v>25</v>
      </c>
      <c r="T300" s="46">
        <v>25</v>
      </c>
      <c r="U300" s="46">
        <f t="shared" si="65"/>
        <v>160</v>
      </c>
      <c r="V300" s="15">
        <f t="shared" si="80"/>
        <v>210</v>
      </c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</row>
    <row r="301" spans="1:35" ht="13.5" customHeight="1">
      <c r="A301" s="23" t="str">
        <f t="shared" si="77"/>
        <v>LW duble 3 10070Drewnopodobne</v>
      </c>
      <c r="B301" s="18" t="s">
        <v>92</v>
      </c>
      <c r="C301" s="14" t="s">
        <v>432</v>
      </c>
      <c r="D301" s="15">
        <v>100</v>
      </c>
      <c r="E301" s="13">
        <v>70</v>
      </c>
      <c r="F301" s="60" t="s">
        <v>2124</v>
      </c>
      <c r="G301" s="43" t="str">
        <f t="shared" si="71"/>
        <v>44,98</v>
      </c>
      <c r="H301" s="43" t="str">
        <f t="shared" si="75"/>
        <v>44,98</v>
      </c>
      <c r="I301" s="43">
        <f t="shared" si="81"/>
        <v>47.98</v>
      </c>
      <c r="J301" s="44"/>
      <c r="K301" s="58">
        <f t="shared" si="78"/>
        <v>1100.5</v>
      </c>
      <c r="L301" s="51">
        <f t="shared" si="74"/>
        <v>1101</v>
      </c>
      <c r="M301" s="53">
        <v>1.1000000000000001</v>
      </c>
      <c r="N301" s="54">
        <v>60</v>
      </c>
      <c r="O301" s="55">
        <f t="shared" si="79"/>
        <v>1271.1000000000001</v>
      </c>
      <c r="P301" s="57">
        <f t="shared" si="76"/>
        <v>1271</v>
      </c>
      <c r="Q301" s="23"/>
      <c r="R301" s="23"/>
      <c r="S301" s="46">
        <v>25</v>
      </c>
      <c r="T301" s="46">
        <v>25</v>
      </c>
      <c r="U301" s="46">
        <f t="shared" si="65"/>
        <v>160</v>
      </c>
      <c r="V301" s="15">
        <f t="shared" si="80"/>
        <v>210</v>
      </c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</row>
    <row r="302" spans="1:35" ht="13.5" customHeight="1">
      <c r="A302" s="23" t="str">
        <f t="shared" si="77"/>
        <v>LW1 10070Drewnopodobne</v>
      </c>
      <c r="B302" s="18" t="s">
        <v>93</v>
      </c>
      <c r="C302" s="14" t="s">
        <v>432</v>
      </c>
      <c r="D302" s="15">
        <v>100</v>
      </c>
      <c r="E302" s="13">
        <v>70</v>
      </c>
      <c r="F302" s="60" t="s">
        <v>2125</v>
      </c>
      <c r="G302" s="43" t="str">
        <f t="shared" si="71"/>
        <v>31,51</v>
      </c>
      <c r="H302" s="43" t="str">
        <f t="shared" si="75"/>
        <v>31,51</v>
      </c>
      <c r="I302" s="43">
        <f t="shared" si="81"/>
        <v>34.510000000000005</v>
      </c>
      <c r="J302" s="44"/>
      <c r="K302" s="58">
        <f t="shared" si="78"/>
        <v>596.5</v>
      </c>
      <c r="L302" s="51">
        <f t="shared" si="74"/>
        <v>597</v>
      </c>
      <c r="M302" s="53">
        <v>1.1000000000000001</v>
      </c>
      <c r="N302" s="54">
        <v>60</v>
      </c>
      <c r="O302" s="55">
        <f t="shared" si="79"/>
        <v>716.7</v>
      </c>
      <c r="P302" s="57">
        <f t="shared" si="76"/>
        <v>716</v>
      </c>
      <c r="Q302" s="23"/>
      <c r="R302" s="23"/>
      <c r="S302" s="46">
        <v>25</v>
      </c>
      <c r="T302" s="46">
        <v>25</v>
      </c>
      <c r="U302" s="46">
        <f t="shared" si="65"/>
        <v>120</v>
      </c>
      <c r="V302" s="15">
        <f t="shared" si="80"/>
        <v>170</v>
      </c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</row>
    <row r="303" spans="1:35" ht="13.5" customHeight="1">
      <c r="A303" s="23" t="str">
        <f t="shared" si="77"/>
        <v>LW2 10070Drewnopodobne</v>
      </c>
      <c r="B303" s="18" t="s">
        <v>104</v>
      </c>
      <c r="C303" s="14" t="s">
        <v>432</v>
      </c>
      <c r="D303" s="15">
        <v>100</v>
      </c>
      <c r="E303" s="13">
        <v>70</v>
      </c>
      <c r="F303" s="60" t="s">
        <v>2126</v>
      </c>
      <c r="G303" s="43" t="str">
        <f t="shared" si="71"/>
        <v>37,4</v>
      </c>
      <c r="H303" s="43" t="str">
        <f t="shared" si="75"/>
        <v>37,4</v>
      </c>
      <c r="I303" s="43">
        <f t="shared" si="81"/>
        <v>40.4</v>
      </c>
      <c r="J303" s="44"/>
      <c r="K303" s="58">
        <f t="shared" si="78"/>
        <v>665</v>
      </c>
      <c r="L303" s="51">
        <f t="shared" si="74"/>
        <v>665</v>
      </c>
      <c r="M303" s="53">
        <v>1.1000000000000001</v>
      </c>
      <c r="N303" s="54">
        <v>60</v>
      </c>
      <c r="O303" s="55">
        <f t="shared" si="79"/>
        <v>791.50000000000011</v>
      </c>
      <c r="P303" s="57">
        <f t="shared" si="76"/>
        <v>791</v>
      </c>
      <c r="Q303" s="23"/>
      <c r="R303" s="23"/>
      <c r="S303" s="46">
        <v>25</v>
      </c>
      <c r="T303" s="46">
        <v>25</v>
      </c>
      <c r="U303" s="46">
        <f t="shared" si="65"/>
        <v>160</v>
      </c>
      <c r="V303" s="15">
        <f t="shared" si="80"/>
        <v>210</v>
      </c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</row>
    <row r="304" spans="1:35" ht="13.5" customHeight="1">
      <c r="A304" s="23" t="str">
        <f t="shared" si="77"/>
        <v>LW3 10070Drewnopodobne</v>
      </c>
      <c r="B304" s="18" t="s">
        <v>106</v>
      </c>
      <c r="C304" s="14" t="s">
        <v>432</v>
      </c>
      <c r="D304" s="15">
        <v>100</v>
      </c>
      <c r="E304" s="13">
        <v>70</v>
      </c>
      <c r="F304" s="60" t="s">
        <v>2127</v>
      </c>
      <c r="G304" s="43" t="str">
        <f t="shared" si="71"/>
        <v>38,73</v>
      </c>
      <c r="H304" s="43" t="str">
        <f t="shared" si="75"/>
        <v>38,73</v>
      </c>
      <c r="I304" s="43">
        <f t="shared" si="81"/>
        <v>41.73</v>
      </c>
      <c r="J304" s="44"/>
      <c r="K304" s="58">
        <f t="shared" si="78"/>
        <v>709.5</v>
      </c>
      <c r="L304" s="51">
        <f t="shared" si="74"/>
        <v>710</v>
      </c>
      <c r="M304" s="53">
        <v>1.1000000000000001</v>
      </c>
      <c r="N304" s="54">
        <v>60</v>
      </c>
      <c r="O304" s="55">
        <f t="shared" si="79"/>
        <v>841.00000000000011</v>
      </c>
      <c r="P304" s="57">
        <f t="shared" si="76"/>
        <v>841</v>
      </c>
      <c r="Q304" s="23"/>
      <c r="R304" s="23"/>
      <c r="S304" s="46">
        <v>25</v>
      </c>
      <c r="T304" s="46">
        <v>25</v>
      </c>
      <c r="U304" s="46">
        <f t="shared" si="65"/>
        <v>160</v>
      </c>
      <c r="V304" s="15">
        <f t="shared" si="80"/>
        <v>210</v>
      </c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</row>
    <row r="305" spans="1:35" ht="13.5" customHeight="1">
      <c r="A305" s="23" t="str">
        <f t="shared" si="77"/>
        <v>LW4 10070Drewnopodobne</v>
      </c>
      <c r="B305" s="18" t="s">
        <v>107</v>
      </c>
      <c r="C305" s="14" t="s">
        <v>432</v>
      </c>
      <c r="D305" s="15">
        <v>100</v>
      </c>
      <c r="E305" s="13">
        <v>70</v>
      </c>
      <c r="F305" s="60" t="s">
        <v>2128</v>
      </c>
      <c r="G305" s="43" t="str">
        <f t="shared" si="71"/>
        <v>42,48</v>
      </c>
      <c r="H305" s="43" t="str">
        <f t="shared" si="75"/>
        <v>42,48</v>
      </c>
      <c r="I305" s="43">
        <f t="shared" si="81"/>
        <v>45.48</v>
      </c>
      <c r="J305" s="44"/>
      <c r="K305" s="58">
        <f t="shared" si="78"/>
        <v>794</v>
      </c>
      <c r="L305" s="51">
        <f t="shared" si="74"/>
        <v>794</v>
      </c>
      <c r="M305" s="53">
        <v>1.1000000000000001</v>
      </c>
      <c r="N305" s="54">
        <v>60</v>
      </c>
      <c r="O305" s="55">
        <f t="shared" si="79"/>
        <v>933.40000000000009</v>
      </c>
      <c r="P305" s="57">
        <f t="shared" si="76"/>
        <v>933</v>
      </c>
      <c r="Q305" s="23"/>
      <c r="R305" s="23"/>
      <c r="S305" s="46">
        <v>25</v>
      </c>
      <c r="T305" s="46">
        <v>25</v>
      </c>
      <c r="U305" s="46">
        <f t="shared" si="65"/>
        <v>160</v>
      </c>
      <c r="V305" s="15">
        <f t="shared" si="80"/>
        <v>210</v>
      </c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</row>
    <row r="306" spans="1:35" ht="13.5" customHeight="1">
      <c r="A306" s="23" t="str">
        <f t="shared" si="77"/>
        <v>LW5 10070Drewnopodobne</v>
      </c>
      <c r="B306" s="18" t="s">
        <v>108</v>
      </c>
      <c r="C306" s="14" t="s">
        <v>432</v>
      </c>
      <c r="D306" s="15">
        <v>100</v>
      </c>
      <c r="E306" s="13">
        <v>70</v>
      </c>
      <c r="F306" s="60" t="s">
        <v>2129</v>
      </c>
      <c r="G306" s="43" t="str">
        <f t="shared" si="71"/>
        <v>42,59</v>
      </c>
      <c r="H306" s="43" t="str">
        <f t="shared" si="75"/>
        <v>42,59</v>
      </c>
      <c r="I306" s="43">
        <f t="shared" si="81"/>
        <v>45.59</v>
      </c>
      <c r="J306" s="44"/>
      <c r="K306" s="58">
        <f t="shared" si="78"/>
        <v>799.5</v>
      </c>
      <c r="L306" s="51">
        <f t="shared" si="74"/>
        <v>800</v>
      </c>
      <c r="M306" s="53">
        <v>1.1000000000000001</v>
      </c>
      <c r="N306" s="54">
        <v>60</v>
      </c>
      <c r="O306" s="55">
        <f t="shared" si="79"/>
        <v>940.00000000000011</v>
      </c>
      <c r="P306" s="57">
        <f t="shared" si="76"/>
        <v>940</v>
      </c>
      <c r="Q306" s="23"/>
      <c r="R306" s="23"/>
      <c r="S306" s="46">
        <v>25</v>
      </c>
      <c r="T306" s="46">
        <v>25</v>
      </c>
      <c r="U306" s="46">
        <f t="shared" si="65"/>
        <v>160</v>
      </c>
      <c r="V306" s="15">
        <f t="shared" si="80"/>
        <v>210</v>
      </c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</row>
    <row r="307" spans="1:35" ht="13.5" customHeight="1">
      <c r="A307" s="23" t="str">
        <f t="shared" si="77"/>
        <v>LW6 10070Drewnopodobne</v>
      </c>
      <c r="B307" s="18" t="s">
        <v>109</v>
      </c>
      <c r="C307" s="14" t="s">
        <v>432</v>
      </c>
      <c r="D307" s="15">
        <v>100</v>
      </c>
      <c r="E307" s="13">
        <v>70</v>
      </c>
      <c r="F307" s="60" t="s">
        <v>47</v>
      </c>
      <c r="G307" s="43" t="str">
        <f t="shared" si="71"/>
        <v>46,89</v>
      </c>
      <c r="H307" s="43" t="str">
        <f t="shared" si="75"/>
        <v>46,89</v>
      </c>
      <c r="I307" s="43">
        <f t="shared" si="81"/>
        <v>49.89</v>
      </c>
      <c r="J307" s="44"/>
      <c r="K307" s="58">
        <f t="shared" si="78"/>
        <v>908</v>
      </c>
      <c r="L307" s="51">
        <f t="shared" si="74"/>
        <v>908</v>
      </c>
      <c r="M307" s="53">
        <v>1.1000000000000001</v>
      </c>
      <c r="N307" s="54">
        <v>60</v>
      </c>
      <c r="O307" s="55">
        <f t="shared" si="79"/>
        <v>1058.8000000000002</v>
      </c>
      <c r="P307" s="57">
        <f t="shared" si="76"/>
        <v>1058</v>
      </c>
      <c r="Q307" s="23"/>
      <c r="R307" s="23"/>
      <c r="S307" s="46">
        <v>25</v>
      </c>
      <c r="T307" s="46">
        <v>25</v>
      </c>
      <c r="U307" s="46">
        <f t="shared" si="65"/>
        <v>160</v>
      </c>
      <c r="V307" s="15">
        <f t="shared" si="80"/>
        <v>210</v>
      </c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</row>
    <row r="308" spans="1:35" ht="13.5" customHeight="1">
      <c r="A308" s="23" t="str">
        <f t="shared" si="77"/>
        <v>LW7 10070Drewnopodobne</v>
      </c>
      <c r="B308" s="18" t="s">
        <v>110</v>
      </c>
      <c r="C308" s="14" t="s">
        <v>432</v>
      </c>
      <c r="D308" s="15">
        <v>100</v>
      </c>
      <c r="E308" s="13">
        <v>70</v>
      </c>
      <c r="F308" s="60" t="s">
        <v>2130</v>
      </c>
      <c r="G308" s="43" t="str">
        <f t="shared" si="71"/>
        <v>41,41</v>
      </c>
      <c r="H308" s="43" t="str">
        <f t="shared" si="75"/>
        <v>41,41</v>
      </c>
      <c r="I308" s="43">
        <f t="shared" si="81"/>
        <v>44.41</v>
      </c>
      <c r="J308" s="44"/>
      <c r="K308" s="58">
        <f t="shared" si="78"/>
        <v>789</v>
      </c>
      <c r="L308" s="51">
        <f t="shared" si="74"/>
        <v>789</v>
      </c>
      <c r="M308" s="53">
        <v>1.1000000000000001</v>
      </c>
      <c r="N308" s="54">
        <v>60</v>
      </c>
      <c r="O308" s="55">
        <f t="shared" si="79"/>
        <v>927.90000000000009</v>
      </c>
      <c r="P308" s="57">
        <f t="shared" si="76"/>
        <v>927</v>
      </c>
      <c r="Q308" s="23"/>
      <c r="R308" s="23"/>
      <c r="S308" s="46">
        <v>25</v>
      </c>
      <c r="T308" s="46">
        <v>25</v>
      </c>
      <c r="U308" s="46">
        <f t="shared" si="65"/>
        <v>160</v>
      </c>
      <c r="V308" s="15">
        <f t="shared" si="80"/>
        <v>210</v>
      </c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</row>
    <row r="309" spans="1:35" ht="13.5" customHeight="1">
      <c r="A309" s="23" t="str">
        <f t="shared" si="77"/>
        <v>LW8 10070Drewnopodobne</v>
      </c>
      <c r="B309" s="18" t="s">
        <v>111</v>
      </c>
      <c r="C309" s="14" t="s">
        <v>432</v>
      </c>
      <c r="D309" s="15">
        <v>100</v>
      </c>
      <c r="E309" s="13">
        <v>70</v>
      </c>
      <c r="F309" s="60" t="s">
        <v>2131</v>
      </c>
      <c r="G309" s="43" t="str">
        <f t="shared" si="71"/>
        <v>43,7</v>
      </c>
      <c r="H309" s="43" t="str">
        <f t="shared" si="75"/>
        <v>43,7</v>
      </c>
      <c r="I309" s="43">
        <f t="shared" si="81"/>
        <v>46.7</v>
      </c>
      <c r="J309" s="44"/>
      <c r="K309" s="58">
        <f t="shared" si="78"/>
        <v>854</v>
      </c>
      <c r="L309" s="51">
        <f t="shared" si="74"/>
        <v>854</v>
      </c>
      <c r="M309" s="53">
        <v>1.1000000000000001</v>
      </c>
      <c r="N309" s="54">
        <v>60</v>
      </c>
      <c r="O309" s="55">
        <f t="shared" si="79"/>
        <v>999.40000000000009</v>
      </c>
      <c r="P309" s="57">
        <f t="shared" si="76"/>
        <v>999</v>
      </c>
      <c r="Q309" s="23"/>
      <c r="R309" s="23"/>
      <c r="S309" s="46">
        <v>25</v>
      </c>
      <c r="T309" s="46">
        <v>25</v>
      </c>
      <c r="U309" s="46">
        <f t="shared" si="65"/>
        <v>160</v>
      </c>
      <c r="V309" s="15">
        <f t="shared" si="80"/>
        <v>210</v>
      </c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</row>
    <row r="310" spans="1:35" ht="13.5" customHeight="1">
      <c r="A310" s="23" t="str">
        <f t="shared" si="77"/>
        <v>LW9 10070Drewnopodobne</v>
      </c>
      <c r="B310" s="18" t="s">
        <v>112</v>
      </c>
      <c r="C310" s="14" t="s">
        <v>432</v>
      </c>
      <c r="D310" s="15">
        <v>100</v>
      </c>
      <c r="E310" s="13">
        <v>70</v>
      </c>
      <c r="F310" s="60" t="s">
        <v>2132</v>
      </c>
      <c r="G310" s="43" t="str">
        <f t="shared" si="71"/>
        <v>42,71</v>
      </c>
      <c r="H310" s="43" t="str">
        <f t="shared" si="75"/>
        <v>42,71</v>
      </c>
      <c r="I310" s="43">
        <f t="shared" si="81"/>
        <v>45.71</v>
      </c>
      <c r="J310" s="44"/>
      <c r="K310" s="58">
        <f t="shared" si="78"/>
        <v>873</v>
      </c>
      <c r="L310" s="51">
        <f t="shared" si="74"/>
        <v>873</v>
      </c>
      <c r="M310" s="53">
        <v>1.1000000000000001</v>
      </c>
      <c r="N310" s="54">
        <v>60</v>
      </c>
      <c r="O310" s="55">
        <f t="shared" si="79"/>
        <v>1020.3000000000001</v>
      </c>
      <c r="P310" s="57">
        <f t="shared" si="76"/>
        <v>1020</v>
      </c>
      <c r="Q310" s="23"/>
      <c r="R310" s="23"/>
      <c r="S310" s="46">
        <v>25</v>
      </c>
      <c r="T310" s="46">
        <v>25</v>
      </c>
      <c r="U310" s="46">
        <f t="shared" si="65"/>
        <v>160</v>
      </c>
      <c r="V310" s="15">
        <f t="shared" si="80"/>
        <v>210</v>
      </c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</row>
    <row r="311" spans="1:35" ht="13.5" customHeight="1">
      <c r="A311" s="23" t="str">
        <f t="shared" si="77"/>
        <v>LW10 10070Drewnopodobne</v>
      </c>
      <c r="B311" s="18" t="s">
        <v>94</v>
      </c>
      <c r="C311" s="14" t="s">
        <v>432</v>
      </c>
      <c r="D311" s="15">
        <v>100</v>
      </c>
      <c r="E311" s="13">
        <v>70</v>
      </c>
      <c r="F311" s="60" t="s">
        <v>2133</v>
      </c>
      <c r="G311" s="43" t="str">
        <f t="shared" si="71"/>
        <v>45</v>
      </c>
      <c r="H311" s="43" t="str">
        <f t="shared" si="75"/>
        <v>45</v>
      </c>
      <c r="I311" s="43">
        <f t="shared" si="81"/>
        <v>48</v>
      </c>
      <c r="J311" s="44"/>
      <c r="K311" s="58">
        <f t="shared" si="78"/>
        <v>962.5</v>
      </c>
      <c r="L311" s="51">
        <f t="shared" si="74"/>
        <v>963</v>
      </c>
      <c r="M311" s="53">
        <v>1.1000000000000001</v>
      </c>
      <c r="N311" s="54">
        <v>60</v>
      </c>
      <c r="O311" s="55">
        <f t="shared" si="79"/>
        <v>1119.3000000000002</v>
      </c>
      <c r="P311" s="57">
        <f t="shared" si="76"/>
        <v>1119</v>
      </c>
      <c r="Q311" s="23"/>
      <c r="R311" s="23"/>
      <c r="S311" s="46">
        <v>25</v>
      </c>
      <c r="T311" s="46">
        <v>25</v>
      </c>
      <c r="U311" s="46">
        <f t="shared" si="65"/>
        <v>160</v>
      </c>
      <c r="V311" s="15">
        <f t="shared" si="80"/>
        <v>210</v>
      </c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</row>
    <row r="312" spans="1:35" ht="13.5" customHeight="1">
      <c r="A312" s="23" t="str">
        <f t="shared" si="77"/>
        <v>LW11 10070Drewnopodobne</v>
      </c>
      <c r="B312" s="18" t="s">
        <v>95</v>
      </c>
      <c r="C312" s="14" t="s">
        <v>432</v>
      </c>
      <c r="D312" s="15">
        <v>100</v>
      </c>
      <c r="E312" s="13">
        <v>70</v>
      </c>
      <c r="F312" s="60" t="s">
        <v>82</v>
      </c>
      <c r="G312" s="43" t="str">
        <f t="shared" si="71"/>
        <v>46,69</v>
      </c>
      <c r="H312" s="43" t="str">
        <f t="shared" si="75"/>
        <v>46,69</v>
      </c>
      <c r="I312" s="43">
        <f t="shared" si="81"/>
        <v>49.69</v>
      </c>
      <c r="J312" s="44"/>
      <c r="K312" s="58">
        <f t="shared" si="78"/>
        <v>811</v>
      </c>
      <c r="L312" s="51">
        <f t="shared" si="74"/>
        <v>811</v>
      </c>
      <c r="M312" s="53">
        <v>1.1000000000000001</v>
      </c>
      <c r="N312" s="54">
        <v>60</v>
      </c>
      <c r="O312" s="55">
        <f t="shared" si="79"/>
        <v>952.1</v>
      </c>
      <c r="P312" s="57">
        <f t="shared" si="76"/>
        <v>952</v>
      </c>
      <c r="Q312" s="23"/>
      <c r="R312" s="23"/>
      <c r="S312" s="46">
        <v>25</v>
      </c>
      <c r="T312" s="46">
        <v>25</v>
      </c>
      <c r="U312" s="46">
        <f t="shared" si="65"/>
        <v>160</v>
      </c>
      <c r="V312" s="15">
        <f t="shared" si="80"/>
        <v>210</v>
      </c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</row>
    <row r="313" spans="1:35" ht="13.5" customHeight="1">
      <c r="A313" s="23" t="str">
        <f t="shared" si="77"/>
        <v>LW12 10070Drewnopodobne</v>
      </c>
      <c r="B313" s="18" t="s">
        <v>96</v>
      </c>
      <c r="C313" s="14" t="s">
        <v>432</v>
      </c>
      <c r="D313" s="15">
        <v>100</v>
      </c>
      <c r="E313" s="13">
        <v>70</v>
      </c>
      <c r="F313" s="60" t="s">
        <v>2134</v>
      </c>
      <c r="G313" s="43" t="str">
        <f t="shared" si="71"/>
        <v>48,98</v>
      </c>
      <c r="H313" s="43" t="str">
        <f t="shared" si="75"/>
        <v>48,98</v>
      </c>
      <c r="I313" s="43">
        <f t="shared" si="81"/>
        <v>51.98</v>
      </c>
      <c r="J313" s="44"/>
      <c r="K313" s="58">
        <f t="shared" si="78"/>
        <v>951</v>
      </c>
      <c r="L313" s="51">
        <f t="shared" si="74"/>
        <v>951</v>
      </c>
      <c r="M313" s="53">
        <v>1.1000000000000001</v>
      </c>
      <c r="N313" s="54">
        <v>60</v>
      </c>
      <c r="O313" s="55">
        <f t="shared" si="79"/>
        <v>1106.1000000000001</v>
      </c>
      <c r="P313" s="57">
        <f t="shared" si="76"/>
        <v>1106</v>
      </c>
      <c r="Q313" s="23"/>
      <c r="R313" s="23"/>
      <c r="S313" s="46">
        <v>25</v>
      </c>
      <c r="T313" s="46">
        <v>25</v>
      </c>
      <c r="U313" s="46">
        <f t="shared" si="65"/>
        <v>180</v>
      </c>
      <c r="V313" s="15">
        <f t="shared" si="80"/>
        <v>230</v>
      </c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</row>
    <row r="314" spans="1:35" ht="13.5" customHeight="1">
      <c r="A314" s="23" t="str">
        <f t="shared" si="77"/>
        <v>LW13 10070Drewnopodobne</v>
      </c>
      <c r="B314" s="18" t="s">
        <v>97</v>
      </c>
      <c r="C314" s="14" t="s">
        <v>432</v>
      </c>
      <c r="D314" s="15">
        <v>100</v>
      </c>
      <c r="E314" s="13">
        <v>70</v>
      </c>
      <c r="F314" s="60" t="s">
        <v>2135</v>
      </c>
      <c r="G314" s="43" t="str">
        <f t="shared" si="71"/>
        <v>47,47</v>
      </c>
      <c r="H314" s="43" t="str">
        <f t="shared" si="75"/>
        <v>47,47</v>
      </c>
      <c r="I314" s="43">
        <f t="shared" si="81"/>
        <v>50.47</v>
      </c>
      <c r="J314" s="44"/>
      <c r="K314" s="58">
        <f t="shared" si="78"/>
        <v>921</v>
      </c>
      <c r="L314" s="51">
        <f t="shared" si="74"/>
        <v>921</v>
      </c>
      <c r="M314" s="53">
        <v>1.1000000000000001</v>
      </c>
      <c r="N314" s="54">
        <v>60</v>
      </c>
      <c r="O314" s="55">
        <f t="shared" si="79"/>
        <v>1073.1000000000001</v>
      </c>
      <c r="P314" s="57">
        <f t="shared" si="76"/>
        <v>1073</v>
      </c>
      <c r="Q314" s="23"/>
      <c r="R314" s="23"/>
      <c r="S314" s="46">
        <v>25</v>
      </c>
      <c r="T314" s="46">
        <v>25</v>
      </c>
      <c r="U314" s="46">
        <f t="shared" si="65"/>
        <v>180</v>
      </c>
      <c r="V314" s="15">
        <f t="shared" si="80"/>
        <v>230</v>
      </c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</row>
    <row r="315" spans="1:35" ht="13.5" customHeight="1">
      <c r="A315" s="23" t="str">
        <f t="shared" si="77"/>
        <v>LW14 10070Drewnopodobne</v>
      </c>
      <c r="B315" s="18" t="s">
        <v>98</v>
      </c>
      <c r="C315" s="14" t="s">
        <v>432</v>
      </c>
      <c r="D315" s="15">
        <v>100</v>
      </c>
      <c r="E315" s="13">
        <v>70</v>
      </c>
      <c r="F315" s="60" t="s">
        <v>2136</v>
      </c>
      <c r="G315" s="43" t="str">
        <f t="shared" si="71"/>
        <v>49,13</v>
      </c>
      <c r="H315" s="43" t="str">
        <f t="shared" si="75"/>
        <v>49,13</v>
      </c>
      <c r="I315" s="43">
        <f t="shared" si="81"/>
        <v>52.13</v>
      </c>
      <c r="J315" s="44"/>
      <c r="K315" s="58">
        <f t="shared" si="78"/>
        <v>1015</v>
      </c>
      <c r="L315" s="51">
        <f t="shared" si="74"/>
        <v>1015</v>
      </c>
      <c r="M315" s="53">
        <v>1.1000000000000001</v>
      </c>
      <c r="N315" s="54">
        <v>60</v>
      </c>
      <c r="O315" s="55">
        <f t="shared" si="79"/>
        <v>1176.5</v>
      </c>
      <c r="P315" s="57">
        <f t="shared" si="76"/>
        <v>1176</v>
      </c>
      <c r="Q315" s="23"/>
      <c r="R315" s="23"/>
      <c r="S315" s="46">
        <v>25</v>
      </c>
      <c r="T315" s="46">
        <v>25</v>
      </c>
      <c r="U315" s="46">
        <f t="shared" si="65"/>
        <v>180</v>
      </c>
      <c r="V315" s="15">
        <f t="shared" si="80"/>
        <v>230</v>
      </c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</row>
    <row r="316" spans="1:35" ht="13.5" customHeight="1">
      <c r="A316" s="23" t="str">
        <f t="shared" si="77"/>
        <v>LW15 10070Drewnopodobne</v>
      </c>
      <c r="B316" s="18" t="s">
        <v>99</v>
      </c>
      <c r="C316" s="14" t="s">
        <v>432</v>
      </c>
      <c r="D316" s="15">
        <v>100</v>
      </c>
      <c r="E316" s="13">
        <v>70</v>
      </c>
      <c r="F316" s="60" t="s">
        <v>2137</v>
      </c>
      <c r="G316" s="43" t="str">
        <f t="shared" si="71"/>
        <v>46,15</v>
      </c>
      <c r="H316" s="43" t="str">
        <f t="shared" si="75"/>
        <v>46,15</v>
      </c>
      <c r="I316" s="43">
        <f t="shared" si="81"/>
        <v>49.15</v>
      </c>
      <c r="J316" s="44"/>
      <c r="K316" s="58">
        <f t="shared" si="78"/>
        <v>804.5</v>
      </c>
      <c r="L316" s="51">
        <f t="shared" si="74"/>
        <v>805</v>
      </c>
      <c r="M316" s="53">
        <v>1.1000000000000001</v>
      </c>
      <c r="N316" s="54">
        <v>60</v>
      </c>
      <c r="O316" s="55">
        <f t="shared" si="79"/>
        <v>945.50000000000011</v>
      </c>
      <c r="P316" s="57">
        <f t="shared" si="76"/>
        <v>945</v>
      </c>
      <c r="Q316" s="23"/>
      <c r="R316" s="23"/>
      <c r="S316" s="46">
        <v>25</v>
      </c>
      <c r="T316" s="46">
        <v>25</v>
      </c>
      <c r="U316" s="46">
        <f t="shared" si="65"/>
        <v>160</v>
      </c>
      <c r="V316" s="15">
        <f t="shared" si="80"/>
        <v>210</v>
      </c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</row>
    <row r="317" spans="1:35" ht="13.5" customHeight="1">
      <c r="A317" s="23" t="str">
        <f t="shared" si="77"/>
        <v>LW16 10070Drewnopodobne</v>
      </c>
      <c r="B317" s="18" t="s">
        <v>100</v>
      </c>
      <c r="C317" s="14" t="s">
        <v>432</v>
      </c>
      <c r="D317" s="15">
        <v>100</v>
      </c>
      <c r="E317" s="13">
        <v>70</v>
      </c>
      <c r="F317" s="60" t="s">
        <v>2138</v>
      </c>
      <c r="G317" s="43" t="str">
        <f t="shared" si="71"/>
        <v>48,46</v>
      </c>
      <c r="H317" s="43" t="str">
        <f t="shared" si="75"/>
        <v>48,46</v>
      </c>
      <c r="I317" s="43">
        <f t="shared" si="81"/>
        <v>51.46</v>
      </c>
      <c r="J317" s="44"/>
      <c r="K317" s="58">
        <f t="shared" si="78"/>
        <v>945</v>
      </c>
      <c r="L317" s="51">
        <f t="shared" si="74"/>
        <v>945</v>
      </c>
      <c r="M317" s="53">
        <v>1.1000000000000001</v>
      </c>
      <c r="N317" s="54">
        <v>60</v>
      </c>
      <c r="O317" s="55">
        <f t="shared" si="79"/>
        <v>1099.5</v>
      </c>
      <c r="P317" s="57">
        <f t="shared" si="76"/>
        <v>1099</v>
      </c>
      <c r="Q317" s="23"/>
      <c r="R317" s="23"/>
      <c r="S317" s="46">
        <v>25</v>
      </c>
      <c r="T317" s="46">
        <v>25</v>
      </c>
      <c r="U317" s="46">
        <f t="shared" si="65"/>
        <v>180</v>
      </c>
      <c r="V317" s="15">
        <f t="shared" si="80"/>
        <v>230</v>
      </c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</row>
    <row r="318" spans="1:35" ht="13.5" customHeight="1">
      <c r="A318" s="23" t="str">
        <f t="shared" si="77"/>
        <v>LW17 10070Drewnopodobne</v>
      </c>
      <c r="B318" s="18" t="s">
        <v>101</v>
      </c>
      <c r="C318" s="14" t="s">
        <v>432</v>
      </c>
      <c r="D318" s="15">
        <v>100</v>
      </c>
      <c r="E318" s="13">
        <v>70</v>
      </c>
      <c r="F318" s="60" t="s">
        <v>2139</v>
      </c>
      <c r="G318" s="43" t="str">
        <f t="shared" si="71"/>
        <v>47,66</v>
      </c>
      <c r="H318" s="43" t="str">
        <f t="shared" si="75"/>
        <v>47,66</v>
      </c>
      <c r="I318" s="43">
        <f t="shared" si="81"/>
        <v>50.66</v>
      </c>
      <c r="J318" s="44"/>
      <c r="K318" s="58">
        <f t="shared" si="78"/>
        <v>978</v>
      </c>
      <c r="L318" s="51">
        <f t="shared" si="74"/>
        <v>978</v>
      </c>
      <c r="M318" s="53">
        <v>1.1000000000000001</v>
      </c>
      <c r="N318" s="54">
        <v>60</v>
      </c>
      <c r="O318" s="55">
        <f t="shared" si="79"/>
        <v>1135.8000000000002</v>
      </c>
      <c r="P318" s="57">
        <f t="shared" si="76"/>
        <v>1135</v>
      </c>
      <c r="Q318" s="23"/>
      <c r="R318" s="23"/>
      <c r="S318" s="46">
        <v>25</v>
      </c>
      <c r="T318" s="46">
        <v>25</v>
      </c>
      <c r="U318" s="46">
        <f t="shared" si="65"/>
        <v>180</v>
      </c>
      <c r="V318" s="15">
        <f t="shared" si="80"/>
        <v>230</v>
      </c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</row>
    <row r="319" spans="1:35" ht="13.5" customHeight="1">
      <c r="A319" s="23" t="str">
        <f t="shared" si="77"/>
        <v>LW18 10070Drewnopodobne</v>
      </c>
      <c r="B319" s="18" t="s">
        <v>102</v>
      </c>
      <c r="C319" s="14" t="s">
        <v>432</v>
      </c>
      <c r="D319" s="15">
        <v>100</v>
      </c>
      <c r="E319" s="13">
        <v>70</v>
      </c>
      <c r="F319" s="60" t="s">
        <v>2140</v>
      </c>
      <c r="G319" s="43" t="str">
        <f t="shared" si="71"/>
        <v>49,94</v>
      </c>
      <c r="H319" s="43" t="str">
        <f t="shared" si="75"/>
        <v>49,94</v>
      </c>
      <c r="I319" s="43">
        <f t="shared" si="81"/>
        <v>52.94</v>
      </c>
      <c r="J319" s="44"/>
      <c r="K319" s="58">
        <f t="shared" si="78"/>
        <v>1095</v>
      </c>
      <c r="L319" s="51">
        <f t="shared" si="74"/>
        <v>1095</v>
      </c>
      <c r="M319" s="53">
        <v>1.1000000000000001</v>
      </c>
      <c r="N319" s="54">
        <v>60</v>
      </c>
      <c r="O319" s="55">
        <f t="shared" si="79"/>
        <v>1264.5</v>
      </c>
      <c r="P319" s="57">
        <f t="shared" si="76"/>
        <v>1264</v>
      </c>
      <c r="Q319" s="23"/>
      <c r="R319" s="23"/>
      <c r="S319" s="46">
        <v>25</v>
      </c>
      <c r="T319" s="46">
        <v>25</v>
      </c>
      <c r="U319" s="46">
        <f t="shared" si="65"/>
        <v>180</v>
      </c>
      <c r="V319" s="15">
        <f t="shared" si="80"/>
        <v>230</v>
      </c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</row>
    <row r="320" spans="1:35" ht="13.5" customHeight="1">
      <c r="A320" s="23" t="str">
        <f t="shared" si="77"/>
        <v>LW19 10070Drewnopodobne</v>
      </c>
      <c r="B320" s="18" t="s">
        <v>103</v>
      </c>
      <c r="C320" s="14" t="s">
        <v>432</v>
      </c>
      <c r="D320" s="15">
        <v>100</v>
      </c>
      <c r="E320" s="13">
        <v>70</v>
      </c>
      <c r="F320" s="60" t="s">
        <v>2141</v>
      </c>
      <c r="G320" s="43" t="str">
        <f t="shared" si="71"/>
        <v>46,36</v>
      </c>
      <c r="H320" s="43" t="str">
        <f t="shared" si="75"/>
        <v>46,36</v>
      </c>
      <c r="I320" s="43">
        <f t="shared" si="81"/>
        <v>49.36</v>
      </c>
      <c r="J320" s="44"/>
      <c r="K320" s="58">
        <f t="shared" si="78"/>
        <v>886.5</v>
      </c>
      <c r="L320" s="51">
        <f t="shared" si="74"/>
        <v>887</v>
      </c>
      <c r="M320" s="53">
        <v>1.1000000000000001</v>
      </c>
      <c r="N320" s="54">
        <v>60</v>
      </c>
      <c r="O320" s="55">
        <f t="shared" si="79"/>
        <v>1035.7</v>
      </c>
      <c r="P320" s="57">
        <f t="shared" si="76"/>
        <v>1035</v>
      </c>
      <c r="Q320" s="23"/>
      <c r="R320" s="23"/>
      <c r="S320" s="46">
        <v>25</v>
      </c>
      <c r="T320" s="46">
        <v>25</v>
      </c>
      <c r="U320" s="46">
        <f t="shared" si="65"/>
        <v>160</v>
      </c>
      <c r="V320" s="15">
        <f t="shared" si="80"/>
        <v>210</v>
      </c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</row>
    <row r="321" spans="1:35" ht="13.5" customHeight="1">
      <c r="A321" s="23" t="str">
        <f t="shared" si="77"/>
        <v>LW20 10070Drewnopodobne</v>
      </c>
      <c r="B321" s="18" t="s">
        <v>105</v>
      </c>
      <c r="C321" s="14" t="s">
        <v>432</v>
      </c>
      <c r="D321" s="15">
        <v>100</v>
      </c>
      <c r="E321" s="13">
        <v>70</v>
      </c>
      <c r="F321" s="60" t="s">
        <v>2142</v>
      </c>
      <c r="G321" s="43" t="str">
        <f t="shared" si="71"/>
        <v>48,68</v>
      </c>
      <c r="H321" s="43" t="str">
        <f t="shared" si="75"/>
        <v>48,68</v>
      </c>
      <c r="I321" s="43">
        <f t="shared" si="81"/>
        <v>51.68</v>
      </c>
      <c r="J321" s="44"/>
      <c r="K321" s="58">
        <f t="shared" si="78"/>
        <v>977</v>
      </c>
      <c r="L321" s="51">
        <f t="shared" si="74"/>
        <v>977</v>
      </c>
      <c r="M321" s="53">
        <v>1.1000000000000001</v>
      </c>
      <c r="N321" s="54">
        <v>60</v>
      </c>
      <c r="O321" s="55">
        <f t="shared" si="79"/>
        <v>1134.7</v>
      </c>
      <c r="P321" s="57">
        <f t="shared" si="76"/>
        <v>1134</v>
      </c>
      <c r="Q321" s="23"/>
      <c r="R321" s="23"/>
      <c r="S321" s="46">
        <v>25</v>
      </c>
      <c r="T321" s="46">
        <v>25</v>
      </c>
      <c r="U321" s="46">
        <f t="shared" si="65"/>
        <v>180</v>
      </c>
      <c r="V321" s="15">
        <f t="shared" si="80"/>
        <v>230</v>
      </c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</row>
    <row r="322" spans="1:35" ht="13.5" customHeight="1">
      <c r="A322" s="23" t="str">
        <f t="shared" si="77"/>
        <v>LW2510070Drewnopodobne</v>
      </c>
      <c r="B322" s="20" t="s">
        <v>559</v>
      </c>
      <c r="C322" s="14" t="s">
        <v>432</v>
      </c>
      <c r="D322" s="15">
        <v>100</v>
      </c>
      <c r="E322" s="13">
        <v>70</v>
      </c>
      <c r="F322" s="60" t="s">
        <v>2143</v>
      </c>
      <c r="G322" s="43" t="str">
        <f t="shared" si="71"/>
        <v>38,5</v>
      </c>
      <c r="H322" s="43" t="str">
        <f t="shared" si="75"/>
        <v>38,5</v>
      </c>
      <c r="I322" s="43">
        <f t="shared" si="81"/>
        <v>41.5</v>
      </c>
      <c r="J322" s="44"/>
      <c r="K322" s="58">
        <f t="shared" si="78"/>
        <v>794</v>
      </c>
      <c r="L322" s="51">
        <f t="shared" si="74"/>
        <v>794</v>
      </c>
      <c r="M322" s="53">
        <v>1.1000000000000001</v>
      </c>
      <c r="N322" s="54">
        <v>60</v>
      </c>
      <c r="O322" s="55">
        <f t="shared" si="79"/>
        <v>933.40000000000009</v>
      </c>
      <c r="P322" s="57">
        <f t="shared" si="76"/>
        <v>933</v>
      </c>
      <c r="Q322" s="23"/>
      <c r="R322" s="23"/>
      <c r="S322" s="46">
        <v>25</v>
      </c>
      <c r="T322" s="46">
        <v>25</v>
      </c>
      <c r="U322" s="46">
        <f t="shared" si="65"/>
        <v>160</v>
      </c>
      <c r="V322" s="15">
        <f t="shared" si="80"/>
        <v>210</v>
      </c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</row>
    <row r="323" spans="1:35" ht="13.5" customHeight="1">
      <c r="A323" s="23" t="str">
        <f t="shared" si="77"/>
        <v>LW2610070Drewnopodobne</v>
      </c>
      <c r="B323" s="20" t="s">
        <v>560</v>
      </c>
      <c r="C323" s="14" t="s">
        <v>432</v>
      </c>
      <c r="D323" s="15">
        <v>100</v>
      </c>
      <c r="E323" s="13">
        <v>70</v>
      </c>
      <c r="F323" s="60" t="s">
        <v>2144</v>
      </c>
      <c r="G323" s="43" t="str">
        <f t="shared" si="71"/>
        <v>40,62</v>
      </c>
      <c r="H323" s="43" t="str">
        <f t="shared" si="75"/>
        <v>40,62</v>
      </c>
      <c r="I323" s="43">
        <f t="shared" si="81"/>
        <v>43.62</v>
      </c>
      <c r="J323" s="44"/>
      <c r="K323" s="58">
        <f t="shared" si="78"/>
        <v>921.5</v>
      </c>
      <c r="L323" s="51">
        <f t="shared" si="74"/>
        <v>922</v>
      </c>
      <c r="M323" s="53">
        <v>1.1000000000000001</v>
      </c>
      <c r="N323" s="54">
        <v>60</v>
      </c>
      <c r="O323" s="55">
        <f t="shared" si="79"/>
        <v>1074.2</v>
      </c>
      <c r="P323" s="57">
        <f t="shared" si="76"/>
        <v>1074</v>
      </c>
      <c r="Q323" s="23"/>
      <c r="R323" s="23"/>
      <c r="S323" s="46">
        <v>25</v>
      </c>
      <c r="T323" s="46">
        <v>25</v>
      </c>
      <c r="U323" s="46">
        <f t="shared" ref="U323:U386" si="82">IF(I323&lt;=$AA$5,$AB$4,IF(I323&lt;=$AA$15,$AB$6,IF(I323&lt;=$AA$17,$AB$16,IF(I323&lt;=$AA$19,AB$18,IF(I323&lt;=$AA$21,AB$20,IF(I323&lt;=$AA$23,AB$22,AB$23))))))</f>
        <v>160</v>
      </c>
      <c r="V323" s="15">
        <f t="shared" si="80"/>
        <v>210</v>
      </c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</row>
    <row r="324" spans="1:35" ht="13.5" customHeight="1">
      <c r="A324" s="23" t="str">
        <f t="shared" si="77"/>
        <v>LW2710070Drewnopodobne</v>
      </c>
      <c r="B324" s="20" t="s">
        <v>1738</v>
      </c>
      <c r="C324" s="14" t="s">
        <v>432</v>
      </c>
      <c r="D324" s="15">
        <v>100</v>
      </c>
      <c r="E324" s="13">
        <v>70</v>
      </c>
      <c r="F324" s="60" t="s">
        <v>2145</v>
      </c>
      <c r="G324" s="43" t="str">
        <f t="shared" si="71"/>
        <v>41,34</v>
      </c>
      <c r="H324" s="43" t="str">
        <f t="shared" si="75"/>
        <v>41,34</v>
      </c>
      <c r="I324" s="43">
        <f t="shared" si="81"/>
        <v>44.34</v>
      </c>
      <c r="J324" s="44"/>
      <c r="K324" s="58">
        <f t="shared" si="78"/>
        <v>887</v>
      </c>
      <c r="L324" s="51">
        <f t="shared" si="74"/>
        <v>887</v>
      </c>
      <c r="M324" s="53">
        <v>1.1000000000000001</v>
      </c>
      <c r="N324" s="54">
        <v>60</v>
      </c>
      <c r="O324" s="55">
        <f t="shared" si="79"/>
        <v>1035.7</v>
      </c>
      <c r="P324" s="57">
        <f t="shared" si="76"/>
        <v>1035</v>
      </c>
      <c r="Q324" s="23"/>
      <c r="R324" s="23"/>
      <c r="S324" s="46">
        <v>25</v>
      </c>
      <c r="T324" s="46">
        <v>25</v>
      </c>
      <c r="U324" s="46">
        <f t="shared" si="82"/>
        <v>160</v>
      </c>
      <c r="V324" s="15">
        <f t="shared" si="80"/>
        <v>210</v>
      </c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</row>
    <row r="325" spans="1:35" ht="13.5" customHeight="1">
      <c r="A325" s="23" t="str">
        <f t="shared" si="77"/>
        <v>LW2810070Drewnopodobne</v>
      </c>
      <c r="B325" s="20" t="s">
        <v>1739</v>
      </c>
      <c r="C325" s="14" t="s">
        <v>432</v>
      </c>
      <c r="D325" s="15">
        <v>100</v>
      </c>
      <c r="E325" s="13">
        <v>70</v>
      </c>
      <c r="F325" s="60" t="s">
        <v>2146</v>
      </c>
      <c r="G325" s="43" t="str">
        <f t="shared" si="71"/>
        <v>43,77</v>
      </c>
      <c r="H325" s="43" t="str">
        <f t="shared" si="75"/>
        <v>43,77</v>
      </c>
      <c r="I325" s="43">
        <f t="shared" si="81"/>
        <v>46.77</v>
      </c>
      <c r="J325" s="44"/>
      <c r="K325" s="58">
        <f t="shared" si="78"/>
        <v>1041</v>
      </c>
      <c r="L325" s="51">
        <f t="shared" si="74"/>
        <v>1041</v>
      </c>
      <c r="M325" s="53">
        <v>1.1000000000000001</v>
      </c>
      <c r="N325" s="54">
        <v>60</v>
      </c>
      <c r="O325" s="55">
        <f t="shared" si="79"/>
        <v>1205.1000000000001</v>
      </c>
      <c r="P325" s="57">
        <f t="shared" si="76"/>
        <v>1205</v>
      </c>
      <c r="Q325" s="23"/>
      <c r="R325" s="23"/>
      <c r="S325" s="46">
        <v>25</v>
      </c>
      <c r="T325" s="46">
        <v>25</v>
      </c>
      <c r="U325" s="46">
        <f t="shared" si="82"/>
        <v>160</v>
      </c>
      <c r="V325" s="15">
        <f t="shared" si="80"/>
        <v>210</v>
      </c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</row>
    <row r="326" spans="1:35" ht="13.5" customHeight="1">
      <c r="A326" s="23" t="str">
        <f t="shared" si="77"/>
        <v>LW2910070Drewnopodobne</v>
      </c>
      <c r="B326" s="20" t="s">
        <v>1740</v>
      </c>
      <c r="C326" s="14" t="s">
        <v>432</v>
      </c>
      <c r="D326" s="15">
        <v>100</v>
      </c>
      <c r="E326" s="13">
        <v>70</v>
      </c>
      <c r="F326" s="60" t="s">
        <v>2147</v>
      </c>
      <c r="G326" s="43" t="str">
        <f t="shared" ref="G326:G335" si="83">LEFT(F326,FIND("kg",F326)-2)</f>
        <v>46,07</v>
      </c>
      <c r="H326" s="43" t="str">
        <f t="shared" si="75"/>
        <v>46,07</v>
      </c>
      <c r="I326" s="43">
        <f t="shared" si="81"/>
        <v>49.07</v>
      </c>
      <c r="J326" s="44"/>
      <c r="K326" s="58">
        <f t="shared" si="78"/>
        <v>1021.5</v>
      </c>
      <c r="L326" s="51">
        <f t="shared" si="74"/>
        <v>1022</v>
      </c>
      <c r="M326" s="53">
        <v>1.1000000000000001</v>
      </c>
      <c r="N326" s="54">
        <v>60</v>
      </c>
      <c r="O326" s="55">
        <f t="shared" si="79"/>
        <v>1184.2</v>
      </c>
      <c r="P326" s="57">
        <f t="shared" si="76"/>
        <v>1184</v>
      </c>
      <c r="Q326" s="23"/>
      <c r="R326" s="23"/>
      <c r="S326" s="46">
        <v>25</v>
      </c>
      <c r="T326" s="46">
        <v>25</v>
      </c>
      <c r="U326" s="46">
        <f t="shared" si="82"/>
        <v>160</v>
      </c>
      <c r="V326" s="15">
        <f t="shared" si="80"/>
        <v>210</v>
      </c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</row>
    <row r="327" spans="1:35" ht="13.5" customHeight="1">
      <c r="A327" s="23" t="str">
        <f t="shared" si="77"/>
        <v>LW3010070Drewnopodobne</v>
      </c>
      <c r="B327" s="20" t="s">
        <v>1742</v>
      </c>
      <c r="C327" s="14" t="s">
        <v>432</v>
      </c>
      <c r="D327" s="15">
        <v>100</v>
      </c>
      <c r="E327" s="13">
        <v>70</v>
      </c>
      <c r="F327" s="60" t="s">
        <v>2148</v>
      </c>
      <c r="G327" s="43" t="str">
        <f t="shared" si="83"/>
        <v>48,5</v>
      </c>
      <c r="H327" s="43" t="str">
        <f t="shared" si="75"/>
        <v>48,5</v>
      </c>
      <c r="I327" s="43">
        <f t="shared" si="81"/>
        <v>51.5</v>
      </c>
      <c r="J327" s="44"/>
      <c r="K327" s="58">
        <f t="shared" si="78"/>
        <v>1161.5</v>
      </c>
      <c r="L327" s="51">
        <f t="shared" si="74"/>
        <v>1162</v>
      </c>
      <c r="M327" s="53">
        <v>1.1000000000000001</v>
      </c>
      <c r="N327" s="54">
        <v>60</v>
      </c>
      <c r="O327" s="55">
        <f t="shared" si="79"/>
        <v>1338.2</v>
      </c>
      <c r="P327" s="57">
        <f t="shared" si="76"/>
        <v>1338</v>
      </c>
      <c r="Q327" s="23"/>
      <c r="R327" s="23"/>
      <c r="S327" s="46">
        <v>25</v>
      </c>
      <c r="T327" s="46">
        <v>25</v>
      </c>
      <c r="U327" s="46">
        <f t="shared" si="82"/>
        <v>180</v>
      </c>
      <c r="V327" s="15">
        <f t="shared" si="80"/>
        <v>230</v>
      </c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</row>
    <row r="328" spans="1:35" ht="13.5" customHeight="1">
      <c r="A328" s="23" t="str">
        <f t="shared" si="77"/>
        <v>LW3110070Drewnopodobne</v>
      </c>
      <c r="B328" s="20" t="s">
        <v>1743</v>
      </c>
      <c r="C328" s="14" t="s">
        <v>432</v>
      </c>
      <c r="D328" s="15">
        <v>100</v>
      </c>
      <c r="E328" s="13">
        <v>70</v>
      </c>
      <c r="F328" s="60" t="s">
        <v>2149</v>
      </c>
      <c r="G328" s="43" t="str">
        <f t="shared" si="83"/>
        <v>49,44</v>
      </c>
      <c r="H328" s="43" t="str">
        <f t="shared" si="75"/>
        <v>49,44</v>
      </c>
      <c r="I328" s="43">
        <f t="shared" si="81"/>
        <v>52.44</v>
      </c>
      <c r="J328" s="13"/>
      <c r="K328" s="58">
        <f t="shared" si="78"/>
        <v>1119</v>
      </c>
      <c r="L328" s="51">
        <f t="shared" si="74"/>
        <v>1119</v>
      </c>
      <c r="M328" s="53">
        <v>1.1000000000000001</v>
      </c>
      <c r="N328" s="54">
        <v>60</v>
      </c>
      <c r="O328" s="55">
        <f t="shared" si="79"/>
        <v>1290.9000000000001</v>
      </c>
      <c r="P328" s="57">
        <f t="shared" si="76"/>
        <v>1290</v>
      </c>
      <c r="Q328" s="23"/>
      <c r="R328" s="23"/>
      <c r="S328" s="46">
        <v>25</v>
      </c>
      <c r="T328" s="46">
        <v>25</v>
      </c>
      <c r="U328" s="46">
        <f t="shared" si="82"/>
        <v>180</v>
      </c>
      <c r="V328" s="15">
        <f t="shared" si="80"/>
        <v>230</v>
      </c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</row>
    <row r="329" spans="1:35" ht="13.5" customHeight="1">
      <c r="A329" s="23" t="str">
        <f t="shared" si="77"/>
        <v>LW3210070Drewnopodobne</v>
      </c>
      <c r="B329" s="20" t="s">
        <v>1744</v>
      </c>
      <c r="C329" s="14" t="s">
        <v>432</v>
      </c>
      <c r="D329" s="15">
        <v>100</v>
      </c>
      <c r="E329" s="13">
        <v>70</v>
      </c>
      <c r="F329" s="60" t="s">
        <v>1780</v>
      </c>
      <c r="G329" s="43" t="str">
        <f t="shared" si="83"/>
        <v>51,87</v>
      </c>
      <c r="H329" s="43" t="str">
        <f t="shared" si="75"/>
        <v>51,87</v>
      </c>
      <c r="I329" s="43">
        <f t="shared" si="81"/>
        <v>54.87</v>
      </c>
      <c r="J329" s="44"/>
      <c r="K329" s="58">
        <f t="shared" si="78"/>
        <v>1272</v>
      </c>
      <c r="L329" s="51">
        <f t="shared" si="74"/>
        <v>1272</v>
      </c>
      <c r="M329" s="53">
        <v>1.1000000000000001</v>
      </c>
      <c r="N329" s="54">
        <v>60</v>
      </c>
      <c r="O329" s="55">
        <f t="shared" si="79"/>
        <v>1459.2</v>
      </c>
      <c r="P329" s="57">
        <f t="shared" si="76"/>
        <v>1459</v>
      </c>
      <c r="Q329" s="23"/>
      <c r="R329" s="23"/>
      <c r="S329" s="46">
        <v>25</v>
      </c>
      <c r="T329" s="46">
        <v>25</v>
      </c>
      <c r="U329" s="46">
        <f t="shared" si="82"/>
        <v>180</v>
      </c>
      <c r="V329" s="15">
        <f t="shared" si="80"/>
        <v>230</v>
      </c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</row>
    <row r="330" spans="1:35" ht="13.5" customHeight="1">
      <c r="A330" s="23" t="str">
        <f t="shared" si="77"/>
        <v>LW3310070Drewnopodobne</v>
      </c>
      <c r="B330" s="20" t="s">
        <v>1745</v>
      </c>
      <c r="C330" s="14" t="s">
        <v>432</v>
      </c>
      <c r="D330" s="15">
        <v>100</v>
      </c>
      <c r="E330" s="13">
        <v>70</v>
      </c>
      <c r="F330" s="60" t="s">
        <v>2150</v>
      </c>
      <c r="G330" s="43" t="str">
        <f t="shared" si="83"/>
        <v>49,73</v>
      </c>
      <c r="H330" s="43" t="str">
        <f t="shared" si="75"/>
        <v>49,73</v>
      </c>
      <c r="I330" s="43">
        <f t="shared" si="81"/>
        <v>52.73</v>
      </c>
      <c r="J330" s="44"/>
      <c r="K330" s="58">
        <f t="shared" si="78"/>
        <v>1124</v>
      </c>
      <c r="L330" s="51">
        <f t="shared" si="74"/>
        <v>1124</v>
      </c>
      <c r="M330" s="53">
        <v>1.1000000000000001</v>
      </c>
      <c r="N330" s="54">
        <v>60</v>
      </c>
      <c r="O330" s="55">
        <f t="shared" si="79"/>
        <v>1296.4000000000001</v>
      </c>
      <c r="P330" s="57">
        <f t="shared" si="76"/>
        <v>1296</v>
      </c>
      <c r="Q330" s="23"/>
      <c r="R330" s="23"/>
      <c r="S330" s="46">
        <v>25</v>
      </c>
      <c r="T330" s="46">
        <v>25</v>
      </c>
      <c r="U330" s="46">
        <f t="shared" si="82"/>
        <v>180</v>
      </c>
      <c r="V330" s="15">
        <f t="shared" si="80"/>
        <v>230</v>
      </c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</row>
    <row r="331" spans="1:35" ht="13.5" customHeight="1">
      <c r="A331" s="23" t="str">
        <f t="shared" si="77"/>
        <v>LW3410070Drewnopodobne</v>
      </c>
      <c r="B331" s="20" t="s">
        <v>1746</v>
      </c>
      <c r="C331" s="14" t="s">
        <v>432</v>
      </c>
      <c r="D331" s="15">
        <v>100</v>
      </c>
      <c r="E331" s="13">
        <v>70</v>
      </c>
      <c r="F331" s="60" t="s">
        <v>2151</v>
      </c>
      <c r="G331" s="43" t="str">
        <f t="shared" si="83"/>
        <v>52,17</v>
      </c>
      <c r="H331" s="43" t="str">
        <f t="shared" si="75"/>
        <v>52,17</v>
      </c>
      <c r="I331" s="43">
        <f t="shared" si="81"/>
        <v>55.17</v>
      </c>
      <c r="J331" s="44"/>
      <c r="K331" s="58">
        <f t="shared" si="78"/>
        <v>1263.5</v>
      </c>
      <c r="L331" s="51">
        <f t="shared" si="74"/>
        <v>1264</v>
      </c>
      <c r="M331" s="53">
        <v>1.1000000000000001</v>
      </c>
      <c r="N331" s="54">
        <v>60</v>
      </c>
      <c r="O331" s="55">
        <f t="shared" si="79"/>
        <v>1450.4</v>
      </c>
      <c r="P331" s="57">
        <f t="shared" si="76"/>
        <v>1450</v>
      </c>
      <c r="Q331" s="23"/>
      <c r="R331" s="23"/>
      <c r="S331" s="46">
        <v>25</v>
      </c>
      <c r="T331" s="46">
        <v>25</v>
      </c>
      <c r="U331" s="46">
        <f t="shared" si="82"/>
        <v>200</v>
      </c>
      <c r="V331" s="15">
        <f t="shared" si="80"/>
        <v>250</v>
      </c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</row>
    <row r="332" spans="1:35" ht="13.5" customHeight="1">
      <c r="A332" s="23" t="str">
        <f t="shared" si="77"/>
        <v>LW3510070Drewnopodobne</v>
      </c>
      <c r="B332" s="20" t="s">
        <v>1747</v>
      </c>
      <c r="C332" s="14" t="s">
        <v>432</v>
      </c>
      <c r="D332" s="15">
        <v>100</v>
      </c>
      <c r="E332" s="13">
        <v>70</v>
      </c>
      <c r="F332" s="60" t="s">
        <v>2152</v>
      </c>
      <c r="G332" s="43" t="str">
        <f t="shared" si="83"/>
        <v>46,48</v>
      </c>
      <c r="H332" s="43" t="str">
        <f t="shared" si="75"/>
        <v>46,48</v>
      </c>
      <c r="I332" s="43">
        <f t="shared" si="81"/>
        <v>49.48</v>
      </c>
      <c r="J332" s="44"/>
      <c r="K332" s="58">
        <f t="shared" si="78"/>
        <v>897</v>
      </c>
      <c r="L332" s="51">
        <f t="shared" si="74"/>
        <v>897</v>
      </c>
      <c r="M332" s="53">
        <v>1.1000000000000001</v>
      </c>
      <c r="N332" s="54">
        <v>60</v>
      </c>
      <c r="O332" s="55">
        <f t="shared" si="79"/>
        <v>1046.7</v>
      </c>
      <c r="P332" s="57">
        <f t="shared" si="76"/>
        <v>1046</v>
      </c>
      <c r="Q332" s="23"/>
      <c r="R332" s="23"/>
      <c r="S332" s="46">
        <v>25</v>
      </c>
      <c r="T332" s="46">
        <v>25</v>
      </c>
      <c r="U332" s="46">
        <f t="shared" si="82"/>
        <v>160</v>
      </c>
      <c r="V332" s="15">
        <f t="shared" si="80"/>
        <v>210</v>
      </c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</row>
    <row r="333" spans="1:35" ht="13.5" customHeight="1">
      <c r="A333" s="23" t="str">
        <f t="shared" si="77"/>
        <v>LW3610070Drewnopodobne</v>
      </c>
      <c r="B333" s="20" t="s">
        <v>1748</v>
      </c>
      <c r="C333" s="14" t="s">
        <v>432</v>
      </c>
      <c r="D333" s="15">
        <v>100</v>
      </c>
      <c r="E333" s="13">
        <v>70</v>
      </c>
      <c r="F333" s="60" t="s">
        <v>2153</v>
      </c>
      <c r="G333" s="43" t="str">
        <f t="shared" si="83"/>
        <v>48,91</v>
      </c>
      <c r="H333" s="43" t="str">
        <f t="shared" si="75"/>
        <v>48,91</v>
      </c>
      <c r="I333" s="43">
        <f t="shared" si="81"/>
        <v>51.91</v>
      </c>
      <c r="J333" s="44"/>
      <c r="K333" s="58">
        <f t="shared" si="78"/>
        <v>1050.5</v>
      </c>
      <c r="L333" s="51">
        <f t="shared" si="74"/>
        <v>1051</v>
      </c>
      <c r="M333" s="53">
        <v>1.1000000000000001</v>
      </c>
      <c r="N333" s="54">
        <v>60</v>
      </c>
      <c r="O333" s="55">
        <f t="shared" si="79"/>
        <v>1216.1000000000001</v>
      </c>
      <c r="P333" s="57">
        <f t="shared" si="76"/>
        <v>1216</v>
      </c>
      <c r="Q333" s="23"/>
      <c r="R333" s="23"/>
      <c r="S333" s="46">
        <v>25</v>
      </c>
      <c r="T333" s="46">
        <v>25</v>
      </c>
      <c r="U333" s="46">
        <f t="shared" si="82"/>
        <v>180</v>
      </c>
      <c r="V333" s="15">
        <f t="shared" si="80"/>
        <v>230</v>
      </c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</row>
    <row r="334" spans="1:35" ht="13.5" customHeight="1">
      <c r="A334" s="23" t="str">
        <f t="shared" si="77"/>
        <v>LW3710070Drewnopodobne</v>
      </c>
      <c r="B334" s="20" t="s">
        <v>1907</v>
      </c>
      <c r="C334" s="14" t="s">
        <v>432</v>
      </c>
      <c r="D334" s="15">
        <v>100</v>
      </c>
      <c r="E334" s="13">
        <v>70</v>
      </c>
      <c r="F334" s="60" t="s">
        <v>2154</v>
      </c>
      <c r="G334" s="43" t="str">
        <f t="shared" si="83"/>
        <v>47,35</v>
      </c>
      <c r="H334" s="43" t="str">
        <f t="shared" si="75"/>
        <v>47,35</v>
      </c>
      <c r="I334" s="43">
        <f t="shared" si="81"/>
        <v>50.35</v>
      </c>
      <c r="J334" s="44"/>
      <c r="K334" s="58">
        <f t="shared" si="78"/>
        <v>836</v>
      </c>
      <c r="L334" s="51">
        <f t="shared" si="74"/>
        <v>836</v>
      </c>
      <c r="M334" s="53">
        <v>1.1000000000000001</v>
      </c>
      <c r="N334" s="54">
        <v>60</v>
      </c>
      <c r="O334" s="55">
        <f t="shared" si="79"/>
        <v>979.6</v>
      </c>
      <c r="P334" s="57">
        <f t="shared" si="76"/>
        <v>979</v>
      </c>
      <c r="Q334" s="23"/>
      <c r="R334" s="23"/>
      <c r="S334" s="46">
        <v>25</v>
      </c>
      <c r="T334" s="46">
        <v>25</v>
      </c>
      <c r="U334" s="46">
        <f t="shared" si="82"/>
        <v>180</v>
      </c>
      <c r="V334" s="15">
        <f t="shared" si="80"/>
        <v>230</v>
      </c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</row>
    <row r="335" spans="1:35" s="4" customFormat="1" ht="13.5" customHeight="1">
      <c r="A335" s="23" t="str">
        <f t="shared" si="77"/>
        <v>LW3810070Drewnopodobne</v>
      </c>
      <c r="B335" s="20" t="s">
        <v>1978</v>
      </c>
      <c r="C335" s="14" t="s">
        <v>432</v>
      </c>
      <c r="D335" s="15">
        <v>100</v>
      </c>
      <c r="E335" s="13">
        <v>70</v>
      </c>
      <c r="F335" s="60" t="s">
        <v>59</v>
      </c>
      <c r="G335" s="43" t="str">
        <f t="shared" si="83"/>
        <v>49,79</v>
      </c>
      <c r="H335" s="43" t="str">
        <f t="shared" si="75"/>
        <v>49,79</v>
      </c>
      <c r="I335" s="43">
        <f t="shared" si="81"/>
        <v>52.79</v>
      </c>
      <c r="J335" s="44"/>
      <c r="K335" s="58">
        <f t="shared" si="78"/>
        <v>990</v>
      </c>
      <c r="L335" s="51">
        <f t="shared" si="74"/>
        <v>990</v>
      </c>
      <c r="M335" s="53">
        <v>1.1000000000000001</v>
      </c>
      <c r="N335" s="54">
        <v>60</v>
      </c>
      <c r="O335" s="55">
        <f t="shared" si="79"/>
        <v>1149</v>
      </c>
      <c r="P335" s="57">
        <f t="shared" si="76"/>
        <v>1149</v>
      </c>
      <c r="Q335" s="23"/>
      <c r="R335" s="23"/>
      <c r="S335" s="46">
        <v>25</v>
      </c>
      <c r="T335" s="46">
        <v>25</v>
      </c>
      <c r="U335" s="46">
        <f t="shared" si="82"/>
        <v>180</v>
      </c>
      <c r="V335" s="15">
        <f t="shared" si="80"/>
        <v>230</v>
      </c>
    </row>
    <row r="336" spans="1:35" ht="13.5" customHeight="1">
      <c r="A336" s="235" t="str">
        <f t="shared" ref="A336:A372" si="84">CONCATENATE(B336,D336,E336,C336)</f>
        <v>LW duble 1 10080Podstawowy</v>
      </c>
      <c r="B336" s="18" t="s">
        <v>90</v>
      </c>
      <c r="C336" s="14" t="s">
        <v>431</v>
      </c>
      <c r="D336" s="15">
        <v>100</v>
      </c>
      <c r="E336" s="13">
        <v>80</v>
      </c>
      <c r="F336" s="60" t="s">
        <v>2229</v>
      </c>
      <c r="G336" s="43" t="str">
        <f t="shared" ref="G336:G372" si="85">LEFT(F336,FIND("kg",F336)-2)</f>
        <v>45,55</v>
      </c>
      <c r="H336" s="43" t="str">
        <f t="shared" ref="H336:H398" si="86">MID(G336,1,5)</f>
        <v>45,55</v>
      </c>
      <c r="I336" s="43">
        <f t="shared" ref="I336:I372" si="87">H336+3</f>
        <v>48.55</v>
      </c>
      <c r="J336" s="60" t="s">
        <v>2299</v>
      </c>
      <c r="K336" s="58" t="str">
        <f t="shared" ref="K336:K372" si="88">LEFT(J336,FIND("zł",J336)-2)</f>
        <v>774,94</v>
      </c>
      <c r="L336" s="47">
        <f t="shared" ref="L336:L372" si="89">ROUNDUP(K336,0)</f>
        <v>775</v>
      </c>
      <c r="M336" s="53">
        <v>1.1000000000000001</v>
      </c>
      <c r="N336" s="54">
        <v>60</v>
      </c>
      <c r="O336" s="55">
        <f t="shared" ref="O336:O372" si="90">L336*M336+N336</f>
        <v>912.50000000000011</v>
      </c>
      <c r="P336" s="57">
        <f>INT(O336)</f>
        <v>912</v>
      </c>
      <c r="Q336" s="23"/>
      <c r="R336" s="23"/>
      <c r="S336" s="46">
        <v>25</v>
      </c>
      <c r="T336" s="46">
        <v>25</v>
      </c>
      <c r="U336" s="46">
        <f t="shared" si="82"/>
        <v>160</v>
      </c>
      <c r="V336" s="15">
        <f t="shared" ref="V336:V372" si="91">SUM(S336:U336)</f>
        <v>210</v>
      </c>
      <c r="Y336" s="4"/>
      <c r="Z336" s="4"/>
      <c r="AA336" s="40"/>
      <c r="AB336" s="5"/>
      <c r="AC336" s="4"/>
      <c r="AD336" s="5"/>
      <c r="AE336" s="4"/>
      <c r="AF336" s="4"/>
      <c r="AG336" s="4"/>
      <c r="AH336" s="4"/>
      <c r="AI336" s="4"/>
    </row>
    <row r="337" spans="1:35" ht="13.5" customHeight="1">
      <c r="A337" s="235" t="str">
        <f t="shared" si="84"/>
        <v>LW duble 2 10080Podstawowy</v>
      </c>
      <c r="B337" s="18" t="s">
        <v>91</v>
      </c>
      <c r="C337" s="14" t="s">
        <v>431</v>
      </c>
      <c r="D337" s="15">
        <v>100</v>
      </c>
      <c r="E337" s="13">
        <v>80</v>
      </c>
      <c r="F337" s="60" t="s">
        <v>2230</v>
      </c>
      <c r="G337" s="43" t="str">
        <f t="shared" si="85"/>
        <v>48,77</v>
      </c>
      <c r="H337" s="43" t="str">
        <f t="shared" si="86"/>
        <v>48,77</v>
      </c>
      <c r="I337" s="43">
        <f t="shared" si="87"/>
        <v>51.77</v>
      </c>
      <c r="J337" s="60" t="s">
        <v>2300</v>
      </c>
      <c r="K337" s="58" t="str">
        <f t="shared" si="88"/>
        <v>870,12</v>
      </c>
      <c r="L337" s="47">
        <f t="shared" si="89"/>
        <v>871</v>
      </c>
      <c r="M337" s="53">
        <v>1.1000000000000001</v>
      </c>
      <c r="N337" s="54">
        <v>60</v>
      </c>
      <c r="O337" s="55">
        <f t="shared" si="90"/>
        <v>1018.1</v>
      </c>
      <c r="P337" s="57">
        <f t="shared" ref="P337:P399" si="92">INT(O337)</f>
        <v>1018</v>
      </c>
      <c r="Q337" s="23"/>
      <c r="R337" s="23"/>
      <c r="S337" s="46">
        <v>25</v>
      </c>
      <c r="T337" s="46">
        <v>25</v>
      </c>
      <c r="U337" s="46">
        <f t="shared" si="82"/>
        <v>180</v>
      </c>
      <c r="V337" s="15">
        <f t="shared" si="91"/>
        <v>230</v>
      </c>
      <c r="Y337" s="4"/>
      <c r="Z337" s="4"/>
      <c r="AA337" s="40"/>
      <c r="AB337" s="5"/>
      <c r="AC337" s="4"/>
      <c r="AD337" s="4"/>
      <c r="AE337" s="4"/>
      <c r="AF337" s="4"/>
      <c r="AG337" s="4"/>
      <c r="AH337" s="4"/>
      <c r="AI337" s="4"/>
    </row>
    <row r="338" spans="1:35" ht="13.5" customHeight="1">
      <c r="A338" s="235" t="str">
        <f t="shared" si="84"/>
        <v>LW duble 3 10080Podstawowy</v>
      </c>
      <c r="B338" s="18" t="s">
        <v>92</v>
      </c>
      <c r="C338" s="14" t="s">
        <v>431</v>
      </c>
      <c r="D338" s="15">
        <v>100</v>
      </c>
      <c r="E338" s="13">
        <v>80</v>
      </c>
      <c r="F338" s="60" t="s">
        <v>2231</v>
      </c>
      <c r="G338" s="43" t="str">
        <f t="shared" si="85"/>
        <v>50,01</v>
      </c>
      <c r="H338" s="43" t="str">
        <f t="shared" si="86"/>
        <v>50,01</v>
      </c>
      <c r="I338" s="43">
        <f t="shared" si="87"/>
        <v>53.01</v>
      </c>
      <c r="J338" s="60" t="s">
        <v>2301</v>
      </c>
      <c r="K338" s="58" t="str">
        <f t="shared" si="88"/>
        <v>932,88</v>
      </c>
      <c r="L338" s="47">
        <f t="shared" si="89"/>
        <v>933</v>
      </c>
      <c r="M338" s="53">
        <v>1.1000000000000001</v>
      </c>
      <c r="N338" s="54">
        <v>60</v>
      </c>
      <c r="O338" s="55">
        <f t="shared" si="90"/>
        <v>1086.3000000000002</v>
      </c>
      <c r="P338" s="57">
        <f t="shared" si="92"/>
        <v>1086</v>
      </c>
      <c r="Q338" s="23"/>
      <c r="R338" s="23"/>
      <c r="S338" s="46">
        <v>25</v>
      </c>
      <c r="T338" s="46">
        <v>25</v>
      </c>
      <c r="U338" s="46">
        <f t="shared" si="82"/>
        <v>180</v>
      </c>
      <c r="V338" s="15">
        <f t="shared" si="91"/>
        <v>230</v>
      </c>
      <c r="Y338" s="4"/>
      <c r="Z338" s="4"/>
      <c r="AA338" s="40"/>
      <c r="AB338" s="5"/>
      <c r="AC338" s="4"/>
      <c r="AD338" s="4"/>
      <c r="AE338" s="4"/>
      <c r="AF338" s="4"/>
      <c r="AG338" s="4"/>
      <c r="AH338" s="4"/>
      <c r="AI338" s="4"/>
    </row>
    <row r="339" spans="1:35" ht="13.5" customHeight="1">
      <c r="A339" s="235" t="str">
        <f t="shared" si="84"/>
        <v>LW1 10080Podstawowy</v>
      </c>
      <c r="B339" s="18" t="s">
        <v>93</v>
      </c>
      <c r="C339" s="14" t="s">
        <v>431</v>
      </c>
      <c r="D339" s="15">
        <v>100</v>
      </c>
      <c r="E339" s="13">
        <v>80</v>
      </c>
      <c r="F339" s="60" t="s">
        <v>2232</v>
      </c>
      <c r="G339" s="43" t="str">
        <f t="shared" si="85"/>
        <v>36,18</v>
      </c>
      <c r="H339" s="43" t="str">
        <f t="shared" si="86"/>
        <v>36,18</v>
      </c>
      <c r="I339" s="43">
        <f t="shared" si="87"/>
        <v>39.18</v>
      </c>
      <c r="J339" s="60" t="s">
        <v>2302</v>
      </c>
      <c r="K339" s="58" t="str">
        <f t="shared" si="88"/>
        <v>486,70</v>
      </c>
      <c r="L339" s="47">
        <f t="shared" si="89"/>
        <v>487</v>
      </c>
      <c r="M339" s="53">
        <v>1.1000000000000001</v>
      </c>
      <c r="N339" s="54">
        <v>60</v>
      </c>
      <c r="O339" s="55">
        <f t="shared" si="90"/>
        <v>595.70000000000005</v>
      </c>
      <c r="P339" s="57">
        <f t="shared" si="92"/>
        <v>595</v>
      </c>
      <c r="Q339" s="23"/>
      <c r="R339" s="23"/>
      <c r="S339" s="46">
        <v>25</v>
      </c>
      <c r="T339" s="46">
        <v>25</v>
      </c>
      <c r="U339" s="46">
        <f t="shared" si="82"/>
        <v>120</v>
      </c>
      <c r="V339" s="15">
        <f t="shared" si="91"/>
        <v>170</v>
      </c>
      <c r="Y339" s="4"/>
      <c r="Z339" s="4"/>
      <c r="AA339" s="40"/>
      <c r="AB339" s="5"/>
      <c r="AC339" s="4"/>
      <c r="AD339" s="4"/>
      <c r="AE339" s="4"/>
      <c r="AF339" s="4"/>
      <c r="AG339" s="4"/>
      <c r="AH339" s="4"/>
      <c r="AI339" s="4"/>
    </row>
    <row r="340" spans="1:35" ht="13.5" customHeight="1">
      <c r="A340" s="235" t="str">
        <f t="shared" si="84"/>
        <v>LW2 10080Podstawowy</v>
      </c>
      <c r="B340" s="18" t="s">
        <v>104</v>
      </c>
      <c r="C340" s="14" t="s">
        <v>431</v>
      </c>
      <c r="D340" s="15">
        <v>100</v>
      </c>
      <c r="E340" s="13">
        <v>80</v>
      </c>
      <c r="F340" s="60" t="s">
        <v>2233</v>
      </c>
      <c r="G340" s="43" t="str">
        <f t="shared" si="85"/>
        <v>42,32</v>
      </c>
      <c r="H340" s="43" t="str">
        <f t="shared" si="86"/>
        <v>42,32</v>
      </c>
      <c r="I340" s="43">
        <f t="shared" si="87"/>
        <v>45.32</v>
      </c>
      <c r="J340" s="60" t="s">
        <v>2303</v>
      </c>
      <c r="K340" s="58" t="str">
        <f t="shared" si="88"/>
        <v>543,41</v>
      </c>
      <c r="L340" s="47">
        <f t="shared" si="89"/>
        <v>544</v>
      </c>
      <c r="M340" s="53">
        <v>1.1000000000000001</v>
      </c>
      <c r="N340" s="54">
        <v>60</v>
      </c>
      <c r="O340" s="55">
        <f t="shared" si="90"/>
        <v>658.40000000000009</v>
      </c>
      <c r="P340" s="57">
        <f t="shared" si="92"/>
        <v>658</v>
      </c>
      <c r="Q340" s="23"/>
      <c r="R340" s="23"/>
      <c r="S340" s="46">
        <v>25</v>
      </c>
      <c r="T340" s="46">
        <v>25</v>
      </c>
      <c r="U340" s="46">
        <f t="shared" si="82"/>
        <v>160</v>
      </c>
      <c r="V340" s="15">
        <f t="shared" si="91"/>
        <v>210</v>
      </c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</row>
    <row r="341" spans="1:35" ht="13.5" customHeight="1">
      <c r="A341" s="235" t="str">
        <f t="shared" si="84"/>
        <v>LW3 10080Podstawowy</v>
      </c>
      <c r="B341" s="18" t="s">
        <v>106</v>
      </c>
      <c r="C341" s="14" t="s">
        <v>431</v>
      </c>
      <c r="D341" s="15">
        <v>100</v>
      </c>
      <c r="E341" s="13">
        <v>80</v>
      </c>
      <c r="F341" s="60" t="s">
        <v>2234</v>
      </c>
      <c r="G341" s="43" t="str">
        <f t="shared" si="85"/>
        <v>44,48</v>
      </c>
      <c r="H341" s="43" t="str">
        <f t="shared" si="86"/>
        <v>44,48</v>
      </c>
      <c r="I341" s="43">
        <f t="shared" si="87"/>
        <v>47.48</v>
      </c>
      <c r="J341" s="60" t="s">
        <v>2304</v>
      </c>
      <c r="K341" s="58" t="str">
        <f t="shared" si="88"/>
        <v>563,77</v>
      </c>
      <c r="L341" s="47">
        <f t="shared" si="89"/>
        <v>564</v>
      </c>
      <c r="M341" s="236">
        <v>1.2</v>
      </c>
      <c r="N341" s="54">
        <v>60</v>
      </c>
      <c r="O341" s="55">
        <f t="shared" si="90"/>
        <v>736.8</v>
      </c>
      <c r="P341" s="57">
        <f t="shared" si="92"/>
        <v>736</v>
      </c>
      <c r="Q341" s="23"/>
      <c r="R341" s="23"/>
      <c r="S341" s="46">
        <v>25</v>
      </c>
      <c r="T341" s="46">
        <v>25</v>
      </c>
      <c r="U341" s="46">
        <f t="shared" si="82"/>
        <v>160</v>
      </c>
      <c r="V341" s="15">
        <f t="shared" si="91"/>
        <v>210</v>
      </c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</row>
    <row r="342" spans="1:35" ht="13.5" customHeight="1">
      <c r="A342" s="235" t="str">
        <f t="shared" si="84"/>
        <v>LW4 10080Podstawowy</v>
      </c>
      <c r="B342" s="18" t="s">
        <v>107</v>
      </c>
      <c r="C342" s="14" t="s">
        <v>431</v>
      </c>
      <c r="D342" s="15">
        <v>100</v>
      </c>
      <c r="E342" s="13">
        <v>80</v>
      </c>
      <c r="F342" s="60" t="s">
        <v>2235</v>
      </c>
      <c r="G342" s="43" t="str">
        <f t="shared" si="85"/>
        <v>48,48</v>
      </c>
      <c r="H342" s="43" t="str">
        <f t="shared" si="86"/>
        <v>48,48</v>
      </c>
      <c r="I342" s="43">
        <f t="shared" si="87"/>
        <v>51.48</v>
      </c>
      <c r="J342" s="60" t="s">
        <v>2305</v>
      </c>
      <c r="K342" s="58" t="str">
        <f t="shared" si="88"/>
        <v>661,74</v>
      </c>
      <c r="L342" s="47">
        <f t="shared" si="89"/>
        <v>662</v>
      </c>
      <c r="M342" s="53">
        <v>1.1000000000000001</v>
      </c>
      <c r="N342" s="54">
        <v>60</v>
      </c>
      <c r="O342" s="55">
        <f t="shared" si="90"/>
        <v>788.2</v>
      </c>
      <c r="P342" s="57">
        <f t="shared" si="92"/>
        <v>788</v>
      </c>
      <c r="Q342" s="23"/>
      <c r="R342" s="23"/>
      <c r="S342" s="46">
        <v>25</v>
      </c>
      <c r="T342" s="46">
        <v>25</v>
      </c>
      <c r="U342" s="46">
        <f t="shared" si="82"/>
        <v>180</v>
      </c>
      <c r="V342" s="15">
        <f t="shared" si="91"/>
        <v>230</v>
      </c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</row>
    <row r="343" spans="1:35" ht="13.5" customHeight="1">
      <c r="A343" s="235" t="str">
        <f t="shared" si="84"/>
        <v>LW5 10080Podstawowy</v>
      </c>
      <c r="B343" s="18" t="s">
        <v>108</v>
      </c>
      <c r="C343" s="14" t="s">
        <v>431</v>
      </c>
      <c r="D343" s="15">
        <v>100</v>
      </c>
      <c r="E343" s="13">
        <v>80</v>
      </c>
      <c r="F343" s="60" t="s">
        <v>2236</v>
      </c>
      <c r="G343" s="43" t="str">
        <f t="shared" si="85"/>
        <v>48,59</v>
      </c>
      <c r="H343" s="43" t="str">
        <f t="shared" si="86"/>
        <v>48,59</v>
      </c>
      <c r="I343" s="43">
        <f t="shared" si="87"/>
        <v>51.59</v>
      </c>
      <c r="J343" s="60" t="s">
        <v>2306</v>
      </c>
      <c r="K343" s="58" t="str">
        <f t="shared" si="88"/>
        <v>667,01</v>
      </c>
      <c r="L343" s="47">
        <f t="shared" si="89"/>
        <v>668</v>
      </c>
      <c r="M343" s="53">
        <v>1.1000000000000001</v>
      </c>
      <c r="N343" s="54">
        <v>60</v>
      </c>
      <c r="O343" s="55">
        <f t="shared" si="90"/>
        <v>794.80000000000007</v>
      </c>
      <c r="P343" s="57">
        <f t="shared" si="92"/>
        <v>794</v>
      </c>
      <c r="Q343" s="23"/>
      <c r="R343" s="23"/>
      <c r="S343" s="46">
        <v>25</v>
      </c>
      <c r="T343" s="46">
        <v>25</v>
      </c>
      <c r="U343" s="46">
        <f t="shared" si="82"/>
        <v>180</v>
      </c>
      <c r="V343" s="15">
        <f t="shared" si="91"/>
        <v>230</v>
      </c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</row>
    <row r="344" spans="1:35" ht="13.5" customHeight="1">
      <c r="A344" s="235" t="str">
        <f t="shared" si="84"/>
        <v>LW6 10080Podstawowy</v>
      </c>
      <c r="B344" s="18" t="s">
        <v>109</v>
      </c>
      <c r="C344" s="14" t="s">
        <v>431</v>
      </c>
      <c r="D344" s="15">
        <v>100</v>
      </c>
      <c r="E344" s="13">
        <v>80</v>
      </c>
      <c r="F344" s="60" t="s">
        <v>2237</v>
      </c>
      <c r="G344" s="43" t="str">
        <f t="shared" si="85"/>
        <v>52,87</v>
      </c>
      <c r="H344" s="43" t="str">
        <f t="shared" si="86"/>
        <v>52,87</v>
      </c>
      <c r="I344" s="43">
        <f t="shared" si="87"/>
        <v>55.87</v>
      </c>
      <c r="J344" s="60" t="s">
        <v>88</v>
      </c>
      <c r="K344" s="58" t="str">
        <f t="shared" si="88"/>
        <v>760,75</v>
      </c>
      <c r="L344" s="47">
        <f t="shared" si="89"/>
        <v>761</v>
      </c>
      <c r="M344" s="53">
        <v>1.1000000000000001</v>
      </c>
      <c r="N344" s="54">
        <v>60</v>
      </c>
      <c r="O344" s="55">
        <f t="shared" si="90"/>
        <v>897.1</v>
      </c>
      <c r="P344" s="57">
        <f t="shared" si="92"/>
        <v>897</v>
      </c>
      <c r="Q344" s="23"/>
      <c r="R344" s="23"/>
      <c r="S344" s="46">
        <v>25</v>
      </c>
      <c r="T344" s="46">
        <v>25</v>
      </c>
      <c r="U344" s="46">
        <f t="shared" si="82"/>
        <v>200</v>
      </c>
      <c r="V344" s="15">
        <f t="shared" si="91"/>
        <v>250</v>
      </c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</row>
    <row r="345" spans="1:35" ht="13.5" customHeight="1">
      <c r="A345" s="235" t="str">
        <f t="shared" si="84"/>
        <v>LW7 10080Podstawowy</v>
      </c>
      <c r="B345" s="18" t="s">
        <v>110</v>
      </c>
      <c r="C345" s="14" t="s">
        <v>431</v>
      </c>
      <c r="D345" s="15">
        <v>100</v>
      </c>
      <c r="E345" s="13">
        <v>80</v>
      </c>
      <c r="F345" s="60" t="s">
        <v>2238</v>
      </c>
      <c r="G345" s="43" t="str">
        <f t="shared" si="85"/>
        <v>47,41</v>
      </c>
      <c r="H345" s="43" t="str">
        <f t="shared" si="86"/>
        <v>47,41</v>
      </c>
      <c r="I345" s="43">
        <f t="shared" si="87"/>
        <v>50.41</v>
      </c>
      <c r="J345" s="60" t="s">
        <v>2307</v>
      </c>
      <c r="K345" s="58" t="str">
        <f t="shared" si="88"/>
        <v>658,37</v>
      </c>
      <c r="L345" s="47">
        <f t="shared" si="89"/>
        <v>659</v>
      </c>
      <c r="M345" s="53">
        <v>1.1000000000000001</v>
      </c>
      <c r="N345" s="54">
        <v>60</v>
      </c>
      <c r="O345" s="55">
        <f t="shared" si="90"/>
        <v>784.90000000000009</v>
      </c>
      <c r="P345" s="57">
        <f t="shared" si="92"/>
        <v>784</v>
      </c>
      <c r="Q345" s="23"/>
      <c r="R345" s="23"/>
      <c r="S345" s="46">
        <v>25</v>
      </c>
      <c r="T345" s="46">
        <v>25</v>
      </c>
      <c r="U345" s="46">
        <f t="shared" si="82"/>
        <v>180</v>
      </c>
      <c r="V345" s="15">
        <f t="shared" si="91"/>
        <v>230</v>
      </c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</row>
    <row r="346" spans="1:35" ht="13.5" customHeight="1">
      <c r="A346" s="235" t="str">
        <f t="shared" si="84"/>
        <v>LW8 10080Podstawowy</v>
      </c>
      <c r="B346" s="18" t="s">
        <v>111</v>
      </c>
      <c r="C346" s="14" t="s">
        <v>431</v>
      </c>
      <c r="D346" s="15">
        <v>100</v>
      </c>
      <c r="E346" s="13">
        <v>80</v>
      </c>
      <c r="F346" s="60" t="s">
        <v>49</v>
      </c>
      <c r="G346" s="43" t="str">
        <f t="shared" si="85"/>
        <v>49,7</v>
      </c>
      <c r="H346" s="43" t="str">
        <f t="shared" si="86"/>
        <v>49,7</v>
      </c>
      <c r="I346" s="43">
        <f t="shared" si="87"/>
        <v>52.7</v>
      </c>
      <c r="J346" s="60" t="s">
        <v>2308</v>
      </c>
      <c r="K346" s="58" t="str">
        <f t="shared" si="88"/>
        <v>715,57</v>
      </c>
      <c r="L346" s="47">
        <f t="shared" si="89"/>
        <v>716</v>
      </c>
      <c r="M346" s="53">
        <v>1.1000000000000001</v>
      </c>
      <c r="N346" s="54">
        <v>60</v>
      </c>
      <c r="O346" s="55">
        <f t="shared" si="90"/>
        <v>847.6</v>
      </c>
      <c r="P346" s="57">
        <f t="shared" si="92"/>
        <v>847</v>
      </c>
      <c r="Q346" s="23"/>
      <c r="R346" s="23"/>
      <c r="S346" s="46">
        <v>25</v>
      </c>
      <c r="T346" s="46">
        <v>25</v>
      </c>
      <c r="U346" s="46">
        <f t="shared" si="82"/>
        <v>180</v>
      </c>
      <c r="V346" s="15">
        <f t="shared" si="91"/>
        <v>230</v>
      </c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</row>
    <row r="347" spans="1:35" ht="13.5" customHeight="1">
      <c r="A347" s="235" t="str">
        <f t="shared" si="84"/>
        <v>LW9 10080Podstawowy</v>
      </c>
      <c r="B347" s="18" t="s">
        <v>112</v>
      </c>
      <c r="C347" s="14" t="s">
        <v>431</v>
      </c>
      <c r="D347" s="15">
        <v>100</v>
      </c>
      <c r="E347" s="13">
        <v>80</v>
      </c>
      <c r="F347" s="60" t="s">
        <v>2239</v>
      </c>
      <c r="G347" s="43" t="str">
        <f t="shared" si="85"/>
        <v>48,36</v>
      </c>
      <c r="H347" s="43" t="str">
        <f t="shared" si="86"/>
        <v>48,36</v>
      </c>
      <c r="I347" s="43">
        <f t="shared" si="87"/>
        <v>51.36</v>
      </c>
      <c r="J347" s="60" t="s">
        <v>2309</v>
      </c>
      <c r="K347" s="58" t="str">
        <f t="shared" si="88"/>
        <v>731,40</v>
      </c>
      <c r="L347" s="47">
        <f t="shared" si="89"/>
        <v>732</v>
      </c>
      <c r="M347" s="53">
        <v>1.1000000000000001</v>
      </c>
      <c r="N347" s="54">
        <v>60</v>
      </c>
      <c r="O347" s="55">
        <f t="shared" si="90"/>
        <v>865.2</v>
      </c>
      <c r="P347" s="57">
        <f t="shared" si="92"/>
        <v>865</v>
      </c>
      <c r="Q347" s="23"/>
      <c r="R347" s="23"/>
      <c r="S347" s="46">
        <v>25</v>
      </c>
      <c r="T347" s="46">
        <v>25</v>
      </c>
      <c r="U347" s="46">
        <f t="shared" si="82"/>
        <v>180</v>
      </c>
      <c r="V347" s="15">
        <f t="shared" si="91"/>
        <v>230</v>
      </c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</row>
    <row r="348" spans="1:35" ht="13.5" customHeight="1">
      <c r="A348" s="235" t="str">
        <f t="shared" si="84"/>
        <v>LW10 10080Podstawowy</v>
      </c>
      <c r="B348" s="18" t="s">
        <v>94</v>
      </c>
      <c r="C348" s="14" t="s">
        <v>431</v>
      </c>
      <c r="D348" s="15">
        <v>100</v>
      </c>
      <c r="E348" s="13">
        <v>80</v>
      </c>
      <c r="F348" s="60" t="s">
        <v>2240</v>
      </c>
      <c r="G348" s="43" t="str">
        <f t="shared" si="85"/>
        <v>50,65</v>
      </c>
      <c r="H348" s="43" t="str">
        <f t="shared" si="86"/>
        <v>50,65</v>
      </c>
      <c r="I348" s="43">
        <f t="shared" si="87"/>
        <v>53.65</v>
      </c>
      <c r="J348" s="60" t="s">
        <v>2310</v>
      </c>
      <c r="K348" s="58" t="str">
        <f t="shared" si="88"/>
        <v>810,89</v>
      </c>
      <c r="L348" s="47">
        <f t="shared" si="89"/>
        <v>811</v>
      </c>
      <c r="M348" s="53">
        <v>1.1000000000000001</v>
      </c>
      <c r="N348" s="54">
        <v>60</v>
      </c>
      <c r="O348" s="55">
        <f t="shared" si="90"/>
        <v>952.1</v>
      </c>
      <c r="P348" s="57">
        <f t="shared" si="92"/>
        <v>952</v>
      </c>
      <c r="Q348" s="23"/>
      <c r="R348" s="23"/>
      <c r="S348" s="46">
        <v>25</v>
      </c>
      <c r="T348" s="46">
        <v>25</v>
      </c>
      <c r="U348" s="46">
        <f t="shared" si="82"/>
        <v>180</v>
      </c>
      <c r="V348" s="15">
        <f t="shared" si="91"/>
        <v>230</v>
      </c>
      <c r="Y348" s="4"/>
      <c r="Z348" s="4"/>
      <c r="AA348" s="40"/>
      <c r="AB348" s="5"/>
      <c r="AC348" s="4"/>
      <c r="AD348" s="4"/>
      <c r="AE348" s="4"/>
      <c r="AF348" s="4"/>
      <c r="AG348" s="4"/>
      <c r="AH348" s="4"/>
      <c r="AI348" s="4"/>
    </row>
    <row r="349" spans="1:35" ht="13.5" customHeight="1">
      <c r="A349" s="235" t="str">
        <f t="shared" si="84"/>
        <v>LW11 10080Podstawowy</v>
      </c>
      <c r="B349" s="18" t="s">
        <v>95</v>
      </c>
      <c r="C349" s="14" t="s">
        <v>431</v>
      </c>
      <c r="D349" s="15">
        <v>100</v>
      </c>
      <c r="E349" s="13">
        <v>80</v>
      </c>
      <c r="F349" s="60" t="s">
        <v>2241</v>
      </c>
      <c r="G349" s="43" t="str">
        <f t="shared" si="85"/>
        <v>53,23</v>
      </c>
      <c r="H349" s="43" t="str">
        <f t="shared" si="86"/>
        <v>53,23</v>
      </c>
      <c r="I349" s="43">
        <f t="shared" si="87"/>
        <v>56.23</v>
      </c>
      <c r="J349" s="60" t="s">
        <v>2311</v>
      </c>
      <c r="K349" s="58" t="str">
        <f t="shared" si="88"/>
        <v>675,27</v>
      </c>
      <c r="L349" s="47">
        <f t="shared" si="89"/>
        <v>676</v>
      </c>
      <c r="M349" s="53">
        <v>1.1000000000000001</v>
      </c>
      <c r="N349" s="54">
        <v>60</v>
      </c>
      <c r="O349" s="55">
        <f t="shared" si="90"/>
        <v>803.6</v>
      </c>
      <c r="P349" s="57">
        <f t="shared" si="92"/>
        <v>803</v>
      </c>
      <c r="Q349" s="23"/>
      <c r="R349" s="23"/>
      <c r="S349" s="46">
        <v>25</v>
      </c>
      <c r="T349" s="46">
        <v>25</v>
      </c>
      <c r="U349" s="46">
        <f t="shared" si="82"/>
        <v>200</v>
      </c>
      <c r="V349" s="15">
        <f t="shared" si="91"/>
        <v>250</v>
      </c>
      <c r="Y349" s="4"/>
      <c r="Z349" s="4"/>
      <c r="AA349" s="40"/>
      <c r="AB349" s="5"/>
      <c r="AC349" s="4"/>
      <c r="AD349" s="4"/>
      <c r="AE349" s="4"/>
      <c r="AF349" s="4"/>
      <c r="AG349" s="4"/>
      <c r="AH349" s="4"/>
      <c r="AI349" s="4"/>
    </row>
    <row r="350" spans="1:35" ht="13.5" customHeight="1">
      <c r="A350" s="235" t="str">
        <f t="shared" si="84"/>
        <v>LW12 10080Podstawowy</v>
      </c>
      <c r="B350" s="18" t="s">
        <v>96</v>
      </c>
      <c r="C350" s="14" t="s">
        <v>431</v>
      </c>
      <c r="D350" s="15">
        <v>100</v>
      </c>
      <c r="E350" s="13">
        <v>80</v>
      </c>
      <c r="F350" s="60" t="s">
        <v>45</v>
      </c>
      <c r="G350" s="43" t="str">
        <f t="shared" si="85"/>
        <v>55,52</v>
      </c>
      <c r="H350" s="43" t="str">
        <f t="shared" si="86"/>
        <v>55,52</v>
      </c>
      <c r="I350" s="43">
        <f t="shared" si="87"/>
        <v>58.52</v>
      </c>
      <c r="J350" s="60" t="s">
        <v>2312</v>
      </c>
      <c r="K350" s="58" t="str">
        <f t="shared" si="88"/>
        <v>800,45</v>
      </c>
      <c r="L350" s="47">
        <f t="shared" si="89"/>
        <v>801</v>
      </c>
      <c r="M350" s="53">
        <v>1.1000000000000001</v>
      </c>
      <c r="N350" s="54">
        <v>60</v>
      </c>
      <c r="O350" s="55">
        <f t="shared" si="90"/>
        <v>941.1</v>
      </c>
      <c r="P350" s="57">
        <f t="shared" si="92"/>
        <v>941</v>
      </c>
      <c r="Q350" s="23"/>
      <c r="R350" s="23"/>
      <c r="S350" s="46">
        <v>25</v>
      </c>
      <c r="T350" s="46">
        <v>25</v>
      </c>
      <c r="U350" s="46">
        <f t="shared" si="82"/>
        <v>200</v>
      </c>
      <c r="V350" s="15">
        <f t="shared" si="91"/>
        <v>250</v>
      </c>
      <c r="Y350" s="4"/>
      <c r="Z350" s="4"/>
      <c r="AA350" s="40"/>
      <c r="AB350" s="5"/>
      <c r="AC350" s="4"/>
      <c r="AD350" s="4"/>
      <c r="AE350" s="4"/>
      <c r="AF350" s="4"/>
      <c r="AG350" s="4"/>
      <c r="AH350" s="4"/>
      <c r="AI350" s="4"/>
    </row>
    <row r="351" spans="1:35" ht="13.5" customHeight="1">
      <c r="A351" s="235" t="str">
        <f t="shared" si="84"/>
        <v>LW13 10080Podstawowy</v>
      </c>
      <c r="B351" s="18" t="s">
        <v>97</v>
      </c>
      <c r="C351" s="14" t="s">
        <v>431</v>
      </c>
      <c r="D351" s="15">
        <v>100</v>
      </c>
      <c r="E351" s="13">
        <v>80</v>
      </c>
      <c r="F351" s="60" t="s">
        <v>2242</v>
      </c>
      <c r="G351" s="43" t="str">
        <f t="shared" si="85"/>
        <v>53,66</v>
      </c>
      <c r="H351" s="43" t="str">
        <f t="shared" si="86"/>
        <v>53,66</v>
      </c>
      <c r="I351" s="43">
        <f t="shared" si="87"/>
        <v>56.66</v>
      </c>
      <c r="J351" s="60" t="s">
        <v>2313</v>
      </c>
      <c r="K351" s="58" t="str">
        <f t="shared" si="88"/>
        <v>772,70</v>
      </c>
      <c r="L351" s="47">
        <f t="shared" si="89"/>
        <v>773</v>
      </c>
      <c r="M351" s="53">
        <v>1.1000000000000001</v>
      </c>
      <c r="N351" s="54">
        <v>60</v>
      </c>
      <c r="O351" s="55">
        <f t="shared" si="90"/>
        <v>910.30000000000007</v>
      </c>
      <c r="P351" s="57">
        <f t="shared" si="92"/>
        <v>910</v>
      </c>
      <c r="Q351" s="23"/>
      <c r="R351" s="23"/>
      <c r="S351" s="46">
        <v>25</v>
      </c>
      <c r="T351" s="46">
        <v>25</v>
      </c>
      <c r="U351" s="46">
        <f t="shared" si="82"/>
        <v>200</v>
      </c>
      <c r="V351" s="15">
        <f t="shared" si="91"/>
        <v>250</v>
      </c>
      <c r="Y351" s="4"/>
      <c r="Z351" s="4"/>
      <c r="AA351" s="40"/>
      <c r="AB351" s="5"/>
      <c r="AC351" s="4"/>
      <c r="AD351" s="4"/>
      <c r="AE351" s="4"/>
      <c r="AF351" s="4"/>
      <c r="AG351" s="4"/>
      <c r="AH351" s="4"/>
      <c r="AI351" s="4"/>
    </row>
    <row r="352" spans="1:35" ht="13.5" customHeight="1">
      <c r="A352" s="235" t="str">
        <f t="shared" si="84"/>
        <v>LW14 10080Podstawowy</v>
      </c>
      <c r="B352" s="18" t="s">
        <v>98</v>
      </c>
      <c r="C352" s="14" t="s">
        <v>431</v>
      </c>
      <c r="D352" s="15">
        <v>100</v>
      </c>
      <c r="E352" s="13">
        <v>80</v>
      </c>
      <c r="F352" s="60" t="s">
        <v>2243</v>
      </c>
      <c r="G352" s="43" t="str">
        <f t="shared" si="85"/>
        <v>55,32</v>
      </c>
      <c r="H352" s="43" t="str">
        <f t="shared" si="86"/>
        <v>55,32</v>
      </c>
      <c r="I352" s="43">
        <f t="shared" si="87"/>
        <v>58.32</v>
      </c>
      <c r="J352" s="60" t="s">
        <v>2314</v>
      </c>
      <c r="K352" s="58" t="str">
        <f t="shared" si="88"/>
        <v>856,76</v>
      </c>
      <c r="L352" s="47">
        <f t="shared" si="89"/>
        <v>857</v>
      </c>
      <c r="M352" s="53">
        <v>1.1000000000000001</v>
      </c>
      <c r="N352" s="54">
        <v>60</v>
      </c>
      <c r="O352" s="55">
        <f t="shared" si="90"/>
        <v>1002.7</v>
      </c>
      <c r="P352" s="57">
        <f t="shared" si="92"/>
        <v>1002</v>
      </c>
      <c r="Q352" s="23"/>
      <c r="R352" s="23"/>
      <c r="S352" s="46">
        <v>25</v>
      </c>
      <c r="T352" s="46">
        <v>25</v>
      </c>
      <c r="U352" s="46">
        <f t="shared" si="82"/>
        <v>200</v>
      </c>
      <c r="V352" s="15">
        <f t="shared" si="91"/>
        <v>250</v>
      </c>
      <c r="Y352" s="4"/>
      <c r="Z352" s="4"/>
      <c r="AA352" s="40"/>
      <c r="AB352" s="5"/>
      <c r="AC352" s="4"/>
      <c r="AD352" s="4"/>
      <c r="AE352" s="4"/>
      <c r="AF352" s="4"/>
      <c r="AG352" s="4"/>
      <c r="AH352" s="4"/>
      <c r="AI352" s="4"/>
    </row>
    <row r="353" spans="1:35" ht="13.5" customHeight="1">
      <c r="A353" s="235" t="str">
        <f t="shared" si="84"/>
        <v>LW15 10080Podstawowy</v>
      </c>
      <c r="B353" s="18" t="s">
        <v>99</v>
      </c>
      <c r="C353" s="14" t="s">
        <v>431</v>
      </c>
      <c r="D353" s="15">
        <v>100</v>
      </c>
      <c r="E353" s="13">
        <v>80</v>
      </c>
      <c r="F353" s="60" t="s">
        <v>2244</v>
      </c>
      <c r="G353" s="43" t="str">
        <f t="shared" si="85"/>
        <v>52,69</v>
      </c>
      <c r="H353" s="43" t="str">
        <f t="shared" si="86"/>
        <v>52,69</v>
      </c>
      <c r="I353" s="43">
        <f t="shared" si="87"/>
        <v>55.69</v>
      </c>
      <c r="J353" s="60" t="s">
        <v>63</v>
      </c>
      <c r="K353" s="58" t="str">
        <f t="shared" si="88"/>
        <v>669,59</v>
      </c>
      <c r="L353" s="47">
        <f t="shared" si="89"/>
        <v>670</v>
      </c>
      <c r="M353" s="53">
        <v>1.1000000000000001</v>
      </c>
      <c r="N353" s="54">
        <v>60</v>
      </c>
      <c r="O353" s="55">
        <f t="shared" si="90"/>
        <v>797.00000000000011</v>
      </c>
      <c r="P353" s="57">
        <f t="shared" si="92"/>
        <v>797</v>
      </c>
      <c r="Q353" s="23"/>
      <c r="R353" s="23"/>
      <c r="S353" s="46">
        <v>25</v>
      </c>
      <c r="T353" s="46">
        <v>25</v>
      </c>
      <c r="U353" s="46">
        <f t="shared" si="82"/>
        <v>200</v>
      </c>
      <c r="V353" s="15">
        <f t="shared" si="91"/>
        <v>250</v>
      </c>
      <c r="Y353" s="4"/>
      <c r="Z353" s="4"/>
      <c r="AA353" s="40"/>
      <c r="AB353" s="5"/>
      <c r="AC353" s="4"/>
      <c r="AD353" s="4"/>
      <c r="AE353" s="4"/>
      <c r="AF353" s="4"/>
      <c r="AG353" s="4"/>
      <c r="AH353" s="4"/>
      <c r="AI353" s="4"/>
    </row>
    <row r="354" spans="1:35" ht="13.5" customHeight="1">
      <c r="A354" s="235" t="str">
        <f t="shared" si="84"/>
        <v>LW16 10080Podstawowy</v>
      </c>
      <c r="B354" s="18" t="s">
        <v>100</v>
      </c>
      <c r="C354" s="14" t="s">
        <v>431</v>
      </c>
      <c r="D354" s="15">
        <v>100</v>
      </c>
      <c r="E354" s="13">
        <v>80</v>
      </c>
      <c r="F354" s="60" t="s">
        <v>2245</v>
      </c>
      <c r="G354" s="43" t="str">
        <f t="shared" si="85"/>
        <v>55,01</v>
      </c>
      <c r="H354" s="43" t="str">
        <f t="shared" si="86"/>
        <v>55,01</v>
      </c>
      <c r="I354" s="43">
        <f t="shared" si="87"/>
        <v>58.01</v>
      </c>
      <c r="J354" s="60" t="s">
        <v>2315</v>
      </c>
      <c r="K354" s="58" t="str">
        <f t="shared" si="88"/>
        <v>795,14</v>
      </c>
      <c r="L354" s="47">
        <f t="shared" si="89"/>
        <v>796</v>
      </c>
      <c r="M354" s="53">
        <v>1.1000000000000001</v>
      </c>
      <c r="N354" s="54">
        <v>60</v>
      </c>
      <c r="O354" s="55">
        <f t="shared" si="90"/>
        <v>935.6</v>
      </c>
      <c r="P354" s="57">
        <f t="shared" si="92"/>
        <v>935</v>
      </c>
      <c r="Q354" s="23"/>
      <c r="R354" s="23"/>
      <c r="S354" s="46">
        <v>25</v>
      </c>
      <c r="T354" s="46">
        <v>25</v>
      </c>
      <c r="U354" s="46">
        <f t="shared" si="82"/>
        <v>200</v>
      </c>
      <c r="V354" s="15">
        <f t="shared" si="91"/>
        <v>250</v>
      </c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</row>
    <row r="355" spans="1:35" ht="13.5" customHeight="1">
      <c r="A355" s="235" t="str">
        <f t="shared" si="84"/>
        <v>LW17 10080Podstawowy</v>
      </c>
      <c r="B355" s="18" t="s">
        <v>101</v>
      </c>
      <c r="C355" s="14" t="s">
        <v>431</v>
      </c>
      <c r="D355" s="15">
        <v>100</v>
      </c>
      <c r="E355" s="13">
        <v>80</v>
      </c>
      <c r="F355" s="60" t="s">
        <v>2246</v>
      </c>
      <c r="G355" s="43" t="str">
        <f t="shared" si="85"/>
        <v>53,5</v>
      </c>
      <c r="H355" s="43" t="str">
        <f t="shared" si="86"/>
        <v>53,5</v>
      </c>
      <c r="I355" s="43">
        <f t="shared" si="87"/>
        <v>56.5</v>
      </c>
      <c r="J355" s="60" t="s">
        <v>2316</v>
      </c>
      <c r="K355" s="58" t="str">
        <f t="shared" si="88"/>
        <v>822,65</v>
      </c>
      <c r="L355" s="47">
        <f t="shared" si="89"/>
        <v>823</v>
      </c>
      <c r="M355" s="53">
        <v>1.1000000000000001</v>
      </c>
      <c r="N355" s="54">
        <v>60</v>
      </c>
      <c r="O355" s="55">
        <f t="shared" si="90"/>
        <v>965.30000000000007</v>
      </c>
      <c r="P355" s="57">
        <f t="shared" si="92"/>
        <v>965</v>
      </c>
      <c r="Q355" s="23"/>
      <c r="R355" s="23"/>
      <c r="S355" s="46">
        <v>25</v>
      </c>
      <c r="T355" s="46">
        <v>25</v>
      </c>
      <c r="U355" s="46">
        <f t="shared" si="82"/>
        <v>200</v>
      </c>
      <c r="V355" s="15">
        <f t="shared" si="91"/>
        <v>250</v>
      </c>
      <c r="Y355" s="4"/>
      <c r="Z355" s="4"/>
      <c r="AA355" s="4"/>
      <c r="AB355" s="40"/>
      <c r="AC355" s="4"/>
      <c r="AD355" s="4"/>
      <c r="AE355" s="4"/>
      <c r="AF355" s="4"/>
      <c r="AG355" s="4"/>
      <c r="AH355" s="4"/>
      <c r="AI355" s="4"/>
    </row>
    <row r="356" spans="1:35" ht="13.5" customHeight="1">
      <c r="A356" s="235" t="str">
        <f t="shared" si="84"/>
        <v>LW18 10080Podstawowy</v>
      </c>
      <c r="B356" s="18" t="s">
        <v>102</v>
      </c>
      <c r="C356" s="14" t="s">
        <v>431</v>
      </c>
      <c r="D356" s="15">
        <v>100</v>
      </c>
      <c r="E356" s="13">
        <v>80</v>
      </c>
      <c r="F356" s="60" t="s">
        <v>2247</v>
      </c>
      <c r="G356" s="43" t="str">
        <f t="shared" si="85"/>
        <v>55,78</v>
      </c>
      <c r="H356" s="43" t="str">
        <f t="shared" si="86"/>
        <v>55,78</v>
      </c>
      <c r="I356" s="43">
        <f t="shared" si="87"/>
        <v>58.78</v>
      </c>
      <c r="J356" s="60" t="s">
        <v>2317</v>
      </c>
      <c r="K356" s="58" t="str">
        <f t="shared" si="88"/>
        <v>926,74</v>
      </c>
      <c r="L356" s="47">
        <f t="shared" si="89"/>
        <v>927</v>
      </c>
      <c r="M356" s="53">
        <v>1.1000000000000001</v>
      </c>
      <c r="N356" s="54">
        <v>60</v>
      </c>
      <c r="O356" s="55">
        <f t="shared" si="90"/>
        <v>1079.7</v>
      </c>
      <c r="P356" s="57">
        <f t="shared" si="92"/>
        <v>1079</v>
      </c>
      <c r="Q356" s="23"/>
      <c r="R356" s="23"/>
      <c r="S356" s="46">
        <v>25</v>
      </c>
      <c r="T356" s="46">
        <v>25</v>
      </c>
      <c r="U356" s="46">
        <f t="shared" si="82"/>
        <v>200</v>
      </c>
      <c r="V356" s="15">
        <f t="shared" si="91"/>
        <v>250</v>
      </c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</row>
    <row r="357" spans="1:35" ht="13.5" customHeight="1">
      <c r="A357" s="235" t="str">
        <f t="shared" si="84"/>
        <v>LW19 10080Podstawowy</v>
      </c>
      <c r="B357" s="18" t="s">
        <v>103</v>
      </c>
      <c r="C357" s="14" t="s">
        <v>431</v>
      </c>
      <c r="D357" s="15">
        <v>100</v>
      </c>
      <c r="E357" s="13">
        <v>80</v>
      </c>
      <c r="F357" s="60" t="s">
        <v>2248</v>
      </c>
      <c r="G357" s="43" t="str">
        <f t="shared" si="85"/>
        <v>52,55</v>
      </c>
      <c r="H357" s="43" t="str">
        <f t="shared" si="86"/>
        <v>52,55</v>
      </c>
      <c r="I357" s="43">
        <f t="shared" si="87"/>
        <v>55.55</v>
      </c>
      <c r="J357" s="60" t="s">
        <v>2318</v>
      </c>
      <c r="K357" s="58" t="str">
        <f t="shared" si="88"/>
        <v>742,30</v>
      </c>
      <c r="L357" s="47">
        <f t="shared" si="89"/>
        <v>743</v>
      </c>
      <c r="M357" s="53">
        <v>1.1000000000000001</v>
      </c>
      <c r="N357" s="54">
        <v>60</v>
      </c>
      <c r="O357" s="55">
        <f t="shared" si="90"/>
        <v>877.30000000000007</v>
      </c>
      <c r="P357" s="57">
        <f t="shared" si="92"/>
        <v>877</v>
      </c>
      <c r="Q357" s="23"/>
      <c r="R357" s="23"/>
      <c r="S357" s="46">
        <v>25</v>
      </c>
      <c r="T357" s="46">
        <v>25</v>
      </c>
      <c r="U357" s="46">
        <f t="shared" si="82"/>
        <v>200</v>
      </c>
      <c r="V357" s="15">
        <f t="shared" si="91"/>
        <v>250</v>
      </c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</row>
    <row r="358" spans="1:35" ht="13.5" customHeight="1">
      <c r="A358" s="235" t="str">
        <f t="shared" si="84"/>
        <v>LW20 10080Podstawowy</v>
      </c>
      <c r="B358" s="18" t="s">
        <v>105</v>
      </c>
      <c r="C358" s="14" t="s">
        <v>431</v>
      </c>
      <c r="D358" s="15">
        <v>100</v>
      </c>
      <c r="E358" s="13">
        <v>80</v>
      </c>
      <c r="F358" s="60" t="s">
        <v>2249</v>
      </c>
      <c r="G358" s="43" t="str">
        <f t="shared" si="85"/>
        <v>54,87</v>
      </c>
      <c r="H358" s="43" t="str">
        <f t="shared" si="86"/>
        <v>54,87</v>
      </c>
      <c r="I358" s="43">
        <f t="shared" si="87"/>
        <v>57.87</v>
      </c>
      <c r="J358" s="60" t="s">
        <v>2319</v>
      </c>
      <c r="K358" s="58" t="str">
        <f t="shared" si="88"/>
        <v>822,18</v>
      </c>
      <c r="L358" s="47">
        <f t="shared" si="89"/>
        <v>823</v>
      </c>
      <c r="M358" s="53">
        <v>1.1000000000000001</v>
      </c>
      <c r="N358" s="54">
        <v>60</v>
      </c>
      <c r="O358" s="55">
        <f t="shared" si="90"/>
        <v>965.30000000000007</v>
      </c>
      <c r="P358" s="57">
        <f t="shared" si="92"/>
        <v>965</v>
      </c>
      <c r="Q358" s="23"/>
      <c r="R358" s="23"/>
      <c r="S358" s="46">
        <v>25</v>
      </c>
      <c r="T358" s="46">
        <v>25</v>
      </c>
      <c r="U358" s="46">
        <f t="shared" si="82"/>
        <v>200</v>
      </c>
      <c r="V358" s="15">
        <f t="shared" si="91"/>
        <v>250</v>
      </c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</row>
    <row r="359" spans="1:35" ht="13.5" customHeight="1">
      <c r="A359" s="235" t="str">
        <f t="shared" si="84"/>
        <v>LW2510080Podstawowy</v>
      </c>
      <c r="B359" s="18" t="s">
        <v>559</v>
      </c>
      <c r="C359" s="14" t="s">
        <v>431</v>
      </c>
      <c r="D359" s="15">
        <v>100</v>
      </c>
      <c r="E359" s="13">
        <v>80</v>
      </c>
      <c r="F359" s="60" t="s">
        <v>2250</v>
      </c>
      <c r="G359" s="43" t="str">
        <f t="shared" si="85"/>
        <v>43,87</v>
      </c>
      <c r="H359" s="43" t="str">
        <f t="shared" si="86"/>
        <v>43,87</v>
      </c>
      <c r="I359" s="43">
        <f t="shared" si="87"/>
        <v>46.87</v>
      </c>
      <c r="J359" s="60" t="s">
        <v>2320</v>
      </c>
      <c r="K359" s="58" t="str">
        <f t="shared" si="88"/>
        <v>663,29</v>
      </c>
      <c r="L359" s="47">
        <f t="shared" si="89"/>
        <v>664</v>
      </c>
      <c r="M359" s="53">
        <v>1.1000000000000001</v>
      </c>
      <c r="N359" s="54">
        <v>60</v>
      </c>
      <c r="O359" s="55">
        <f t="shared" si="90"/>
        <v>790.40000000000009</v>
      </c>
      <c r="P359" s="57">
        <f t="shared" si="92"/>
        <v>790</v>
      </c>
      <c r="Q359" s="23"/>
      <c r="R359" s="23"/>
      <c r="S359" s="46">
        <v>25</v>
      </c>
      <c r="T359" s="46">
        <v>25</v>
      </c>
      <c r="U359" s="46">
        <f t="shared" si="82"/>
        <v>160</v>
      </c>
      <c r="V359" s="15">
        <f t="shared" si="91"/>
        <v>210</v>
      </c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</row>
    <row r="360" spans="1:35" ht="13.5" customHeight="1">
      <c r="A360" s="235" t="str">
        <f t="shared" si="84"/>
        <v>LW2610080Podstawowy</v>
      </c>
      <c r="B360" s="18" t="s">
        <v>560</v>
      </c>
      <c r="C360" s="14" t="s">
        <v>431</v>
      </c>
      <c r="D360" s="15">
        <v>100</v>
      </c>
      <c r="E360" s="13">
        <v>80</v>
      </c>
      <c r="F360" s="60" t="s">
        <v>2251</v>
      </c>
      <c r="G360" s="43" t="str">
        <f t="shared" si="85"/>
        <v>46</v>
      </c>
      <c r="H360" s="43" t="str">
        <f t="shared" si="86"/>
        <v>46</v>
      </c>
      <c r="I360" s="43">
        <f t="shared" si="87"/>
        <v>49</v>
      </c>
      <c r="J360" s="60" t="s">
        <v>2321</v>
      </c>
      <c r="K360" s="58" t="str">
        <f t="shared" si="88"/>
        <v>778,52</v>
      </c>
      <c r="L360" s="47">
        <f t="shared" si="89"/>
        <v>779</v>
      </c>
      <c r="M360" s="53">
        <v>1.1000000000000001</v>
      </c>
      <c r="N360" s="54">
        <v>60</v>
      </c>
      <c r="O360" s="55">
        <f t="shared" si="90"/>
        <v>916.90000000000009</v>
      </c>
      <c r="P360" s="57">
        <f t="shared" si="92"/>
        <v>916</v>
      </c>
      <c r="Q360" s="23"/>
      <c r="R360" s="23"/>
      <c r="S360" s="46">
        <v>25</v>
      </c>
      <c r="T360" s="46">
        <v>25</v>
      </c>
      <c r="U360" s="46">
        <f t="shared" si="82"/>
        <v>160</v>
      </c>
      <c r="V360" s="15">
        <f t="shared" si="91"/>
        <v>210</v>
      </c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</row>
    <row r="361" spans="1:35" ht="13.5" customHeight="1">
      <c r="A361" s="235" t="str">
        <f t="shared" si="84"/>
        <v>LW2710080Podstawowy</v>
      </c>
      <c r="B361" s="18" t="s">
        <v>1738</v>
      </c>
      <c r="C361" s="14" t="s">
        <v>431</v>
      </c>
      <c r="D361" s="15">
        <v>100</v>
      </c>
      <c r="E361" s="13">
        <v>80</v>
      </c>
      <c r="F361" s="60" t="s">
        <v>2252</v>
      </c>
      <c r="G361" s="43" t="str">
        <f t="shared" si="85"/>
        <v>46,85</v>
      </c>
      <c r="H361" s="43" t="str">
        <f t="shared" si="86"/>
        <v>46,85</v>
      </c>
      <c r="I361" s="43">
        <f t="shared" si="87"/>
        <v>49.85</v>
      </c>
      <c r="J361" s="60" t="s">
        <v>2322</v>
      </c>
      <c r="K361" s="58" t="str">
        <f t="shared" si="88"/>
        <v>745,72</v>
      </c>
      <c r="L361" s="47">
        <f t="shared" si="89"/>
        <v>746</v>
      </c>
      <c r="M361" s="53">
        <v>1.1000000000000001</v>
      </c>
      <c r="N361" s="54">
        <v>60</v>
      </c>
      <c r="O361" s="55">
        <f t="shared" si="90"/>
        <v>880.6</v>
      </c>
      <c r="P361" s="57">
        <f t="shared" si="92"/>
        <v>880</v>
      </c>
      <c r="Q361" s="23"/>
      <c r="R361" s="23"/>
      <c r="S361" s="46">
        <v>25</v>
      </c>
      <c r="T361" s="46">
        <v>25</v>
      </c>
      <c r="U361" s="46">
        <f t="shared" si="82"/>
        <v>160</v>
      </c>
      <c r="V361" s="15">
        <f t="shared" si="91"/>
        <v>210</v>
      </c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</row>
    <row r="362" spans="1:35" ht="13.5" customHeight="1">
      <c r="A362" s="235" t="str">
        <f t="shared" si="84"/>
        <v>LW2810080Podstawowy</v>
      </c>
      <c r="B362" s="18" t="s">
        <v>1739</v>
      </c>
      <c r="C362" s="14" t="s">
        <v>431</v>
      </c>
      <c r="D362" s="15">
        <v>100</v>
      </c>
      <c r="E362" s="13">
        <v>80</v>
      </c>
      <c r="F362" s="60" t="s">
        <v>2253</v>
      </c>
      <c r="G362" s="43" t="str">
        <f t="shared" si="85"/>
        <v>49,28</v>
      </c>
      <c r="H362" s="43" t="str">
        <f t="shared" si="86"/>
        <v>49,28</v>
      </c>
      <c r="I362" s="43">
        <f t="shared" si="87"/>
        <v>52.28</v>
      </c>
      <c r="J362" s="60" t="s">
        <v>2323</v>
      </c>
      <c r="K362" s="58" t="str">
        <f t="shared" si="88"/>
        <v>884,77</v>
      </c>
      <c r="L362" s="47">
        <f t="shared" si="89"/>
        <v>885</v>
      </c>
      <c r="M362" s="53">
        <v>1.1000000000000001</v>
      </c>
      <c r="N362" s="54">
        <v>60</v>
      </c>
      <c r="O362" s="55">
        <f t="shared" si="90"/>
        <v>1033.5</v>
      </c>
      <c r="P362" s="57">
        <f t="shared" si="92"/>
        <v>1033</v>
      </c>
      <c r="Q362" s="23"/>
      <c r="R362" s="23"/>
      <c r="S362" s="46">
        <v>25</v>
      </c>
      <c r="T362" s="46">
        <v>25</v>
      </c>
      <c r="U362" s="46">
        <f t="shared" si="82"/>
        <v>180</v>
      </c>
      <c r="V362" s="15">
        <f t="shared" si="91"/>
        <v>230</v>
      </c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</row>
    <row r="363" spans="1:35" ht="13.5" customHeight="1">
      <c r="A363" s="235" t="str">
        <f t="shared" si="84"/>
        <v>LW2910080Podstawowy</v>
      </c>
      <c r="B363" s="18" t="s">
        <v>1740</v>
      </c>
      <c r="C363" s="14" t="s">
        <v>431</v>
      </c>
      <c r="D363" s="15">
        <v>100</v>
      </c>
      <c r="E363" s="13">
        <v>80</v>
      </c>
      <c r="F363" s="60" t="s">
        <v>2254</v>
      </c>
      <c r="G363" s="43" t="str">
        <f t="shared" si="85"/>
        <v>51,74</v>
      </c>
      <c r="H363" s="43" t="str">
        <f t="shared" si="86"/>
        <v>51,74</v>
      </c>
      <c r="I363" s="43">
        <f t="shared" si="87"/>
        <v>54.74</v>
      </c>
      <c r="J363" s="60" t="s">
        <v>2324</v>
      </c>
      <c r="K363" s="58" t="str">
        <f t="shared" si="88"/>
        <v>863,04</v>
      </c>
      <c r="L363" s="47">
        <f t="shared" si="89"/>
        <v>864</v>
      </c>
      <c r="M363" s="53">
        <v>1.1000000000000001</v>
      </c>
      <c r="N363" s="54">
        <v>60</v>
      </c>
      <c r="O363" s="55">
        <f t="shared" si="90"/>
        <v>1010.4000000000001</v>
      </c>
      <c r="P363" s="57">
        <f t="shared" si="92"/>
        <v>1010</v>
      </c>
      <c r="Q363" s="23"/>
      <c r="R363" s="23"/>
      <c r="S363" s="46">
        <v>25</v>
      </c>
      <c r="T363" s="46">
        <v>25</v>
      </c>
      <c r="U363" s="46">
        <f t="shared" si="82"/>
        <v>180</v>
      </c>
      <c r="V363" s="15">
        <f t="shared" si="91"/>
        <v>230</v>
      </c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</row>
    <row r="364" spans="1:35" ht="13.5" customHeight="1">
      <c r="A364" s="235" t="str">
        <f t="shared" si="84"/>
        <v>LW3010080Podstawowy</v>
      </c>
      <c r="B364" s="18" t="s">
        <v>1742</v>
      </c>
      <c r="C364" s="14" t="s">
        <v>431</v>
      </c>
      <c r="D364" s="15">
        <v>100</v>
      </c>
      <c r="E364" s="13">
        <v>80</v>
      </c>
      <c r="F364" s="60" t="s">
        <v>2255</v>
      </c>
      <c r="G364" s="43" t="str">
        <f t="shared" si="85"/>
        <v>54,17</v>
      </c>
      <c r="H364" s="43" t="str">
        <f t="shared" si="86"/>
        <v>54,17</v>
      </c>
      <c r="I364" s="43">
        <f t="shared" si="87"/>
        <v>57.17</v>
      </c>
      <c r="J364" s="60" t="s">
        <v>2325</v>
      </c>
      <c r="K364" s="58" t="str">
        <f t="shared" si="88"/>
        <v>989,36</v>
      </c>
      <c r="L364" s="47">
        <f t="shared" si="89"/>
        <v>990</v>
      </c>
      <c r="M364" s="53">
        <v>1.1000000000000001</v>
      </c>
      <c r="N364" s="54">
        <v>60</v>
      </c>
      <c r="O364" s="55">
        <f t="shared" si="90"/>
        <v>1149</v>
      </c>
      <c r="P364" s="57">
        <f t="shared" si="92"/>
        <v>1149</v>
      </c>
      <c r="Q364" s="23"/>
      <c r="R364" s="23"/>
      <c r="S364" s="46">
        <v>25</v>
      </c>
      <c r="T364" s="46">
        <v>25</v>
      </c>
      <c r="U364" s="46">
        <f t="shared" si="82"/>
        <v>200</v>
      </c>
      <c r="V364" s="15">
        <f t="shared" si="91"/>
        <v>250</v>
      </c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</row>
    <row r="365" spans="1:35" ht="13.5" customHeight="1">
      <c r="A365" s="235" t="str">
        <f t="shared" si="84"/>
        <v>LW3110080Podstawowy</v>
      </c>
      <c r="B365" s="18" t="s">
        <v>1743</v>
      </c>
      <c r="C365" s="14" t="s">
        <v>431</v>
      </c>
      <c r="D365" s="15">
        <v>100</v>
      </c>
      <c r="E365" s="13">
        <v>80</v>
      </c>
      <c r="F365" s="60" t="s">
        <v>2256</v>
      </c>
      <c r="G365" s="43" t="str">
        <f t="shared" si="85"/>
        <v>55,27</v>
      </c>
      <c r="H365" s="43" t="str">
        <f t="shared" si="86"/>
        <v>55,27</v>
      </c>
      <c r="I365" s="43">
        <f t="shared" si="87"/>
        <v>58.27</v>
      </c>
      <c r="J365" s="60" t="s">
        <v>2326</v>
      </c>
      <c r="K365" s="58" t="str">
        <f t="shared" si="88"/>
        <v>948,65</v>
      </c>
      <c r="L365" s="47">
        <f t="shared" si="89"/>
        <v>949</v>
      </c>
      <c r="M365" s="53">
        <v>1.1000000000000001</v>
      </c>
      <c r="N365" s="54">
        <v>60</v>
      </c>
      <c r="O365" s="55">
        <f t="shared" si="90"/>
        <v>1103.9000000000001</v>
      </c>
      <c r="P365" s="57">
        <f t="shared" si="92"/>
        <v>1103</v>
      </c>
      <c r="Q365" s="23"/>
      <c r="R365" s="23"/>
      <c r="S365" s="46">
        <v>25</v>
      </c>
      <c r="T365" s="46">
        <v>25</v>
      </c>
      <c r="U365" s="46">
        <f t="shared" si="82"/>
        <v>200</v>
      </c>
      <c r="V365" s="15">
        <f t="shared" si="91"/>
        <v>250</v>
      </c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</row>
    <row r="366" spans="1:35" ht="13.5" customHeight="1">
      <c r="A366" s="235" t="str">
        <f t="shared" si="84"/>
        <v>LW3210080Podstawowy</v>
      </c>
      <c r="B366" s="18" t="s">
        <v>1744</v>
      </c>
      <c r="C366" s="14" t="s">
        <v>431</v>
      </c>
      <c r="D366" s="15">
        <v>100</v>
      </c>
      <c r="E366" s="13">
        <v>80</v>
      </c>
      <c r="F366" s="60" t="s">
        <v>2257</v>
      </c>
      <c r="G366" s="43" t="str">
        <f t="shared" si="85"/>
        <v>57,71</v>
      </c>
      <c r="H366" s="43" t="str">
        <f t="shared" si="86"/>
        <v>57,71</v>
      </c>
      <c r="I366" s="43">
        <f t="shared" si="87"/>
        <v>60.71</v>
      </c>
      <c r="J366" s="60" t="s">
        <v>2327</v>
      </c>
      <c r="K366" s="58" t="str">
        <f t="shared" si="88"/>
        <v>1087,70</v>
      </c>
      <c r="L366" s="47">
        <f t="shared" si="89"/>
        <v>1088</v>
      </c>
      <c r="M366" s="53">
        <v>1.1000000000000001</v>
      </c>
      <c r="N366" s="54">
        <v>60</v>
      </c>
      <c r="O366" s="55">
        <f t="shared" si="90"/>
        <v>1256.8000000000002</v>
      </c>
      <c r="P366" s="57">
        <f t="shared" si="92"/>
        <v>1256</v>
      </c>
      <c r="Q366" s="23"/>
      <c r="R366" s="23"/>
      <c r="S366" s="46">
        <v>25</v>
      </c>
      <c r="T366" s="46">
        <v>25</v>
      </c>
      <c r="U366" s="46">
        <f t="shared" si="82"/>
        <v>200</v>
      </c>
      <c r="V366" s="15">
        <f t="shared" si="91"/>
        <v>250</v>
      </c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</row>
    <row r="367" spans="1:35" ht="13.5" customHeight="1">
      <c r="A367" s="235" t="str">
        <f t="shared" si="84"/>
        <v>LW3310080Podstawowy</v>
      </c>
      <c r="B367" s="18" t="s">
        <v>1745</v>
      </c>
      <c r="C367" s="14" t="s">
        <v>431</v>
      </c>
      <c r="D367" s="15">
        <v>100</v>
      </c>
      <c r="E367" s="13">
        <v>80</v>
      </c>
      <c r="F367" s="60" t="s">
        <v>2258</v>
      </c>
      <c r="G367" s="43" t="str">
        <f t="shared" si="85"/>
        <v>55,57</v>
      </c>
      <c r="H367" s="43" t="str">
        <f t="shared" si="86"/>
        <v>55,57</v>
      </c>
      <c r="I367" s="43">
        <f t="shared" si="87"/>
        <v>58.57</v>
      </c>
      <c r="J367" s="60" t="s">
        <v>2328</v>
      </c>
      <c r="K367" s="58" t="str">
        <f t="shared" si="88"/>
        <v>953,18</v>
      </c>
      <c r="L367" s="47">
        <f t="shared" si="89"/>
        <v>954</v>
      </c>
      <c r="M367" s="53">
        <v>1.1000000000000001</v>
      </c>
      <c r="N367" s="54">
        <v>60</v>
      </c>
      <c r="O367" s="55">
        <f t="shared" si="90"/>
        <v>1109.4000000000001</v>
      </c>
      <c r="P367" s="57">
        <f t="shared" si="92"/>
        <v>1109</v>
      </c>
      <c r="Q367" s="23"/>
      <c r="R367" s="23"/>
      <c r="S367" s="46">
        <v>25</v>
      </c>
      <c r="T367" s="46">
        <v>25</v>
      </c>
      <c r="U367" s="46">
        <f t="shared" si="82"/>
        <v>200</v>
      </c>
      <c r="V367" s="15">
        <f t="shared" si="91"/>
        <v>250</v>
      </c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</row>
    <row r="368" spans="1:35" ht="13.5" customHeight="1">
      <c r="A368" s="235" t="str">
        <f t="shared" si="84"/>
        <v>LW3410080Podstawowy</v>
      </c>
      <c r="B368" s="18" t="s">
        <v>1746</v>
      </c>
      <c r="C368" s="14" t="s">
        <v>431</v>
      </c>
      <c r="D368" s="15">
        <v>100</v>
      </c>
      <c r="E368" s="13">
        <v>80</v>
      </c>
      <c r="F368" s="60" t="s">
        <v>64</v>
      </c>
      <c r="G368" s="43" t="str">
        <f t="shared" si="85"/>
        <v>58</v>
      </c>
      <c r="H368" s="43" t="str">
        <f t="shared" si="86"/>
        <v>58</v>
      </c>
      <c r="I368" s="43">
        <f t="shared" si="87"/>
        <v>61</v>
      </c>
      <c r="J368" s="60" t="s">
        <v>2329</v>
      </c>
      <c r="K368" s="58" t="str">
        <f t="shared" si="88"/>
        <v>1079,50</v>
      </c>
      <c r="L368" s="47">
        <f t="shared" si="89"/>
        <v>1080</v>
      </c>
      <c r="M368" s="53">
        <v>1.1000000000000001</v>
      </c>
      <c r="N368" s="54">
        <v>60</v>
      </c>
      <c r="O368" s="55">
        <f t="shared" si="90"/>
        <v>1248</v>
      </c>
      <c r="P368" s="57">
        <f t="shared" si="92"/>
        <v>1248</v>
      </c>
      <c r="Q368" s="23"/>
      <c r="R368" s="23"/>
      <c r="S368" s="46">
        <v>25</v>
      </c>
      <c r="T368" s="46">
        <v>25</v>
      </c>
      <c r="U368" s="46">
        <f t="shared" si="82"/>
        <v>200</v>
      </c>
      <c r="V368" s="15">
        <f t="shared" si="91"/>
        <v>250</v>
      </c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</row>
    <row r="369" spans="1:35" ht="13.5" customHeight="1">
      <c r="A369" s="235" t="str">
        <f t="shared" si="84"/>
        <v>LW3510080Podstawowy</v>
      </c>
      <c r="B369" s="18" t="s">
        <v>1747</v>
      </c>
      <c r="C369" s="14" t="s">
        <v>431</v>
      </c>
      <c r="D369" s="15">
        <v>100</v>
      </c>
      <c r="E369" s="13">
        <v>80</v>
      </c>
      <c r="F369" s="60" t="s">
        <v>22</v>
      </c>
      <c r="G369" s="43" t="str">
        <f t="shared" si="85"/>
        <v>52,66</v>
      </c>
      <c r="H369" s="43" t="str">
        <f t="shared" si="86"/>
        <v>52,66</v>
      </c>
      <c r="I369" s="43">
        <f t="shared" si="87"/>
        <v>55.66</v>
      </c>
      <c r="J369" s="60" t="s">
        <v>2330</v>
      </c>
      <c r="K369" s="58" t="str">
        <f t="shared" si="88"/>
        <v>751,57</v>
      </c>
      <c r="L369" s="47">
        <f t="shared" si="89"/>
        <v>752</v>
      </c>
      <c r="M369" s="53">
        <v>1.1000000000000001</v>
      </c>
      <c r="N369" s="54">
        <v>60</v>
      </c>
      <c r="O369" s="55">
        <f t="shared" si="90"/>
        <v>887.2</v>
      </c>
      <c r="P369" s="57">
        <f t="shared" si="92"/>
        <v>887</v>
      </c>
      <c r="Q369" s="23"/>
      <c r="R369" s="23"/>
      <c r="S369" s="46">
        <v>25</v>
      </c>
      <c r="T369" s="46">
        <v>25</v>
      </c>
      <c r="U369" s="46">
        <f t="shared" si="82"/>
        <v>200</v>
      </c>
      <c r="V369" s="15">
        <f t="shared" si="91"/>
        <v>250</v>
      </c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</row>
    <row r="370" spans="1:35" ht="13.5" customHeight="1">
      <c r="A370" s="235" t="str">
        <f t="shared" si="84"/>
        <v>LW3610080Podstawowy</v>
      </c>
      <c r="B370" s="18" t="s">
        <v>1748</v>
      </c>
      <c r="C370" s="14" t="s">
        <v>431</v>
      </c>
      <c r="D370" s="15">
        <v>100</v>
      </c>
      <c r="E370" s="13">
        <v>80</v>
      </c>
      <c r="F370" s="60" t="s">
        <v>2259</v>
      </c>
      <c r="G370" s="43" t="str">
        <f t="shared" si="85"/>
        <v>55,1</v>
      </c>
      <c r="H370" s="43" t="str">
        <f t="shared" si="86"/>
        <v>55,1</v>
      </c>
      <c r="I370" s="43">
        <f t="shared" si="87"/>
        <v>58.1</v>
      </c>
      <c r="J370" s="60" t="s">
        <v>2331</v>
      </c>
      <c r="K370" s="58" t="str">
        <f t="shared" si="88"/>
        <v>890,63</v>
      </c>
      <c r="L370" s="47">
        <f t="shared" si="89"/>
        <v>891</v>
      </c>
      <c r="M370" s="53">
        <v>1.1000000000000001</v>
      </c>
      <c r="N370" s="54">
        <v>60</v>
      </c>
      <c r="O370" s="55">
        <f t="shared" si="90"/>
        <v>1040.0999999999999</v>
      </c>
      <c r="P370" s="57">
        <f t="shared" si="92"/>
        <v>1040</v>
      </c>
      <c r="Q370" s="23"/>
      <c r="R370" s="23"/>
      <c r="S370" s="46">
        <v>25</v>
      </c>
      <c r="T370" s="46">
        <v>25</v>
      </c>
      <c r="U370" s="46">
        <f t="shared" si="82"/>
        <v>200</v>
      </c>
      <c r="V370" s="15">
        <f t="shared" si="91"/>
        <v>250</v>
      </c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</row>
    <row r="371" spans="1:35" ht="13.5" customHeight="1">
      <c r="A371" s="235" t="str">
        <f t="shared" si="84"/>
        <v>LW3710080Podstawowy</v>
      </c>
      <c r="B371" s="18" t="s">
        <v>1907</v>
      </c>
      <c r="C371" s="14" t="s">
        <v>431</v>
      </c>
      <c r="D371" s="15">
        <v>100</v>
      </c>
      <c r="E371" s="13">
        <v>80</v>
      </c>
      <c r="F371" s="60" t="s">
        <v>2260</v>
      </c>
      <c r="G371" s="43" t="str">
        <f t="shared" si="85"/>
        <v>53,89</v>
      </c>
      <c r="H371" s="43" t="str">
        <f t="shared" si="86"/>
        <v>53,89</v>
      </c>
      <c r="I371" s="43">
        <f t="shared" si="87"/>
        <v>56.89</v>
      </c>
      <c r="J371" s="60" t="s">
        <v>2332</v>
      </c>
      <c r="K371" s="58" t="str">
        <f t="shared" si="88"/>
        <v>697,43</v>
      </c>
      <c r="L371" s="47">
        <f t="shared" si="89"/>
        <v>698</v>
      </c>
      <c r="M371" s="53">
        <v>1.1000000000000001</v>
      </c>
      <c r="N371" s="54">
        <v>60</v>
      </c>
      <c r="O371" s="55">
        <f t="shared" si="90"/>
        <v>827.80000000000007</v>
      </c>
      <c r="P371" s="57">
        <f t="shared" si="92"/>
        <v>827</v>
      </c>
      <c r="Q371" s="23"/>
      <c r="R371" s="23"/>
      <c r="S371" s="46">
        <v>25</v>
      </c>
      <c r="T371" s="46">
        <v>25</v>
      </c>
      <c r="U371" s="46">
        <f t="shared" si="82"/>
        <v>200</v>
      </c>
      <c r="V371" s="15">
        <f t="shared" si="91"/>
        <v>250</v>
      </c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</row>
    <row r="372" spans="1:35" ht="13.5" customHeight="1">
      <c r="A372" s="235" t="str">
        <f t="shared" si="84"/>
        <v>LW3810080Podstawowy</v>
      </c>
      <c r="B372" s="18" t="s">
        <v>1978</v>
      </c>
      <c r="C372" s="14" t="s">
        <v>431</v>
      </c>
      <c r="D372" s="15">
        <v>100</v>
      </c>
      <c r="E372" s="13">
        <v>80</v>
      </c>
      <c r="F372" s="60" t="s">
        <v>2261</v>
      </c>
      <c r="G372" s="43" t="str">
        <f t="shared" si="85"/>
        <v>56,32</v>
      </c>
      <c r="H372" s="43" t="str">
        <f t="shared" si="86"/>
        <v>56,32</v>
      </c>
      <c r="I372" s="43">
        <f t="shared" si="87"/>
        <v>59.32</v>
      </c>
      <c r="J372" s="60" t="s">
        <v>2333</v>
      </c>
      <c r="K372" s="58" t="str">
        <f t="shared" si="88"/>
        <v>836,48</v>
      </c>
      <c r="L372" s="47">
        <f t="shared" si="89"/>
        <v>837</v>
      </c>
      <c r="M372" s="53">
        <v>1.1000000000000001</v>
      </c>
      <c r="N372" s="54">
        <v>60</v>
      </c>
      <c r="O372" s="55">
        <f t="shared" si="90"/>
        <v>980.7</v>
      </c>
      <c r="P372" s="57">
        <f t="shared" si="92"/>
        <v>980</v>
      </c>
      <c r="Q372" s="23"/>
      <c r="R372" s="23"/>
      <c r="S372" s="46">
        <v>25</v>
      </c>
      <c r="T372" s="46">
        <v>25</v>
      </c>
      <c r="U372" s="46">
        <f t="shared" si="82"/>
        <v>200</v>
      </c>
      <c r="V372" s="15">
        <f t="shared" si="91"/>
        <v>250</v>
      </c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</row>
    <row r="373" spans="1:35" ht="13.5" customHeight="1">
      <c r="A373" s="23" t="str">
        <f t="shared" ref="A373:A409" si="93">CONCATENATE(B373,D373,E373,C373)</f>
        <v>LW duble 1 10080Kolor</v>
      </c>
      <c r="B373" s="18" t="s">
        <v>90</v>
      </c>
      <c r="C373" s="14" t="s">
        <v>2</v>
      </c>
      <c r="D373" s="15">
        <v>100</v>
      </c>
      <c r="E373" s="13">
        <v>80</v>
      </c>
      <c r="F373" s="60" t="s">
        <v>2229</v>
      </c>
      <c r="G373" s="43" t="str">
        <f>LEFT(F373,FIND("kg",F373)-2)</f>
        <v>45,55</v>
      </c>
      <c r="H373" s="43" t="str">
        <f t="shared" si="86"/>
        <v>45,55</v>
      </c>
      <c r="I373" s="43">
        <f t="shared" ref="I373:I409" si="94">H373+3</f>
        <v>48.55</v>
      </c>
      <c r="J373" s="60" t="s">
        <v>2262</v>
      </c>
      <c r="K373" s="58" t="str">
        <f t="shared" ref="K373:K388" si="95">LEFT(J373,FIND("zł",J373)-2)</f>
        <v>872,76</v>
      </c>
      <c r="L373" s="51">
        <f t="shared" ref="L373:L388" si="96">ROUNDUP(K373,0)</f>
        <v>873</v>
      </c>
      <c r="M373" s="53">
        <v>1.1000000000000001</v>
      </c>
      <c r="N373" s="54">
        <v>60</v>
      </c>
      <c r="O373" s="55">
        <f t="shared" ref="O373:O409" si="97">L373*M373+N373</f>
        <v>1020.3000000000001</v>
      </c>
      <c r="P373" s="57">
        <f t="shared" si="92"/>
        <v>1020</v>
      </c>
      <c r="Q373" s="23"/>
      <c r="R373" s="23"/>
      <c r="S373" s="46">
        <v>25</v>
      </c>
      <c r="T373" s="46">
        <v>25</v>
      </c>
      <c r="U373" s="46">
        <f t="shared" si="82"/>
        <v>160</v>
      </c>
      <c r="V373" s="15">
        <f>SUM(S373:U373)</f>
        <v>210</v>
      </c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</row>
    <row r="374" spans="1:35" ht="13.5" customHeight="1">
      <c r="A374" s="23" t="str">
        <f t="shared" si="93"/>
        <v>LW duble 2 10080Kolor</v>
      </c>
      <c r="B374" s="18" t="s">
        <v>91</v>
      </c>
      <c r="C374" s="14" t="s">
        <v>2</v>
      </c>
      <c r="D374" s="15">
        <v>100</v>
      </c>
      <c r="E374" s="13">
        <v>80</v>
      </c>
      <c r="F374" s="60" t="s">
        <v>2230</v>
      </c>
      <c r="G374" s="43" t="str">
        <f t="shared" ref="G374:G436" si="98">LEFT(F374,FIND("kg",F374)-2)</f>
        <v>48,77</v>
      </c>
      <c r="H374" s="43" t="str">
        <f t="shared" si="86"/>
        <v>48,77</v>
      </c>
      <c r="I374" s="43">
        <f t="shared" si="94"/>
        <v>51.77</v>
      </c>
      <c r="J374" s="60" t="s">
        <v>2263</v>
      </c>
      <c r="K374" s="58" t="str">
        <f t="shared" si="95"/>
        <v>974,43</v>
      </c>
      <c r="L374" s="51">
        <f t="shared" si="96"/>
        <v>975</v>
      </c>
      <c r="M374" s="53">
        <v>1.1000000000000001</v>
      </c>
      <c r="N374" s="54">
        <v>60</v>
      </c>
      <c r="O374" s="55">
        <f t="shared" si="97"/>
        <v>1132.5</v>
      </c>
      <c r="P374" s="57">
        <f t="shared" si="92"/>
        <v>1132</v>
      </c>
      <c r="Q374" s="23"/>
      <c r="R374" s="23"/>
      <c r="S374" s="46">
        <v>25</v>
      </c>
      <c r="T374" s="46">
        <v>25</v>
      </c>
      <c r="U374" s="46">
        <f t="shared" si="82"/>
        <v>180</v>
      </c>
      <c r="V374" s="15">
        <f t="shared" ref="V374:V409" si="99">SUM(S374:U374)</f>
        <v>230</v>
      </c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</row>
    <row r="375" spans="1:35" ht="13.5" customHeight="1">
      <c r="A375" s="23" t="str">
        <f t="shared" si="93"/>
        <v>LW duble 3 10080Kolor</v>
      </c>
      <c r="B375" s="18" t="s">
        <v>92</v>
      </c>
      <c r="C375" s="14" t="s">
        <v>2</v>
      </c>
      <c r="D375" s="15">
        <v>100</v>
      </c>
      <c r="E375" s="13">
        <v>80</v>
      </c>
      <c r="F375" s="60" t="s">
        <v>2231</v>
      </c>
      <c r="G375" s="43" t="str">
        <f t="shared" si="98"/>
        <v>50,01</v>
      </c>
      <c r="H375" s="43" t="str">
        <f t="shared" si="86"/>
        <v>50,01</v>
      </c>
      <c r="I375" s="43">
        <f t="shared" si="94"/>
        <v>53.01</v>
      </c>
      <c r="J375" s="60" t="s">
        <v>2264</v>
      </c>
      <c r="K375" s="58" t="str">
        <f t="shared" si="95"/>
        <v>1039,46</v>
      </c>
      <c r="L375" s="51">
        <f t="shared" si="96"/>
        <v>1040</v>
      </c>
      <c r="M375" s="53">
        <v>1.1000000000000001</v>
      </c>
      <c r="N375" s="54">
        <v>60</v>
      </c>
      <c r="O375" s="55">
        <f t="shared" si="97"/>
        <v>1204</v>
      </c>
      <c r="P375" s="57">
        <f t="shared" si="92"/>
        <v>1204</v>
      </c>
      <c r="Q375" s="23"/>
      <c r="R375" s="23"/>
      <c r="S375" s="46">
        <v>25</v>
      </c>
      <c r="T375" s="46">
        <v>25</v>
      </c>
      <c r="U375" s="46">
        <f t="shared" si="82"/>
        <v>180</v>
      </c>
      <c r="V375" s="15">
        <f t="shared" si="99"/>
        <v>230</v>
      </c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</row>
    <row r="376" spans="1:35" ht="13.5" customHeight="1">
      <c r="A376" s="23" t="str">
        <f t="shared" si="93"/>
        <v>LW1 10080Kolor</v>
      </c>
      <c r="B376" s="18" t="s">
        <v>93</v>
      </c>
      <c r="C376" s="14" t="s">
        <v>2</v>
      </c>
      <c r="D376" s="15">
        <v>100</v>
      </c>
      <c r="E376" s="13">
        <v>80</v>
      </c>
      <c r="F376" s="60" t="s">
        <v>2232</v>
      </c>
      <c r="G376" s="43" t="str">
        <f t="shared" si="98"/>
        <v>36,18</v>
      </c>
      <c r="H376" s="43" t="str">
        <f t="shared" si="86"/>
        <v>36,18</v>
      </c>
      <c r="I376" s="43">
        <f t="shared" si="94"/>
        <v>39.18</v>
      </c>
      <c r="J376" s="60" t="s">
        <v>2265</v>
      </c>
      <c r="K376" s="58" t="str">
        <f t="shared" si="95"/>
        <v>564,50</v>
      </c>
      <c r="L376" s="51">
        <f t="shared" si="96"/>
        <v>565</v>
      </c>
      <c r="M376" s="53">
        <v>1.1000000000000001</v>
      </c>
      <c r="N376" s="54">
        <v>60</v>
      </c>
      <c r="O376" s="55">
        <f t="shared" si="97"/>
        <v>681.5</v>
      </c>
      <c r="P376" s="57">
        <f t="shared" si="92"/>
        <v>681</v>
      </c>
      <c r="Q376" s="23"/>
      <c r="R376" s="23"/>
      <c r="S376" s="46">
        <v>25</v>
      </c>
      <c r="T376" s="46">
        <v>25</v>
      </c>
      <c r="U376" s="46">
        <f t="shared" si="82"/>
        <v>120</v>
      </c>
      <c r="V376" s="15">
        <f t="shared" si="99"/>
        <v>170</v>
      </c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</row>
    <row r="377" spans="1:35" ht="13.5" customHeight="1">
      <c r="A377" s="23" t="str">
        <f t="shared" si="93"/>
        <v>LW2 10080Kolor</v>
      </c>
      <c r="B377" s="18" t="s">
        <v>104</v>
      </c>
      <c r="C377" s="14" t="s">
        <v>2</v>
      </c>
      <c r="D377" s="15">
        <v>100</v>
      </c>
      <c r="E377" s="13">
        <v>80</v>
      </c>
      <c r="F377" s="60" t="s">
        <v>2233</v>
      </c>
      <c r="G377" s="43" t="str">
        <f t="shared" si="98"/>
        <v>42,32</v>
      </c>
      <c r="H377" s="43" t="str">
        <f t="shared" si="86"/>
        <v>42,32</v>
      </c>
      <c r="I377" s="43">
        <f t="shared" si="94"/>
        <v>45.32</v>
      </c>
      <c r="J377" s="60" t="s">
        <v>2266</v>
      </c>
      <c r="K377" s="58" t="str">
        <f t="shared" si="95"/>
        <v>633,96</v>
      </c>
      <c r="L377" s="51">
        <f t="shared" si="96"/>
        <v>634</v>
      </c>
      <c r="M377" s="53">
        <v>1.1000000000000001</v>
      </c>
      <c r="N377" s="54">
        <v>60</v>
      </c>
      <c r="O377" s="55">
        <f t="shared" si="97"/>
        <v>757.40000000000009</v>
      </c>
      <c r="P377" s="57">
        <f t="shared" si="92"/>
        <v>757</v>
      </c>
      <c r="Q377" s="23"/>
      <c r="R377" s="23"/>
      <c r="S377" s="46">
        <v>25</v>
      </c>
      <c r="T377" s="46">
        <v>25</v>
      </c>
      <c r="U377" s="46">
        <f t="shared" si="82"/>
        <v>160</v>
      </c>
      <c r="V377" s="15">
        <f t="shared" si="99"/>
        <v>210</v>
      </c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</row>
    <row r="378" spans="1:35" ht="13.5" customHeight="1">
      <c r="A378" s="23" t="str">
        <f t="shared" si="93"/>
        <v>LW3 10080Kolor</v>
      </c>
      <c r="B378" s="18" t="s">
        <v>106</v>
      </c>
      <c r="C378" s="14" t="s">
        <v>2</v>
      </c>
      <c r="D378" s="15">
        <v>100</v>
      </c>
      <c r="E378" s="13">
        <v>80</v>
      </c>
      <c r="F378" s="60" t="s">
        <v>2234</v>
      </c>
      <c r="G378" s="43" t="str">
        <f t="shared" si="98"/>
        <v>44,48</v>
      </c>
      <c r="H378" s="43" t="str">
        <f t="shared" si="86"/>
        <v>44,48</v>
      </c>
      <c r="I378" s="43">
        <f t="shared" si="94"/>
        <v>47.48</v>
      </c>
      <c r="J378" s="60" t="s">
        <v>2267</v>
      </c>
      <c r="K378" s="58" t="str">
        <f t="shared" si="95"/>
        <v>659,31</v>
      </c>
      <c r="L378" s="51">
        <f t="shared" si="96"/>
        <v>660</v>
      </c>
      <c r="M378" s="53">
        <v>1.1000000000000001</v>
      </c>
      <c r="N378" s="54">
        <v>60</v>
      </c>
      <c r="O378" s="55">
        <f t="shared" si="97"/>
        <v>786.00000000000011</v>
      </c>
      <c r="P378" s="57">
        <f t="shared" si="92"/>
        <v>786</v>
      </c>
      <c r="Q378" s="23"/>
      <c r="R378" s="23"/>
      <c r="S378" s="46">
        <v>25</v>
      </c>
      <c r="T378" s="46">
        <v>25</v>
      </c>
      <c r="U378" s="46">
        <f t="shared" si="82"/>
        <v>160</v>
      </c>
      <c r="V378" s="15">
        <f t="shared" si="99"/>
        <v>210</v>
      </c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</row>
    <row r="379" spans="1:35" ht="13.5" customHeight="1">
      <c r="A379" s="23" t="str">
        <f t="shared" si="93"/>
        <v>LW4 10080Kolor</v>
      </c>
      <c r="B379" s="18" t="s">
        <v>107</v>
      </c>
      <c r="C379" s="14" t="s">
        <v>2</v>
      </c>
      <c r="D379" s="15">
        <v>100</v>
      </c>
      <c r="E379" s="13">
        <v>80</v>
      </c>
      <c r="F379" s="60" t="s">
        <v>2235</v>
      </c>
      <c r="G379" s="43" t="str">
        <f t="shared" si="98"/>
        <v>48,48</v>
      </c>
      <c r="H379" s="43" t="str">
        <f t="shared" si="86"/>
        <v>48,48</v>
      </c>
      <c r="I379" s="43">
        <f t="shared" si="94"/>
        <v>51.48</v>
      </c>
      <c r="J379" s="60" t="s">
        <v>2268</v>
      </c>
      <c r="K379" s="58" t="str">
        <f t="shared" si="95"/>
        <v>765,50</v>
      </c>
      <c r="L379" s="51">
        <f t="shared" si="96"/>
        <v>766</v>
      </c>
      <c r="M379" s="53">
        <v>1.1000000000000001</v>
      </c>
      <c r="N379" s="54">
        <v>60</v>
      </c>
      <c r="O379" s="55">
        <f t="shared" si="97"/>
        <v>902.6</v>
      </c>
      <c r="P379" s="57">
        <f t="shared" si="92"/>
        <v>902</v>
      </c>
      <c r="Q379" s="23"/>
      <c r="R379" s="23"/>
      <c r="S379" s="46">
        <v>25</v>
      </c>
      <c r="T379" s="46">
        <v>25</v>
      </c>
      <c r="U379" s="46">
        <f t="shared" si="82"/>
        <v>180</v>
      </c>
      <c r="V379" s="15">
        <f t="shared" si="99"/>
        <v>230</v>
      </c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</row>
    <row r="380" spans="1:35" ht="13.5" customHeight="1">
      <c r="A380" s="23" t="str">
        <f t="shared" si="93"/>
        <v>LW5 10080Kolor</v>
      </c>
      <c r="B380" s="18" t="s">
        <v>108</v>
      </c>
      <c r="C380" s="14" t="s">
        <v>2</v>
      </c>
      <c r="D380" s="15">
        <v>100</v>
      </c>
      <c r="E380" s="13">
        <v>80</v>
      </c>
      <c r="F380" s="60" t="s">
        <v>2236</v>
      </c>
      <c r="G380" s="43" t="str">
        <f t="shared" si="98"/>
        <v>48,59</v>
      </c>
      <c r="H380" s="43" t="str">
        <f t="shared" si="86"/>
        <v>48,59</v>
      </c>
      <c r="I380" s="43">
        <f t="shared" si="94"/>
        <v>51.59</v>
      </c>
      <c r="J380" s="60" t="s">
        <v>2269</v>
      </c>
      <c r="K380" s="58" t="str">
        <f t="shared" si="95"/>
        <v>771,24</v>
      </c>
      <c r="L380" s="51">
        <f t="shared" si="96"/>
        <v>772</v>
      </c>
      <c r="M380" s="53">
        <v>1.1000000000000001</v>
      </c>
      <c r="N380" s="54">
        <v>60</v>
      </c>
      <c r="O380" s="55">
        <f t="shared" si="97"/>
        <v>909.2</v>
      </c>
      <c r="P380" s="57">
        <f t="shared" si="92"/>
        <v>909</v>
      </c>
      <c r="Q380" s="23"/>
      <c r="R380" s="23"/>
      <c r="S380" s="46">
        <v>25</v>
      </c>
      <c r="T380" s="46">
        <v>25</v>
      </c>
      <c r="U380" s="46">
        <f t="shared" si="82"/>
        <v>180</v>
      </c>
      <c r="V380" s="15">
        <f t="shared" si="99"/>
        <v>230</v>
      </c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</row>
    <row r="381" spans="1:35" ht="13.5" customHeight="1">
      <c r="A381" s="23" t="str">
        <f t="shared" si="93"/>
        <v>LW6 10080Kolor</v>
      </c>
      <c r="B381" s="18" t="s">
        <v>109</v>
      </c>
      <c r="C381" s="14" t="s">
        <v>2</v>
      </c>
      <c r="D381" s="15">
        <v>100</v>
      </c>
      <c r="E381" s="13">
        <v>80</v>
      </c>
      <c r="F381" s="60" t="s">
        <v>2237</v>
      </c>
      <c r="G381" s="43" t="str">
        <f t="shared" si="98"/>
        <v>52,87</v>
      </c>
      <c r="H381" s="43" t="str">
        <f t="shared" si="86"/>
        <v>52,87</v>
      </c>
      <c r="I381" s="43">
        <f t="shared" si="94"/>
        <v>55.87</v>
      </c>
      <c r="J381" s="60" t="s">
        <v>2270</v>
      </c>
      <c r="K381" s="58" t="str">
        <f t="shared" si="95"/>
        <v>873,73</v>
      </c>
      <c r="L381" s="51">
        <f t="shared" si="96"/>
        <v>874</v>
      </c>
      <c r="M381" s="53">
        <v>1.1000000000000001</v>
      </c>
      <c r="N381" s="54">
        <v>60</v>
      </c>
      <c r="O381" s="55">
        <f t="shared" si="97"/>
        <v>1021.4000000000001</v>
      </c>
      <c r="P381" s="57">
        <f t="shared" si="92"/>
        <v>1021</v>
      </c>
      <c r="Q381" s="23"/>
      <c r="R381" s="23"/>
      <c r="S381" s="46">
        <v>25</v>
      </c>
      <c r="T381" s="46">
        <v>25</v>
      </c>
      <c r="U381" s="46">
        <f t="shared" si="82"/>
        <v>200</v>
      </c>
      <c r="V381" s="15">
        <f t="shared" si="99"/>
        <v>250</v>
      </c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</row>
    <row r="382" spans="1:35" ht="13.5" customHeight="1">
      <c r="A382" s="23" t="str">
        <f t="shared" si="93"/>
        <v>LW7 10080Kolor</v>
      </c>
      <c r="B382" s="18" t="s">
        <v>110</v>
      </c>
      <c r="C382" s="14" t="s">
        <v>2</v>
      </c>
      <c r="D382" s="15">
        <v>100</v>
      </c>
      <c r="E382" s="13">
        <v>80</v>
      </c>
      <c r="F382" s="60" t="s">
        <v>2238</v>
      </c>
      <c r="G382" s="43" t="str">
        <f t="shared" si="98"/>
        <v>47,41</v>
      </c>
      <c r="H382" s="43" t="str">
        <f t="shared" si="86"/>
        <v>47,41</v>
      </c>
      <c r="I382" s="43">
        <f t="shared" si="94"/>
        <v>50.41</v>
      </c>
      <c r="J382" s="60" t="s">
        <v>2271</v>
      </c>
      <c r="K382" s="58" t="str">
        <f t="shared" si="95"/>
        <v>760,16</v>
      </c>
      <c r="L382" s="51">
        <f t="shared" si="96"/>
        <v>761</v>
      </c>
      <c r="M382" s="53">
        <v>1.1000000000000001</v>
      </c>
      <c r="N382" s="54">
        <v>60</v>
      </c>
      <c r="O382" s="55">
        <f t="shared" si="97"/>
        <v>897.1</v>
      </c>
      <c r="P382" s="57">
        <f t="shared" si="92"/>
        <v>897</v>
      </c>
      <c r="Q382" s="23"/>
      <c r="R382" s="23"/>
      <c r="S382" s="46">
        <v>25</v>
      </c>
      <c r="T382" s="46">
        <v>25</v>
      </c>
      <c r="U382" s="46">
        <f t="shared" si="82"/>
        <v>180</v>
      </c>
      <c r="V382" s="15">
        <f t="shared" si="99"/>
        <v>230</v>
      </c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</row>
    <row r="383" spans="1:35" ht="13.5" customHeight="1">
      <c r="A383" s="23" t="str">
        <f t="shared" si="93"/>
        <v>LW8 10080Kolor</v>
      </c>
      <c r="B383" s="18" t="s">
        <v>111</v>
      </c>
      <c r="C383" s="14" t="s">
        <v>2</v>
      </c>
      <c r="D383" s="15">
        <v>100</v>
      </c>
      <c r="E383" s="13">
        <v>80</v>
      </c>
      <c r="F383" s="60" t="s">
        <v>49</v>
      </c>
      <c r="G383" s="43" t="str">
        <f t="shared" si="98"/>
        <v>49,7</v>
      </c>
      <c r="H383" s="43" t="str">
        <f t="shared" si="86"/>
        <v>49,7</v>
      </c>
      <c r="I383" s="43">
        <f t="shared" si="94"/>
        <v>52.7</v>
      </c>
      <c r="J383" s="60" t="s">
        <v>2272</v>
      </c>
      <c r="K383" s="58" t="str">
        <f>LEFT(J383,FIND("zł",J383)-2)</f>
        <v>821,80</v>
      </c>
      <c r="L383" s="51">
        <f t="shared" si="96"/>
        <v>822</v>
      </c>
      <c r="M383" s="53">
        <v>1.1000000000000001</v>
      </c>
      <c r="N383" s="54">
        <v>60</v>
      </c>
      <c r="O383" s="55">
        <f t="shared" si="97"/>
        <v>964.2</v>
      </c>
      <c r="P383" s="57">
        <f t="shared" si="92"/>
        <v>964</v>
      </c>
      <c r="Q383" s="23"/>
      <c r="R383" s="23"/>
      <c r="S383" s="46">
        <v>25</v>
      </c>
      <c r="T383" s="46">
        <v>25</v>
      </c>
      <c r="U383" s="46">
        <f t="shared" si="82"/>
        <v>180</v>
      </c>
      <c r="V383" s="15">
        <f t="shared" si="99"/>
        <v>230</v>
      </c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</row>
    <row r="384" spans="1:35" ht="13.5" customHeight="1">
      <c r="A384" s="23" t="str">
        <f t="shared" si="93"/>
        <v>LW9 10080Kolor</v>
      </c>
      <c r="B384" s="18" t="s">
        <v>112</v>
      </c>
      <c r="C384" s="14" t="s">
        <v>2</v>
      </c>
      <c r="D384" s="15">
        <v>100</v>
      </c>
      <c r="E384" s="13">
        <v>80</v>
      </c>
      <c r="F384" s="60" t="s">
        <v>2239</v>
      </c>
      <c r="G384" s="43" t="str">
        <f t="shared" si="98"/>
        <v>48,36</v>
      </c>
      <c r="H384" s="43" t="str">
        <f t="shared" si="86"/>
        <v>48,36</v>
      </c>
      <c r="I384" s="43">
        <f t="shared" si="94"/>
        <v>51.36</v>
      </c>
      <c r="J384" s="60" t="s">
        <v>2273</v>
      </c>
      <c r="K384" s="58" t="str">
        <f t="shared" si="95"/>
        <v>835,13</v>
      </c>
      <c r="L384" s="51">
        <f t="shared" si="96"/>
        <v>836</v>
      </c>
      <c r="M384" s="53">
        <v>1.1000000000000001</v>
      </c>
      <c r="N384" s="54">
        <v>60</v>
      </c>
      <c r="O384" s="55">
        <f t="shared" si="97"/>
        <v>979.6</v>
      </c>
      <c r="P384" s="57">
        <f t="shared" si="92"/>
        <v>979</v>
      </c>
      <c r="Q384" s="23"/>
      <c r="R384" s="23"/>
      <c r="S384" s="46">
        <v>25</v>
      </c>
      <c r="T384" s="46">
        <v>25</v>
      </c>
      <c r="U384" s="46">
        <f t="shared" si="82"/>
        <v>180</v>
      </c>
      <c r="V384" s="15">
        <f t="shared" si="99"/>
        <v>230</v>
      </c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</row>
    <row r="385" spans="1:35" ht="13.5" customHeight="1">
      <c r="A385" s="23" t="str">
        <f t="shared" si="93"/>
        <v>LW10 10080Kolor</v>
      </c>
      <c r="B385" s="18" t="s">
        <v>94</v>
      </c>
      <c r="C385" s="14" t="s">
        <v>2</v>
      </c>
      <c r="D385" s="15">
        <v>100</v>
      </c>
      <c r="E385" s="13">
        <v>80</v>
      </c>
      <c r="F385" s="60" t="s">
        <v>2240</v>
      </c>
      <c r="G385" s="43" t="str">
        <f t="shared" si="98"/>
        <v>50,65</v>
      </c>
      <c r="H385" s="43" t="str">
        <f t="shared" si="86"/>
        <v>50,65</v>
      </c>
      <c r="I385" s="43">
        <f t="shared" si="94"/>
        <v>53.65</v>
      </c>
      <c r="J385" s="60" t="s">
        <v>2274</v>
      </c>
      <c r="K385" s="58" t="str">
        <f t="shared" si="95"/>
        <v>919,07</v>
      </c>
      <c r="L385" s="51">
        <f t="shared" si="96"/>
        <v>920</v>
      </c>
      <c r="M385" s="53">
        <v>1.1000000000000001</v>
      </c>
      <c r="N385" s="54">
        <v>60</v>
      </c>
      <c r="O385" s="55">
        <f t="shared" si="97"/>
        <v>1072</v>
      </c>
      <c r="P385" s="57">
        <f t="shared" si="92"/>
        <v>1072</v>
      </c>
      <c r="Q385" s="23"/>
      <c r="R385" s="23"/>
      <c r="S385" s="46">
        <v>25</v>
      </c>
      <c r="T385" s="46">
        <v>25</v>
      </c>
      <c r="U385" s="46">
        <f t="shared" si="82"/>
        <v>180</v>
      </c>
      <c r="V385" s="15">
        <f t="shared" si="99"/>
        <v>230</v>
      </c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</row>
    <row r="386" spans="1:35" ht="13.5" customHeight="1">
      <c r="A386" s="23" t="str">
        <f t="shared" si="93"/>
        <v>LW11 10080Kolor</v>
      </c>
      <c r="B386" s="18" t="s">
        <v>95</v>
      </c>
      <c r="C386" s="14" t="s">
        <v>2</v>
      </c>
      <c r="D386" s="15">
        <v>100</v>
      </c>
      <c r="E386" s="13">
        <v>80</v>
      </c>
      <c r="F386" s="60" t="s">
        <v>2241</v>
      </c>
      <c r="G386" s="43" t="str">
        <f t="shared" si="98"/>
        <v>53,23</v>
      </c>
      <c r="H386" s="43" t="str">
        <f t="shared" si="86"/>
        <v>53,23</v>
      </c>
      <c r="I386" s="43">
        <f t="shared" si="94"/>
        <v>56.23</v>
      </c>
      <c r="J386" s="60" t="s">
        <v>2275</v>
      </c>
      <c r="K386" s="58" t="str">
        <f t="shared" si="95"/>
        <v>789,57</v>
      </c>
      <c r="L386" s="51">
        <f t="shared" si="96"/>
        <v>790</v>
      </c>
      <c r="M386" s="53">
        <v>1.1000000000000001</v>
      </c>
      <c r="N386" s="54">
        <v>60</v>
      </c>
      <c r="O386" s="55">
        <f t="shared" si="97"/>
        <v>929.00000000000011</v>
      </c>
      <c r="P386" s="57">
        <f t="shared" si="92"/>
        <v>929</v>
      </c>
      <c r="Q386" s="23"/>
      <c r="R386" s="23"/>
      <c r="S386" s="46">
        <v>25</v>
      </c>
      <c r="T386" s="46">
        <v>25</v>
      </c>
      <c r="U386" s="46">
        <f t="shared" si="82"/>
        <v>200</v>
      </c>
      <c r="V386" s="15">
        <f t="shared" si="99"/>
        <v>250</v>
      </c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</row>
    <row r="387" spans="1:35" ht="13.5" customHeight="1">
      <c r="A387" s="23" t="str">
        <f t="shared" si="93"/>
        <v>LW12 10080Kolor</v>
      </c>
      <c r="B387" s="18" t="s">
        <v>96</v>
      </c>
      <c r="C387" s="14" t="s">
        <v>2</v>
      </c>
      <c r="D387" s="15">
        <v>100</v>
      </c>
      <c r="E387" s="13">
        <v>80</v>
      </c>
      <c r="F387" s="60" t="s">
        <v>45</v>
      </c>
      <c r="G387" s="43" t="str">
        <f t="shared" si="98"/>
        <v>55,52</v>
      </c>
      <c r="H387" s="43" t="str">
        <f t="shared" si="86"/>
        <v>55,52</v>
      </c>
      <c r="I387" s="43">
        <f t="shared" si="94"/>
        <v>58.52</v>
      </c>
      <c r="J387" s="60" t="s">
        <v>2276</v>
      </c>
      <c r="K387" s="58" t="str">
        <f t="shared" si="95"/>
        <v>919,20</v>
      </c>
      <c r="L387" s="51">
        <f t="shared" si="96"/>
        <v>920</v>
      </c>
      <c r="M387" s="53">
        <v>1.1000000000000001</v>
      </c>
      <c r="N387" s="54">
        <v>60</v>
      </c>
      <c r="O387" s="55">
        <f t="shared" si="97"/>
        <v>1072</v>
      </c>
      <c r="P387" s="57">
        <f t="shared" si="92"/>
        <v>1072</v>
      </c>
      <c r="Q387" s="23"/>
      <c r="R387" s="23"/>
      <c r="S387" s="46">
        <v>25</v>
      </c>
      <c r="T387" s="46">
        <v>25</v>
      </c>
      <c r="U387" s="46">
        <f t="shared" ref="U387:U450" si="100">IF(I387&lt;=$AA$5,$AB$4,IF(I387&lt;=$AA$15,$AB$6,IF(I387&lt;=$AA$17,$AB$16,IF(I387&lt;=$AA$19,AB$18,IF(I387&lt;=$AA$21,AB$20,IF(I387&lt;=$AA$23,AB$22,AB$23))))))</f>
        <v>200</v>
      </c>
      <c r="V387" s="15">
        <f t="shared" si="99"/>
        <v>250</v>
      </c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</row>
    <row r="388" spans="1:35" ht="13.5" customHeight="1">
      <c r="A388" s="23" t="str">
        <f t="shared" si="93"/>
        <v>LW13 10080Kolor</v>
      </c>
      <c r="B388" s="18" t="s">
        <v>97</v>
      </c>
      <c r="C388" s="14" t="s">
        <v>2</v>
      </c>
      <c r="D388" s="15">
        <v>100</v>
      </c>
      <c r="E388" s="13">
        <v>80</v>
      </c>
      <c r="F388" s="60" t="s">
        <v>2242</v>
      </c>
      <c r="G388" s="43" t="str">
        <f t="shared" si="98"/>
        <v>53,66</v>
      </c>
      <c r="H388" s="43" t="str">
        <f t="shared" si="86"/>
        <v>53,66</v>
      </c>
      <c r="I388" s="43">
        <f t="shared" si="94"/>
        <v>56.66</v>
      </c>
      <c r="J388" s="60" t="s">
        <v>2277</v>
      </c>
      <c r="K388" s="58" t="str">
        <f t="shared" si="95"/>
        <v>887,77</v>
      </c>
      <c r="L388" s="51">
        <f t="shared" si="96"/>
        <v>888</v>
      </c>
      <c r="M388" s="53">
        <v>1.1000000000000001</v>
      </c>
      <c r="N388" s="54">
        <v>60</v>
      </c>
      <c r="O388" s="55">
        <f t="shared" si="97"/>
        <v>1036.8000000000002</v>
      </c>
      <c r="P388" s="57">
        <f t="shared" si="92"/>
        <v>1036</v>
      </c>
      <c r="Q388" s="23"/>
      <c r="R388" s="23"/>
      <c r="S388" s="46">
        <v>25</v>
      </c>
      <c r="T388" s="46">
        <v>25</v>
      </c>
      <c r="U388" s="46">
        <f t="shared" si="100"/>
        <v>200</v>
      </c>
      <c r="V388" s="15">
        <f t="shared" si="99"/>
        <v>250</v>
      </c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</row>
    <row r="389" spans="1:35" ht="13.5" customHeight="1">
      <c r="A389" s="23" t="str">
        <f t="shared" si="93"/>
        <v>LW14 10080Kolor</v>
      </c>
      <c r="B389" s="18" t="s">
        <v>98</v>
      </c>
      <c r="C389" s="14" t="s">
        <v>2</v>
      </c>
      <c r="D389" s="15">
        <v>100</v>
      </c>
      <c r="E389" s="13">
        <v>80</v>
      </c>
      <c r="F389" s="60" t="s">
        <v>2243</v>
      </c>
      <c r="G389" s="43" t="str">
        <f t="shared" si="98"/>
        <v>55,32</v>
      </c>
      <c r="H389" s="43" t="str">
        <f t="shared" si="86"/>
        <v>55,32</v>
      </c>
      <c r="I389" s="43">
        <f t="shared" si="94"/>
        <v>58.32</v>
      </c>
      <c r="J389" s="60" t="s">
        <v>2278</v>
      </c>
      <c r="K389" s="58" t="str">
        <f>LEFT(J389,FIND("zł",J389)-2)</f>
        <v>974,93</v>
      </c>
      <c r="L389" s="51">
        <f>ROUNDUP(K389,0)</f>
        <v>975</v>
      </c>
      <c r="M389" s="53">
        <v>1.1000000000000001</v>
      </c>
      <c r="N389" s="54">
        <v>60</v>
      </c>
      <c r="O389" s="55">
        <f t="shared" si="97"/>
        <v>1132.5</v>
      </c>
      <c r="P389" s="57">
        <f t="shared" si="92"/>
        <v>1132</v>
      </c>
      <c r="Q389" s="23"/>
      <c r="R389" s="23"/>
      <c r="S389" s="46">
        <v>25</v>
      </c>
      <c r="T389" s="46">
        <v>25</v>
      </c>
      <c r="U389" s="46">
        <f t="shared" si="100"/>
        <v>200</v>
      </c>
      <c r="V389" s="15">
        <f t="shared" si="99"/>
        <v>250</v>
      </c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</row>
    <row r="390" spans="1:35" ht="13.5" customHeight="1">
      <c r="A390" s="23" t="str">
        <f t="shared" si="93"/>
        <v>LW15 10080Kolor</v>
      </c>
      <c r="B390" s="18" t="s">
        <v>99</v>
      </c>
      <c r="C390" s="14" t="s">
        <v>2</v>
      </c>
      <c r="D390" s="15">
        <v>100</v>
      </c>
      <c r="E390" s="13">
        <v>80</v>
      </c>
      <c r="F390" s="60" t="s">
        <v>2244</v>
      </c>
      <c r="G390" s="43" t="str">
        <f t="shared" si="98"/>
        <v>52,69</v>
      </c>
      <c r="H390" s="43" t="str">
        <f t="shared" si="86"/>
        <v>52,69</v>
      </c>
      <c r="I390" s="43">
        <f t="shared" si="94"/>
        <v>55.69</v>
      </c>
      <c r="J390" s="60" t="s">
        <v>2279</v>
      </c>
      <c r="K390" s="58" t="str">
        <f t="shared" ref="K390:K409" si="101">LEFT(J390,FIND("zł",J390)-2)</f>
        <v>782,72</v>
      </c>
      <c r="L390" s="51">
        <f t="shared" ref="L390:L446" si="102">ROUNDUP(K390,0)</f>
        <v>783</v>
      </c>
      <c r="M390" s="53">
        <v>1.1000000000000001</v>
      </c>
      <c r="N390" s="54">
        <v>60</v>
      </c>
      <c r="O390" s="55">
        <f t="shared" si="97"/>
        <v>921.30000000000007</v>
      </c>
      <c r="P390" s="57">
        <f t="shared" si="92"/>
        <v>921</v>
      </c>
      <c r="Q390" s="23"/>
      <c r="R390" s="23"/>
      <c r="S390" s="46">
        <v>25</v>
      </c>
      <c r="T390" s="46">
        <v>25</v>
      </c>
      <c r="U390" s="46">
        <f t="shared" si="100"/>
        <v>200</v>
      </c>
      <c r="V390" s="15">
        <f t="shared" si="99"/>
        <v>250</v>
      </c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</row>
    <row r="391" spans="1:35" ht="13.5" customHeight="1">
      <c r="A391" s="23" t="str">
        <f t="shared" si="93"/>
        <v>LW16 10080Kolor</v>
      </c>
      <c r="B391" s="18" t="s">
        <v>100</v>
      </c>
      <c r="C391" s="14" t="s">
        <v>2</v>
      </c>
      <c r="D391" s="15">
        <v>100</v>
      </c>
      <c r="E391" s="13">
        <v>80</v>
      </c>
      <c r="F391" s="60" t="s">
        <v>2245</v>
      </c>
      <c r="G391" s="43" t="str">
        <f t="shared" si="98"/>
        <v>55,01</v>
      </c>
      <c r="H391" s="43" t="str">
        <f t="shared" si="86"/>
        <v>55,01</v>
      </c>
      <c r="I391" s="43">
        <f t="shared" si="94"/>
        <v>58.01</v>
      </c>
      <c r="J391" s="60" t="s">
        <v>2280</v>
      </c>
      <c r="K391" s="58" t="str">
        <f t="shared" si="101"/>
        <v>912,72</v>
      </c>
      <c r="L391" s="51">
        <f t="shared" si="102"/>
        <v>913</v>
      </c>
      <c r="M391" s="53">
        <v>1.1000000000000001</v>
      </c>
      <c r="N391" s="54">
        <v>60</v>
      </c>
      <c r="O391" s="55">
        <f t="shared" si="97"/>
        <v>1064.3000000000002</v>
      </c>
      <c r="P391" s="57">
        <f t="shared" si="92"/>
        <v>1064</v>
      </c>
      <c r="Q391" s="23"/>
      <c r="R391" s="23"/>
      <c r="S391" s="46">
        <v>25</v>
      </c>
      <c r="T391" s="46">
        <v>25</v>
      </c>
      <c r="U391" s="46">
        <f t="shared" si="100"/>
        <v>200</v>
      </c>
      <c r="V391" s="15">
        <f t="shared" si="99"/>
        <v>250</v>
      </c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</row>
    <row r="392" spans="1:35" ht="13.5" customHeight="1">
      <c r="A392" s="23" t="str">
        <f t="shared" si="93"/>
        <v>LW17 10080Kolor</v>
      </c>
      <c r="B392" s="18" t="s">
        <v>101</v>
      </c>
      <c r="C392" s="14" t="s">
        <v>2</v>
      </c>
      <c r="D392" s="15">
        <v>100</v>
      </c>
      <c r="E392" s="13">
        <v>80</v>
      </c>
      <c r="F392" s="60" t="s">
        <v>2246</v>
      </c>
      <c r="G392" s="43" t="str">
        <f t="shared" si="98"/>
        <v>53,5</v>
      </c>
      <c r="H392" s="43" t="str">
        <f t="shared" si="86"/>
        <v>53,5</v>
      </c>
      <c r="I392" s="43">
        <f t="shared" si="94"/>
        <v>56.5</v>
      </c>
      <c r="J392" s="60" t="s">
        <v>2281</v>
      </c>
      <c r="K392" s="58" t="str">
        <f t="shared" si="101"/>
        <v>937,35</v>
      </c>
      <c r="L392" s="51">
        <f t="shared" si="102"/>
        <v>938</v>
      </c>
      <c r="M392" s="53">
        <v>1.1000000000000001</v>
      </c>
      <c r="N392" s="54">
        <v>60</v>
      </c>
      <c r="O392" s="55">
        <f t="shared" si="97"/>
        <v>1091.8000000000002</v>
      </c>
      <c r="P392" s="57">
        <f t="shared" si="92"/>
        <v>1091</v>
      </c>
      <c r="Q392" s="23"/>
      <c r="R392" s="23"/>
      <c r="S392" s="46">
        <v>25</v>
      </c>
      <c r="T392" s="46">
        <v>25</v>
      </c>
      <c r="U392" s="46">
        <f t="shared" si="100"/>
        <v>200</v>
      </c>
      <c r="V392" s="15">
        <f t="shared" si="99"/>
        <v>250</v>
      </c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</row>
    <row r="393" spans="1:35" ht="13.5" customHeight="1">
      <c r="A393" s="23" t="str">
        <f t="shared" si="93"/>
        <v>LW18 10080Kolor</v>
      </c>
      <c r="B393" s="18" t="s">
        <v>102</v>
      </c>
      <c r="C393" s="14" t="s">
        <v>2</v>
      </c>
      <c r="D393" s="15">
        <v>100</v>
      </c>
      <c r="E393" s="13">
        <v>80</v>
      </c>
      <c r="F393" s="60" t="s">
        <v>2247</v>
      </c>
      <c r="G393" s="43" t="str">
        <f t="shared" si="98"/>
        <v>55,78</v>
      </c>
      <c r="H393" s="43" t="str">
        <f t="shared" si="86"/>
        <v>55,78</v>
      </c>
      <c r="I393" s="43">
        <f t="shared" si="94"/>
        <v>58.78</v>
      </c>
      <c r="J393" s="60" t="s">
        <v>2282</v>
      </c>
      <c r="K393" s="58" t="str">
        <f t="shared" si="101"/>
        <v>1045,88</v>
      </c>
      <c r="L393" s="51">
        <f t="shared" si="102"/>
        <v>1046</v>
      </c>
      <c r="M393" s="53">
        <v>1.1000000000000001</v>
      </c>
      <c r="N393" s="54">
        <v>60</v>
      </c>
      <c r="O393" s="55">
        <f t="shared" si="97"/>
        <v>1210.6000000000001</v>
      </c>
      <c r="P393" s="57">
        <f t="shared" si="92"/>
        <v>1210</v>
      </c>
      <c r="Q393" s="23"/>
      <c r="R393" s="23"/>
      <c r="S393" s="46">
        <v>25</v>
      </c>
      <c r="T393" s="46">
        <v>25</v>
      </c>
      <c r="U393" s="46">
        <f t="shared" si="100"/>
        <v>200</v>
      </c>
      <c r="V393" s="15">
        <f t="shared" si="99"/>
        <v>250</v>
      </c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</row>
    <row r="394" spans="1:35" ht="13.5" customHeight="1">
      <c r="A394" s="23" t="str">
        <f t="shared" si="93"/>
        <v>LW19 10080Kolor</v>
      </c>
      <c r="B394" s="18" t="s">
        <v>103</v>
      </c>
      <c r="C394" s="14" t="s">
        <v>2</v>
      </c>
      <c r="D394" s="15">
        <v>100</v>
      </c>
      <c r="E394" s="13">
        <v>80</v>
      </c>
      <c r="F394" s="60" t="s">
        <v>2248</v>
      </c>
      <c r="G394" s="43" t="str">
        <f t="shared" si="98"/>
        <v>52,55</v>
      </c>
      <c r="H394" s="43" t="str">
        <f t="shared" si="86"/>
        <v>52,55</v>
      </c>
      <c r="I394" s="43">
        <f t="shared" si="94"/>
        <v>55.55</v>
      </c>
      <c r="J394" s="60" t="s">
        <v>2283</v>
      </c>
      <c r="K394" s="58" t="str">
        <f t="shared" si="101"/>
        <v>855,05</v>
      </c>
      <c r="L394" s="51">
        <f t="shared" si="102"/>
        <v>856</v>
      </c>
      <c r="M394" s="53">
        <v>1.1000000000000001</v>
      </c>
      <c r="N394" s="54">
        <v>60</v>
      </c>
      <c r="O394" s="55">
        <f t="shared" si="97"/>
        <v>1001.6</v>
      </c>
      <c r="P394" s="57">
        <f t="shared" si="92"/>
        <v>1001</v>
      </c>
      <c r="Q394" s="23"/>
      <c r="R394" s="23"/>
      <c r="S394" s="46">
        <v>25</v>
      </c>
      <c r="T394" s="46">
        <v>25</v>
      </c>
      <c r="U394" s="46">
        <f t="shared" si="100"/>
        <v>200</v>
      </c>
      <c r="V394" s="15">
        <f t="shared" si="99"/>
        <v>250</v>
      </c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</row>
    <row r="395" spans="1:35" ht="13.5" customHeight="1">
      <c r="A395" s="23" t="str">
        <f t="shared" si="93"/>
        <v>LW20 10080Kolor</v>
      </c>
      <c r="B395" s="18" t="s">
        <v>105</v>
      </c>
      <c r="C395" s="14" t="s">
        <v>2</v>
      </c>
      <c r="D395" s="15">
        <v>100</v>
      </c>
      <c r="E395" s="13">
        <v>80</v>
      </c>
      <c r="F395" s="60" t="s">
        <v>2249</v>
      </c>
      <c r="G395" s="43" t="str">
        <f t="shared" si="98"/>
        <v>54,87</v>
      </c>
      <c r="H395" s="43" t="str">
        <f t="shared" si="86"/>
        <v>54,87</v>
      </c>
      <c r="I395" s="43">
        <f t="shared" si="94"/>
        <v>57.87</v>
      </c>
      <c r="J395" s="60" t="s">
        <v>2284</v>
      </c>
      <c r="K395" s="58" t="str">
        <f t="shared" si="101"/>
        <v>939,38</v>
      </c>
      <c r="L395" s="51">
        <f t="shared" si="102"/>
        <v>940</v>
      </c>
      <c r="M395" s="53">
        <v>1.1000000000000001</v>
      </c>
      <c r="N395" s="54">
        <v>60</v>
      </c>
      <c r="O395" s="55">
        <f t="shared" si="97"/>
        <v>1094</v>
      </c>
      <c r="P395" s="57">
        <f t="shared" si="92"/>
        <v>1094</v>
      </c>
      <c r="Q395" s="23"/>
      <c r="R395" s="23"/>
      <c r="S395" s="46">
        <v>25</v>
      </c>
      <c r="T395" s="46">
        <v>25</v>
      </c>
      <c r="U395" s="46">
        <f t="shared" si="100"/>
        <v>200</v>
      </c>
      <c r="V395" s="15">
        <f t="shared" si="99"/>
        <v>250</v>
      </c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</row>
    <row r="396" spans="1:35" ht="13.5" customHeight="1">
      <c r="A396" s="23" t="str">
        <f t="shared" si="93"/>
        <v>LW2510080Kolor</v>
      </c>
      <c r="B396" s="18" t="s">
        <v>559</v>
      </c>
      <c r="C396" s="14" t="s">
        <v>2</v>
      </c>
      <c r="D396" s="15">
        <v>100</v>
      </c>
      <c r="E396" s="13">
        <v>80</v>
      </c>
      <c r="F396" s="60" t="s">
        <v>2250</v>
      </c>
      <c r="G396" s="43" t="str">
        <f t="shared" si="98"/>
        <v>43,87</v>
      </c>
      <c r="H396" s="43" t="str">
        <f t="shared" si="86"/>
        <v>43,87</v>
      </c>
      <c r="I396" s="43">
        <f t="shared" si="94"/>
        <v>46.87</v>
      </c>
      <c r="J396" s="60" t="s">
        <v>2285</v>
      </c>
      <c r="K396" s="58" t="str">
        <f t="shared" si="101"/>
        <v>757,31</v>
      </c>
      <c r="L396" s="51">
        <f t="shared" si="102"/>
        <v>758</v>
      </c>
      <c r="M396" s="53">
        <v>1.1000000000000001</v>
      </c>
      <c r="N396" s="54">
        <v>60</v>
      </c>
      <c r="O396" s="55">
        <f t="shared" si="97"/>
        <v>893.80000000000007</v>
      </c>
      <c r="P396" s="57">
        <f t="shared" si="92"/>
        <v>893</v>
      </c>
      <c r="Q396" s="23"/>
      <c r="R396" s="23"/>
      <c r="S396" s="46">
        <v>25</v>
      </c>
      <c r="T396" s="46">
        <v>25</v>
      </c>
      <c r="U396" s="46">
        <f t="shared" si="100"/>
        <v>160</v>
      </c>
      <c r="V396" s="15">
        <f t="shared" si="99"/>
        <v>210</v>
      </c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</row>
    <row r="397" spans="1:35" ht="13.5" customHeight="1">
      <c r="A397" s="23" t="str">
        <f t="shared" si="93"/>
        <v>LW2610080Kolor</v>
      </c>
      <c r="B397" s="18" t="s">
        <v>560</v>
      </c>
      <c r="C397" s="14" t="s">
        <v>2</v>
      </c>
      <c r="D397" s="15">
        <v>100</v>
      </c>
      <c r="E397" s="13">
        <v>80</v>
      </c>
      <c r="F397" s="60" t="s">
        <v>2251</v>
      </c>
      <c r="G397" s="43" t="str">
        <f t="shared" si="98"/>
        <v>46</v>
      </c>
      <c r="H397" s="43" t="str">
        <f t="shared" si="86"/>
        <v>46</v>
      </c>
      <c r="I397" s="43">
        <f t="shared" si="94"/>
        <v>49</v>
      </c>
      <c r="J397" s="60" t="s">
        <v>2286</v>
      </c>
      <c r="K397" s="58" t="str">
        <f t="shared" si="101"/>
        <v>876,31</v>
      </c>
      <c r="L397" s="51">
        <f t="shared" si="102"/>
        <v>877</v>
      </c>
      <c r="M397" s="53">
        <v>1.1000000000000001</v>
      </c>
      <c r="N397" s="54">
        <v>60</v>
      </c>
      <c r="O397" s="55">
        <f t="shared" si="97"/>
        <v>1024.7</v>
      </c>
      <c r="P397" s="57">
        <f t="shared" si="92"/>
        <v>1024</v>
      </c>
      <c r="Q397" s="23"/>
      <c r="R397" s="23"/>
      <c r="S397" s="46">
        <v>25</v>
      </c>
      <c r="T397" s="46">
        <v>25</v>
      </c>
      <c r="U397" s="46">
        <f t="shared" si="100"/>
        <v>160</v>
      </c>
      <c r="V397" s="15">
        <f t="shared" si="99"/>
        <v>210</v>
      </c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</row>
    <row r="398" spans="1:35" ht="13.5" customHeight="1">
      <c r="A398" s="23" t="str">
        <f t="shared" si="93"/>
        <v>LW2710080Kolor</v>
      </c>
      <c r="B398" s="18" t="s">
        <v>1738</v>
      </c>
      <c r="C398" s="14" t="s">
        <v>2</v>
      </c>
      <c r="D398" s="15">
        <v>100</v>
      </c>
      <c r="E398" s="13">
        <v>80</v>
      </c>
      <c r="F398" s="60" t="s">
        <v>2252</v>
      </c>
      <c r="G398" s="43" t="str">
        <f t="shared" si="98"/>
        <v>46,85</v>
      </c>
      <c r="H398" s="43" t="str">
        <f t="shared" si="86"/>
        <v>46,85</v>
      </c>
      <c r="I398" s="43">
        <f t="shared" si="94"/>
        <v>49.85</v>
      </c>
      <c r="J398" s="60" t="s">
        <v>2287</v>
      </c>
      <c r="K398" s="58" t="str">
        <f t="shared" si="101"/>
        <v>846,05</v>
      </c>
      <c r="L398" s="51">
        <f t="shared" si="102"/>
        <v>847</v>
      </c>
      <c r="M398" s="53">
        <v>1.1000000000000001</v>
      </c>
      <c r="N398" s="54">
        <v>60</v>
      </c>
      <c r="O398" s="55">
        <f t="shared" si="97"/>
        <v>991.7</v>
      </c>
      <c r="P398" s="57">
        <f t="shared" si="92"/>
        <v>991</v>
      </c>
      <c r="Q398" s="23"/>
      <c r="R398" s="23"/>
      <c r="S398" s="46">
        <v>25</v>
      </c>
      <c r="T398" s="46">
        <v>25</v>
      </c>
      <c r="U398" s="46">
        <f t="shared" si="100"/>
        <v>160</v>
      </c>
      <c r="V398" s="15">
        <f t="shared" si="99"/>
        <v>210</v>
      </c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</row>
    <row r="399" spans="1:35" ht="13.5" customHeight="1">
      <c r="A399" s="23" t="str">
        <f t="shared" si="93"/>
        <v>LW2810080Kolor</v>
      </c>
      <c r="B399" s="18" t="s">
        <v>1739</v>
      </c>
      <c r="C399" s="14" t="s">
        <v>2</v>
      </c>
      <c r="D399" s="15">
        <v>100</v>
      </c>
      <c r="E399" s="13">
        <v>80</v>
      </c>
      <c r="F399" s="60" t="s">
        <v>2253</v>
      </c>
      <c r="G399" s="43" t="str">
        <f t="shared" si="98"/>
        <v>49,28</v>
      </c>
      <c r="H399" s="43" t="str">
        <f t="shared" ref="H399:H446" si="103">MID(G399,1,5)</f>
        <v>49,28</v>
      </c>
      <c r="I399" s="43">
        <f t="shared" si="94"/>
        <v>52.28</v>
      </c>
      <c r="J399" s="60" t="s">
        <v>2288</v>
      </c>
      <c r="K399" s="58" t="str">
        <f t="shared" si="101"/>
        <v>989,55</v>
      </c>
      <c r="L399" s="51">
        <f t="shared" si="102"/>
        <v>990</v>
      </c>
      <c r="M399" s="53">
        <v>1.1000000000000001</v>
      </c>
      <c r="N399" s="54">
        <v>60</v>
      </c>
      <c r="O399" s="55">
        <f t="shared" si="97"/>
        <v>1149</v>
      </c>
      <c r="P399" s="57">
        <f t="shared" si="92"/>
        <v>1149</v>
      </c>
      <c r="Q399" s="23"/>
      <c r="R399" s="23"/>
      <c r="S399" s="46">
        <v>25</v>
      </c>
      <c r="T399" s="46">
        <v>25</v>
      </c>
      <c r="U399" s="46">
        <f t="shared" si="100"/>
        <v>180</v>
      </c>
      <c r="V399" s="15">
        <f t="shared" si="99"/>
        <v>230</v>
      </c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</row>
    <row r="400" spans="1:35" ht="13.5" customHeight="1">
      <c r="A400" s="23" t="str">
        <f t="shared" si="93"/>
        <v>LW2910080Kolor</v>
      </c>
      <c r="B400" s="18" t="s">
        <v>1740</v>
      </c>
      <c r="C400" s="14" t="s">
        <v>2</v>
      </c>
      <c r="D400" s="15">
        <v>100</v>
      </c>
      <c r="E400" s="13">
        <v>80</v>
      </c>
      <c r="F400" s="60" t="s">
        <v>2254</v>
      </c>
      <c r="G400" s="43" t="str">
        <f t="shared" si="98"/>
        <v>51,74</v>
      </c>
      <c r="H400" s="43" t="str">
        <f t="shared" si="103"/>
        <v>51,74</v>
      </c>
      <c r="I400" s="43">
        <f t="shared" si="94"/>
        <v>54.74</v>
      </c>
      <c r="J400" s="60" t="s">
        <v>2289</v>
      </c>
      <c r="K400" s="58" t="str">
        <f t="shared" si="101"/>
        <v>973,81</v>
      </c>
      <c r="L400" s="51">
        <f t="shared" si="102"/>
        <v>974</v>
      </c>
      <c r="M400" s="53">
        <v>1.1000000000000001</v>
      </c>
      <c r="N400" s="54">
        <v>60</v>
      </c>
      <c r="O400" s="55">
        <f t="shared" si="97"/>
        <v>1131.4000000000001</v>
      </c>
      <c r="P400" s="57">
        <f t="shared" ref="P400:P446" si="104">INT(O400)</f>
        <v>1131</v>
      </c>
      <c r="Q400" s="23"/>
      <c r="R400" s="23"/>
      <c r="S400" s="46">
        <v>25</v>
      </c>
      <c r="T400" s="46">
        <v>25</v>
      </c>
      <c r="U400" s="46">
        <f t="shared" si="100"/>
        <v>180</v>
      </c>
      <c r="V400" s="15">
        <f t="shared" si="99"/>
        <v>230</v>
      </c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</row>
    <row r="401" spans="1:35" ht="13.5" customHeight="1">
      <c r="A401" s="23" t="str">
        <f t="shared" si="93"/>
        <v>LW3010080Kolor</v>
      </c>
      <c r="B401" s="18" t="s">
        <v>1742</v>
      </c>
      <c r="C401" s="14" t="s">
        <v>2</v>
      </c>
      <c r="D401" s="15">
        <v>100</v>
      </c>
      <c r="E401" s="13">
        <v>80</v>
      </c>
      <c r="F401" s="60" t="s">
        <v>2255</v>
      </c>
      <c r="G401" s="43" t="str">
        <f t="shared" si="98"/>
        <v>54,17</v>
      </c>
      <c r="H401" s="43" t="str">
        <f t="shared" si="103"/>
        <v>54,17</v>
      </c>
      <c r="I401" s="43">
        <f t="shared" si="94"/>
        <v>57.17</v>
      </c>
      <c r="J401" s="60" t="s">
        <v>2290</v>
      </c>
      <c r="K401" s="58" t="str">
        <f t="shared" si="101"/>
        <v>1104,58</v>
      </c>
      <c r="L401" s="51">
        <f t="shared" si="102"/>
        <v>1105</v>
      </c>
      <c r="M401" s="53">
        <v>1.1000000000000001</v>
      </c>
      <c r="N401" s="54">
        <v>60</v>
      </c>
      <c r="O401" s="55">
        <f t="shared" si="97"/>
        <v>1275.5</v>
      </c>
      <c r="P401" s="57">
        <f t="shared" si="104"/>
        <v>1275</v>
      </c>
      <c r="Q401" s="23"/>
      <c r="R401" s="23"/>
      <c r="S401" s="46">
        <v>25</v>
      </c>
      <c r="T401" s="46">
        <v>25</v>
      </c>
      <c r="U401" s="46">
        <f t="shared" si="100"/>
        <v>200</v>
      </c>
      <c r="V401" s="15">
        <f t="shared" si="99"/>
        <v>250</v>
      </c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</row>
    <row r="402" spans="1:35" ht="13.5" customHeight="1">
      <c r="A402" s="23" t="str">
        <f t="shared" si="93"/>
        <v>LW3110080Kolor</v>
      </c>
      <c r="B402" s="18" t="s">
        <v>1743</v>
      </c>
      <c r="C402" s="14" t="s">
        <v>2</v>
      </c>
      <c r="D402" s="15">
        <v>100</v>
      </c>
      <c r="E402" s="13">
        <v>80</v>
      </c>
      <c r="F402" s="60" t="s">
        <v>2256</v>
      </c>
      <c r="G402" s="43" t="str">
        <f t="shared" si="98"/>
        <v>55,27</v>
      </c>
      <c r="H402" s="43" t="str">
        <f t="shared" si="103"/>
        <v>55,27</v>
      </c>
      <c r="I402" s="43">
        <f t="shared" si="94"/>
        <v>58.27</v>
      </c>
      <c r="J402" s="60" t="s">
        <v>2291</v>
      </c>
      <c r="K402" s="58" t="str">
        <f t="shared" si="101"/>
        <v>1066,95</v>
      </c>
      <c r="L402" s="51">
        <f t="shared" si="102"/>
        <v>1067</v>
      </c>
      <c r="M402" s="53">
        <v>1.1000000000000001</v>
      </c>
      <c r="N402" s="54">
        <v>60</v>
      </c>
      <c r="O402" s="55">
        <f t="shared" si="97"/>
        <v>1233.7</v>
      </c>
      <c r="P402" s="57">
        <f t="shared" si="104"/>
        <v>1233</v>
      </c>
      <c r="Q402" s="23"/>
      <c r="R402" s="23"/>
      <c r="S402" s="46">
        <v>25</v>
      </c>
      <c r="T402" s="46">
        <v>25</v>
      </c>
      <c r="U402" s="46">
        <f t="shared" si="100"/>
        <v>200</v>
      </c>
      <c r="V402" s="15">
        <f t="shared" si="99"/>
        <v>250</v>
      </c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</row>
    <row r="403" spans="1:35" ht="13.5" customHeight="1">
      <c r="A403" s="23" t="str">
        <f t="shared" si="93"/>
        <v>LW3210080Kolor</v>
      </c>
      <c r="B403" s="18" t="s">
        <v>1744</v>
      </c>
      <c r="C403" s="14" t="s">
        <v>2</v>
      </c>
      <c r="D403" s="15">
        <v>100</v>
      </c>
      <c r="E403" s="13">
        <v>80</v>
      </c>
      <c r="F403" s="60" t="s">
        <v>2257</v>
      </c>
      <c r="G403" s="43" t="str">
        <f t="shared" si="98"/>
        <v>57,71</v>
      </c>
      <c r="H403" s="43" t="str">
        <f t="shared" si="103"/>
        <v>57,71</v>
      </c>
      <c r="I403" s="43">
        <f t="shared" si="94"/>
        <v>60.71</v>
      </c>
      <c r="J403" s="60" t="s">
        <v>2292</v>
      </c>
      <c r="K403" s="58" t="str">
        <f t="shared" si="101"/>
        <v>1210,45</v>
      </c>
      <c r="L403" s="51">
        <f t="shared" si="102"/>
        <v>1211</v>
      </c>
      <c r="M403" s="53">
        <v>1.1000000000000001</v>
      </c>
      <c r="N403" s="54">
        <v>60</v>
      </c>
      <c r="O403" s="55">
        <f t="shared" si="97"/>
        <v>1392.1000000000001</v>
      </c>
      <c r="P403" s="57">
        <f t="shared" si="104"/>
        <v>1392</v>
      </c>
      <c r="Q403" s="23"/>
      <c r="R403" s="23"/>
      <c r="S403" s="46">
        <v>25</v>
      </c>
      <c r="T403" s="46">
        <v>25</v>
      </c>
      <c r="U403" s="46">
        <f t="shared" si="100"/>
        <v>200</v>
      </c>
      <c r="V403" s="15">
        <f t="shared" si="99"/>
        <v>250</v>
      </c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</row>
    <row r="404" spans="1:35" ht="13.5" customHeight="1">
      <c r="A404" s="23" t="str">
        <f t="shared" si="93"/>
        <v>LW3310080Kolor</v>
      </c>
      <c r="B404" s="18" t="s">
        <v>1745</v>
      </c>
      <c r="C404" s="14" t="s">
        <v>2</v>
      </c>
      <c r="D404" s="15">
        <v>100</v>
      </c>
      <c r="E404" s="13">
        <v>80</v>
      </c>
      <c r="F404" s="60" t="s">
        <v>2258</v>
      </c>
      <c r="G404" s="43" t="str">
        <f t="shared" si="98"/>
        <v>55,57</v>
      </c>
      <c r="H404" s="43" t="str">
        <f t="shared" si="103"/>
        <v>55,57</v>
      </c>
      <c r="I404" s="43">
        <f t="shared" si="94"/>
        <v>58.57</v>
      </c>
      <c r="J404" s="60" t="s">
        <v>2293</v>
      </c>
      <c r="K404" s="58" t="str">
        <f t="shared" si="101"/>
        <v>1072,11</v>
      </c>
      <c r="L404" s="51">
        <f t="shared" si="102"/>
        <v>1073</v>
      </c>
      <c r="M404" s="53">
        <v>1.1000000000000001</v>
      </c>
      <c r="N404" s="54">
        <v>60</v>
      </c>
      <c r="O404" s="55">
        <f t="shared" si="97"/>
        <v>1240.3000000000002</v>
      </c>
      <c r="P404" s="57">
        <f t="shared" si="104"/>
        <v>1240</v>
      </c>
      <c r="Q404" s="23"/>
      <c r="R404" s="23"/>
      <c r="S404" s="46">
        <v>25</v>
      </c>
      <c r="T404" s="46">
        <v>25</v>
      </c>
      <c r="U404" s="46">
        <f t="shared" si="100"/>
        <v>200</v>
      </c>
      <c r="V404" s="15">
        <f t="shared" si="99"/>
        <v>250</v>
      </c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</row>
    <row r="405" spans="1:35" ht="13.5" customHeight="1">
      <c r="A405" s="23" t="str">
        <f t="shared" si="93"/>
        <v>LW3410080Kolor</v>
      </c>
      <c r="B405" s="18" t="s">
        <v>1746</v>
      </c>
      <c r="C405" s="14" t="s">
        <v>2</v>
      </c>
      <c r="D405" s="15">
        <v>100</v>
      </c>
      <c r="E405" s="13">
        <v>80</v>
      </c>
      <c r="F405" s="60" t="s">
        <v>64</v>
      </c>
      <c r="G405" s="43" t="str">
        <f t="shared" si="98"/>
        <v>58</v>
      </c>
      <c r="H405" s="43" t="str">
        <f t="shared" si="103"/>
        <v>58</v>
      </c>
      <c r="I405" s="43">
        <f t="shared" si="94"/>
        <v>61</v>
      </c>
      <c r="J405" s="60" t="s">
        <v>2294</v>
      </c>
      <c r="K405" s="58" t="str">
        <f t="shared" si="101"/>
        <v>1202,88</v>
      </c>
      <c r="L405" s="51">
        <f t="shared" si="102"/>
        <v>1203</v>
      </c>
      <c r="M405" s="53">
        <v>1.1000000000000001</v>
      </c>
      <c r="N405" s="54">
        <v>60</v>
      </c>
      <c r="O405" s="55">
        <f t="shared" si="97"/>
        <v>1383.3000000000002</v>
      </c>
      <c r="P405" s="57">
        <f t="shared" si="104"/>
        <v>1383</v>
      </c>
      <c r="Q405" s="23"/>
      <c r="R405" s="23"/>
      <c r="S405" s="46">
        <v>25</v>
      </c>
      <c r="T405" s="46">
        <v>25</v>
      </c>
      <c r="U405" s="46">
        <f t="shared" si="100"/>
        <v>200</v>
      </c>
      <c r="V405" s="15">
        <f t="shared" si="99"/>
        <v>250</v>
      </c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</row>
    <row r="406" spans="1:35" ht="13.5" customHeight="1">
      <c r="A406" s="23" t="str">
        <f t="shared" si="93"/>
        <v>LW3510080Kolor</v>
      </c>
      <c r="B406" s="18" t="s">
        <v>1747</v>
      </c>
      <c r="C406" s="14" t="s">
        <v>2</v>
      </c>
      <c r="D406" s="15">
        <v>100</v>
      </c>
      <c r="E406" s="13">
        <v>80</v>
      </c>
      <c r="F406" s="60" t="s">
        <v>22</v>
      </c>
      <c r="G406" s="43" t="str">
        <f t="shared" si="98"/>
        <v>52,66</v>
      </c>
      <c r="H406" s="43" t="str">
        <f t="shared" si="103"/>
        <v>52,66</v>
      </c>
      <c r="I406" s="43">
        <f t="shared" si="94"/>
        <v>55.66</v>
      </c>
      <c r="J406" s="60" t="s">
        <v>2295</v>
      </c>
      <c r="K406" s="58" t="str">
        <f t="shared" si="101"/>
        <v>864,42</v>
      </c>
      <c r="L406" s="51">
        <f t="shared" si="102"/>
        <v>865</v>
      </c>
      <c r="M406" s="53">
        <v>1.1000000000000001</v>
      </c>
      <c r="N406" s="54">
        <v>60</v>
      </c>
      <c r="O406" s="55">
        <f t="shared" si="97"/>
        <v>1011.5000000000001</v>
      </c>
      <c r="P406" s="57">
        <f t="shared" si="104"/>
        <v>1011</v>
      </c>
      <c r="Q406" s="23"/>
      <c r="R406" s="23"/>
      <c r="S406" s="46">
        <v>25</v>
      </c>
      <c r="T406" s="46">
        <v>25</v>
      </c>
      <c r="U406" s="46">
        <f t="shared" si="100"/>
        <v>200</v>
      </c>
      <c r="V406" s="15">
        <f t="shared" si="99"/>
        <v>250</v>
      </c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</row>
    <row r="407" spans="1:35" ht="13.5" customHeight="1">
      <c r="A407" s="23" t="str">
        <f t="shared" si="93"/>
        <v>LW3610080Kolor</v>
      </c>
      <c r="B407" s="18" t="s">
        <v>1748</v>
      </c>
      <c r="C407" s="14" t="s">
        <v>2</v>
      </c>
      <c r="D407" s="15">
        <v>100</v>
      </c>
      <c r="E407" s="13">
        <v>80</v>
      </c>
      <c r="F407" s="60" t="s">
        <v>2259</v>
      </c>
      <c r="G407" s="43" t="str">
        <f t="shared" si="98"/>
        <v>55,1</v>
      </c>
      <c r="H407" s="43" t="str">
        <f t="shared" si="103"/>
        <v>55,1</v>
      </c>
      <c r="I407" s="43">
        <f t="shared" si="94"/>
        <v>58.1</v>
      </c>
      <c r="J407" s="60" t="s">
        <v>2296</v>
      </c>
      <c r="K407" s="58" t="str">
        <f t="shared" si="101"/>
        <v>1007,93</v>
      </c>
      <c r="L407" s="51">
        <f t="shared" si="102"/>
        <v>1008</v>
      </c>
      <c r="M407" s="53">
        <v>1.1000000000000001</v>
      </c>
      <c r="N407" s="54">
        <v>60</v>
      </c>
      <c r="O407" s="55">
        <f t="shared" si="97"/>
        <v>1168.8000000000002</v>
      </c>
      <c r="P407" s="57">
        <f t="shared" si="104"/>
        <v>1168</v>
      </c>
      <c r="Q407" s="23"/>
      <c r="R407" s="23"/>
      <c r="S407" s="46">
        <v>25</v>
      </c>
      <c r="T407" s="46">
        <v>25</v>
      </c>
      <c r="U407" s="46">
        <f t="shared" si="100"/>
        <v>200</v>
      </c>
      <c r="V407" s="15">
        <f t="shared" si="99"/>
        <v>250</v>
      </c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</row>
    <row r="408" spans="1:35" ht="13.5" customHeight="1">
      <c r="A408" s="23" t="str">
        <f t="shared" si="93"/>
        <v>LW3710080Kolor</v>
      </c>
      <c r="B408" s="18" t="s">
        <v>1907</v>
      </c>
      <c r="C408" s="14" t="s">
        <v>2</v>
      </c>
      <c r="D408" s="15">
        <v>100</v>
      </c>
      <c r="E408" s="13">
        <v>80</v>
      </c>
      <c r="F408" s="60" t="s">
        <v>2260</v>
      </c>
      <c r="G408" s="43" t="str">
        <f t="shared" si="98"/>
        <v>53,89</v>
      </c>
      <c r="H408" s="43" t="str">
        <f t="shared" si="103"/>
        <v>53,89</v>
      </c>
      <c r="I408" s="43">
        <f t="shared" si="94"/>
        <v>56.89</v>
      </c>
      <c r="J408" s="60" t="s">
        <v>2297</v>
      </c>
      <c r="K408" s="58" t="str">
        <f t="shared" si="101"/>
        <v>813,00</v>
      </c>
      <c r="L408" s="51">
        <f t="shared" si="102"/>
        <v>813</v>
      </c>
      <c r="M408" s="53">
        <v>1.1000000000000001</v>
      </c>
      <c r="N408" s="54">
        <v>60</v>
      </c>
      <c r="O408" s="55">
        <f t="shared" si="97"/>
        <v>954.30000000000007</v>
      </c>
      <c r="P408" s="57">
        <f t="shared" si="104"/>
        <v>954</v>
      </c>
      <c r="Q408" s="23"/>
      <c r="R408" s="23"/>
      <c r="S408" s="46">
        <v>25</v>
      </c>
      <c r="T408" s="46">
        <v>25</v>
      </c>
      <c r="U408" s="46">
        <f t="shared" si="100"/>
        <v>200</v>
      </c>
      <c r="V408" s="15">
        <f t="shared" si="99"/>
        <v>250</v>
      </c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</row>
    <row r="409" spans="1:35" s="4" customFormat="1" ht="13.5" customHeight="1">
      <c r="A409" s="23" t="str">
        <f t="shared" si="93"/>
        <v>LW3810080Kolor</v>
      </c>
      <c r="B409" s="18" t="s">
        <v>1978</v>
      </c>
      <c r="C409" s="14" t="s">
        <v>2</v>
      </c>
      <c r="D409" s="15">
        <v>100</v>
      </c>
      <c r="E409" s="13">
        <v>80</v>
      </c>
      <c r="F409" s="60" t="s">
        <v>2261</v>
      </c>
      <c r="G409" s="43" t="str">
        <f t="shared" si="98"/>
        <v>56,32</v>
      </c>
      <c r="H409" s="43" t="str">
        <f t="shared" si="103"/>
        <v>56,32</v>
      </c>
      <c r="I409" s="43">
        <f t="shared" si="94"/>
        <v>59.32</v>
      </c>
      <c r="J409" s="60" t="s">
        <v>2298</v>
      </c>
      <c r="K409" s="58" t="str">
        <f t="shared" si="101"/>
        <v>956,50</v>
      </c>
      <c r="L409" s="51">
        <f t="shared" si="102"/>
        <v>957</v>
      </c>
      <c r="M409" s="53">
        <v>1.1000000000000001</v>
      </c>
      <c r="N409" s="54">
        <v>60</v>
      </c>
      <c r="O409" s="55">
        <f t="shared" si="97"/>
        <v>1112.7</v>
      </c>
      <c r="P409" s="57">
        <f t="shared" si="104"/>
        <v>1112</v>
      </c>
      <c r="Q409" s="23"/>
      <c r="R409" s="23"/>
      <c r="S409" s="46">
        <v>25</v>
      </c>
      <c r="T409" s="46">
        <v>25</v>
      </c>
      <c r="U409" s="46">
        <f t="shared" si="100"/>
        <v>200</v>
      </c>
      <c r="V409" s="15">
        <f t="shared" si="99"/>
        <v>250</v>
      </c>
    </row>
    <row r="410" spans="1:35" ht="13.5" customHeight="1">
      <c r="A410" s="235" t="str">
        <f t="shared" ref="A410:A446" si="105">CONCATENATE(B410,D410,E410,C410)</f>
        <v>LW duble 1 10080Drewnopodobne</v>
      </c>
      <c r="B410" s="18" t="s">
        <v>90</v>
      </c>
      <c r="C410" s="14" t="s">
        <v>432</v>
      </c>
      <c r="D410" s="15">
        <v>100</v>
      </c>
      <c r="E410" s="13">
        <v>80</v>
      </c>
      <c r="F410" s="60" t="s">
        <v>2229</v>
      </c>
      <c r="G410" s="43" t="str">
        <f t="shared" si="98"/>
        <v>45,55</v>
      </c>
      <c r="H410" s="43" t="str">
        <f t="shared" si="103"/>
        <v>45,55</v>
      </c>
      <c r="I410" s="43">
        <f>H410+3</f>
        <v>48.55</v>
      </c>
      <c r="J410" s="56"/>
      <c r="K410" s="58">
        <f t="shared" ref="K410:K446" si="106">P336+(P373-P336)/2</f>
        <v>966</v>
      </c>
      <c r="L410" s="51">
        <f t="shared" si="102"/>
        <v>966</v>
      </c>
      <c r="M410" s="53">
        <v>1.1000000000000001</v>
      </c>
      <c r="N410" s="54">
        <v>60</v>
      </c>
      <c r="O410" s="55">
        <f t="shared" ref="O410:O446" si="107">L410*M410+N410</f>
        <v>1122.6000000000001</v>
      </c>
      <c r="P410" s="57">
        <f t="shared" si="104"/>
        <v>1122</v>
      </c>
      <c r="Q410" s="23"/>
      <c r="R410" s="23"/>
      <c r="S410" s="46">
        <v>25</v>
      </c>
      <c r="T410" s="46">
        <v>25</v>
      </c>
      <c r="U410" s="46">
        <f t="shared" si="100"/>
        <v>160</v>
      </c>
      <c r="V410" s="15">
        <f t="shared" ref="V410:V446" si="108">SUM(S410:U410)</f>
        <v>210</v>
      </c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</row>
    <row r="411" spans="1:35" ht="13.5" customHeight="1">
      <c r="A411" s="235" t="str">
        <f t="shared" si="105"/>
        <v>LW duble 2 10080Drewnopodobne</v>
      </c>
      <c r="B411" s="18" t="s">
        <v>91</v>
      </c>
      <c r="C411" s="14" t="s">
        <v>432</v>
      </c>
      <c r="D411" s="15">
        <v>100</v>
      </c>
      <c r="E411" s="13">
        <v>80</v>
      </c>
      <c r="F411" s="60" t="s">
        <v>2230</v>
      </c>
      <c r="G411" s="43" t="str">
        <f t="shared" si="98"/>
        <v>48,77</v>
      </c>
      <c r="H411" s="43" t="str">
        <f t="shared" si="103"/>
        <v>48,77</v>
      </c>
      <c r="I411" s="43">
        <f t="shared" ref="I411:I446" si="109">H411+3</f>
        <v>51.77</v>
      </c>
      <c r="J411" s="44"/>
      <c r="K411" s="58">
        <f t="shared" si="106"/>
        <v>1075</v>
      </c>
      <c r="L411" s="51">
        <f t="shared" si="102"/>
        <v>1075</v>
      </c>
      <c r="M411" s="53">
        <v>1.1000000000000001</v>
      </c>
      <c r="N411" s="54">
        <v>60</v>
      </c>
      <c r="O411" s="55">
        <f t="shared" si="107"/>
        <v>1242.5</v>
      </c>
      <c r="P411" s="57">
        <f t="shared" si="104"/>
        <v>1242</v>
      </c>
      <c r="Q411" s="23"/>
      <c r="R411" s="23"/>
      <c r="S411" s="46">
        <v>25</v>
      </c>
      <c r="T411" s="46">
        <v>25</v>
      </c>
      <c r="U411" s="46">
        <f t="shared" si="100"/>
        <v>180</v>
      </c>
      <c r="V411" s="15">
        <f t="shared" si="108"/>
        <v>230</v>
      </c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</row>
    <row r="412" spans="1:35" ht="13.5" customHeight="1">
      <c r="A412" s="235" t="str">
        <f t="shared" si="105"/>
        <v>LW duble 3 10080Drewnopodobne</v>
      </c>
      <c r="B412" s="18" t="s">
        <v>92</v>
      </c>
      <c r="C412" s="14" t="s">
        <v>432</v>
      </c>
      <c r="D412" s="15">
        <v>100</v>
      </c>
      <c r="E412" s="13">
        <v>80</v>
      </c>
      <c r="F412" s="60" t="s">
        <v>2231</v>
      </c>
      <c r="G412" s="43" t="str">
        <f t="shared" si="98"/>
        <v>50,01</v>
      </c>
      <c r="H412" s="43" t="str">
        <f t="shared" si="103"/>
        <v>50,01</v>
      </c>
      <c r="I412" s="43">
        <f t="shared" si="109"/>
        <v>53.01</v>
      </c>
      <c r="J412" s="44"/>
      <c r="K412" s="58">
        <f t="shared" si="106"/>
        <v>1145</v>
      </c>
      <c r="L412" s="51">
        <f t="shared" si="102"/>
        <v>1145</v>
      </c>
      <c r="M412" s="53">
        <v>1.1000000000000001</v>
      </c>
      <c r="N412" s="54">
        <v>60</v>
      </c>
      <c r="O412" s="55">
        <f t="shared" si="107"/>
        <v>1319.5</v>
      </c>
      <c r="P412" s="57">
        <f t="shared" si="104"/>
        <v>1319</v>
      </c>
      <c r="Q412" s="23"/>
      <c r="R412" s="23"/>
      <c r="S412" s="46">
        <v>25</v>
      </c>
      <c r="T412" s="46">
        <v>25</v>
      </c>
      <c r="U412" s="46">
        <f t="shared" si="100"/>
        <v>180</v>
      </c>
      <c r="V412" s="15">
        <f t="shared" si="108"/>
        <v>230</v>
      </c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</row>
    <row r="413" spans="1:35" ht="13.5" customHeight="1">
      <c r="A413" s="235" t="str">
        <f t="shared" si="105"/>
        <v>LW1 10080Drewnopodobne</v>
      </c>
      <c r="B413" s="18" t="s">
        <v>93</v>
      </c>
      <c r="C413" s="14" t="s">
        <v>432</v>
      </c>
      <c r="D413" s="15">
        <v>100</v>
      </c>
      <c r="E413" s="13">
        <v>80</v>
      </c>
      <c r="F413" s="60" t="s">
        <v>2232</v>
      </c>
      <c r="G413" s="43" t="str">
        <f t="shared" si="98"/>
        <v>36,18</v>
      </c>
      <c r="H413" s="43" t="str">
        <f t="shared" si="103"/>
        <v>36,18</v>
      </c>
      <c r="I413" s="43">
        <f t="shared" si="109"/>
        <v>39.18</v>
      </c>
      <c r="J413" s="44"/>
      <c r="K413" s="58">
        <f t="shared" si="106"/>
        <v>638</v>
      </c>
      <c r="L413" s="51">
        <f t="shared" si="102"/>
        <v>638</v>
      </c>
      <c r="M413" s="53">
        <v>1.1000000000000001</v>
      </c>
      <c r="N413" s="54">
        <v>60</v>
      </c>
      <c r="O413" s="55">
        <f t="shared" si="107"/>
        <v>761.80000000000007</v>
      </c>
      <c r="P413" s="57">
        <f t="shared" si="104"/>
        <v>761</v>
      </c>
      <c r="Q413" s="23"/>
      <c r="R413" s="23"/>
      <c r="S413" s="46">
        <v>25</v>
      </c>
      <c r="T413" s="46">
        <v>25</v>
      </c>
      <c r="U413" s="46">
        <f t="shared" si="100"/>
        <v>120</v>
      </c>
      <c r="V413" s="15">
        <f t="shared" si="108"/>
        <v>170</v>
      </c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</row>
    <row r="414" spans="1:35" ht="13.5" customHeight="1">
      <c r="A414" s="235" t="str">
        <f t="shared" si="105"/>
        <v>LW2 10080Drewnopodobne</v>
      </c>
      <c r="B414" s="18" t="s">
        <v>104</v>
      </c>
      <c r="C414" s="14" t="s">
        <v>432</v>
      </c>
      <c r="D414" s="15">
        <v>100</v>
      </c>
      <c r="E414" s="13">
        <v>80</v>
      </c>
      <c r="F414" s="60" t="s">
        <v>2233</v>
      </c>
      <c r="G414" s="43" t="str">
        <f t="shared" si="98"/>
        <v>42,32</v>
      </c>
      <c r="H414" s="43" t="str">
        <f t="shared" si="103"/>
        <v>42,32</v>
      </c>
      <c r="I414" s="43">
        <f t="shared" si="109"/>
        <v>45.32</v>
      </c>
      <c r="J414" s="44"/>
      <c r="K414" s="58">
        <f t="shared" si="106"/>
        <v>707.5</v>
      </c>
      <c r="L414" s="51">
        <f t="shared" si="102"/>
        <v>708</v>
      </c>
      <c r="M414" s="53">
        <v>1.1000000000000001</v>
      </c>
      <c r="N414" s="54">
        <v>60</v>
      </c>
      <c r="O414" s="55">
        <f t="shared" si="107"/>
        <v>838.80000000000007</v>
      </c>
      <c r="P414" s="57">
        <f t="shared" si="104"/>
        <v>838</v>
      </c>
      <c r="Q414" s="23"/>
      <c r="R414" s="23"/>
      <c r="S414" s="46">
        <v>25</v>
      </c>
      <c r="T414" s="46">
        <v>25</v>
      </c>
      <c r="U414" s="46">
        <f t="shared" si="100"/>
        <v>160</v>
      </c>
      <c r="V414" s="15">
        <f t="shared" si="108"/>
        <v>210</v>
      </c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</row>
    <row r="415" spans="1:35" ht="13.5" customHeight="1">
      <c r="A415" s="235" t="str">
        <f t="shared" si="105"/>
        <v>LW3 10080Drewnopodobne</v>
      </c>
      <c r="B415" s="18" t="s">
        <v>106</v>
      </c>
      <c r="C415" s="14" t="s">
        <v>432</v>
      </c>
      <c r="D415" s="15">
        <v>100</v>
      </c>
      <c r="E415" s="13">
        <v>80</v>
      </c>
      <c r="F415" s="60" t="s">
        <v>2234</v>
      </c>
      <c r="G415" s="43" t="str">
        <f t="shared" si="98"/>
        <v>44,48</v>
      </c>
      <c r="H415" s="43" t="str">
        <f t="shared" si="103"/>
        <v>44,48</v>
      </c>
      <c r="I415" s="43">
        <f t="shared" si="109"/>
        <v>47.48</v>
      </c>
      <c r="J415" s="44"/>
      <c r="K415" s="58">
        <f t="shared" si="106"/>
        <v>761</v>
      </c>
      <c r="L415" s="51">
        <f t="shared" si="102"/>
        <v>761</v>
      </c>
      <c r="M415" s="53">
        <v>1.1000000000000001</v>
      </c>
      <c r="N415" s="54">
        <v>60</v>
      </c>
      <c r="O415" s="55">
        <f t="shared" si="107"/>
        <v>897.1</v>
      </c>
      <c r="P415" s="57">
        <f t="shared" si="104"/>
        <v>897</v>
      </c>
      <c r="Q415" s="23"/>
      <c r="R415" s="23"/>
      <c r="S415" s="46">
        <v>25</v>
      </c>
      <c r="T415" s="46">
        <v>25</v>
      </c>
      <c r="U415" s="46">
        <f t="shared" si="100"/>
        <v>160</v>
      </c>
      <c r="V415" s="15">
        <f t="shared" si="108"/>
        <v>210</v>
      </c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</row>
    <row r="416" spans="1:35" ht="13.5" customHeight="1">
      <c r="A416" s="235" t="str">
        <f t="shared" si="105"/>
        <v>LW4 10080Drewnopodobne</v>
      </c>
      <c r="B416" s="18" t="s">
        <v>107</v>
      </c>
      <c r="C416" s="14" t="s">
        <v>432</v>
      </c>
      <c r="D416" s="15">
        <v>100</v>
      </c>
      <c r="E416" s="13">
        <v>80</v>
      </c>
      <c r="F416" s="60" t="s">
        <v>2235</v>
      </c>
      <c r="G416" s="43" t="str">
        <f t="shared" si="98"/>
        <v>48,48</v>
      </c>
      <c r="H416" s="43" t="str">
        <f t="shared" si="103"/>
        <v>48,48</v>
      </c>
      <c r="I416" s="43">
        <f t="shared" si="109"/>
        <v>51.48</v>
      </c>
      <c r="J416" s="44"/>
      <c r="K416" s="58">
        <f t="shared" si="106"/>
        <v>845</v>
      </c>
      <c r="L416" s="51">
        <f t="shared" si="102"/>
        <v>845</v>
      </c>
      <c r="M416" s="53">
        <v>1.1000000000000001</v>
      </c>
      <c r="N416" s="54">
        <v>60</v>
      </c>
      <c r="O416" s="55">
        <f t="shared" si="107"/>
        <v>989.50000000000011</v>
      </c>
      <c r="P416" s="57">
        <f t="shared" si="104"/>
        <v>989</v>
      </c>
      <c r="Q416" s="23"/>
      <c r="R416" s="23"/>
      <c r="S416" s="46">
        <v>25</v>
      </c>
      <c r="T416" s="46">
        <v>25</v>
      </c>
      <c r="U416" s="46">
        <f t="shared" si="100"/>
        <v>180</v>
      </c>
      <c r="V416" s="15">
        <f t="shared" si="108"/>
        <v>230</v>
      </c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</row>
    <row r="417" spans="1:35" ht="13.5" customHeight="1">
      <c r="A417" s="235" t="str">
        <f t="shared" si="105"/>
        <v>LW5 10080Drewnopodobne</v>
      </c>
      <c r="B417" s="18" t="s">
        <v>108</v>
      </c>
      <c r="C417" s="14" t="s">
        <v>432</v>
      </c>
      <c r="D417" s="15">
        <v>100</v>
      </c>
      <c r="E417" s="13">
        <v>80</v>
      </c>
      <c r="F417" s="60" t="s">
        <v>2236</v>
      </c>
      <c r="G417" s="43" t="str">
        <f t="shared" si="98"/>
        <v>48,59</v>
      </c>
      <c r="H417" s="43" t="str">
        <f t="shared" si="103"/>
        <v>48,59</v>
      </c>
      <c r="I417" s="43">
        <f t="shared" si="109"/>
        <v>51.59</v>
      </c>
      <c r="J417" s="44"/>
      <c r="K417" s="58">
        <f t="shared" si="106"/>
        <v>851.5</v>
      </c>
      <c r="L417" s="51">
        <f t="shared" si="102"/>
        <v>852</v>
      </c>
      <c r="M417" s="53">
        <v>1.1000000000000001</v>
      </c>
      <c r="N417" s="54">
        <v>60</v>
      </c>
      <c r="O417" s="55">
        <f t="shared" si="107"/>
        <v>997.2</v>
      </c>
      <c r="P417" s="57">
        <f t="shared" si="104"/>
        <v>997</v>
      </c>
      <c r="Q417" s="23"/>
      <c r="R417" s="23"/>
      <c r="S417" s="46">
        <v>25</v>
      </c>
      <c r="T417" s="46">
        <v>25</v>
      </c>
      <c r="U417" s="46">
        <f t="shared" si="100"/>
        <v>180</v>
      </c>
      <c r="V417" s="15">
        <f t="shared" si="108"/>
        <v>230</v>
      </c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</row>
    <row r="418" spans="1:35" ht="13.5" customHeight="1">
      <c r="A418" s="235" t="str">
        <f t="shared" si="105"/>
        <v>LW6 10080Drewnopodobne</v>
      </c>
      <c r="B418" s="18" t="s">
        <v>109</v>
      </c>
      <c r="C418" s="14" t="s">
        <v>432</v>
      </c>
      <c r="D418" s="15">
        <v>100</v>
      </c>
      <c r="E418" s="13">
        <v>80</v>
      </c>
      <c r="F418" s="60" t="s">
        <v>2237</v>
      </c>
      <c r="G418" s="43" t="str">
        <f t="shared" si="98"/>
        <v>52,87</v>
      </c>
      <c r="H418" s="43" t="str">
        <f t="shared" si="103"/>
        <v>52,87</v>
      </c>
      <c r="I418" s="43">
        <f t="shared" si="109"/>
        <v>55.87</v>
      </c>
      <c r="J418" s="44"/>
      <c r="K418" s="58">
        <f t="shared" si="106"/>
        <v>959</v>
      </c>
      <c r="L418" s="51">
        <f t="shared" si="102"/>
        <v>959</v>
      </c>
      <c r="M418" s="53">
        <v>1.1000000000000001</v>
      </c>
      <c r="N418" s="54">
        <v>60</v>
      </c>
      <c r="O418" s="55">
        <f t="shared" si="107"/>
        <v>1114.9000000000001</v>
      </c>
      <c r="P418" s="57">
        <f t="shared" si="104"/>
        <v>1114</v>
      </c>
      <c r="Q418" s="23"/>
      <c r="R418" s="23"/>
      <c r="S418" s="46">
        <v>25</v>
      </c>
      <c r="T418" s="46">
        <v>25</v>
      </c>
      <c r="U418" s="46">
        <f t="shared" si="100"/>
        <v>200</v>
      </c>
      <c r="V418" s="15">
        <f t="shared" si="108"/>
        <v>250</v>
      </c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</row>
    <row r="419" spans="1:35" ht="13.5" customHeight="1">
      <c r="A419" s="235" t="str">
        <f t="shared" si="105"/>
        <v>LW7 10080Drewnopodobne</v>
      </c>
      <c r="B419" s="18" t="s">
        <v>110</v>
      </c>
      <c r="C419" s="14" t="s">
        <v>432</v>
      </c>
      <c r="D419" s="15">
        <v>100</v>
      </c>
      <c r="E419" s="13">
        <v>80</v>
      </c>
      <c r="F419" s="60" t="s">
        <v>2238</v>
      </c>
      <c r="G419" s="43" t="str">
        <f t="shared" si="98"/>
        <v>47,41</v>
      </c>
      <c r="H419" s="43" t="str">
        <f t="shared" si="103"/>
        <v>47,41</v>
      </c>
      <c r="I419" s="43">
        <f t="shared" si="109"/>
        <v>50.41</v>
      </c>
      <c r="J419" s="44"/>
      <c r="K419" s="58">
        <f t="shared" si="106"/>
        <v>840.5</v>
      </c>
      <c r="L419" s="51">
        <f t="shared" si="102"/>
        <v>841</v>
      </c>
      <c r="M419" s="53">
        <v>1.1000000000000001</v>
      </c>
      <c r="N419" s="54">
        <v>60</v>
      </c>
      <c r="O419" s="55">
        <f t="shared" si="107"/>
        <v>985.1</v>
      </c>
      <c r="P419" s="57">
        <f t="shared" si="104"/>
        <v>985</v>
      </c>
      <c r="Q419" s="23"/>
      <c r="R419" s="23"/>
      <c r="S419" s="46">
        <v>25</v>
      </c>
      <c r="T419" s="46">
        <v>25</v>
      </c>
      <c r="U419" s="46">
        <f t="shared" si="100"/>
        <v>180</v>
      </c>
      <c r="V419" s="15">
        <f t="shared" si="108"/>
        <v>230</v>
      </c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</row>
    <row r="420" spans="1:35" ht="13.5" customHeight="1">
      <c r="A420" s="235" t="str">
        <f t="shared" si="105"/>
        <v>LW8 10080Drewnopodobne</v>
      </c>
      <c r="B420" s="18" t="s">
        <v>111</v>
      </c>
      <c r="C420" s="14" t="s">
        <v>432</v>
      </c>
      <c r="D420" s="15">
        <v>100</v>
      </c>
      <c r="E420" s="13">
        <v>80</v>
      </c>
      <c r="F420" s="60" t="s">
        <v>49</v>
      </c>
      <c r="G420" s="43" t="str">
        <f t="shared" si="98"/>
        <v>49,7</v>
      </c>
      <c r="H420" s="43" t="str">
        <f t="shared" si="103"/>
        <v>49,7</v>
      </c>
      <c r="I420" s="43">
        <f t="shared" si="109"/>
        <v>52.7</v>
      </c>
      <c r="J420" s="44"/>
      <c r="K420" s="58">
        <f t="shared" si="106"/>
        <v>905.5</v>
      </c>
      <c r="L420" s="51">
        <f t="shared" si="102"/>
        <v>906</v>
      </c>
      <c r="M420" s="53">
        <v>1.1000000000000001</v>
      </c>
      <c r="N420" s="54">
        <v>60</v>
      </c>
      <c r="O420" s="55">
        <f t="shared" si="107"/>
        <v>1056.6000000000001</v>
      </c>
      <c r="P420" s="57">
        <f t="shared" si="104"/>
        <v>1056</v>
      </c>
      <c r="Q420" s="23"/>
      <c r="R420" s="23"/>
      <c r="S420" s="46">
        <v>25</v>
      </c>
      <c r="T420" s="46">
        <v>25</v>
      </c>
      <c r="U420" s="46">
        <f t="shared" si="100"/>
        <v>180</v>
      </c>
      <c r="V420" s="15">
        <f t="shared" si="108"/>
        <v>230</v>
      </c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</row>
    <row r="421" spans="1:35" ht="13.5" customHeight="1">
      <c r="A421" s="235" t="str">
        <f t="shared" si="105"/>
        <v>LW9 10080Drewnopodobne</v>
      </c>
      <c r="B421" s="18" t="s">
        <v>112</v>
      </c>
      <c r="C421" s="14" t="s">
        <v>432</v>
      </c>
      <c r="D421" s="15">
        <v>100</v>
      </c>
      <c r="E421" s="13">
        <v>80</v>
      </c>
      <c r="F421" s="60" t="s">
        <v>2239</v>
      </c>
      <c r="G421" s="43" t="str">
        <f t="shared" si="98"/>
        <v>48,36</v>
      </c>
      <c r="H421" s="43" t="str">
        <f t="shared" si="103"/>
        <v>48,36</v>
      </c>
      <c r="I421" s="43">
        <f t="shared" si="109"/>
        <v>51.36</v>
      </c>
      <c r="J421" s="44"/>
      <c r="K421" s="58">
        <f t="shared" si="106"/>
        <v>922</v>
      </c>
      <c r="L421" s="51">
        <f t="shared" si="102"/>
        <v>922</v>
      </c>
      <c r="M421" s="53">
        <v>1.1000000000000001</v>
      </c>
      <c r="N421" s="54">
        <v>60</v>
      </c>
      <c r="O421" s="55">
        <f t="shared" si="107"/>
        <v>1074.2</v>
      </c>
      <c r="P421" s="57">
        <f t="shared" si="104"/>
        <v>1074</v>
      </c>
      <c r="Q421" s="23"/>
      <c r="R421" s="23"/>
      <c r="S421" s="46">
        <v>25</v>
      </c>
      <c r="T421" s="46">
        <v>25</v>
      </c>
      <c r="U421" s="46">
        <f t="shared" si="100"/>
        <v>180</v>
      </c>
      <c r="V421" s="15">
        <f t="shared" si="108"/>
        <v>230</v>
      </c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</row>
    <row r="422" spans="1:35" ht="13.5" customHeight="1">
      <c r="A422" s="235" t="str">
        <f t="shared" si="105"/>
        <v>LW10 10080Drewnopodobne</v>
      </c>
      <c r="B422" s="18" t="s">
        <v>94</v>
      </c>
      <c r="C422" s="14" t="s">
        <v>432</v>
      </c>
      <c r="D422" s="15">
        <v>100</v>
      </c>
      <c r="E422" s="13">
        <v>80</v>
      </c>
      <c r="F422" s="60" t="s">
        <v>2240</v>
      </c>
      <c r="G422" s="43" t="str">
        <f t="shared" si="98"/>
        <v>50,65</v>
      </c>
      <c r="H422" s="43" t="str">
        <f t="shared" si="103"/>
        <v>50,65</v>
      </c>
      <c r="I422" s="43">
        <f t="shared" si="109"/>
        <v>53.65</v>
      </c>
      <c r="J422" s="44"/>
      <c r="K422" s="58">
        <f t="shared" si="106"/>
        <v>1012</v>
      </c>
      <c r="L422" s="51">
        <f t="shared" si="102"/>
        <v>1012</v>
      </c>
      <c r="M422" s="53">
        <v>1.1000000000000001</v>
      </c>
      <c r="N422" s="54">
        <v>60</v>
      </c>
      <c r="O422" s="55">
        <f t="shared" si="107"/>
        <v>1173.2</v>
      </c>
      <c r="P422" s="57">
        <f t="shared" si="104"/>
        <v>1173</v>
      </c>
      <c r="Q422" s="23"/>
      <c r="R422" s="23"/>
      <c r="S422" s="46">
        <v>25</v>
      </c>
      <c r="T422" s="46">
        <v>25</v>
      </c>
      <c r="U422" s="46">
        <f t="shared" si="100"/>
        <v>180</v>
      </c>
      <c r="V422" s="15">
        <f t="shared" si="108"/>
        <v>230</v>
      </c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</row>
    <row r="423" spans="1:35" ht="13.5" customHeight="1">
      <c r="A423" s="235" t="str">
        <f t="shared" si="105"/>
        <v>LW11 10080Drewnopodobne</v>
      </c>
      <c r="B423" s="18" t="s">
        <v>95</v>
      </c>
      <c r="C423" s="14" t="s">
        <v>432</v>
      </c>
      <c r="D423" s="15">
        <v>100</v>
      </c>
      <c r="E423" s="13">
        <v>80</v>
      </c>
      <c r="F423" s="60" t="s">
        <v>2241</v>
      </c>
      <c r="G423" s="43" t="str">
        <f t="shared" si="98"/>
        <v>53,23</v>
      </c>
      <c r="H423" s="43" t="str">
        <f t="shared" si="103"/>
        <v>53,23</v>
      </c>
      <c r="I423" s="43">
        <f t="shared" si="109"/>
        <v>56.23</v>
      </c>
      <c r="J423" s="44"/>
      <c r="K423" s="58">
        <f t="shared" si="106"/>
        <v>866</v>
      </c>
      <c r="L423" s="51">
        <f t="shared" si="102"/>
        <v>866</v>
      </c>
      <c r="M423" s="53">
        <v>1.1000000000000001</v>
      </c>
      <c r="N423" s="54">
        <v>60</v>
      </c>
      <c r="O423" s="55">
        <f t="shared" si="107"/>
        <v>1012.6</v>
      </c>
      <c r="P423" s="57">
        <f t="shared" si="104"/>
        <v>1012</v>
      </c>
      <c r="Q423" s="23"/>
      <c r="R423" s="23"/>
      <c r="S423" s="46">
        <v>25</v>
      </c>
      <c r="T423" s="46">
        <v>25</v>
      </c>
      <c r="U423" s="46">
        <f t="shared" si="100"/>
        <v>200</v>
      </c>
      <c r="V423" s="15">
        <f t="shared" si="108"/>
        <v>250</v>
      </c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</row>
    <row r="424" spans="1:35" ht="13.5" customHeight="1">
      <c r="A424" s="235" t="str">
        <f t="shared" si="105"/>
        <v>LW12 10080Drewnopodobne</v>
      </c>
      <c r="B424" s="18" t="s">
        <v>96</v>
      </c>
      <c r="C424" s="14" t="s">
        <v>432</v>
      </c>
      <c r="D424" s="15">
        <v>100</v>
      </c>
      <c r="E424" s="13">
        <v>80</v>
      </c>
      <c r="F424" s="60" t="s">
        <v>45</v>
      </c>
      <c r="G424" s="43" t="str">
        <f t="shared" si="98"/>
        <v>55,52</v>
      </c>
      <c r="H424" s="43" t="str">
        <f t="shared" si="103"/>
        <v>55,52</v>
      </c>
      <c r="I424" s="43">
        <f t="shared" si="109"/>
        <v>58.52</v>
      </c>
      <c r="J424" s="44"/>
      <c r="K424" s="58">
        <f t="shared" si="106"/>
        <v>1006.5</v>
      </c>
      <c r="L424" s="51">
        <f t="shared" si="102"/>
        <v>1007</v>
      </c>
      <c r="M424" s="53">
        <v>1.1000000000000001</v>
      </c>
      <c r="N424" s="54">
        <v>60</v>
      </c>
      <c r="O424" s="55">
        <f t="shared" si="107"/>
        <v>1167.7</v>
      </c>
      <c r="P424" s="57">
        <f t="shared" si="104"/>
        <v>1167</v>
      </c>
      <c r="Q424" s="23"/>
      <c r="R424" s="23"/>
      <c r="S424" s="46">
        <v>25</v>
      </c>
      <c r="T424" s="46">
        <v>25</v>
      </c>
      <c r="U424" s="46">
        <f t="shared" si="100"/>
        <v>200</v>
      </c>
      <c r="V424" s="15">
        <f t="shared" si="108"/>
        <v>250</v>
      </c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</row>
    <row r="425" spans="1:35" ht="13.5" customHeight="1">
      <c r="A425" s="235" t="str">
        <f t="shared" si="105"/>
        <v>LW13 10080Drewnopodobne</v>
      </c>
      <c r="B425" s="18" t="s">
        <v>97</v>
      </c>
      <c r="C425" s="14" t="s">
        <v>432</v>
      </c>
      <c r="D425" s="15">
        <v>100</v>
      </c>
      <c r="E425" s="13">
        <v>80</v>
      </c>
      <c r="F425" s="60" t="s">
        <v>2242</v>
      </c>
      <c r="G425" s="43" t="str">
        <f t="shared" si="98"/>
        <v>53,66</v>
      </c>
      <c r="H425" s="43" t="str">
        <f t="shared" si="103"/>
        <v>53,66</v>
      </c>
      <c r="I425" s="43">
        <f t="shared" si="109"/>
        <v>56.66</v>
      </c>
      <c r="J425" s="44"/>
      <c r="K425" s="58">
        <f t="shared" si="106"/>
        <v>973</v>
      </c>
      <c r="L425" s="51">
        <f t="shared" si="102"/>
        <v>973</v>
      </c>
      <c r="M425" s="53">
        <v>1.1000000000000001</v>
      </c>
      <c r="N425" s="54">
        <v>60</v>
      </c>
      <c r="O425" s="55">
        <f t="shared" si="107"/>
        <v>1130.3000000000002</v>
      </c>
      <c r="P425" s="57">
        <f t="shared" si="104"/>
        <v>1130</v>
      </c>
      <c r="Q425" s="23"/>
      <c r="R425" s="23"/>
      <c r="S425" s="46">
        <v>25</v>
      </c>
      <c r="T425" s="46">
        <v>25</v>
      </c>
      <c r="U425" s="46">
        <f t="shared" si="100"/>
        <v>200</v>
      </c>
      <c r="V425" s="15">
        <f t="shared" si="108"/>
        <v>250</v>
      </c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</row>
    <row r="426" spans="1:35" ht="13.5" customHeight="1">
      <c r="A426" s="235" t="str">
        <f t="shared" si="105"/>
        <v>LW14 10080Drewnopodobne</v>
      </c>
      <c r="B426" s="18" t="s">
        <v>98</v>
      </c>
      <c r="C426" s="14" t="s">
        <v>432</v>
      </c>
      <c r="D426" s="15">
        <v>100</v>
      </c>
      <c r="E426" s="13">
        <v>80</v>
      </c>
      <c r="F426" s="60" t="s">
        <v>2243</v>
      </c>
      <c r="G426" s="43" t="str">
        <f t="shared" si="98"/>
        <v>55,32</v>
      </c>
      <c r="H426" s="43" t="str">
        <f t="shared" si="103"/>
        <v>55,32</v>
      </c>
      <c r="I426" s="43">
        <f t="shared" si="109"/>
        <v>58.32</v>
      </c>
      <c r="J426" s="44"/>
      <c r="K426" s="58">
        <f t="shared" si="106"/>
        <v>1067</v>
      </c>
      <c r="L426" s="51">
        <f t="shared" si="102"/>
        <v>1067</v>
      </c>
      <c r="M426" s="53">
        <v>1.1000000000000001</v>
      </c>
      <c r="N426" s="54">
        <v>60</v>
      </c>
      <c r="O426" s="55">
        <f t="shared" si="107"/>
        <v>1233.7</v>
      </c>
      <c r="P426" s="57">
        <f t="shared" si="104"/>
        <v>1233</v>
      </c>
      <c r="Q426" s="23"/>
      <c r="R426" s="23"/>
      <c r="S426" s="46">
        <v>25</v>
      </c>
      <c r="T426" s="46">
        <v>25</v>
      </c>
      <c r="U426" s="46">
        <f t="shared" si="100"/>
        <v>200</v>
      </c>
      <c r="V426" s="15">
        <f t="shared" si="108"/>
        <v>250</v>
      </c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</row>
    <row r="427" spans="1:35" ht="13.5" customHeight="1">
      <c r="A427" s="235" t="str">
        <f t="shared" si="105"/>
        <v>LW15 10080Drewnopodobne</v>
      </c>
      <c r="B427" s="18" t="s">
        <v>99</v>
      </c>
      <c r="C427" s="14" t="s">
        <v>432</v>
      </c>
      <c r="D427" s="15">
        <v>100</v>
      </c>
      <c r="E427" s="13">
        <v>80</v>
      </c>
      <c r="F427" s="60" t="s">
        <v>2244</v>
      </c>
      <c r="G427" s="43" t="str">
        <f t="shared" si="98"/>
        <v>52,69</v>
      </c>
      <c r="H427" s="43" t="str">
        <f t="shared" si="103"/>
        <v>52,69</v>
      </c>
      <c r="I427" s="43">
        <f t="shared" si="109"/>
        <v>55.69</v>
      </c>
      <c r="J427" s="44"/>
      <c r="K427" s="58">
        <f t="shared" si="106"/>
        <v>859</v>
      </c>
      <c r="L427" s="51">
        <f t="shared" si="102"/>
        <v>859</v>
      </c>
      <c r="M427" s="53">
        <v>1.1000000000000001</v>
      </c>
      <c r="N427" s="54">
        <v>60</v>
      </c>
      <c r="O427" s="55">
        <f t="shared" si="107"/>
        <v>1004.9000000000001</v>
      </c>
      <c r="P427" s="57">
        <f t="shared" si="104"/>
        <v>1004</v>
      </c>
      <c r="Q427" s="23"/>
      <c r="R427" s="23"/>
      <c r="S427" s="46">
        <v>25</v>
      </c>
      <c r="T427" s="46">
        <v>25</v>
      </c>
      <c r="U427" s="46">
        <f t="shared" si="100"/>
        <v>200</v>
      </c>
      <c r="V427" s="15">
        <f t="shared" si="108"/>
        <v>250</v>
      </c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</row>
    <row r="428" spans="1:35" ht="13.5" customHeight="1">
      <c r="A428" s="235" t="str">
        <f t="shared" si="105"/>
        <v>LW16 10080Drewnopodobne</v>
      </c>
      <c r="B428" s="18" t="s">
        <v>100</v>
      </c>
      <c r="C428" s="14" t="s">
        <v>432</v>
      </c>
      <c r="D428" s="15">
        <v>100</v>
      </c>
      <c r="E428" s="13">
        <v>80</v>
      </c>
      <c r="F428" s="60" t="s">
        <v>2245</v>
      </c>
      <c r="G428" s="43" t="str">
        <f t="shared" si="98"/>
        <v>55,01</v>
      </c>
      <c r="H428" s="43" t="str">
        <f t="shared" si="103"/>
        <v>55,01</v>
      </c>
      <c r="I428" s="43">
        <f t="shared" si="109"/>
        <v>58.01</v>
      </c>
      <c r="J428" s="44"/>
      <c r="K428" s="58">
        <f t="shared" si="106"/>
        <v>999.5</v>
      </c>
      <c r="L428" s="51">
        <f t="shared" si="102"/>
        <v>1000</v>
      </c>
      <c r="M428" s="53">
        <v>1.1000000000000001</v>
      </c>
      <c r="N428" s="54">
        <v>60</v>
      </c>
      <c r="O428" s="55">
        <f t="shared" si="107"/>
        <v>1160</v>
      </c>
      <c r="P428" s="57">
        <f t="shared" si="104"/>
        <v>1160</v>
      </c>
      <c r="Q428" s="23"/>
      <c r="R428" s="23"/>
      <c r="S428" s="46">
        <v>25</v>
      </c>
      <c r="T428" s="46">
        <v>25</v>
      </c>
      <c r="U428" s="46">
        <f t="shared" si="100"/>
        <v>200</v>
      </c>
      <c r="V428" s="15">
        <f t="shared" si="108"/>
        <v>250</v>
      </c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</row>
    <row r="429" spans="1:35" ht="13.5" customHeight="1">
      <c r="A429" s="235" t="str">
        <f t="shared" si="105"/>
        <v>LW17 10080Drewnopodobne</v>
      </c>
      <c r="B429" s="18" t="s">
        <v>101</v>
      </c>
      <c r="C429" s="14" t="s">
        <v>432</v>
      </c>
      <c r="D429" s="15">
        <v>100</v>
      </c>
      <c r="E429" s="13">
        <v>80</v>
      </c>
      <c r="F429" s="60" t="s">
        <v>2246</v>
      </c>
      <c r="G429" s="43" t="str">
        <f t="shared" si="98"/>
        <v>53,5</v>
      </c>
      <c r="H429" s="43" t="str">
        <f t="shared" si="103"/>
        <v>53,5</v>
      </c>
      <c r="I429" s="43">
        <f t="shared" si="109"/>
        <v>56.5</v>
      </c>
      <c r="J429" s="44"/>
      <c r="K429" s="58">
        <f t="shared" si="106"/>
        <v>1028</v>
      </c>
      <c r="L429" s="51">
        <f t="shared" si="102"/>
        <v>1028</v>
      </c>
      <c r="M429" s="53">
        <v>1.1000000000000001</v>
      </c>
      <c r="N429" s="54">
        <v>60</v>
      </c>
      <c r="O429" s="55">
        <f t="shared" si="107"/>
        <v>1190.8000000000002</v>
      </c>
      <c r="P429" s="57">
        <f t="shared" si="104"/>
        <v>1190</v>
      </c>
      <c r="Q429" s="23"/>
      <c r="R429" s="23"/>
      <c r="S429" s="46">
        <v>25</v>
      </c>
      <c r="T429" s="46">
        <v>25</v>
      </c>
      <c r="U429" s="46">
        <f t="shared" si="100"/>
        <v>200</v>
      </c>
      <c r="V429" s="15">
        <f t="shared" si="108"/>
        <v>250</v>
      </c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</row>
    <row r="430" spans="1:35" ht="13.5" customHeight="1">
      <c r="A430" s="235" t="str">
        <f t="shared" si="105"/>
        <v>LW18 10080Drewnopodobne</v>
      </c>
      <c r="B430" s="18" t="s">
        <v>102</v>
      </c>
      <c r="C430" s="14" t="s">
        <v>432</v>
      </c>
      <c r="D430" s="15">
        <v>100</v>
      </c>
      <c r="E430" s="13">
        <v>80</v>
      </c>
      <c r="F430" s="60" t="s">
        <v>2247</v>
      </c>
      <c r="G430" s="43" t="str">
        <f t="shared" si="98"/>
        <v>55,78</v>
      </c>
      <c r="H430" s="43" t="str">
        <f t="shared" si="103"/>
        <v>55,78</v>
      </c>
      <c r="I430" s="43">
        <f t="shared" si="109"/>
        <v>58.78</v>
      </c>
      <c r="J430" s="44"/>
      <c r="K430" s="58">
        <f t="shared" si="106"/>
        <v>1144.5</v>
      </c>
      <c r="L430" s="51">
        <f t="shared" si="102"/>
        <v>1145</v>
      </c>
      <c r="M430" s="53">
        <v>1.1000000000000001</v>
      </c>
      <c r="N430" s="54">
        <v>60</v>
      </c>
      <c r="O430" s="55">
        <f t="shared" si="107"/>
        <v>1319.5</v>
      </c>
      <c r="P430" s="57">
        <f t="shared" si="104"/>
        <v>1319</v>
      </c>
      <c r="Q430" s="23"/>
      <c r="R430" s="23"/>
      <c r="S430" s="46">
        <v>25</v>
      </c>
      <c r="T430" s="46">
        <v>25</v>
      </c>
      <c r="U430" s="46">
        <f t="shared" si="100"/>
        <v>200</v>
      </c>
      <c r="V430" s="15">
        <f t="shared" si="108"/>
        <v>250</v>
      </c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</row>
    <row r="431" spans="1:35" ht="13.5" customHeight="1">
      <c r="A431" s="235" t="str">
        <f t="shared" si="105"/>
        <v>LW19 10080Drewnopodobne</v>
      </c>
      <c r="B431" s="18" t="s">
        <v>103</v>
      </c>
      <c r="C431" s="14" t="s">
        <v>432</v>
      </c>
      <c r="D431" s="15">
        <v>100</v>
      </c>
      <c r="E431" s="13">
        <v>80</v>
      </c>
      <c r="F431" s="60" t="s">
        <v>2248</v>
      </c>
      <c r="G431" s="43" t="str">
        <f t="shared" si="98"/>
        <v>52,55</v>
      </c>
      <c r="H431" s="43" t="str">
        <f t="shared" si="103"/>
        <v>52,55</v>
      </c>
      <c r="I431" s="43">
        <f t="shared" si="109"/>
        <v>55.55</v>
      </c>
      <c r="J431" s="44"/>
      <c r="K431" s="58">
        <f t="shared" si="106"/>
        <v>939</v>
      </c>
      <c r="L431" s="51">
        <f t="shared" si="102"/>
        <v>939</v>
      </c>
      <c r="M431" s="53">
        <v>1.1000000000000001</v>
      </c>
      <c r="N431" s="54">
        <v>60</v>
      </c>
      <c r="O431" s="55">
        <f t="shared" si="107"/>
        <v>1092.9000000000001</v>
      </c>
      <c r="P431" s="57">
        <f t="shared" si="104"/>
        <v>1092</v>
      </c>
      <c r="Q431" s="23"/>
      <c r="R431" s="23"/>
      <c r="S431" s="46">
        <v>25</v>
      </c>
      <c r="T431" s="46">
        <v>25</v>
      </c>
      <c r="U431" s="46">
        <f t="shared" si="100"/>
        <v>200</v>
      </c>
      <c r="V431" s="15">
        <f t="shared" si="108"/>
        <v>250</v>
      </c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</row>
    <row r="432" spans="1:35" ht="13.5" customHeight="1">
      <c r="A432" s="235" t="str">
        <f t="shared" si="105"/>
        <v>LW20 10080Drewnopodobne</v>
      </c>
      <c r="B432" s="18" t="s">
        <v>105</v>
      </c>
      <c r="C432" s="14" t="s">
        <v>432</v>
      </c>
      <c r="D432" s="15">
        <v>100</v>
      </c>
      <c r="E432" s="13">
        <v>80</v>
      </c>
      <c r="F432" s="60" t="s">
        <v>2249</v>
      </c>
      <c r="G432" s="43" t="str">
        <f t="shared" si="98"/>
        <v>54,87</v>
      </c>
      <c r="H432" s="43" t="str">
        <f t="shared" si="103"/>
        <v>54,87</v>
      </c>
      <c r="I432" s="43">
        <f t="shared" si="109"/>
        <v>57.87</v>
      </c>
      <c r="J432" s="44"/>
      <c r="K432" s="58">
        <f t="shared" si="106"/>
        <v>1029.5</v>
      </c>
      <c r="L432" s="51">
        <f t="shared" si="102"/>
        <v>1030</v>
      </c>
      <c r="M432" s="53">
        <v>1.1000000000000001</v>
      </c>
      <c r="N432" s="54">
        <v>60</v>
      </c>
      <c r="O432" s="55">
        <f t="shared" si="107"/>
        <v>1193</v>
      </c>
      <c r="P432" s="57">
        <f t="shared" si="104"/>
        <v>1193</v>
      </c>
      <c r="Q432" s="23"/>
      <c r="R432" s="23"/>
      <c r="S432" s="46">
        <v>25</v>
      </c>
      <c r="T432" s="46">
        <v>25</v>
      </c>
      <c r="U432" s="46">
        <f t="shared" si="100"/>
        <v>200</v>
      </c>
      <c r="V432" s="15">
        <f t="shared" si="108"/>
        <v>250</v>
      </c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</row>
    <row r="433" spans="1:35" ht="13.5" customHeight="1">
      <c r="A433" s="235" t="str">
        <f t="shared" si="105"/>
        <v>LW2510080Drewnopodobne</v>
      </c>
      <c r="B433" s="20" t="s">
        <v>559</v>
      </c>
      <c r="C433" s="14" t="s">
        <v>432</v>
      </c>
      <c r="D433" s="15">
        <v>100</v>
      </c>
      <c r="E433" s="13">
        <v>80</v>
      </c>
      <c r="F433" s="60" t="s">
        <v>2250</v>
      </c>
      <c r="G433" s="43" t="str">
        <f t="shared" si="98"/>
        <v>43,87</v>
      </c>
      <c r="H433" s="43" t="str">
        <f t="shared" si="103"/>
        <v>43,87</v>
      </c>
      <c r="I433" s="43">
        <f t="shared" si="109"/>
        <v>46.87</v>
      </c>
      <c r="J433" s="44"/>
      <c r="K433" s="58">
        <f t="shared" si="106"/>
        <v>841.5</v>
      </c>
      <c r="L433" s="51">
        <f t="shared" si="102"/>
        <v>842</v>
      </c>
      <c r="M433" s="53">
        <v>1.1000000000000001</v>
      </c>
      <c r="N433" s="54">
        <v>60</v>
      </c>
      <c r="O433" s="55">
        <f t="shared" si="107"/>
        <v>986.2</v>
      </c>
      <c r="P433" s="57">
        <f t="shared" si="104"/>
        <v>986</v>
      </c>
      <c r="Q433" s="23"/>
      <c r="R433" s="23"/>
      <c r="S433" s="46">
        <v>25</v>
      </c>
      <c r="T433" s="46">
        <v>25</v>
      </c>
      <c r="U433" s="46">
        <f t="shared" si="100"/>
        <v>160</v>
      </c>
      <c r="V433" s="15">
        <f t="shared" si="108"/>
        <v>210</v>
      </c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</row>
    <row r="434" spans="1:35" ht="13.5" customHeight="1">
      <c r="A434" s="235" t="str">
        <f t="shared" si="105"/>
        <v>LW2610080Drewnopodobne</v>
      </c>
      <c r="B434" s="20" t="s">
        <v>560</v>
      </c>
      <c r="C434" s="14" t="s">
        <v>432</v>
      </c>
      <c r="D434" s="15">
        <v>100</v>
      </c>
      <c r="E434" s="13">
        <v>80</v>
      </c>
      <c r="F434" s="60" t="s">
        <v>2251</v>
      </c>
      <c r="G434" s="43" t="str">
        <f t="shared" si="98"/>
        <v>46</v>
      </c>
      <c r="H434" s="43" t="str">
        <f t="shared" si="103"/>
        <v>46</v>
      </c>
      <c r="I434" s="43">
        <f t="shared" si="109"/>
        <v>49</v>
      </c>
      <c r="J434" s="44"/>
      <c r="K434" s="58">
        <f t="shared" si="106"/>
        <v>970</v>
      </c>
      <c r="L434" s="51">
        <f t="shared" si="102"/>
        <v>970</v>
      </c>
      <c r="M434" s="53">
        <v>1.1000000000000001</v>
      </c>
      <c r="N434" s="54">
        <v>60</v>
      </c>
      <c r="O434" s="55">
        <f t="shared" si="107"/>
        <v>1127</v>
      </c>
      <c r="P434" s="57">
        <f t="shared" si="104"/>
        <v>1127</v>
      </c>
      <c r="Q434" s="23"/>
      <c r="R434" s="23"/>
      <c r="S434" s="46">
        <v>25</v>
      </c>
      <c r="T434" s="46">
        <v>25</v>
      </c>
      <c r="U434" s="46">
        <f t="shared" si="100"/>
        <v>160</v>
      </c>
      <c r="V434" s="15">
        <f t="shared" si="108"/>
        <v>210</v>
      </c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</row>
    <row r="435" spans="1:35" ht="13.5" customHeight="1">
      <c r="A435" s="235" t="str">
        <f t="shared" si="105"/>
        <v>LW2710080Drewnopodobne</v>
      </c>
      <c r="B435" s="20" t="s">
        <v>1738</v>
      </c>
      <c r="C435" s="14" t="s">
        <v>432</v>
      </c>
      <c r="D435" s="15">
        <v>100</v>
      </c>
      <c r="E435" s="13">
        <v>80</v>
      </c>
      <c r="F435" s="60" t="s">
        <v>2252</v>
      </c>
      <c r="G435" s="43" t="str">
        <f t="shared" si="98"/>
        <v>46,85</v>
      </c>
      <c r="H435" s="43" t="str">
        <f t="shared" si="103"/>
        <v>46,85</v>
      </c>
      <c r="I435" s="43">
        <f t="shared" si="109"/>
        <v>49.85</v>
      </c>
      <c r="J435" s="44"/>
      <c r="K435" s="58">
        <f t="shared" si="106"/>
        <v>935.5</v>
      </c>
      <c r="L435" s="51">
        <f t="shared" si="102"/>
        <v>936</v>
      </c>
      <c r="M435" s="53">
        <v>1.1000000000000001</v>
      </c>
      <c r="N435" s="54">
        <v>60</v>
      </c>
      <c r="O435" s="55">
        <f t="shared" si="107"/>
        <v>1089.6000000000001</v>
      </c>
      <c r="P435" s="57">
        <f t="shared" si="104"/>
        <v>1089</v>
      </c>
      <c r="Q435" s="23"/>
      <c r="R435" s="23"/>
      <c r="S435" s="46">
        <v>25</v>
      </c>
      <c r="T435" s="46">
        <v>25</v>
      </c>
      <c r="U435" s="46">
        <f t="shared" si="100"/>
        <v>160</v>
      </c>
      <c r="V435" s="15">
        <f t="shared" si="108"/>
        <v>210</v>
      </c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</row>
    <row r="436" spans="1:35" ht="13.5" customHeight="1">
      <c r="A436" s="235" t="str">
        <f t="shared" si="105"/>
        <v>LW2810080Drewnopodobne</v>
      </c>
      <c r="B436" s="20" t="s">
        <v>1739</v>
      </c>
      <c r="C436" s="14" t="s">
        <v>432</v>
      </c>
      <c r="D436" s="15">
        <v>100</v>
      </c>
      <c r="E436" s="13">
        <v>80</v>
      </c>
      <c r="F436" s="60" t="s">
        <v>2253</v>
      </c>
      <c r="G436" s="43" t="str">
        <f t="shared" si="98"/>
        <v>49,28</v>
      </c>
      <c r="H436" s="43" t="str">
        <f t="shared" si="103"/>
        <v>49,28</v>
      </c>
      <c r="I436" s="43">
        <f t="shared" si="109"/>
        <v>52.28</v>
      </c>
      <c r="J436" s="44"/>
      <c r="K436" s="58">
        <f t="shared" si="106"/>
        <v>1091</v>
      </c>
      <c r="L436" s="51">
        <f t="shared" si="102"/>
        <v>1091</v>
      </c>
      <c r="M436" s="53">
        <v>1.1000000000000001</v>
      </c>
      <c r="N436" s="54">
        <v>60</v>
      </c>
      <c r="O436" s="55">
        <f t="shared" si="107"/>
        <v>1260.1000000000001</v>
      </c>
      <c r="P436" s="57">
        <f t="shared" si="104"/>
        <v>1260</v>
      </c>
      <c r="Q436" s="23"/>
      <c r="R436" s="23"/>
      <c r="S436" s="46">
        <v>25</v>
      </c>
      <c r="T436" s="46">
        <v>25</v>
      </c>
      <c r="U436" s="46">
        <f t="shared" si="100"/>
        <v>180</v>
      </c>
      <c r="V436" s="15">
        <f t="shared" si="108"/>
        <v>230</v>
      </c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</row>
    <row r="437" spans="1:35" ht="13.5" customHeight="1">
      <c r="A437" s="235" t="str">
        <f t="shared" si="105"/>
        <v>LW2910080Drewnopodobne</v>
      </c>
      <c r="B437" s="20" t="s">
        <v>1740</v>
      </c>
      <c r="C437" s="14" t="s">
        <v>432</v>
      </c>
      <c r="D437" s="15">
        <v>100</v>
      </c>
      <c r="E437" s="13">
        <v>80</v>
      </c>
      <c r="F437" s="60" t="s">
        <v>2254</v>
      </c>
      <c r="G437" s="43" t="str">
        <f t="shared" ref="G437:G446" si="110">LEFT(F437,FIND("kg",F437)-2)</f>
        <v>51,74</v>
      </c>
      <c r="H437" s="43" t="str">
        <f t="shared" si="103"/>
        <v>51,74</v>
      </c>
      <c r="I437" s="43">
        <f t="shared" si="109"/>
        <v>54.74</v>
      </c>
      <c r="J437" s="44"/>
      <c r="K437" s="58">
        <f t="shared" si="106"/>
        <v>1070.5</v>
      </c>
      <c r="L437" s="51">
        <f t="shared" si="102"/>
        <v>1071</v>
      </c>
      <c r="M437" s="53">
        <v>1.1000000000000001</v>
      </c>
      <c r="N437" s="54">
        <v>60</v>
      </c>
      <c r="O437" s="55">
        <f t="shared" si="107"/>
        <v>1238.1000000000001</v>
      </c>
      <c r="P437" s="57">
        <f t="shared" si="104"/>
        <v>1238</v>
      </c>
      <c r="Q437" s="23"/>
      <c r="R437" s="23"/>
      <c r="S437" s="46">
        <v>25</v>
      </c>
      <c r="T437" s="46">
        <v>25</v>
      </c>
      <c r="U437" s="46">
        <f t="shared" si="100"/>
        <v>180</v>
      </c>
      <c r="V437" s="15">
        <f t="shared" si="108"/>
        <v>230</v>
      </c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</row>
    <row r="438" spans="1:35" ht="13.5" customHeight="1">
      <c r="A438" s="235" t="str">
        <f t="shared" si="105"/>
        <v>LW3010080Drewnopodobne</v>
      </c>
      <c r="B438" s="20" t="s">
        <v>1742</v>
      </c>
      <c r="C438" s="14" t="s">
        <v>432</v>
      </c>
      <c r="D438" s="15">
        <v>100</v>
      </c>
      <c r="E438" s="13">
        <v>80</v>
      </c>
      <c r="F438" s="60" t="s">
        <v>2255</v>
      </c>
      <c r="G438" s="43" t="str">
        <f t="shared" si="110"/>
        <v>54,17</v>
      </c>
      <c r="H438" s="43" t="str">
        <f t="shared" si="103"/>
        <v>54,17</v>
      </c>
      <c r="I438" s="43">
        <f t="shared" si="109"/>
        <v>57.17</v>
      </c>
      <c r="J438" s="44"/>
      <c r="K438" s="58">
        <f t="shared" si="106"/>
        <v>1212</v>
      </c>
      <c r="L438" s="51">
        <f t="shared" si="102"/>
        <v>1212</v>
      </c>
      <c r="M438" s="53">
        <v>1.1000000000000001</v>
      </c>
      <c r="N438" s="54">
        <v>60</v>
      </c>
      <c r="O438" s="55">
        <f t="shared" si="107"/>
        <v>1393.2</v>
      </c>
      <c r="P438" s="57">
        <f t="shared" si="104"/>
        <v>1393</v>
      </c>
      <c r="Q438" s="23"/>
      <c r="R438" s="23"/>
      <c r="S438" s="46">
        <v>25</v>
      </c>
      <c r="T438" s="46">
        <v>25</v>
      </c>
      <c r="U438" s="46">
        <f t="shared" si="100"/>
        <v>200</v>
      </c>
      <c r="V438" s="15">
        <f t="shared" si="108"/>
        <v>250</v>
      </c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</row>
    <row r="439" spans="1:35" ht="13.5" customHeight="1">
      <c r="A439" s="235" t="str">
        <f t="shared" si="105"/>
        <v>LW3110080Drewnopodobne</v>
      </c>
      <c r="B439" s="20" t="s">
        <v>1743</v>
      </c>
      <c r="C439" s="14" t="s">
        <v>432</v>
      </c>
      <c r="D439" s="15">
        <v>100</v>
      </c>
      <c r="E439" s="13">
        <v>80</v>
      </c>
      <c r="F439" s="60" t="s">
        <v>2256</v>
      </c>
      <c r="G439" s="43" t="str">
        <f t="shared" si="110"/>
        <v>55,27</v>
      </c>
      <c r="H439" s="43" t="str">
        <f t="shared" si="103"/>
        <v>55,27</v>
      </c>
      <c r="I439" s="43">
        <f t="shared" si="109"/>
        <v>58.27</v>
      </c>
      <c r="J439" s="13"/>
      <c r="K439" s="58">
        <f t="shared" si="106"/>
        <v>1168</v>
      </c>
      <c r="L439" s="51">
        <f t="shared" si="102"/>
        <v>1168</v>
      </c>
      <c r="M439" s="53">
        <v>1.1000000000000001</v>
      </c>
      <c r="N439" s="54">
        <v>60</v>
      </c>
      <c r="O439" s="55">
        <f t="shared" si="107"/>
        <v>1344.8000000000002</v>
      </c>
      <c r="P439" s="57">
        <f t="shared" si="104"/>
        <v>1344</v>
      </c>
      <c r="Q439" s="23"/>
      <c r="R439" s="23"/>
      <c r="S439" s="46">
        <v>25</v>
      </c>
      <c r="T439" s="46">
        <v>25</v>
      </c>
      <c r="U439" s="46">
        <f t="shared" si="100"/>
        <v>200</v>
      </c>
      <c r="V439" s="15">
        <f t="shared" si="108"/>
        <v>250</v>
      </c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</row>
    <row r="440" spans="1:35" ht="13.5" customHeight="1">
      <c r="A440" s="235" t="str">
        <f t="shared" si="105"/>
        <v>LW3210080Drewnopodobne</v>
      </c>
      <c r="B440" s="20" t="s">
        <v>1744</v>
      </c>
      <c r="C440" s="14" t="s">
        <v>432</v>
      </c>
      <c r="D440" s="15">
        <v>100</v>
      </c>
      <c r="E440" s="13">
        <v>80</v>
      </c>
      <c r="F440" s="60" t="s">
        <v>2257</v>
      </c>
      <c r="G440" s="43" t="str">
        <f t="shared" si="110"/>
        <v>57,71</v>
      </c>
      <c r="H440" s="43" t="str">
        <f t="shared" si="103"/>
        <v>57,71</v>
      </c>
      <c r="I440" s="43">
        <f t="shared" si="109"/>
        <v>60.71</v>
      </c>
      <c r="J440" s="44"/>
      <c r="K440" s="58">
        <f t="shared" si="106"/>
        <v>1324</v>
      </c>
      <c r="L440" s="51">
        <f t="shared" si="102"/>
        <v>1324</v>
      </c>
      <c r="M440" s="53">
        <v>1.1000000000000001</v>
      </c>
      <c r="N440" s="54">
        <v>60</v>
      </c>
      <c r="O440" s="55">
        <f t="shared" si="107"/>
        <v>1516.4</v>
      </c>
      <c r="P440" s="57">
        <f t="shared" si="104"/>
        <v>1516</v>
      </c>
      <c r="Q440" s="23"/>
      <c r="R440" s="23"/>
      <c r="S440" s="46">
        <v>25</v>
      </c>
      <c r="T440" s="46">
        <v>25</v>
      </c>
      <c r="U440" s="46">
        <f t="shared" si="100"/>
        <v>200</v>
      </c>
      <c r="V440" s="15">
        <f t="shared" si="108"/>
        <v>250</v>
      </c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</row>
    <row r="441" spans="1:35" ht="13.5" customHeight="1">
      <c r="A441" s="235" t="str">
        <f t="shared" si="105"/>
        <v>LW3310080Drewnopodobne</v>
      </c>
      <c r="B441" s="20" t="s">
        <v>1745</v>
      </c>
      <c r="C441" s="14" t="s">
        <v>432</v>
      </c>
      <c r="D441" s="15">
        <v>100</v>
      </c>
      <c r="E441" s="13">
        <v>80</v>
      </c>
      <c r="F441" s="60" t="s">
        <v>2258</v>
      </c>
      <c r="G441" s="43" t="str">
        <f t="shared" si="110"/>
        <v>55,57</v>
      </c>
      <c r="H441" s="43" t="str">
        <f t="shared" si="103"/>
        <v>55,57</v>
      </c>
      <c r="I441" s="43">
        <f t="shared" si="109"/>
        <v>58.57</v>
      </c>
      <c r="J441" s="44"/>
      <c r="K441" s="58">
        <f t="shared" si="106"/>
        <v>1174.5</v>
      </c>
      <c r="L441" s="51">
        <f t="shared" si="102"/>
        <v>1175</v>
      </c>
      <c r="M441" s="53">
        <v>1.1000000000000001</v>
      </c>
      <c r="N441" s="54">
        <v>60</v>
      </c>
      <c r="O441" s="55">
        <f t="shared" si="107"/>
        <v>1352.5</v>
      </c>
      <c r="P441" s="57">
        <f t="shared" si="104"/>
        <v>1352</v>
      </c>
      <c r="Q441" s="23"/>
      <c r="R441" s="23"/>
      <c r="S441" s="46">
        <v>25</v>
      </c>
      <c r="T441" s="46">
        <v>25</v>
      </c>
      <c r="U441" s="46">
        <f t="shared" si="100"/>
        <v>200</v>
      </c>
      <c r="V441" s="15">
        <f t="shared" si="108"/>
        <v>250</v>
      </c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</row>
    <row r="442" spans="1:35" ht="13.5" customHeight="1">
      <c r="A442" s="235" t="str">
        <f t="shared" si="105"/>
        <v>LW3410080Drewnopodobne</v>
      </c>
      <c r="B442" s="20" t="s">
        <v>1746</v>
      </c>
      <c r="C442" s="14" t="s">
        <v>432</v>
      </c>
      <c r="D442" s="15">
        <v>100</v>
      </c>
      <c r="E442" s="13">
        <v>80</v>
      </c>
      <c r="F442" s="60" t="s">
        <v>64</v>
      </c>
      <c r="G442" s="43" t="str">
        <f t="shared" si="110"/>
        <v>58</v>
      </c>
      <c r="H442" s="43" t="str">
        <f t="shared" si="103"/>
        <v>58</v>
      </c>
      <c r="I442" s="43">
        <f t="shared" si="109"/>
        <v>61</v>
      </c>
      <c r="J442" s="44"/>
      <c r="K442" s="58">
        <f t="shared" si="106"/>
        <v>1315.5</v>
      </c>
      <c r="L442" s="51">
        <f t="shared" si="102"/>
        <v>1316</v>
      </c>
      <c r="M442" s="53">
        <v>1.1000000000000001</v>
      </c>
      <c r="N442" s="54">
        <v>60</v>
      </c>
      <c r="O442" s="55">
        <f t="shared" si="107"/>
        <v>1507.6000000000001</v>
      </c>
      <c r="P442" s="57">
        <f t="shared" si="104"/>
        <v>1507</v>
      </c>
      <c r="Q442" s="23"/>
      <c r="R442" s="23"/>
      <c r="S442" s="46">
        <v>25</v>
      </c>
      <c r="T442" s="46">
        <v>25</v>
      </c>
      <c r="U442" s="46">
        <f t="shared" si="100"/>
        <v>200</v>
      </c>
      <c r="V442" s="15">
        <f t="shared" si="108"/>
        <v>250</v>
      </c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</row>
    <row r="443" spans="1:35" ht="13.5" customHeight="1">
      <c r="A443" s="235" t="str">
        <f t="shared" si="105"/>
        <v>LW3510080Drewnopodobne</v>
      </c>
      <c r="B443" s="20" t="s">
        <v>1747</v>
      </c>
      <c r="C443" s="14" t="s">
        <v>432</v>
      </c>
      <c r="D443" s="15">
        <v>100</v>
      </c>
      <c r="E443" s="13">
        <v>80</v>
      </c>
      <c r="F443" s="60" t="s">
        <v>22</v>
      </c>
      <c r="G443" s="43" t="str">
        <f t="shared" si="110"/>
        <v>52,66</v>
      </c>
      <c r="H443" s="43" t="str">
        <f t="shared" si="103"/>
        <v>52,66</v>
      </c>
      <c r="I443" s="43">
        <f t="shared" si="109"/>
        <v>55.66</v>
      </c>
      <c r="J443" s="44"/>
      <c r="K443" s="58">
        <f t="shared" si="106"/>
        <v>949</v>
      </c>
      <c r="L443" s="51">
        <f t="shared" si="102"/>
        <v>949</v>
      </c>
      <c r="M443" s="53">
        <v>1.1000000000000001</v>
      </c>
      <c r="N443" s="54">
        <v>60</v>
      </c>
      <c r="O443" s="55">
        <f t="shared" si="107"/>
        <v>1103.9000000000001</v>
      </c>
      <c r="P443" s="57">
        <f t="shared" si="104"/>
        <v>1103</v>
      </c>
      <c r="Q443" s="23"/>
      <c r="R443" s="23"/>
      <c r="S443" s="46">
        <v>25</v>
      </c>
      <c r="T443" s="46">
        <v>25</v>
      </c>
      <c r="U443" s="46">
        <f t="shared" si="100"/>
        <v>200</v>
      </c>
      <c r="V443" s="15">
        <f t="shared" si="108"/>
        <v>250</v>
      </c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</row>
    <row r="444" spans="1:35" ht="13.5" customHeight="1">
      <c r="A444" s="235" t="str">
        <f t="shared" si="105"/>
        <v>LW3610080Drewnopodobne</v>
      </c>
      <c r="B444" s="20" t="s">
        <v>1748</v>
      </c>
      <c r="C444" s="14" t="s">
        <v>432</v>
      </c>
      <c r="D444" s="15">
        <v>100</v>
      </c>
      <c r="E444" s="13">
        <v>80</v>
      </c>
      <c r="F444" s="60" t="s">
        <v>2259</v>
      </c>
      <c r="G444" s="43" t="str">
        <f t="shared" si="110"/>
        <v>55,1</v>
      </c>
      <c r="H444" s="43" t="str">
        <f t="shared" si="103"/>
        <v>55,1</v>
      </c>
      <c r="I444" s="43">
        <f t="shared" si="109"/>
        <v>58.1</v>
      </c>
      <c r="J444" s="44"/>
      <c r="K444" s="58">
        <f t="shared" si="106"/>
        <v>1104</v>
      </c>
      <c r="L444" s="51">
        <f t="shared" si="102"/>
        <v>1104</v>
      </c>
      <c r="M444" s="53">
        <v>1.1000000000000001</v>
      </c>
      <c r="N444" s="54">
        <v>60</v>
      </c>
      <c r="O444" s="55">
        <f t="shared" si="107"/>
        <v>1274.4000000000001</v>
      </c>
      <c r="P444" s="57">
        <f t="shared" si="104"/>
        <v>1274</v>
      </c>
      <c r="Q444" s="23"/>
      <c r="R444" s="23"/>
      <c r="S444" s="46">
        <v>25</v>
      </c>
      <c r="T444" s="46">
        <v>25</v>
      </c>
      <c r="U444" s="46">
        <f t="shared" si="100"/>
        <v>200</v>
      </c>
      <c r="V444" s="15">
        <f t="shared" si="108"/>
        <v>250</v>
      </c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</row>
    <row r="445" spans="1:35" ht="13.5" customHeight="1">
      <c r="A445" s="235" t="str">
        <f t="shared" si="105"/>
        <v>LW3710080Drewnopodobne</v>
      </c>
      <c r="B445" s="20" t="s">
        <v>1907</v>
      </c>
      <c r="C445" s="14" t="s">
        <v>432</v>
      </c>
      <c r="D445" s="15">
        <v>100</v>
      </c>
      <c r="E445" s="13">
        <v>80</v>
      </c>
      <c r="F445" s="60" t="s">
        <v>2260</v>
      </c>
      <c r="G445" s="43" t="str">
        <f t="shared" si="110"/>
        <v>53,89</v>
      </c>
      <c r="H445" s="43" t="str">
        <f t="shared" si="103"/>
        <v>53,89</v>
      </c>
      <c r="I445" s="43">
        <f t="shared" si="109"/>
        <v>56.89</v>
      </c>
      <c r="J445" s="44"/>
      <c r="K445" s="58">
        <f t="shared" si="106"/>
        <v>890.5</v>
      </c>
      <c r="L445" s="51">
        <f t="shared" si="102"/>
        <v>891</v>
      </c>
      <c r="M445" s="53">
        <v>1.1000000000000001</v>
      </c>
      <c r="N445" s="54">
        <v>60</v>
      </c>
      <c r="O445" s="55">
        <f t="shared" si="107"/>
        <v>1040.0999999999999</v>
      </c>
      <c r="P445" s="57">
        <f t="shared" si="104"/>
        <v>1040</v>
      </c>
      <c r="Q445" s="23"/>
      <c r="R445" s="23"/>
      <c r="S445" s="46">
        <v>25</v>
      </c>
      <c r="T445" s="46">
        <v>25</v>
      </c>
      <c r="U445" s="46">
        <f t="shared" si="100"/>
        <v>200</v>
      </c>
      <c r="V445" s="15">
        <f t="shared" si="108"/>
        <v>250</v>
      </c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</row>
    <row r="446" spans="1:35" s="4" customFormat="1" ht="13.5" customHeight="1">
      <c r="A446" s="235" t="str">
        <f t="shared" si="105"/>
        <v>LW3810080Drewnopodobne</v>
      </c>
      <c r="B446" s="20" t="s">
        <v>1978</v>
      </c>
      <c r="C446" s="14" t="s">
        <v>432</v>
      </c>
      <c r="D446" s="15">
        <v>100</v>
      </c>
      <c r="E446" s="13">
        <v>80</v>
      </c>
      <c r="F446" s="60" t="s">
        <v>2261</v>
      </c>
      <c r="G446" s="43" t="str">
        <f t="shared" si="110"/>
        <v>56,32</v>
      </c>
      <c r="H446" s="43" t="str">
        <f t="shared" si="103"/>
        <v>56,32</v>
      </c>
      <c r="I446" s="43">
        <f t="shared" si="109"/>
        <v>59.32</v>
      </c>
      <c r="J446" s="44"/>
      <c r="K446" s="58">
        <f t="shared" si="106"/>
        <v>1046</v>
      </c>
      <c r="L446" s="51">
        <f t="shared" si="102"/>
        <v>1046</v>
      </c>
      <c r="M446" s="53">
        <v>1.1000000000000001</v>
      </c>
      <c r="N446" s="54">
        <v>60</v>
      </c>
      <c r="O446" s="55">
        <f t="shared" si="107"/>
        <v>1210.6000000000001</v>
      </c>
      <c r="P446" s="57">
        <f t="shared" si="104"/>
        <v>1210</v>
      </c>
      <c r="Q446" s="23"/>
      <c r="R446" s="23"/>
      <c r="S446" s="46">
        <v>25</v>
      </c>
      <c r="T446" s="46">
        <v>25</v>
      </c>
      <c r="U446" s="46">
        <f t="shared" si="100"/>
        <v>200</v>
      </c>
      <c r="V446" s="15">
        <f t="shared" si="108"/>
        <v>250</v>
      </c>
    </row>
    <row r="447" spans="1:35" ht="13.5" customHeight="1">
      <c r="A447" s="23" t="str">
        <f t="shared" ref="A447:A483" si="111">CONCATENATE(B447,D447,E447,C447)</f>
        <v>LW duble 1 11050Podstawowy</v>
      </c>
      <c r="B447" s="18" t="s">
        <v>90</v>
      </c>
      <c r="C447" s="14" t="s">
        <v>431</v>
      </c>
      <c r="D447" s="15">
        <v>110</v>
      </c>
      <c r="E447" s="13">
        <v>50</v>
      </c>
      <c r="F447" s="61" t="s">
        <v>2227</v>
      </c>
      <c r="G447" s="43" t="str">
        <f t="shared" ref="G447:G483" si="112">LEFT(F447,FIND("kg",F447)-2)</f>
        <v>36,96</v>
      </c>
      <c r="H447" s="43" t="str">
        <f t="shared" ref="H447:H509" si="113">MID(G447,1,5)</f>
        <v>36,96</v>
      </c>
      <c r="I447" s="43">
        <f t="shared" ref="I447:I483" si="114">H447+3</f>
        <v>39.96</v>
      </c>
      <c r="J447" s="61" t="s">
        <v>2228</v>
      </c>
      <c r="K447" s="58" t="str">
        <f t="shared" ref="K447:K483" si="115">LEFT(J447,FIND("zł",J447)-2)</f>
        <v>653,99</v>
      </c>
      <c r="L447" s="47">
        <f t="shared" ref="L447:L483" si="116">ROUNDUP(K447,0)</f>
        <v>654</v>
      </c>
      <c r="M447" s="53">
        <v>1.1000000000000001</v>
      </c>
      <c r="N447" s="54">
        <v>0</v>
      </c>
      <c r="O447" s="55">
        <f t="shared" ref="O447:O483" si="117">L447*M447+N447</f>
        <v>719.40000000000009</v>
      </c>
      <c r="P447" s="57">
        <f>INT(O447)</f>
        <v>719</v>
      </c>
      <c r="Q447" s="23"/>
      <c r="R447" s="23"/>
      <c r="S447" s="46">
        <v>25</v>
      </c>
      <c r="T447" s="46">
        <v>25</v>
      </c>
      <c r="U447" s="46">
        <f t="shared" si="100"/>
        <v>120</v>
      </c>
      <c r="V447" s="15">
        <f t="shared" ref="V447:V483" si="118">SUM(S447:U447)</f>
        <v>170</v>
      </c>
      <c r="Y447" s="4"/>
      <c r="Z447" s="4"/>
      <c r="AA447" s="40"/>
      <c r="AB447" s="5"/>
      <c r="AC447" s="4"/>
      <c r="AD447" s="5"/>
      <c r="AE447" s="4"/>
      <c r="AF447" s="4"/>
      <c r="AG447" s="4"/>
      <c r="AH447" s="4"/>
      <c r="AI447" s="4"/>
    </row>
    <row r="448" spans="1:35" ht="13.5" customHeight="1">
      <c r="A448" s="23" t="str">
        <f t="shared" si="111"/>
        <v>LW duble 2 11050Podstawowy</v>
      </c>
      <c r="B448" s="18" t="s">
        <v>91</v>
      </c>
      <c r="C448" s="14" t="s">
        <v>431</v>
      </c>
      <c r="D448" s="15">
        <v>110</v>
      </c>
      <c r="E448" s="13">
        <v>50</v>
      </c>
      <c r="F448" s="61" t="s">
        <v>2334</v>
      </c>
      <c r="G448" s="43" t="str">
        <f t="shared" si="112"/>
        <v>38,09</v>
      </c>
      <c r="H448" s="43" t="str">
        <f t="shared" si="113"/>
        <v>38,09</v>
      </c>
      <c r="I448" s="43">
        <f t="shared" si="114"/>
        <v>41.09</v>
      </c>
      <c r="J448" s="61" t="s">
        <v>2402</v>
      </c>
      <c r="K448" s="58" t="str">
        <f t="shared" si="115"/>
        <v>770,69</v>
      </c>
      <c r="L448" s="47">
        <f t="shared" si="116"/>
        <v>771</v>
      </c>
      <c r="M448" s="53">
        <v>1.1000000000000001</v>
      </c>
      <c r="N448" s="54">
        <v>0</v>
      </c>
      <c r="O448" s="55">
        <f t="shared" si="117"/>
        <v>848.1</v>
      </c>
      <c r="P448" s="57">
        <f t="shared" ref="P448:P510" si="119">INT(O448)</f>
        <v>848</v>
      </c>
      <c r="Q448" s="23"/>
      <c r="R448" s="23"/>
      <c r="S448" s="46">
        <v>25</v>
      </c>
      <c r="T448" s="46">
        <v>25</v>
      </c>
      <c r="U448" s="46">
        <f t="shared" si="100"/>
        <v>160</v>
      </c>
      <c r="V448" s="15">
        <f t="shared" si="118"/>
        <v>210</v>
      </c>
      <c r="Y448" s="4"/>
      <c r="Z448" s="4"/>
      <c r="AA448" s="40"/>
      <c r="AB448" s="5"/>
      <c r="AC448" s="4"/>
      <c r="AD448" s="4"/>
      <c r="AE448" s="4"/>
      <c r="AF448" s="4"/>
      <c r="AG448" s="4"/>
      <c r="AH448" s="4"/>
      <c r="AI448" s="4"/>
    </row>
    <row r="449" spans="1:35" ht="13.5" customHeight="1">
      <c r="A449" s="23" t="str">
        <f t="shared" si="111"/>
        <v>LW duble 3 11050Podstawowy</v>
      </c>
      <c r="B449" s="18" t="s">
        <v>92</v>
      </c>
      <c r="C449" s="14" t="s">
        <v>431</v>
      </c>
      <c r="D449" s="15">
        <v>110</v>
      </c>
      <c r="E449" s="13">
        <v>50</v>
      </c>
      <c r="F449" s="61" t="s">
        <v>2335</v>
      </c>
      <c r="G449" s="43" t="str">
        <f t="shared" si="112"/>
        <v>40,93</v>
      </c>
      <c r="H449" s="43" t="str">
        <f t="shared" si="113"/>
        <v>40,93</v>
      </c>
      <c r="I449" s="43">
        <f t="shared" si="114"/>
        <v>43.93</v>
      </c>
      <c r="J449" s="61" t="s">
        <v>2403</v>
      </c>
      <c r="K449" s="58" t="str">
        <f t="shared" si="115"/>
        <v>963,49</v>
      </c>
      <c r="L449" s="47">
        <f t="shared" si="116"/>
        <v>964</v>
      </c>
      <c r="M449" s="53">
        <v>1.1000000000000001</v>
      </c>
      <c r="N449" s="54">
        <v>0</v>
      </c>
      <c r="O449" s="55">
        <f t="shared" si="117"/>
        <v>1060.4000000000001</v>
      </c>
      <c r="P449" s="57">
        <f t="shared" si="119"/>
        <v>1060</v>
      </c>
      <c r="Q449" s="23"/>
      <c r="R449" s="23"/>
      <c r="S449" s="46">
        <v>25</v>
      </c>
      <c r="T449" s="46">
        <v>25</v>
      </c>
      <c r="U449" s="46">
        <f t="shared" si="100"/>
        <v>160</v>
      </c>
      <c r="V449" s="15">
        <f t="shared" si="118"/>
        <v>210</v>
      </c>
      <c r="Y449" s="4"/>
      <c r="Z449" s="4"/>
      <c r="AA449" s="40"/>
      <c r="AB449" s="5"/>
      <c r="AC449" s="4"/>
      <c r="AD449" s="4"/>
      <c r="AE449" s="4"/>
      <c r="AF449" s="4"/>
      <c r="AG449" s="4"/>
      <c r="AH449" s="4"/>
      <c r="AI449" s="4"/>
    </row>
    <row r="450" spans="1:35" ht="13.5" customHeight="1">
      <c r="A450" s="23" t="str">
        <f t="shared" si="111"/>
        <v>LW1 11050Podstawowy</v>
      </c>
      <c r="B450" s="18" t="s">
        <v>93</v>
      </c>
      <c r="C450" s="14" t="s">
        <v>431</v>
      </c>
      <c r="D450" s="15">
        <v>110</v>
      </c>
      <c r="E450" s="13">
        <v>50</v>
      </c>
      <c r="F450" s="61" t="s">
        <v>2336</v>
      </c>
      <c r="G450" s="43" t="str">
        <f t="shared" si="112"/>
        <v>27,46</v>
      </c>
      <c r="H450" s="43" t="str">
        <f t="shared" si="113"/>
        <v>27,46</v>
      </c>
      <c r="I450" s="43">
        <f t="shared" si="114"/>
        <v>30.46</v>
      </c>
      <c r="J450" s="61" t="s">
        <v>2404</v>
      </c>
      <c r="K450" s="58" t="str">
        <f t="shared" si="115"/>
        <v>421,33</v>
      </c>
      <c r="L450" s="47">
        <f t="shared" si="116"/>
        <v>422</v>
      </c>
      <c r="M450" s="53">
        <v>1.1000000000000001</v>
      </c>
      <c r="N450" s="54">
        <v>0</v>
      </c>
      <c r="O450" s="55">
        <f t="shared" si="117"/>
        <v>464.20000000000005</v>
      </c>
      <c r="P450" s="57">
        <f t="shared" si="119"/>
        <v>464</v>
      </c>
      <c r="Q450" s="23"/>
      <c r="R450" s="23"/>
      <c r="S450" s="46">
        <v>25</v>
      </c>
      <c r="T450" s="46">
        <v>25</v>
      </c>
      <c r="U450" s="46">
        <f t="shared" si="100"/>
        <v>90</v>
      </c>
      <c r="V450" s="15">
        <f t="shared" si="118"/>
        <v>140</v>
      </c>
      <c r="Y450" s="4"/>
      <c r="Z450" s="4"/>
      <c r="AA450" s="40"/>
      <c r="AB450" s="5"/>
      <c r="AC450" s="4"/>
      <c r="AD450" s="4"/>
      <c r="AE450" s="4"/>
      <c r="AF450" s="4"/>
      <c r="AG450" s="4"/>
      <c r="AH450" s="4"/>
      <c r="AI450" s="4"/>
    </row>
    <row r="451" spans="1:35" ht="13.5" customHeight="1">
      <c r="A451" s="23" t="str">
        <f t="shared" si="111"/>
        <v>LW2 11050Podstawowy</v>
      </c>
      <c r="B451" s="18" t="s">
        <v>104</v>
      </c>
      <c r="C451" s="14" t="s">
        <v>431</v>
      </c>
      <c r="D451" s="15">
        <v>110</v>
      </c>
      <c r="E451" s="13">
        <v>50</v>
      </c>
      <c r="F451" s="61" t="s">
        <v>2337</v>
      </c>
      <c r="G451" s="43" t="str">
        <f t="shared" si="112"/>
        <v>28,71</v>
      </c>
      <c r="H451" s="43" t="str">
        <f t="shared" si="113"/>
        <v>28,71</v>
      </c>
      <c r="I451" s="43">
        <f t="shared" si="114"/>
        <v>31.71</v>
      </c>
      <c r="J451" s="61" t="s">
        <v>2405</v>
      </c>
      <c r="K451" s="58" t="str">
        <f t="shared" si="115"/>
        <v>464,97</v>
      </c>
      <c r="L451" s="47">
        <f t="shared" si="116"/>
        <v>465</v>
      </c>
      <c r="M451" s="53">
        <v>1.1000000000000001</v>
      </c>
      <c r="N451" s="54">
        <v>0</v>
      </c>
      <c r="O451" s="55">
        <f t="shared" si="117"/>
        <v>511.50000000000006</v>
      </c>
      <c r="P451" s="57">
        <f t="shared" si="119"/>
        <v>511</v>
      </c>
      <c r="Q451" s="23"/>
      <c r="R451" s="23"/>
      <c r="S451" s="46">
        <v>25</v>
      </c>
      <c r="T451" s="46">
        <v>25</v>
      </c>
      <c r="U451" s="46">
        <f t="shared" ref="U451:U514" si="120">IF(I451&lt;=$AA$5,$AB$4,IF(I451&lt;=$AA$15,$AB$6,IF(I451&lt;=$AA$17,$AB$16,IF(I451&lt;=$AA$19,AB$18,IF(I451&lt;=$AA$21,AB$20,IF(I451&lt;=$AA$23,AB$22,AB$23))))))</f>
        <v>120</v>
      </c>
      <c r="V451" s="15">
        <f t="shared" si="118"/>
        <v>170</v>
      </c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</row>
    <row r="452" spans="1:35" ht="13.5" customHeight="1">
      <c r="A452" s="23" t="str">
        <f t="shared" si="111"/>
        <v>LW3 11050Podstawowy</v>
      </c>
      <c r="B452" s="18" t="s">
        <v>106</v>
      </c>
      <c r="C452" s="14" t="s">
        <v>431</v>
      </c>
      <c r="D452" s="15">
        <v>110</v>
      </c>
      <c r="E452" s="13">
        <v>50</v>
      </c>
      <c r="F452" s="61" t="s">
        <v>2338</v>
      </c>
      <c r="G452" s="43" t="str">
        <f t="shared" si="112"/>
        <v>29,25</v>
      </c>
      <c r="H452" s="43" t="str">
        <f t="shared" si="113"/>
        <v>29,25</v>
      </c>
      <c r="I452" s="43">
        <f t="shared" si="114"/>
        <v>32.25</v>
      </c>
      <c r="J452" s="61" t="s">
        <v>2406</v>
      </c>
      <c r="K452" s="58" t="str">
        <f t="shared" si="115"/>
        <v>483,69</v>
      </c>
      <c r="L452" s="47">
        <f t="shared" si="116"/>
        <v>484</v>
      </c>
      <c r="M452" s="53">
        <v>1.1000000000000001</v>
      </c>
      <c r="N452" s="54">
        <v>0</v>
      </c>
      <c r="O452" s="55">
        <f t="shared" si="117"/>
        <v>532.40000000000009</v>
      </c>
      <c r="P452" s="57">
        <f t="shared" si="119"/>
        <v>532</v>
      </c>
      <c r="Q452" s="23"/>
      <c r="R452" s="23"/>
      <c r="S452" s="46">
        <v>25</v>
      </c>
      <c r="T452" s="46">
        <v>25</v>
      </c>
      <c r="U452" s="46">
        <f t="shared" si="120"/>
        <v>120</v>
      </c>
      <c r="V452" s="15">
        <f t="shared" si="118"/>
        <v>170</v>
      </c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</row>
    <row r="453" spans="1:35" ht="13.5" customHeight="1">
      <c r="A453" s="23" t="str">
        <f t="shared" si="111"/>
        <v>LW4 11050Podstawowy</v>
      </c>
      <c r="B453" s="18" t="s">
        <v>107</v>
      </c>
      <c r="C453" s="14" t="s">
        <v>431</v>
      </c>
      <c r="D453" s="15">
        <v>110</v>
      </c>
      <c r="E453" s="13">
        <v>50</v>
      </c>
      <c r="F453" s="61" t="s">
        <v>2339</v>
      </c>
      <c r="G453" s="43" t="str">
        <f t="shared" si="112"/>
        <v>32,31</v>
      </c>
      <c r="H453" s="43" t="str">
        <f t="shared" si="113"/>
        <v>32,31</v>
      </c>
      <c r="I453" s="43">
        <f t="shared" si="114"/>
        <v>35.31</v>
      </c>
      <c r="J453" s="61" t="s">
        <v>2407</v>
      </c>
      <c r="K453" s="58" t="str">
        <f t="shared" si="115"/>
        <v>554,08</v>
      </c>
      <c r="L453" s="47">
        <f t="shared" si="116"/>
        <v>555</v>
      </c>
      <c r="M453" s="53">
        <v>1.1000000000000001</v>
      </c>
      <c r="N453" s="54">
        <v>0</v>
      </c>
      <c r="O453" s="55">
        <f t="shared" si="117"/>
        <v>610.5</v>
      </c>
      <c r="P453" s="57">
        <f t="shared" si="119"/>
        <v>610</v>
      </c>
      <c r="Q453" s="23"/>
      <c r="R453" s="23"/>
      <c r="S453" s="46">
        <v>25</v>
      </c>
      <c r="T453" s="46">
        <v>25</v>
      </c>
      <c r="U453" s="46">
        <f t="shared" si="120"/>
        <v>120</v>
      </c>
      <c r="V453" s="15">
        <f t="shared" si="118"/>
        <v>170</v>
      </c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</row>
    <row r="454" spans="1:35" ht="13.5" customHeight="1">
      <c r="A454" s="23" t="str">
        <f t="shared" si="111"/>
        <v>LW5 11050Podstawowy</v>
      </c>
      <c r="B454" s="18" t="s">
        <v>108</v>
      </c>
      <c r="C454" s="14" t="s">
        <v>431</v>
      </c>
      <c r="D454" s="15">
        <v>110</v>
      </c>
      <c r="E454" s="13">
        <v>50</v>
      </c>
      <c r="F454" s="61" t="s">
        <v>2340</v>
      </c>
      <c r="G454" s="43" t="str">
        <f t="shared" si="112"/>
        <v>33,66</v>
      </c>
      <c r="H454" s="43" t="str">
        <f t="shared" si="113"/>
        <v>33,66</v>
      </c>
      <c r="I454" s="43">
        <f t="shared" si="114"/>
        <v>36.659999999999997</v>
      </c>
      <c r="J454" s="61" t="s">
        <v>2408</v>
      </c>
      <c r="K454" s="58" t="str">
        <f t="shared" si="115"/>
        <v>592,33</v>
      </c>
      <c r="L454" s="47">
        <f t="shared" si="116"/>
        <v>593</v>
      </c>
      <c r="M454" s="53">
        <v>1.1000000000000001</v>
      </c>
      <c r="N454" s="54">
        <v>0</v>
      </c>
      <c r="O454" s="55">
        <f t="shared" si="117"/>
        <v>652.30000000000007</v>
      </c>
      <c r="P454" s="57">
        <f t="shared" si="119"/>
        <v>652</v>
      </c>
      <c r="Q454" s="23"/>
      <c r="R454" s="23"/>
      <c r="S454" s="46">
        <v>25</v>
      </c>
      <c r="T454" s="46">
        <v>25</v>
      </c>
      <c r="U454" s="46">
        <f t="shared" si="120"/>
        <v>120</v>
      </c>
      <c r="V454" s="15">
        <f t="shared" si="118"/>
        <v>170</v>
      </c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</row>
    <row r="455" spans="1:35" ht="13.5" customHeight="1">
      <c r="A455" s="23" t="str">
        <f t="shared" si="111"/>
        <v>LW6 11050Podstawowy</v>
      </c>
      <c r="B455" s="18" t="s">
        <v>109</v>
      </c>
      <c r="C455" s="14" t="s">
        <v>431</v>
      </c>
      <c r="D455" s="15">
        <v>110</v>
      </c>
      <c r="E455" s="13">
        <v>50</v>
      </c>
      <c r="F455" s="61" t="s">
        <v>2341</v>
      </c>
      <c r="G455" s="43" t="str">
        <f t="shared" si="112"/>
        <v>35,75</v>
      </c>
      <c r="H455" s="43" t="str">
        <f t="shared" si="113"/>
        <v>35,75</v>
      </c>
      <c r="I455" s="43">
        <f t="shared" si="114"/>
        <v>38.75</v>
      </c>
      <c r="J455" s="61" t="s">
        <v>2409</v>
      </c>
      <c r="K455" s="58" t="str">
        <f t="shared" si="115"/>
        <v>647,74</v>
      </c>
      <c r="L455" s="47">
        <f t="shared" si="116"/>
        <v>648</v>
      </c>
      <c r="M455" s="53">
        <v>1.1000000000000001</v>
      </c>
      <c r="N455" s="54">
        <v>0</v>
      </c>
      <c r="O455" s="55">
        <f t="shared" si="117"/>
        <v>712.80000000000007</v>
      </c>
      <c r="P455" s="57">
        <f t="shared" si="119"/>
        <v>712</v>
      </c>
      <c r="Q455" s="23"/>
      <c r="R455" s="23"/>
      <c r="S455" s="46">
        <v>25</v>
      </c>
      <c r="T455" s="46">
        <v>25</v>
      </c>
      <c r="U455" s="46">
        <f t="shared" si="120"/>
        <v>120</v>
      </c>
      <c r="V455" s="15">
        <f t="shared" si="118"/>
        <v>170</v>
      </c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</row>
    <row r="456" spans="1:35" ht="13.5" customHeight="1">
      <c r="A456" s="23" t="str">
        <f t="shared" si="111"/>
        <v>LW7 11050Podstawowy</v>
      </c>
      <c r="B456" s="18" t="s">
        <v>110</v>
      </c>
      <c r="C456" s="14" t="s">
        <v>431</v>
      </c>
      <c r="D456" s="15">
        <v>110</v>
      </c>
      <c r="E456" s="13">
        <v>50</v>
      </c>
      <c r="F456" s="61" t="s">
        <v>2342</v>
      </c>
      <c r="G456" s="43" t="str">
        <f t="shared" si="112"/>
        <v>31,88</v>
      </c>
      <c r="H456" s="43" t="str">
        <f t="shared" si="113"/>
        <v>31,88</v>
      </c>
      <c r="I456" s="43">
        <f t="shared" si="114"/>
        <v>34.879999999999995</v>
      </c>
      <c r="J456" s="61" t="s">
        <v>2410</v>
      </c>
      <c r="K456" s="58" t="str">
        <f t="shared" si="115"/>
        <v>556,53</v>
      </c>
      <c r="L456" s="47">
        <f t="shared" si="116"/>
        <v>557</v>
      </c>
      <c r="M456" s="53">
        <v>1.1000000000000001</v>
      </c>
      <c r="N456" s="54">
        <v>0</v>
      </c>
      <c r="O456" s="55">
        <f t="shared" si="117"/>
        <v>612.70000000000005</v>
      </c>
      <c r="P456" s="57">
        <f t="shared" si="119"/>
        <v>612</v>
      </c>
      <c r="Q456" s="23"/>
      <c r="R456" s="23"/>
      <c r="S456" s="46">
        <v>25</v>
      </c>
      <c r="T456" s="46">
        <v>25</v>
      </c>
      <c r="U456" s="46">
        <f t="shared" si="120"/>
        <v>120</v>
      </c>
      <c r="V456" s="15">
        <f t="shared" si="118"/>
        <v>170</v>
      </c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</row>
    <row r="457" spans="1:35" ht="13.5" customHeight="1">
      <c r="A457" s="23" t="str">
        <f t="shared" si="111"/>
        <v>LW8 11050Podstawowy</v>
      </c>
      <c r="B457" s="18" t="s">
        <v>111</v>
      </c>
      <c r="C457" s="14" t="s">
        <v>431</v>
      </c>
      <c r="D457" s="15">
        <v>110</v>
      </c>
      <c r="E457" s="13">
        <v>50</v>
      </c>
      <c r="F457" s="61" t="s">
        <v>1929</v>
      </c>
      <c r="G457" s="43" t="str">
        <f t="shared" si="112"/>
        <v>33,98</v>
      </c>
      <c r="H457" s="43" t="str">
        <f t="shared" si="113"/>
        <v>33,98</v>
      </c>
      <c r="I457" s="43">
        <f t="shared" si="114"/>
        <v>36.979999999999997</v>
      </c>
      <c r="J457" s="61" t="s">
        <v>2411</v>
      </c>
      <c r="K457" s="58" t="str">
        <f t="shared" si="115"/>
        <v>612,01</v>
      </c>
      <c r="L457" s="47">
        <f t="shared" si="116"/>
        <v>613</v>
      </c>
      <c r="M457" s="53">
        <v>1.1000000000000001</v>
      </c>
      <c r="N457" s="54">
        <v>0</v>
      </c>
      <c r="O457" s="55">
        <f t="shared" si="117"/>
        <v>674.30000000000007</v>
      </c>
      <c r="P457" s="57">
        <f t="shared" si="119"/>
        <v>674</v>
      </c>
      <c r="Q457" s="23"/>
      <c r="R457" s="23"/>
      <c r="S457" s="46">
        <v>25</v>
      </c>
      <c r="T457" s="46">
        <v>25</v>
      </c>
      <c r="U457" s="46">
        <f t="shared" si="120"/>
        <v>120</v>
      </c>
      <c r="V457" s="15">
        <f t="shared" si="118"/>
        <v>170</v>
      </c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</row>
    <row r="458" spans="1:35" ht="13.5" customHeight="1">
      <c r="A458" s="23" t="str">
        <f t="shared" si="111"/>
        <v>LW9 11050Podstawowy</v>
      </c>
      <c r="B458" s="18" t="s">
        <v>112</v>
      </c>
      <c r="C458" s="14" t="s">
        <v>431</v>
      </c>
      <c r="D458" s="15">
        <v>110</v>
      </c>
      <c r="E458" s="13">
        <v>50</v>
      </c>
      <c r="F458" s="61" t="s">
        <v>2343</v>
      </c>
      <c r="G458" s="43" t="str">
        <f t="shared" si="112"/>
        <v>34,91</v>
      </c>
      <c r="H458" s="43" t="str">
        <f t="shared" si="113"/>
        <v>34,91</v>
      </c>
      <c r="I458" s="43">
        <f t="shared" si="114"/>
        <v>37.909999999999997</v>
      </c>
      <c r="J458" s="61" t="s">
        <v>2412</v>
      </c>
      <c r="K458" s="58" t="str">
        <f t="shared" si="115"/>
        <v>666,55</v>
      </c>
      <c r="L458" s="47">
        <f t="shared" si="116"/>
        <v>667</v>
      </c>
      <c r="M458" s="53">
        <v>1.1000000000000001</v>
      </c>
      <c r="N458" s="54">
        <v>0</v>
      </c>
      <c r="O458" s="55">
        <f t="shared" si="117"/>
        <v>733.7</v>
      </c>
      <c r="P458" s="57">
        <f t="shared" si="119"/>
        <v>733</v>
      </c>
      <c r="Q458" s="23"/>
      <c r="R458" s="23"/>
      <c r="S458" s="46">
        <v>25</v>
      </c>
      <c r="T458" s="46">
        <v>25</v>
      </c>
      <c r="U458" s="46">
        <f t="shared" si="120"/>
        <v>120</v>
      </c>
      <c r="V458" s="15">
        <f t="shared" si="118"/>
        <v>170</v>
      </c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</row>
    <row r="459" spans="1:35" ht="13.5" customHeight="1">
      <c r="A459" s="23" t="str">
        <f t="shared" si="111"/>
        <v>LW10 11050Podstawowy</v>
      </c>
      <c r="B459" s="18" t="s">
        <v>94</v>
      </c>
      <c r="C459" s="14" t="s">
        <v>431</v>
      </c>
      <c r="D459" s="15">
        <v>110</v>
      </c>
      <c r="E459" s="13">
        <v>50</v>
      </c>
      <c r="F459" s="61" t="s">
        <v>2344</v>
      </c>
      <c r="G459" s="43" t="str">
        <f t="shared" si="112"/>
        <v>37,01</v>
      </c>
      <c r="H459" s="43" t="str">
        <f t="shared" si="113"/>
        <v>37,01</v>
      </c>
      <c r="I459" s="43">
        <f t="shared" si="114"/>
        <v>40.01</v>
      </c>
      <c r="J459" s="61" t="s">
        <v>2413</v>
      </c>
      <c r="K459" s="58" t="str">
        <f t="shared" si="115"/>
        <v>721,93</v>
      </c>
      <c r="L459" s="47">
        <f t="shared" si="116"/>
        <v>722</v>
      </c>
      <c r="M459" s="53">
        <v>1.1000000000000001</v>
      </c>
      <c r="N459" s="54">
        <v>0</v>
      </c>
      <c r="O459" s="55">
        <f t="shared" si="117"/>
        <v>794.2</v>
      </c>
      <c r="P459" s="57">
        <f t="shared" si="119"/>
        <v>794</v>
      </c>
      <c r="Q459" s="23"/>
      <c r="R459" s="23"/>
      <c r="S459" s="46">
        <v>25</v>
      </c>
      <c r="T459" s="46">
        <v>25</v>
      </c>
      <c r="U459" s="46">
        <f t="shared" si="120"/>
        <v>120</v>
      </c>
      <c r="V459" s="15">
        <f t="shared" si="118"/>
        <v>170</v>
      </c>
      <c r="Y459" s="4"/>
      <c r="Z459" s="4"/>
      <c r="AA459" s="40"/>
      <c r="AB459" s="5"/>
      <c r="AC459" s="4"/>
      <c r="AD459" s="4"/>
      <c r="AE459" s="4"/>
      <c r="AF459" s="4"/>
      <c r="AG459" s="4"/>
      <c r="AH459" s="4"/>
      <c r="AI459" s="4"/>
    </row>
    <row r="460" spans="1:35" ht="13.5" customHeight="1">
      <c r="A460" s="23" t="str">
        <f t="shared" si="111"/>
        <v>LW11 11050Podstawowy</v>
      </c>
      <c r="B460" s="18" t="s">
        <v>95</v>
      </c>
      <c r="C460" s="14" t="s">
        <v>431</v>
      </c>
      <c r="D460" s="15">
        <v>110</v>
      </c>
      <c r="E460" s="13">
        <v>50</v>
      </c>
      <c r="F460" s="61" t="s">
        <v>2345</v>
      </c>
      <c r="G460" s="43" t="str">
        <f t="shared" si="112"/>
        <v>37</v>
      </c>
      <c r="H460" s="43" t="str">
        <f t="shared" si="113"/>
        <v>37</v>
      </c>
      <c r="I460" s="43">
        <f t="shared" si="114"/>
        <v>40</v>
      </c>
      <c r="J460" s="61" t="s">
        <v>2414</v>
      </c>
      <c r="K460" s="58" t="str">
        <f t="shared" si="115"/>
        <v>601,01</v>
      </c>
      <c r="L460" s="47">
        <f t="shared" si="116"/>
        <v>602</v>
      </c>
      <c r="M460" s="53">
        <v>1.1000000000000001</v>
      </c>
      <c r="N460" s="54">
        <v>0</v>
      </c>
      <c r="O460" s="55">
        <f t="shared" si="117"/>
        <v>662.2</v>
      </c>
      <c r="P460" s="57">
        <f t="shared" si="119"/>
        <v>662</v>
      </c>
      <c r="Q460" s="23"/>
      <c r="R460" s="23"/>
      <c r="S460" s="46">
        <v>25</v>
      </c>
      <c r="T460" s="46">
        <v>25</v>
      </c>
      <c r="U460" s="46">
        <f t="shared" si="120"/>
        <v>120</v>
      </c>
      <c r="V460" s="15">
        <f t="shared" si="118"/>
        <v>170</v>
      </c>
      <c r="Y460" s="4"/>
      <c r="Z460" s="4"/>
      <c r="AA460" s="40"/>
      <c r="AB460" s="5"/>
      <c r="AC460" s="4"/>
      <c r="AD460" s="4"/>
      <c r="AE460" s="4"/>
      <c r="AF460" s="4"/>
      <c r="AG460" s="4"/>
      <c r="AH460" s="4"/>
      <c r="AI460" s="4"/>
    </row>
    <row r="461" spans="1:35" ht="13.5" customHeight="1">
      <c r="A461" s="23" t="str">
        <f t="shared" si="111"/>
        <v>LW12 11050Podstawowy</v>
      </c>
      <c r="B461" s="18" t="s">
        <v>96</v>
      </c>
      <c r="C461" s="14" t="s">
        <v>431</v>
      </c>
      <c r="D461" s="15">
        <v>110</v>
      </c>
      <c r="E461" s="13">
        <v>50</v>
      </c>
      <c r="F461" s="61" t="s">
        <v>2346</v>
      </c>
      <c r="G461" s="43" t="str">
        <f t="shared" si="112"/>
        <v>39,09</v>
      </c>
      <c r="H461" s="43" t="str">
        <f t="shared" si="113"/>
        <v>39,09</v>
      </c>
      <c r="I461" s="43">
        <f t="shared" si="114"/>
        <v>42.09</v>
      </c>
      <c r="J461" s="61" t="s">
        <v>2415</v>
      </c>
      <c r="K461" s="58" t="str">
        <f t="shared" si="115"/>
        <v>694,62</v>
      </c>
      <c r="L461" s="47">
        <f t="shared" si="116"/>
        <v>695</v>
      </c>
      <c r="M461" s="53">
        <v>1.1000000000000001</v>
      </c>
      <c r="N461" s="54">
        <v>0</v>
      </c>
      <c r="O461" s="55">
        <f t="shared" si="117"/>
        <v>764.50000000000011</v>
      </c>
      <c r="P461" s="57">
        <f t="shared" si="119"/>
        <v>764</v>
      </c>
      <c r="Q461" s="23"/>
      <c r="R461" s="23"/>
      <c r="S461" s="46">
        <v>25</v>
      </c>
      <c r="T461" s="46">
        <v>25</v>
      </c>
      <c r="U461" s="46">
        <f t="shared" si="120"/>
        <v>160</v>
      </c>
      <c r="V461" s="15">
        <f t="shared" si="118"/>
        <v>210</v>
      </c>
      <c r="Y461" s="4"/>
      <c r="Z461" s="4"/>
      <c r="AA461" s="40"/>
      <c r="AB461" s="5"/>
      <c r="AC461" s="4"/>
      <c r="AD461" s="4"/>
      <c r="AE461" s="4"/>
      <c r="AF461" s="4"/>
      <c r="AG461" s="4"/>
      <c r="AH461" s="4"/>
      <c r="AI461" s="4"/>
    </row>
    <row r="462" spans="1:35" ht="13.5" customHeight="1">
      <c r="A462" s="23" t="str">
        <f t="shared" si="111"/>
        <v>LW13 11050Podstawowy</v>
      </c>
      <c r="B462" s="18" t="s">
        <v>97</v>
      </c>
      <c r="C462" s="14" t="s">
        <v>431</v>
      </c>
      <c r="D462" s="15">
        <v>110</v>
      </c>
      <c r="E462" s="13">
        <v>50</v>
      </c>
      <c r="F462" s="61" t="s">
        <v>2347</v>
      </c>
      <c r="G462" s="43" t="str">
        <f t="shared" si="112"/>
        <v>39,29</v>
      </c>
      <c r="H462" s="43" t="str">
        <f t="shared" si="113"/>
        <v>39,29</v>
      </c>
      <c r="I462" s="43">
        <f t="shared" si="114"/>
        <v>42.29</v>
      </c>
      <c r="J462" s="61" t="s">
        <v>2416</v>
      </c>
      <c r="K462" s="58" t="str">
        <f t="shared" si="115"/>
        <v>704,58</v>
      </c>
      <c r="L462" s="47">
        <f t="shared" si="116"/>
        <v>705</v>
      </c>
      <c r="M462" s="53">
        <v>1.1000000000000001</v>
      </c>
      <c r="N462" s="54">
        <v>0</v>
      </c>
      <c r="O462" s="55">
        <f t="shared" si="117"/>
        <v>775.50000000000011</v>
      </c>
      <c r="P462" s="57">
        <f t="shared" si="119"/>
        <v>775</v>
      </c>
      <c r="Q462" s="23"/>
      <c r="R462" s="23"/>
      <c r="S462" s="46">
        <v>25</v>
      </c>
      <c r="T462" s="46">
        <v>25</v>
      </c>
      <c r="U462" s="46">
        <f t="shared" si="120"/>
        <v>160</v>
      </c>
      <c r="V462" s="15">
        <f t="shared" si="118"/>
        <v>210</v>
      </c>
      <c r="Y462" s="4"/>
      <c r="Z462" s="4"/>
      <c r="AA462" s="40"/>
      <c r="AB462" s="5"/>
      <c r="AC462" s="4"/>
      <c r="AD462" s="4"/>
      <c r="AE462" s="4"/>
      <c r="AF462" s="4"/>
      <c r="AG462" s="4"/>
      <c r="AH462" s="4"/>
      <c r="AI462" s="4"/>
    </row>
    <row r="463" spans="1:35" ht="13.5" customHeight="1">
      <c r="A463" s="23" t="str">
        <f t="shared" si="111"/>
        <v>LW14 11050Podstawowy</v>
      </c>
      <c r="B463" s="18" t="s">
        <v>98</v>
      </c>
      <c r="C463" s="14" t="s">
        <v>431</v>
      </c>
      <c r="D463" s="15">
        <v>110</v>
      </c>
      <c r="E463" s="13">
        <v>50</v>
      </c>
      <c r="F463" s="61" t="s">
        <v>2348</v>
      </c>
      <c r="G463" s="43" t="str">
        <f t="shared" si="112"/>
        <v>41,39</v>
      </c>
      <c r="H463" s="43" t="str">
        <f t="shared" si="113"/>
        <v>41,39</v>
      </c>
      <c r="I463" s="43">
        <f t="shared" si="114"/>
        <v>44.39</v>
      </c>
      <c r="J463" s="61" t="s">
        <v>2417</v>
      </c>
      <c r="K463" s="58" t="str">
        <f t="shared" si="115"/>
        <v>782,37</v>
      </c>
      <c r="L463" s="47">
        <f t="shared" si="116"/>
        <v>783</v>
      </c>
      <c r="M463" s="53">
        <v>1.1000000000000001</v>
      </c>
      <c r="N463" s="54">
        <v>0</v>
      </c>
      <c r="O463" s="55">
        <f t="shared" si="117"/>
        <v>861.30000000000007</v>
      </c>
      <c r="P463" s="57">
        <f t="shared" si="119"/>
        <v>861</v>
      </c>
      <c r="Q463" s="23"/>
      <c r="R463" s="23"/>
      <c r="S463" s="46">
        <v>25</v>
      </c>
      <c r="T463" s="46">
        <v>25</v>
      </c>
      <c r="U463" s="46">
        <f t="shared" si="120"/>
        <v>160</v>
      </c>
      <c r="V463" s="15">
        <f t="shared" si="118"/>
        <v>210</v>
      </c>
      <c r="Y463" s="4"/>
      <c r="Z463" s="4"/>
      <c r="AA463" s="40"/>
      <c r="AB463" s="5"/>
      <c r="AC463" s="4"/>
      <c r="AD463" s="4"/>
      <c r="AE463" s="4"/>
      <c r="AF463" s="4"/>
      <c r="AG463" s="4"/>
      <c r="AH463" s="4"/>
      <c r="AI463" s="4"/>
    </row>
    <row r="464" spans="1:35" ht="13.5" customHeight="1">
      <c r="A464" s="23" t="str">
        <f t="shared" si="111"/>
        <v>LW15 11050Podstawowy</v>
      </c>
      <c r="B464" s="18" t="s">
        <v>99</v>
      </c>
      <c r="C464" s="14" t="s">
        <v>431</v>
      </c>
      <c r="D464" s="15">
        <v>110</v>
      </c>
      <c r="E464" s="13">
        <v>50</v>
      </c>
      <c r="F464" s="61" t="s">
        <v>2349</v>
      </c>
      <c r="G464" s="43" t="str">
        <f t="shared" si="112"/>
        <v>36,24</v>
      </c>
      <c r="H464" s="43" t="str">
        <f t="shared" si="113"/>
        <v>36,24</v>
      </c>
      <c r="I464" s="43">
        <f t="shared" si="114"/>
        <v>39.24</v>
      </c>
      <c r="J464" s="61" t="s">
        <v>2418</v>
      </c>
      <c r="K464" s="58" t="str">
        <f t="shared" si="115"/>
        <v>564,49</v>
      </c>
      <c r="L464" s="47">
        <f t="shared" si="116"/>
        <v>565</v>
      </c>
      <c r="M464" s="53">
        <v>1.1000000000000001</v>
      </c>
      <c r="N464" s="54">
        <v>0</v>
      </c>
      <c r="O464" s="55">
        <f t="shared" si="117"/>
        <v>621.5</v>
      </c>
      <c r="P464" s="57">
        <f t="shared" si="119"/>
        <v>621</v>
      </c>
      <c r="Q464" s="23"/>
      <c r="R464" s="23"/>
      <c r="S464" s="46">
        <v>25</v>
      </c>
      <c r="T464" s="46">
        <v>25</v>
      </c>
      <c r="U464" s="46">
        <f t="shared" si="120"/>
        <v>120</v>
      </c>
      <c r="V464" s="15">
        <f t="shared" si="118"/>
        <v>170</v>
      </c>
      <c r="Y464" s="4"/>
      <c r="Z464" s="4"/>
      <c r="AA464" s="40"/>
      <c r="AB464" s="5"/>
      <c r="AC464" s="4"/>
      <c r="AD464" s="4"/>
      <c r="AE464" s="4"/>
      <c r="AF464" s="4"/>
      <c r="AG464" s="4"/>
      <c r="AH464" s="4"/>
      <c r="AI464" s="4"/>
    </row>
    <row r="465" spans="1:35" ht="13.5" customHeight="1">
      <c r="A465" s="23" t="str">
        <f t="shared" si="111"/>
        <v>LW16 11050Podstawowy</v>
      </c>
      <c r="B465" s="18" t="s">
        <v>100</v>
      </c>
      <c r="C465" s="14" t="s">
        <v>431</v>
      </c>
      <c r="D465" s="15">
        <v>110</v>
      </c>
      <c r="E465" s="13">
        <v>50</v>
      </c>
      <c r="F465" s="61" t="s">
        <v>2350</v>
      </c>
      <c r="G465" s="43" t="str">
        <f t="shared" si="112"/>
        <v>38,37</v>
      </c>
      <c r="H465" s="43" t="str">
        <f t="shared" si="113"/>
        <v>38,37</v>
      </c>
      <c r="I465" s="43">
        <f t="shared" si="114"/>
        <v>41.37</v>
      </c>
      <c r="J465" s="61" t="s">
        <v>2419</v>
      </c>
      <c r="K465" s="58" t="str">
        <f t="shared" si="115"/>
        <v>688,32</v>
      </c>
      <c r="L465" s="47">
        <f t="shared" si="116"/>
        <v>689</v>
      </c>
      <c r="M465" s="53">
        <v>1.1000000000000001</v>
      </c>
      <c r="N465" s="54">
        <v>0</v>
      </c>
      <c r="O465" s="55">
        <f t="shared" si="117"/>
        <v>757.90000000000009</v>
      </c>
      <c r="P465" s="57">
        <f t="shared" si="119"/>
        <v>757</v>
      </c>
      <c r="Q465" s="23"/>
      <c r="R465" s="23"/>
      <c r="S465" s="46">
        <v>25</v>
      </c>
      <c r="T465" s="46">
        <v>25</v>
      </c>
      <c r="U465" s="46">
        <f t="shared" si="120"/>
        <v>160</v>
      </c>
      <c r="V465" s="15">
        <f t="shared" si="118"/>
        <v>210</v>
      </c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</row>
    <row r="466" spans="1:35" ht="13.5" customHeight="1">
      <c r="A466" s="23" t="str">
        <f t="shared" si="111"/>
        <v>LW17 11050Podstawowy</v>
      </c>
      <c r="B466" s="18" t="s">
        <v>101</v>
      </c>
      <c r="C466" s="14" t="s">
        <v>431</v>
      </c>
      <c r="D466" s="15">
        <v>110</v>
      </c>
      <c r="E466" s="13">
        <v>50</v>
      </c>
      <c r="F466" s="61" t="s">
        <v>2351</v>
      </c>
      <c r="G466" s="43" t="str">
        <f t="shared" si="112"/>
        <v>40,63</v>
      </c>
      <c r="H466" s="43" t="str">
        <f t="shared" si="113"/>
        <v>40,63</v>
      </c>
      <c r="I466" s="43">
        <f t="shared" si="114"/>
        <v>43.63</v>
      </c>
      <c r="J466" s="61" t="s">
        <v>2420</v>
      </c>
      <c r="K466" s="58" t="str">
        <f t="shared" si="115"/>
        <v>779,42</v>
      </c>
      <c r="L466" s="47">
        <f t="shared" si="116"/>
        <v>780</v>
      </c>
      <c r="M466" s="53">
        <v>1.1000000000000001</v>
      </c>
      <c r="N466" s="54">
        <v>0</v>
      </c>
      <c r="O466" s="55">
        <f t="shared" si="117"/>
        <v>858.00000000000011</v>
      </c>
      <c r="P466" s="57">
        <f t="shared" si="119"/>
        <v>858</v>
      </c>
      <c r="Q466" s="23"/>
      <c r="R466" s="23"/>
      <c r="S466" s="46">
        <v>25</v>
      </c>
      <c r="T466" s="46">
        <v>25</v>
      </c>
      <c r="U466" s="46">
        <f t="shared" si="120"/>
        <v>160</v>
      </c>
      <c r="V466" s="15">
        <f t="shared" si="118"/>
        <v>210</v>
      </c>
      <c r="Y466" s="4"/>
      <c r="Z466" s="4"/>
      <c r="AA466" s="4"/>
      <c r="AB466" s="40"/>
      <c r="AC466" s="4"/>
      <c r="AD466" s="4"/>
      <c r="AE466" s="4"/>
      <c r="AF466" s="4"/>
      <c r="AG466" s="4"/>
      <c r="AH466" s="4"/>
      <c r="AI466" s="4"/>
    </row>
    <row r="467" spans="1:35" ht="13.5" customHeight="1">
      <c r="A467" s="23" t="str">
        <f t="shared" si="111"/>
        <v>LW18 11050Podstawowy</v>
      </c>
      <c r="B467" s="18" t="s">
        <v>102</v>
      </c>
      <c r="C467" s="14" t="s">
        <v>431</v>
      </c>
      <c r="D467" s="15">
        <v>110</v>
      </c>
      <c r="E467" s="13">
        <v>50</v>
      </c>
      <c r="F467" s="61" t="s">
        <v>2352</v>
      </c>
      <c r="G467" s="43" t="str">
        <f t="shared" si="112"/>
        <v>42,72</v>
      </c>
      <c r="H467" s="43" t="str">
        <f t="shared" si="113"/>
        <v>42,72</v>
      </c>
      <c r="I467" s="43">
        <f t="shared" si="114"/>
        <v>45.72</v>
      </c>
      <c r="J467" s="61" t="s">
        <v>2421</v>
      </c>
      <c r="K467" s="58" t="str">
        <f t="shared" si="115"/>
        <v>822,07</v>
      </c>
      <c r="L467" s="47">
        <f t="shared" si="116"/>
        <v>823</v>
      </c>
      <c r="M467" s="53">
        <v>1.1000000000000001</v>
      </c>
      <c r="N467" s="54">
        <v>0</v>
      </c>
      <c r="O467" s="55">
        <f t="shared" si="117"/>
        <v>905.30000000000007</v>
      </c>
      <c r="P467" s="57">
        <f t="shared" si="119"/>
        <v>905</v>
      </c>
      <c r="Q467" s="23"/>
      <c r="R467" s="23"/>
      <c r="S467" s="46">
        <v>25</v>
      </c>
      <c r="T467" s="46">
        <v>25</v>
      </c>
      <c r="U467" s="46">
        <f t="shared" si="120"/>
        <v>160</v>
      </c>
      <c r="V467" s="15">
        <f t="shared" si="118"/>
        <v>210</v>
      </c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</row>
    <row r="468" spans="1:35" ht="13.5" customHeight="1">
      <c r="A468" s="23" t="str">
        <f t="shared" si="111"/>
        <v>LW19 11050Podstawowy</v>
      </c>
      <c r="B468" s="18" t="s">
        <v>103</v>
      </c>
      <c r="C468" s="14" t="s">
        <v>431</v>
      </c>
      <c r="D468" s="15">
        <v>110</v>
      </c>
      <c r="E468" s="13">
        <v>50</v>
      </c>
      <c r="F468" s="61" t="s">
        <v>2353</v>
      </c>
      <c r="G468" s="43" t="str">
        <f t="shared" si="112"/>
        <v>37,61</v>
      </c>
      <c r="H468" s="43" t="str">
        <f t="shared" si="113"/>
        <v>37,61</v>
      </c>
      <c r="I468" s="43">
        <f t="shared" si="114"/>
        <v>40.61</v>
      </c>
      <c r="J468" s="61" t="s">
        <v>2422</v>
      </c>
      <c r="K468" s="58" t="str">
        <f t="shared" si="115"/>
        <v>647,16</v>
      </c>
      <c r="L468" s="47">
        <f t="shared" si="116"/>
        <v>648</v>
      </c>
      <c r="M468" s="53">
        <v>1.1000000000000001</v>
      </c>
      <c r="N468" s="54">
        <v>0</v>
      </c>
      <c r="O468" s="55">
        <f t="shared" si="117"/>
        <v>712.80000000000007</v>
      </c>
      <c r="P468" s="57">
        <f t="shared" si="119"/>
        <v>712</v>
      </c>
      <c r="Q468" s="23"/>
      <c r="R468" s="23"/>
      <c r="S468" s="46">
        <v>25</v>
      </c>
      <c r="T468" s="46">
        <v>25</v>
      </c>
      <c r="U468" s="46">
        <f t="shared" si="120"/>
        <v>160</v>
      </c>
      <c r="V468" s="15">
        <f t="shared" si="118"/>
        <v>210</v>
      </c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</row>
    <row r="469" spans="1:35" ht="13.5" customHeight="1">
      <c r="A469" s="23" t="str">
        <f t="shared" si="111"/>
        <v>LW20 11050Podstawowy</v>
      </c>
      <c r="B469" s="18" t="s">
        <v>105</v>
      </c>
      <c r="C469" s="14" t="s">
        <v>431</v>
      </c>
      <c r="D469" s="15">
        <v>110</v>
      </c>
      <c r="E469" s="13">
        <v>50</v>
      </c>
      <c r="F469" s="61" t="s">
        <v>2354</v>
      </c>
      <c r="G469" s="43" t="str">
        <f t="shared" si="112"/>
        <v>39,74</v>
      </c>
      <c r="H469" s="43" t="str">
        <f t="shared" si="113"/>
        <v>39,74</v>
      </c>
      <c r="I469" s="43">
        <f t="shared" si="114"/>
        <v>42.74</v>
      </c>
      <c r="J469" s="61" t="s">
        <v>2423</v>
      </c>
      <c r="K469" s="58" t="str">
        <f t="shared" si="115"/>
        <v>725,32</v>
      </c>
      <c r="L469" s="47">
        <f t="shared" si="116"/>
        <v>726</v>
      </c>
      <c r="M469" s="53">
        <v>1.1000000000000001</v>
      </c>
      <c r="N469" s="54">
        <v>0</v>
      </c>
      <c r="O469" s="55">
        <f t="shared" si="117"/>
        <v>798.6</v>
      </c>
      <c r="P469" s="57">
        <f t="shared" si="119"/>
        <v>798</v>
      </c>
      <c r="Q469" s="23"/>
      <c r="R469" s="23"/>
      <c r="S469" s="46">
        <v>25</v>
      </c>
      <c r="T469" s="46">
        <v>25</v>
      </c>
      <c r="U469" s="46">
        <f t="shared" si="120"/>
        <v>160</v>
      </c>
      <c r="V469" s="15">
        <f t="shared" si="118"/>
        <v>210</v>
      </c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</row>
    <row r="470" spans="1:35" ht="13.5" customHeight="1">
      <c r="A470" s="23" t="str">
        <f t="shared" si="111"/>
        <v>LW2511050Podstawowy</v>
      </c>
      <c r="B470" s="18" t="s">
        <v>559</v>
      </c>
      <c r="C470" s="14" t="s">
        <v>431</v>
      </c>
      <c r="D470" s="15">
        <v>110</v>
      </c>
      <c r="E470" s="13">
        <v>50</v>
      </c>
      <c r="F470" s="61" t="s">
        <v>2355</v>
      </c>
      <c r="G470" s="43" t="str">
        <f t="shared" si="112"/>
        <v>30,24</v>
      </c>
      <c r="H470" s="43" t="str">
        <f t="shared" si="113"/>
        <v>30,24</v>
      </c>
      <c r="I470" s="43">
        <f t="shared" si="114"/>
        <v>33.239999999999995</v>
      </c>
      <c r="J470" s="61" t="s">
        <v>2424</v>
      </c>
      <c r="K470" s="58" t="str">
        <f t="shared" si="115"/>
        <v>570,59</v>
      </c>
      <c r="L470" s="47">
        <f t="shared" si="116"/>
        <v>571</v>
      </c>
      <c r="M470" s="53">
        <v>1.1000000000000001</v>
      </c>
      <c r="N470" s="54">
        <v>0</v>
      </c>
      <c r="O470" s="55">
        <f t="shared" si="117"/>
        <v>628.1</v>
      </c>
      <c r="P470" s="57">
        <f t="shared" si="119"/>
        <v>628</v>
      </c>
      <c r="Q470" s="23"/>
      <c r="R470" s="23"/>
      <c r="S470" s="46">
        <v>25</v>
      </c>
      <c r="T470" s="46">
        <v>25</v>
      </c>
      <c r="U470" s="46">
        <f t="shared" si="120"/>
        <v>120</v>
      </c>
      <c r="V470" s="15">
        <f t="shared" si="118"/>
        <v>170</v>
      </c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</row>
    <row r="471" spans="1:35" ht="13.5" customHeight="1">
      <c r="A471" s="23" t="str">
        <f t="shared" si="111"/>
        <v>LW2611050Podstawowy</v>
      </c>
      <c r="B471" s="18" t="s">
        <v>560</v>
      </c>
      <c r="C471" s="14" t="s">
        <v>431</v>
      </c>
      <c r="D471" s="15">
        <v>110</v>
      </c>
      <c r="E471" s="13">
        <v>50</v>
      </c>
      <c r="F471" s="61" t="s">
        <v>2356</v>
      </c>
      <c r="G471" s="43" t="str">
        <f t="shared" si="112"/>
        <v>32,37</v>
      </c>
      <c r="H471" s="43" t="str">
        <f t="shared" si="113"/>
        <v>32,37</v>
      </c>
      <c r="I471" s="43">
        <f t="shared" si="114"/>
        <v>35.369999999999997</v>
      </c>
      <c r="J471" s="61" t="s">
        <v>2425</v>
      </c>
      <c r="K471" s="58" t="str">
        <f t="shared" si="115"/>
        <v>679,69</v>
      </c>
      <c r="L471" s="47">
        <f t="shared" si="116"/>
        <v>680</v>
      </c>
      <c r="M471" s="53">
        <v>1.1000000000000001</v>
      </c>
      <c r="N471" s="54">
        <v>0</v>
      </c>
      <c r="O471" s="55">
        <f t="shared" si="117"/>
        <v>748.00000000000011</v>
      </c>
      <c r="P471" s="57">
        <f t="shared" si="119"/>
        <v>748</v>
      </c>
      <c r="Q471" s="23"/>
      <c r="R471" s="23"/>
      <c r="S471" s="46">
        <v>25</v>
      </c>
      <c r="T471" s="46">
        <v>25</v>
      </c>
      <c r="U471" s="46">
        <f t="shared" si="120"/>
        <v>120</v>
      </c>
      <c r="V471" s="15">
        <f t="shared" si="118"/>
        <v>170</v>
      </c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</row>
    <row r="472" spans="1:35" ht="13.5" customHeight="1">
      <c r="A472" s="23" t="str">
        <f t="shared" si="111"/>
        <v>LW2711050Podstawowy</v>
      </c>
      <c r="B472" s="18" t="s">
        <v>1738</v>
      </c>
      <c r="C472" s="14" t="s">
        <v>431</v>
      </c>
      <c r="D472" s="15">
        <v>110</v>
      </c>
      <c r="E472" s="13">
        <v>50</v>
      </c>
      <c r="F472" s="61" t="s">
        <v>2357</v>
      </c>
      <c r="G472" s="43" t="str">
        <f t="shared" si="112"/>
        <v>33,63</v>
      </c>
      <c r="H472" s="43" t="str">
        <f t="shared" si="113"/>
        <v>33,63</v>
      </c>
      <c r="I472" s="43">
        <f t="shared" si="114"/>
        <v>36.630000000000003</v>
      </c>
      <c r="J472" s="61" t="s">
        <v>2426</v>
      </c>
      <c r="K472" s="58" t="str">
        <f t="shared" si="115"/>
        <v>658,55</v>
      </c>
      <c r="L472" s="47">
        <f t="shared" si="116"/>
        <v>659</v>
      </c>
      <c r="M472" s="53">
        <v>1.1000000000000001</v>
      </c>
      <c r="N472" s="54">
        <v>0</v>
      </c>
      <c r="O472" s="55">
        <f t="shared" si="117"/>
        <v>724.90000000000009</v>
      </c>
      <c r="P472" s="57">
        <f t="shared" si="119"/>
        <v>724</v>
      </c>
      <c r="Q472" s="23"/>
      <c r="R472" s="23"/>
      <c r="S472" s="46">
        <v>25</v>
      </c>
      <c r="T472" s="46">
        <v>25</v>
      </c>
      <c r="U472" s="46">
        <f t="shared" si="120"/>
        <v>120</v>
      </c>
      <c r="V472" s="15">
        <f t="shared" si="118"/>
        <v>170</v>
      </c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</row>
    <row r="473" spans="1:35" ht="13.5" customHeight="1">
      <c r="A473" s="23" t="str">
        <f t="shared" si="111"/>
        <v>LW2811050Podstawowy</v>
      </c>
      <c r="B473" s="18" t="s">
        <v>1739</v>
      </c>
      <c r="C473" s="14" t="s">
        <v>431</v>
      </c>
      <c r="D473" s="15">
        <v>110</v>
      </c>
      <c r="E473" s="13">
        <v>50</v>
      </c>
      <c r="F473" s="61" t="s">
        <v>2358</v>
      </c>
      <c r="G473" s="43" t="str">
        <f t="shared" si="112"/>
        <v>35,87</v>
      </c>
      <c r="H473" s="43" t="str">
        <f t="shared" si="113"/>
        <v>35,87</v>
      </c>
      <c r="I473" s="43">
        <f t="shared" si="114"/>
        <v>38.869999999999997</v>
      </c>
      <c r="J473" s="61" t="s">
        <v>2427</v>
      </c>
      <c r="K473" s="58" t="str">
        <f t="shared" si="115"/>
        <v>787,59</v>
      </c>
      <c r="L473" s="47">
        <f t="shared" si="116"/>
        <v>788</v>
      </c>
      <c r="M473" s="53">
        <v>1.1000000000000001</v>
      </c>
      <c r="N473" s="54">
        <v>0</v>
      </c>
      <c r="O473" s="55">
        <f t="shared" si="117"/>
        <v>866.80000000000007</v>
      </c>
      <c r="P473" s="57">
        <f t="shared" si="119"/>
        <v>866</v>
      </c>
      <c r="Q473" s="23"/>
      <c r="R473" s="23"/>
      <c r="S473" s="46">
        <v>25</v>
      </c>
      <c r="T473" s="46">
        <v>25</v>
      </c>
      <c r="U473" s="46">
        <f t="shared" si="120"/>
        <v>120</v>
      </c>
      <c r="V473" s="15">
        <f t="shared" si="118"/>
        <v>170</v>
      </c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</row>
    <row r="474" spans="1:35" ht="13.5" customHeight="1">
      <c r="A474" s="23" t="str">
        <f t="shared" si="111"/>
        <v>LW2911050Podstawowy</v>
      </c>
      <c r="B474" s="18" t="s">
        <v>1740</v>
      </c>
      <c r="C474" s="14" t="s">
        <v>431</v>
      </c>
      <c r="D474" s="15">
        <v>110</v>
      </c>
      <c r="E474" s="13">
        <v>50</v>
      </c>
      <c r="F474" s="61" t="s">
        <v>2359</v>
      </c>
      <c r="G474" s="43" t="str">
        <f t="shared" si="112"/>
        <v>39,14</v>
      </c>
      <c r="H474" s="43" t="str">
        <f t="shared" si="113"/>
        <v>39,14</v>
      </c>
      <c r="I474" s="43">
        <f t="shared" si="114"/>
        <v>42.14</v>
      </c>
      <c r="J474" s="61" t="s">
        <v>2169</v>
      </c>
      <c r="K474" s="58" t="str">
        <f t="shared" si="115"/>
        <v>731,81</v>
      </c>
      <c r="L474" s="47">
        <f t="shared" si="116"/>
        <v>732</v>
      </c>
      <c r="M474" s="53">
        <v>1.1000000000000001</v>
      </c>
      <c r="N474" s="54">
        <v>0</v>
      </c>
      <c r="O474" s="55">
        <f t="shared" si="117"/>
        <v>805.2</v>
      </c>
      <c r="P474" s="57">
        <f t="shared" si="119"/>
        <v>805</v>
      </c>
      <c r="Q474" s="23"/>
      <c r="R474" s="23"/>
      <c r="S474" s="46">
        <v>25</v>
      </c>
      <c r="T474" s="46">
        <v>25</v>
      </c>
      <c r="U474" s="46">
        <f t="shared" si="120"/>
        <v>160</v>
      </c>
      <c r="V474" s="15">
        <f t="shared" si="118"/>
        <v>210</v>
      </c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</row>
    <row r="475" spans="1:35" ht="13.5" customHeight="1">
      <c r="A475" s="23" t="str">
        <f t="shared" si="111"/>
        <v>LW3011050Podstawowy</v>
      </c>
      <c r="B475" s="18" t="s">
        <v>1742</v>
      </c>
      <c r="C475" s="14" t="s">
        <v>431</v>
      </c>
      <c r="D475" s="15">
        <v>110</v>
      </c>
      <c r="E475" s="13">
        <v>50</v>
      </c>
      <c r="F475" s="61" t="s">
        <v>2348</v>
      </c>
      <c r="G475" s="43" t="str">
        <f t="shared" si="112"/>
        <v>41,39</v>
      </c>
      <c r="H475" s="43" t="str">
        <f t="shared" si="113"/>
        <v>41,39</v>
      </c>
      <c r="I475" s="43">
        <f t="shared" si="114"/>
        <v>44.39</v>
      </c>
      <c r="J475" s="61" t="s">
        <v>2428</v>
      </c>
      <c r="K475" s="58" t="str">
        <f t="shared" si="115"/>
        <v>902,45</v>
      </c>
      <c r="L475" s="47">
        <f t="shared" si="116"/>
        <v>903</v>
      </c>
      <c r="M475" s="53">
        <v>1.1000000000000001</v>
      </c>
      <c r="N475" s="54">
        <v>0</v>
      </c>
      <c r="O475" s="55">
        <f t="shared" si="117"/>
        <v>993.30000000000007</v>
      </c>
      <c r="P475" s="57">
        <f t="shared" si="119"/>
        <v>993</v>
      </c>
      <c r="Q475" s="23"/>
      <c r="R475" s="23"/>
      <c r="S475" s="46">
        <v>25</v>
      </c>
      <c r="T475" s="46">
        <v>25</v>
      </c>
      <c r="U475" s="46">
        <f t="shared" si="120"/>
        <v>160</v>
      </c>
      <c r="V475" s="15">
        <f t="shared" si="118"/>
        <v>210</v>
      </c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</row>
    <row r="476" spans="1:35" ht="13.5" customHeight="1">
      <c r="A476" s="23" t="str">
        <f t="shared" si="111"/>
        <v>LW3111050Podstawowy</v>
      </c>
      <c r="B476" s="18" t="s">
        <v>1743</v>
      </c>
      <c r="C476" s="14" t="s">
        <v>431</v>
      </c>
      <c r="D476" s="15">
        <v>110</v>
      </c>
      <c r="E476" s="13">
        <v>50</v>
      </c>
      <c r="F476" s="61" t="s">
        <v>2360</v>
      </c>
      <c r="G476" s="43" t="str">
        <f t="shared" si="112"/>
        <v>43,2</v>
      </c>
      <c r="H476" s="43" t="str">
        <f t="shared" si="113"/>
        <v>43,2</v>
      </c>
      <c r="I476" s="43">
        <f t="shared" si="114"/>
        <v>46.2</v>
      </c>
      <c r="J476" s="61" t="s">
        <v>2429</v>
      </c>
      <c r="K476" s="58" t="str">
        <f t="shared" si="115"/>
        <v>874,79</v>
      </c>
      <c r="L476" s="47">
        <f t="shared" si="116"/>
        <v>875</v>
      </c>
      <c r="M476" s="53">
        <v>1.1000000000000001</v>
      </c>
      <c r="N476" s="54">
        <v>0</v>
      </c>
      <c r="O476" s="55">
        <f t="shared" si="117"/>
        <v>962.50000000000011</v>
      </c>
      <c r="P476" s="57">
        <f t="shared" si="119"/>
        <v>962</v>
      </c>
      <c r="Q476" s="23"/>
      <c r="R476" s="23"/>
      <c r="S476" s="46">
        <v>25</v>
      </c>
      <c r="T476" s="46">
        <v>25</v>
      </c>
      <c r="U476" s="46">
        <f t="shared" si="120"/>
        <v>160</v>
      </c>
      <c r="V476" s="15">
        <f t="shared" si="118"/>
        <v>210</v>
      </c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</row>
    <row r="477" spans="1:35" ht="13.5" customHeight="1">
      <c r="A477" s="23" t="str">
        <f t="shared" si="111"/>
        <v>LW3211050Podstawowy</v>
      </c>
      <c r="B477" s="18" t="s">
        <v>1744</v>
      </c>
      <c r="C477" s="14" t="s">
        <v>431</v>
      </c>
      <c r="D477" s="15">
        <v>110</v>
      </c>
      <c r="E477" s="13">
        <v>50</v>
      </c>
      <c r="F477" s="61" t="s">
        <v>2361</v>
      </c>
      <c r="G477" s="43" t="str">
        <f t="shared" si="112"/>
        <v>45,45</v>
      </c>
      <c r="H477" s="43" t="str">
        <f t="shared" si="113"/>
        <v>45,45</v>
      </c>
      <c r="I477" s="43">
        <f t="shared" si="114"/>
        <v>48.45</v>
      </c>
      <c r="J477" s="61" t="s">
        <v>2430</v>
      </c>
      <c r="K477" s="58" t="str">
        <f t="shared" si="115"/>
        <v>1007,20</v>
      </c>
      <c r="L477" s="47">
        <f t="shared" si="116"/>
        <v>1008</v>
      </c>
      <c r="M477" s="53">
        <v>1.1000000000000001</v>
      </c>
      <c r="N477" s="54">
        <v>0</v>
      </c>
      <c r="O477" s="55">
        <f t="shared" si="117"/>
        <v>1108.8000000000002</v>
      </c>
      <c r="P477" s="57">
        <f t="shared" si="119"/>
        <v>1108</v>
      </c>
      <c r="Q477" s="23"/>
      <c r="R477" s="23"/>
      <c r="S477" s="46">
        <v>25</v>
      </c>
      <c r="T477" s="46">
        <v>25</v>
      </c>
      <c r="U477" s="46">
        <f t="shared" si="120"/>
        <v>160</v>
      </c>
      <c r="V477" s="15">
        <f t="shared" si="118"/>
        <v>210</v>
      </c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</row>
    <row r="478" spans="1:35" ht="13.5" customHeight="1">
      <c r="A478" s="23" t="str">
        <f t="shared" si="111"/>
        <v>LW3311050Podstawowy</v>
      </c>
      <c r="B478" s="18" t="s">
        <v>1745</v>
      </c>
      <c r="C478" s="14" t="s">
        <v>431</v>
      </c>
      <c r="D478" s="15">
        <v>110</v>
      </c>
      <c r="E478" s="13">
        <v>50</v>
      </c>
      <c r="F478" s="61" t="s">
        <v>2152</v>
      </c>
      <c r="G478" s="43" t="str">
        <f t="shared" si="112"/>
        <v>46,48</v>
      </c>
      <c r="H478" s="43" t="str">
        <f t="shared" si="113"/>
        <v>46,48</v>
      </c>
      <c r="I478" s="43">
        <f t="shared" si="114"/>
        <v>49.48</v>
      </c>
      <c r="J478" s="61" t="s">
        <v>2431</v>
      </c>
      <c r="K478" s="58" t="str">
        <f t="shared" si="115"/>
        <v>844,30</v>
      </c>
      <c r="L478" s="47">
        <f t="shared" si="116"/>
        <v>845</v>
      </c>
      <c r="M478" s="53">
        <v>1.1000000000000001</v>
      </c>
      <c r="N478" s="54">
        <v>0</v>
      </c>
      <c r="O478" s="55">
        <f t="shared" si="117"/>
        <v>929.50000000000011</v>
      </c>
      <c r="P478" s="57">
        <f t="shared" si="119"/>
        <v>929</v>
      </c>
      <c r="Q478" s="23"/>
      <c r="R478" s="23"/>
      <c r="S478" s="46">
        <v>25</v>
      </c>
      <c r="T478" s="46">
        <v>25</v>
      </c>
      <c r="U478" s="46">
        <f t="shared" si="120"/>
        <v>160</v>
      </c>
      <c r="V478" s="15">
        <f t="shared" si="118"/>
        <v>210</v>
      </c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</row>
    <row r="479" spans="1:35" ht="13.5" customHeight="1">
      <c r="A479" s="23" t="str">
        <f t="shared" si="111"/>
        <v>LW3411050Podstawowy</v>
      </c>
      <c r="B479" s="18" t="s">
        <v>1746</v>
      </c>
      <c r="C479" s="14" t="s">
        <v>431</v>
      </c>
      <c r="D479" s="15">
        <v>110</v>
      </c>
      <c r="E479" s="13">
        <v>50</v>
      </c>
      <c r="F479" s="61" t="s">
        <v>2362</v>
      </c>
      <c r="G479" s="43" t="str">
        <f t="shared" si="112"/>
        <v>45,87</v>
      </c>
      <c r="H479" s="43" t="str">
        <f t="shared" si="113"/>
        <v>45,87</v>
      </c>
      <c r="I479" s="43">
        <f t="shared" si="114"/>
        <v>48.87</v>
      </c>
      <c r="J479" s="61" t="s">
        <v>2432</v>
      </c>
      <c r="K479" s="58" t="str">
        <f t="shared" si="115"/>
        <v>1013,32</v>
      </c>
      <c r="L479" s="47">
        <f t="shared" si="116"/>
        <v>1014</v>
      </c>
      <c r="M479" s="53">
        <v>1.1000000000000001</v>
      </c>
      <c r="N479" s="54">
        <v>0</v>
      </c>
      <c r="O479" s="55">
        <f t="shared" si="117"/>
        <v>1115.4000000000001</v>
      </c>
      <c r="P479" s="57">
        <f t="shared" si="119"/>
        <v>1115</v>
      </c>
      <c r="Q479" s="23"/>
      <c r="R479" s="23"/>
      <c r="S479" s="46">
        <v>25</v>
      </c>
      <c r="T479" s="46">
        <v>25</v>
      </c>
      <c r="U479" s="46">
        <f t="shared" si="120"/>
        <v>160</v>
      </c>
      <c r="V479" s="15">
        <f t="shared" si="118"/>
        <v>210</v>
      </c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</row>
    <row r="480" spans="1:35" ht="13.5" customHeight="1">
      <c r="A480" s="23" t="str">
        <f t="shared" si="111"/>
        <v>LW3511050Podstawowy</v>
      </c>
      <c r="B480" s="18" t="s">
        <v>1747</v>
      </c>
      <c r="C480" s="14" t="s">
        <v>431</v>
      </c>
      <c r="D480" s="15">
        <v>110</v>
      </c>
      <c r="E480" s="13">
        <v>50</v>
      </c>
      <c r="F480" s="61" t="s">
        <v>2363</v>
      </c>
      <c r="G480" s="43" t="str">
        <f t="shared" si="112"/>
        <v>37,72</v>
      </c>
      <c r="H480" s="43" t="str">
        <f t="shared" si="113"/>
        <v>37,72</v>
      </c>
      <c r="I480" s="43">
        <f t="shared" si="114"/>
        <v>40.72</v>
      </c>
      <c r="J480" s="61" t="s">
        <v>2433</v>
      </c>
      <c r="K480" s="58" t="str">
        <f t="shared" si="115"/>
        <v>655,43</v>
      </c>
      <c r="L480" s="47">
        <f t="shared" si="116"/>
        <v>656</v>
      </c>
      <c r="M480" s="53">
        <v>1.1000000000000001</v>
      </c>
      <c r="N480" s="54">
        <v>0</v>
      </c>
      <c r="O480" s="55">
        <f t="shared" si="117"/>
        <v>721.6</v>
      </c>
      <c r="P480" s="57">
        <f t="shared" si="119"/>
        <v>721</v>
      </c>
      <c r="Q480" s="23"/>
      <c r="R480" s="23"/>
      <c r="S480" s="46">
        <v>25</v>
      </c>
      <c r="T480" s="46">
        <v>25</v>
      </c>
      <c r="U480" s="46">
        <f t="shared" si="120"/>
        <v>160</v>
      </c>
      <c r="V480" s="15">
        <f t="shared" si="118"/>
        <v>210</v>
      </c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</row>
    <row r="481" spans="1:35" ht="13.5" customHeight="1">
      <c r="A481" s="23" t="str">
        <f t="shared" si="111"/>
        <v>LW3611050Podstawowy</v>
      </c>
      <c r="B481" s="18" t="s">
        <v>1748</v>
      </c>
      <c r="C481" s="14" t="s">
        <v>431</v>
      </c>
      <c r="D481" s="15">
        <v>110</v>
      </c>
      <c r="E481" s="13">
        <v>50</v>
      </c>
      <c r="F481" s="61" t="s">
        <v>2364</v>
      </c>
      <c r="G481" s="43" t="str">
        <f t="shared" si="112"/>
        <v>39,97</v>
      </c>
      <c r="H481" s="43" t="str">
        <f t="shared" si="113"/>
        <v>39,97</v>
      </c>
      <c r="I481" s="43">
        <f t="shared" si="114"/>
        <v>42.97</v>
      </c>
      <c r="J481" s="61" t="s">
        <v>2434</v>
      </c>
      <c r="K481" s="58" t="str">
        <f t="shared" si="115"/>
        <v>787,85</v>
      </c>
      <c r="L481" s="47">
        <f t="shared" si="116"/>
        <v>788</v>
      </c>
      <c r="M481" s="53">
        <v>1.1000000000000001</v>
      </c>
      <c r="N481" s="54">
        <v>0</v>
      </c>
      <c r="O481" s="55">
        <f t="shared" si="117"/>
        <v>866.80000000000007</v>
      </c>
      <c r="P481" s="57">
        <f t="shared" si="119"/>
        <v>866</v>
      </c>
      <c r="Q481" s="23"/>
      <c r="R481" s="23"/>
      <c r="S481" s="46">
        <v>25</v>
      </c>
      <c r="T481" s="46">
        <v>25</v>
      </c>
      <c r="U481" s="46">
        <f t="shared" si="120"/>
        <v>160</v>
      </c>
      <c r="V481" s="15">
        <f t="shared" si="118"/>
        <v>210</v>
      </c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</row>
    <row r="482" spans="1:35" ht="13.5" customHeight="1">
      <c r="A482" s="23" t="str">
        <f t="shared" si="111"/>
        <v>LW3711050Podstawowy</v>
      </c>
      <c r="B482" s="18" t="s">
        <v>1907</v>
      </c>
      <c r="C482" s="14" t="s">
        <v>431</v>
      </c>
      <c r="D482" s="15">
        <v>110</v>
      </c>
      <c r="E482" s="13">
        <v>50</v>
      </c>
      <c r="F482" s="61" t="s">
        <v>15</v>
      </c>
      <c r="G482" s="43" t="str">
        <f t="shared" si="112"/>
        <v>36,98</v>
      </c>
      <c r="H482" s="43" t="str">
        <f t="shared" si="113"/>
        <v>36,98</v>
      </c>
      <c r="I482" s="43">
        <f t="shared" si="114"/>
        <v>39.979999999999997</v>
      </c>
      <c r="J482" s="61" t="s">
        <v>2435</v>
      </c>
      <c r="K482" s="58" t="str">
        <f t="shared" si="115"/>
        <v>588,21</v>
      </c>
      <c r="L482" s="47">
        <f t="shared" si="116"/>
        <v>589</v>
      </c>
      <c r="M482" s="53">
        <v>1.1000000000000001</v>
      </c>
      <c r="N482" s="54">
        <v>0</v>
      </c>
      <c r="O482" s="55">
        <f t="shared" si="117"/>
        <v>647.90000000000009</v>
      </c>
      <c r="P482" s="57">
        <f t="shared" si="119"/>
        <v>647</v>
      </c>
      <c r="Q482" s="23"/>
      <c r="R482" s="23"/>
      <c r="S482" s="46">
        <v>25</v>
      </c>
      <c r="T482" s="46">
        <v>25</v>
      </c>
      <c r="U482" s="46">
        <f t="shared" si="120"/>
        <v>120</v>
      </c>
      <c r="V482" s="15">
        <f t="shared" si="118"/>
        <v>170</v>
      </c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</row>
    <row r="483" spans="1:35" ht="13.5" customHeight="1">
      <c r="A483" s="23" t="str">
        <f t="shared" si="111"/>
        <v>LW3811050Podstawowy</v>
      </c>
      <c r="B483" s="18" t="s">
        <v>1978</v>
      </c>
      <c r="C483" s="14" t="s">
        <v>431</v>
      </c>
      <c r="D483" s="15">
        <v>110</v>
      </c>
      <c r="E483" s="13">
        <v>50</v>
      </c>
      <c r="F483" s="61" t="s">
        <v>29</v>
      </c>
      <c r="G483" s="43" t="str">
        <f t="shared" si="112"/>
        <v>37,39</v>
      </c>
      <c r="H483" s="43" t="str">
        <f t="shared" si="113"/>
        <v>37,39</v>
      </c>
      <c r="I483" s="43">
        <f t="shared" si="114"/>
        <v>40.39</v>
      </c>
      <c r="J483" s="61" t="s">
        <v>1829</v>
      </c>
      <c r="K483" s="58" t="str">
        <f t="shared" si="115"/>
        <v>711,42</v>
      </c>
      <c r="L483" s="47">
        <f t="shared" si="116"/>
        <v>712</v>
      </c>
      <c r="M483" s="53">
        <v>1.1000000000000001</v>
      </c>
      <c r="N483" s="54">
        <v>0</v>
      </c>
      <c r="O483" s="55">
        <f t="shared" si="117"/>
        <v>783.2</v>
      </c>
      <c r="P483" s="57">
        <f t="shared" si="119"/>
        <v>783</v>
      </c>
      <c r="Q483" s="23"/>
      <c r="R483" s="23"/>
      <c r="S483" s="46">
        <v>25</v>
      </c>
      <c r="T483" s="46">
        <v>25</v>
      </c>
      <c r="U483" s="46">
        <f t="shared" si="120"/>
        <v>160</v>
      </c>
      <c r="V483" s="15">
        <f t="shared" si="118"/>
        <v>210</v>
      </c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</row>
    <row r="484" spans="1:35" ht="13.5" customHeight="1">
      <c r="A484" s="235" t="str">
        <f t="shared" ref="A484:A520" si="121">CONCATENATE(B484,D484,E484,C484)</f>
        <v>LW duble 1 11050Kolor</v>
      </c>
      <c r="B484" s="18" t="s">
        <v>90</v>
      </c>
      <c r="C484" s="14" t="s">
        <v>2</v>
      </c>
      <c r="D484" s="15">
        <v>110</v>
      </c>
      <c r="E484" s="13">
        <v>50</v>
      </c>
      <c r="F484" s="61" t="s">
        <v>2227</v>
      </c>
      <c r="G484" s="43" t="str">
        <f>LEFT(F484,FIND("kg",F484)-2)</f>
        <v>36,96</v>
      </c>
      <c r="H484" s="43" t="str">
        <f t="shared" si="113"/>
        <v>36,96</v>
      </c>
      <c r="I484" s="43">
        <f t="shared" ref="I484:I520" si="122">H484+3</f>
        <v>39.96</v>
      </c>
      <c r="J484" s="61" t="s">
        <v>2365</v>
      </c>
      <c r="K484" s="58" t="str">
        <f t="shared" ref="K484:K499" si="123">LEFT(J484,FIND("zł",J484)-2)</f>
        <v>733,31</v>
      </c>
      <c r="L484" s="51">
        <f t="shared" ref="L484:L499" si="124">ROUNDUP(K484,0)</f>
        <v>734</v>
      </c>
      <c r="M484" s="53">
        <v>1.1000000000000001</v>
      </c>
      <c r="N484" s="54">
        <v>60</v>
      </c>
      <c r="O484" s="55">
        <f t="shared" ref="O484:O520" si="125">L484*M484+N484</f>
        <v>867.40000000000009</v>
      </c>
      <c r="P484" s="57">
        <f t="shared" si="119"/>
        <v>867</v>
      </c>
      <c r="Q484" s="23"/>
      <c r="R484" s="23"/>
      <c r="S484" s="46">
        <v>25</v>
      </c>
      <c r="T484" s="46">
        <v>25</v>
      </c>
      <c r="U484" s="46">
        <f t="shared" si="120"/>
        <v>120</v>
      </c>
      <c r="V484" s="15">
        <f>SUM(S484:U484)</f>
        <v>170</v>
      </c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</row>
    <row r="485" spans="1:35" ht="13.5" customHeight="1">
      <c r="A485" s="235" t="str">
        <f t="shared" si="121"/>
        <v>LW duble 2 11050Kolor</v>
      </c>
      <c r="B485" s="18" t="s">
        <v>91</v>
      </c>
      <c r="C485" s="14" t="s">
        <v>2</v>
      </c>
      <c r="D485" s="15">
        <v>110</v>
      </c>
      <c r="E485" s="13">
        <v>50</v>
      </c>
      <c r="F485" s="61" t="s">
        <v>2334</v>
      </c>
      <c r="G485" s="43" t="str">
        <f t="shared" ref="G485:G520" si="126">LEFT(F485,FIND("kg",F485)-2)</f>
        <v>38,09</v>
      </c>
      <c r="H485" s="43" t="str">
        <f t="shared" si="113"/>
        <v>38,09</v>
      </c>
      <c r="I485" s="43">
        <f t="shared" si="122"/>
        <v>41.09</v>
      </c>
      <c r="J485" s="61" t="s">
        <v>2366</v>
      </c>
      <c r="K485" s="58" t="str">
        <f t="shared" si="123"/>
        <v>852,03</v>
      </c>
      <c r="L485" s="51">
        <f t="shared" si="124"/>
        <v>853</v>
      </c>
      <c r="M485" s="53">
        <v>1.1000000000000001</v>
      </c>
      <c r="N485" s="54">
        <v>60</v>
      </c>
      <c r="O485" s="55">
        <f t="shared" si="125"/>
        <v>998.30000000000007</v>
      </c>
      <c r="P485" s="57">
        <f t="shared" si="119"/>
        <v>998</v>
      </c>
      <c r="Q485" s="23"/>
      <c r="R485" s="23"/>
      <c r="S485" s="46">
        <v>25</v>
      </c>
      <c r="T485" s="46">
        <v>25</v>
      </c>
      <c r="U485" s="46">
        <f t="shared" si="120"/>
        <v>160</v>
      </c>
      <c r="V485" s="15">
        <f t="shared" ref="V485:V520" si="127">SUM(S485:U485)</f>
        <v>210</v>
      </c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</row>
    <row r="486" spans="1:35" ht="13.5" customHeight="1">
      <c r="A486" s="235" t="str">
        <f t="shared" si="121"/>
        <v>LW duble 3 11050Kolor</v>
      </c>
      <c r="B486" s="18" t="s">
        <v>92</v>
      </c>
      <c r="C486" s="14" t="s">
        <v>2</v>
      </c>
      <c r="D486" s="15">
        <v>110</v>
      </c>
      <c r="E486" s="13">
        <v>50</v>
      </c>
      <c r="F486" s="61" t="s">
        <v>2335</v>
      </c>
      <c r="G486" s="43" t="str">
        <f t="shared" si="126"/>
        <v>40,93</v>
      </c>
      <c r="H486" s="43" t="str">
        <f t="shared" si="113"/>
        <v>40,93</v>
      </c>
      <c r="I486" s="43">
        <f t="shared" si="122"/>
        <v>43.93</v>
      </c>
      <c r="J486" s="61" t="s">
        <v>2367</v>
      </c>
      <c r="K486" s="58" t="str">
        <f t="shared" si="123"/>
        <v>1049,75</v>
      </c>
      <c r="L486" s="51">
        <f t="shared" si="124"/>
        <v>1050</v>
      </c>
      <c r="M486" s="53">
        <v>1.1000000000000001</v>
      </c>
      <c r="N486" s="54">
        <v>60</v>
      </c>
      <c r="O486" s="55">
        <f t="shared" si="125"/>
        <v>1215</v>
      </c>
      <c r="P486" s="57">
        <f t="shared" si="119"/>
        <v>1215</v>
      </c>
      <c r="Q486" s="23"/>
      <c r="R486" s="23"/>
      <c r="S486" s="46">
        <v>25</v>
      </c>
      <c r="T486" s="46">
        <v>25</v>
      </c>
      <c r="U486" s="46">
        <f t="shared" si="120"/>
        <v>160</v>
      </c>
      <c r="V486" s="15">
        <f t="shared" si="127"/>
        <v>210</v>
      </c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</row>
    <row r="487" spans="1:35" ht="13.5" customHeight="1">
      <c r="A487" s="235" t="str">
        <f t="shared" si="121"/>
        <v>LW1 11050Kolor</v>
      </c>
      <c r="B487" s="18" t="s">
        <v>93</v>
      </c>
      <c r="C487" s="14" t="s">
        <v>2</v>
      </c>
      <c r="D487" s="15">
        <v>110</v>
      </c>
      <c r="E487" s="13">
        <v>50</v>
      </c>
      <c r="F487" s="61" t="s">
        <v>2336</v>
      </c>
      <c r="G487" s="43" t="str">
        <f t="shared" si="126"/>
        <v>27,46</v>
      </c>
      <c r="H487" s="43" t="str">
        <f t="shared" si="113"/>
        <v>27,46</v>
      </c>
      <c r="I487" s="43">
        <f t="shared" si="122"/>
        <v>30.46</v>
      </c>
      <c r="J487" s="61" t="s">
        <v>2368</v>
      </c>
      <c r="K487" s="58" t="str">
        <f t="shared" si="123"/>
        <v>480,34</v>
      </c>
      <c r="L487" s="51">
        <f t="shared" si="124"/>
        <v>481</v>
      </c>
      <c r="M487" s="53">
        <v>1.1000000000000001</v>
      </c>
      <c r="N487" s="54">
        <v>60</v>
      </c>
      <c r="O487" s="55">
        <f t="shared" si="125"/>
        <v>589.1</v>
      </c>
      <c r="P487" s="57">
        <f t="shared" si="119"/>
        <v>589</v>
      </c>
      <c r="Q487" s="23"/>
      <c r="R487" s="23"/>
      <c r="S487" s="46">
        <v>25</v>
      </c>
      <c r="T487" s="46">
        <v>25</v>
      </c>
      <c r="U487" s="46">
        <f t="shared" si="120"/>
        <v>90</v>
      </c>
      <c r="V487" s="15">
        <f t="shared" si="127"/>
        <v>140</v>
      </c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</row>
    <row r="488" spans="1:35" ht="13.5" customHeight="1">
      <c r="A488" s="235" t="str">
        <f t="shared" si="121"/>
        <v>LW2 11050Kolor</v>
      </c>
      <c r="B488" s="18" t="s">
        <v>104</v>
      </c>
      <c r="C488" s="14" t="s">
        <v>2</v>
      </c>
      <c r="D488" s="15">
        <v>110</v>
      </c>
      <c r="E488" s="13">
        <v>50</v>
      </c>
      <c r="F488" s="61" t="s">
        <v>2337</v>
      </c>
      <c r="G488" s="43" t="str">
        <f t="shared" si="126"/>
        <v>28,71</v>
      </c>
      <c r="H488" s="43" t="str">
        <f t="shared" si="113"/>
        <v>28,71</v>
      </c>
      <c r="I488" s="43">
        <f t="shared" si="122"/>
        <v>31.71</v>
      </c>
      <c r="J488" s="61" t="s">
        <v>2369</v>
      </c>
      <c r="K488" s="58" t="str">
        <f t="shared" si="123"/>
        <v>526,22</v>
      </c>
      <c r="L488" s="51">
        <f t="shared" si="124"/>
        <v>527</v>
      </c>
      <c r="M488" s="53">
        <v>1.1000000000000001</v>
      </c>
      <c r="N488" s="54">
        <v>60</v>
      </c>
      <c r="O488" s="55">
        <f t="shared" si="125"/>
        <v>639.70000000000005</v>
      </c>
      <c r="P488" s="57">
        <f t="shared" si="119"/>
        <v>639</v>
      </c>
      <c r="Q488" s="23"/>
      <c r="R488" s="23"/>
      <c r="S488" s="46">
        <v>25</v>
      </c>
      <c r="T488" s="46">
        <v>25</v>
      </c>
      <c r="U488" s="46">
        <f t="shared" si="120"/>
        <v>120</v>
      </c>
      <c r="V488" s="15">
        <f t="shared" si="127"/>
        <v>170</v>
      </c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</row>
    <row r="489" spans="1:35" ht="13.5" customHeight="1">
      <c r="A489" s="235" t="str">
        <f t="shared" si="121"/>
        <v>LW3 11050Kolor</v>
      </c>
      <c r="B489" s="18" t="s">
        <v>106</v>
      </c>
      <c r="C489" s="14" t="s">
        <v>2</v>
      </c>
      <c r="D489" s="15">
        <v>110</v>
      </c>
      <c r="E489" s="13">
        <v>50</v>
      </c>
      <c r="F489" s="61" t="s">
        <v>2338</v>
      </c>
      <c r="G489" s="43" t="str">
        <f t="shared" si="126"/>
        <v>29,25</v>
      </c>
      <c r="H489" s="43" t="str">
        <f t="shared" si="113"/>
        <v>29,25</v>
      </c>
      <c r="I489" s="43">
        <f t="shared" si="122"/>
        <v>32.25</v>
      </c>
      <c r="J489" s="61" t="s">
        <v>2370</v>
      </c>
      <c r="K489" s="58" t="str">
        <f t="shared" si="123"/>
        <v>546,45</v>
      </c>
      <c r="L489" s="51">
        <f t="shared" si="124"/>
        <v>547</v>
      </c>
      <c r="M489" s="53">
        <v>1.1000000000000001</v>
      </c>
      <c r="N489" s="54">
        <v>60</v>
      </c>
      <c r="O489" s="55">
        <f t="shared" si="125"/>
        <v>661.7</v>
      </c>
      <c r="P489" s="57">
        <f t="shared" si="119"/>
        <v>661</v>
      </c>
      <c r="Q489" s="23"/>
      <c r="R489" s="23"/>
      <c r="S489" s="46">
        <v>25</v>
      </c>
      <c r="T489" s="46">
        <v>25</v>
      </c>
      <c r="U489" s="46">
        <f t="shared" si="120"/>
        <v>120</v>
      </c>
      <c r="V489" s="15">
        <f t="shared" si="127"/>
        <v>170</v>
      </c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</row>
    <row r="490" spans="1:35" ht="13.5" customHeight="1">
      <c r="A490" s="235" t="str">
        <f t="shared" si="121"/>
        <v>LW4 11050Kolor</v>
      </c>
      <c r="B490" s="18" t="s">
        <v>107</v>
      </c>
      <c r="C490" s="14" t="s">
        <v>2</v>
      </c>
      <c r="D490" s="15">
        <v>110</v>
      </c>
      <c r="E490" s="13">
        <v>50</v>
      </c>
      <c r="F490" s="61" t="s">
        <v>2339</v>
      </c>
      <c r="G490" s="43" t="str">
        <f t="shared" si="126"/>
        <v>32,31</v>
      </c>
      <c r="H490" s="43" t="str">
        <f t="shared" si="113"/>
        <v>32,31</v>
      </c>
      <c r="I490" s="43">
        <f t="shared" si="122"/>
        <v>35.31</v>
      </c>
      <c r="J490" s="61" t="s">
        <v>2371</v>
      </c>
      <c r="K490" s="58" t="str">
        <f t="shared" si="123"/>
        <v>623,05</v>
      </c>
      <c r="L490" s="51">
        <f t="shared" si="124"/>
        <v>624</v>
      </c>
      <c r="M490" s="53">
        <v>1.1000000000000001</v>
      </c>
      <c r="N490" s="54">
        <v>60</v>
      </c>
      <c r="O490" s="55">
        <f t="shared" si="125"/>
        <v>746.40000000000009</v>
      </c>
      <c r="P490" s="57">
        <f t="shared" si="119"/>
        <v>746</v>
      </c>
      <c r="Q490" s="23"/>
      <c r="R490" s="23"/>
      <c r="S490" s="46">
        <v>25</v>
      </c>
      <c r="T490" s="46">
        <v>25</v>
      </c>
      <c r="U490" s="46">
        <f t="shared" si="120"/>
        <v>120</v>
      </c>
      <c r="V490" s="15">
        <f t="shared" si="127"/>
        <v>170</v>
      </c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</row>
    <row r="491" spans="1:35" ht="13.5" customHeight="1">
      <c r="A491" s="235" t="str">
        <f t="shared" si="121"/>
        <v>LW5 11050Kolor</v>
      </c>
      <c r="B491" s="18" t="s">
        <v>108</v>
      </c>
      <c r="C491" s="14" t="s">
        <v>2</v>
      </c>
      <c r="D491" s="15">
        <v>110</v>
      </c>
      <c r="E491" s="13">
        <v>50</v>
      </c>
      <c r="F491" s="61" t="s">
        <v>2340</v>
      </c>
      <c r="G491" s="43" t="str">
        <f t="shared" si="126"/>
        <v>33,66</v>
      </c>
      <c r="H491" s="43" t="str">
        <f t="shared" si="113"/>
        <v>33,66</v>
      </c>
      <c r="I491" s="43">
        <f t="shared" si="122"/>
        <v>36.659999999999997</v>
      </c>
      <c r="J491" s="61" t="s">
        <v>2372</v>
      </c>
      <c r="K491" s="58" t="str">
        <f t="shared" si="123"/>
        <v>664,43</v>
      </c>
      <c r="L491" s="51">
        <f t="shared" si="124"/>
        <v>665</v>
      </c>
      <c r="M491" s="53">
        <v>1.1000000000000001</v>
      </c>
      <c r="N491" s="54">
        <v>60</v>
      </c>
      <c r="O491" s="55">
        <f t="shared" si="125"/>
        <v>791.50000000000011</v>
      </c>
      <c r="P491" s="57">
        <f t="shared" si="119"/>
        <v>791</v>
      </c>
      <c r="Q491" s="23"/>
      <c r="R491" s="23"/>
      <c r="S491" s="46">
        <v>25</v>
      </c>
      <c r="T491" s="46">
        <v>25</v>
      </c>
      <c r="U491" s="46">
        <f t="shared" si="120"/>
        <v>120</v>
      </c>
      <c r="V491" s="15">
        <f t="shared" si="127"/>
        <v>170</v>
      </c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</row>
    <row r="492" spans="1:35" ht="13.5" customHeight="1">
      <c r="A492" s="235" t="str">
        <f t="shared" si="121"/>
        <v>LW6 11050Kolor</v>
      </c>
      <c r="B492" s="18" t="s">
        <v>109</v>
      </c>
      <c r="C492" s="14" t="s">
        <v>2</v>
      </c>
      <c r="D492" s="15">
        <v>110</v>
      </c>
      <c r="E492" s="13">
        <v>50</v>
      </c>
      <c r="F492" s="61" t="s">
        <v>2341</v>
      </c>
      <c r="G492" s="43" t="str">
        <f t="shared" si="126"/>
        <v>35,75</v>
      </c>
      <c r="H492" s="43" t="str">
        <f t="shared" si="113"/>
        <v>35,75</v>
      </c>
      <c r="I492" s="43">
        <f t="shared" si="122"/>
        <v>38.75</v>
      </c>
      <c r="J492" s="61" t="s">
        <v>2373</v>
      </c>
      <c r="K492" s="58" t="str">
        <f t="shared" si="123"/>
        <v>723,89</v>
      </c>
      <c r="L492" s="51">
        <f t="shared" si="124"/>
        <v>724</v>
      </c>
      <c r="M492" s="53">
        <v>1.1000000000000001</v>
      </c>
      <c r="N492" s="54">
        <v>60</v>
      </c>
      <c r="O492" s="55">
        <f t="shared" si="125"/>
        <v>856.40000000000009</v>
      </c>
      <c r="P492" s="57">
        <f t="shared" si="119"/>
        <v>856</v>
      </c>
      <c r="Q492" s="23"/>
      <c r="R492" s="23"/>
      <c r="S492" s="46">
        <v>25</v>
      </c>
      <c r="T492" s="46">
        <v>25</v>
      </c>
      <c r="U492" s="46">
        <f t="shared" si="120"/>
        <v>120</v>
      </c>
      <c r="V492" s="15">
        <f t="shared" si="127"/>
        <v>170</v>
      </c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</row>
    <row r="493" spans="1:35" ht="13.5" customHeight="1">
      <c r="A493" s="235" t="str">
        <f t="shared" si="121"/>
        <v>LW7 11050Kolor</v>
      </c>
      <c r="B493" s="18" t="s">
        <v>110</v>
      </c>
      <c r="C493" s="14" t="s">
        <v>2</v>
      </c>
      <c r="D493" s="15">
        <v>110</v>
      </c>
      <c r="E493" s="13">
        <v>50</v>
      </c>
      <c r="F493" s="61" t="s">
        <v>2342</v>
      </c>
      <c r="G493" s="43" t="str">
        <f t="shared" si="126"/>
        <v>31,88</v>
      </c>
      <c r="H493" s="43" t="str">
        <f t="shared" si="113"/>
        <v>31,88</v>
      </c>
      <c r="I493" s="43">
        <f t="shared" si="122"/>
        <v>34.879999999999995</v>
      </c>
      <c r="J493" s="61" t="s">
        <v>2374</v>
      </c>
      <c r="K493" s="58" t="str">
        <f t="shared" si="123"/>
        <v>624,89</v>
      </c>
      <c r="L493" s="51">
        <f t="shared" si="124"/>
        <v>625</v>
      </c>
      <c r="M493" s="53">
        <v>1.1000000000000001</v>
      </c>
      <c r="N493" s="54">
        <v>60</v>
      </c>
      <c r="O493" s="55">
        <f t="shared" si="125"/>
        <v>747.5</v>
      </c>
      <c r="P493" s="57">
        <f t="shared" si="119"/>
        <v>747</v>
      </c>
      <c r="Q493" s="23"/>
      <c r="R493" s="23"/>
      <c r="S493" s="46">
        <v>25</v>
      </c>
      <c r="T493" s="46">
        <v>25</v>
      </c>
      <c r="U493" s="46">
        <f t="shared" si="120"/>
        <v>120</v>
      </c>
      <c r="V493" s="15">
        <f t="shared" si="127"/>
        <v>170</v>
      </c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</row>
    <row r="494" spans="1:35" ht="13.5" customHeight="1">
      <c r="A494" s="235" t="str">
        <f t="shared" si="121"/>
        <v>LW8 11050Kolor</v>
      </c>
      <c r="B494" s="18" t="s">
        <v>111</v>
      </c>
      <c r="C494" s="14" t="s">
        <v>2</v>
      </c>
      <c r="D494" s="15">
        <v>110</v>
      </c>
      <c r="E494" s="13">
        <v>50</v>
      </c>
      <c r="F494" s="61" t="s">
        <v>1929</v>
      </c>
      <c r="G494" s="43" t="str">
        <f t="shared" si="126"/>
        <v>33,98</v>
      </c>
      <c r="H494" s="43" t="str">
        <f t="shared" si="113"/>
        <v>33,98</v>
      </c>
      <c r="I494" s="43">
        <f t="shared" si="122"/>
        <v>36.979999999999997</v>
      </c>
      <c r="J494" s="61" t="s">
        <v>2375</v>
      </c>
      <c r="K494" s="58" t="str">
        <f>LEFT(J494,FIND("zł",J494)-2)</f>
        <v>684,41</v>
      </c>
      <c r="L494" s="51">
        <f t="shared" si="124"/>
        <v>685</v>
      </c>
      <c r="M494" s="53">
        <v>1.1000000000000001</v>
      </c>
      <c r="N494" s="54">
        <v>60</v>
      </c>
      <c r="O494" s="55">
        <f t="shared" si="125"/>
        <v>813.50000000000011</v>
      </c>
      <c r="P494" s="57">
        <f t="shared" si="119"/>
        <v>813</v>
      </c>
      <c r="Q494" s="23"/>
      <c r="R494" s="23"/>
      <c r="S494" s="46">
        <v>25</v>
      </c>
      <c r="T494" s="46">
        <v>25</v>
      </c>
      <c r="U494" s="46">
        <f t="shared" si="120"/>
        <v>120</v>
      </c>
      <c r="V494" s="15">
        <f t="shared" si="127"/>
        <v>170</v>
      </c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</row>
    <row r="495" spans="1:35" ht="13.5" customHeight="1">
      <c r="A495" s="235" t="str">
        <f t="shared" si="121"/>
        <v>LW9 11050Kolor</v>
      </c>
      <c r="B495" s="18" t="s">
        <v>112</v>
      </c>
      <c r="C495" s="14" t="s">
        <v>2</v>
      </c>
      <c r="D495" s="15">
        <v>110</v>
      </c>
      <c r="E495" s="13">
        <v>50</v>
      </c>
      <c r="F495" s="61" t="s">
        <v>2343</v>
      </c>
      <c r="G495" s="43" t="str">
        <f t="shared" si="126"/>
        <v>34,91</v>
      </c>
      <c r="H495" s="43" t="str">
        <f t="shared" si="113"/>
        <v>34,91</v>
      </c>
      <c r="I495" s="43">
        <f t="shared" si="122"/>
        <v>37.909999999999997</v>
      </c>
      <c r="J495" s="61" t="s">
        <v>2376</v>
      </c>
      <c r="K495" s="58" t="str">
        <f t="shared" si="123"/>
        <v>741,33</v>
      </c>
      <c r="L495" s="51">
        <f t="shared" si="124"/>
        <v>742</v>
      </c>
      <c r="M495" s="53">
        <v>1.1000000000000001</v>
      </c>
      <c r="N495" s="54">
        <v>60</v>
      </c>
      <c r="O495" s="55">
        <f t="shared" si="125"/>
        <v>876.2</v>
      </c>
      <c r="P495" s="57">
        <f t="shared" si="119"/>
        <v>876</v>
      </c>
      <c r="Q495" s="23"/>
      <c r="R495" s="23"/>
      <c r="S495" s="46">
        <v>25</v>
      </c>
      <c r="T495" s="46">
        <v>25</v>
      </c>
      <c r="U495" s="46">
        <f t="shared" si="120"/>
        <v>120</v>
      </c>
      <c r="V495" s="15">
        <f t="shared" si="127"/>
        <v>170</v>
      </c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</row>
    <row r="496" spans="1:35" ht="13.5" customHeight="1">
      <c r="A496" s="235" t="str">
        <f t="shared" si="121"/>
        <v>LW10 11050Kolor</v>
      </c>
      <c r="B496" s="18" t="s">
        <v>94</v>
      </c>
      <c r="C496" s="14" t="s">
        <v>2</v>
      </c>
      <c r="D496" s="15">
        <v>110</v>
      </c>
      <c r="E496" s="13">
        <v>50</v>
      </c>
      <c r="F496" s="61" t="s">
        <v>2344</v>
      </c>
      <c r="G496" s="43" t="str">
        <f t="shared" si="126"/>
        <v>37,01</v>
      </c>
      <c r="H496" s="43" t="str">
        <f t="shared" si="113"/>
        <v>37,01</v>
      </c>
      <c r="I496" s="43">
        <f t="shared" si="122"/>
        <v>40.01</v>
      </c>
      <c r="J496" s="61" t="s">
        <v>2377</v>
      </c>
      <c r="K496" s="58" t="str">
        <f t="shared" si="123"/>
        <v>800,76</v>
      </c>
      <c r="L496" s="51">
        <f t="shared" si="124"/>
        <v>801</v>
      </c>
      <c r="M496" s="53">
        <v>1.1000000000000001</v>
      </c>
      <c r="N496" s="54">
        <v>60</v>
      </c>
      <c r="O496" s="55">
        <f t="shared" si="125"/>
        <v>941.1</v>
      </c>
      <c r="P496" s="57">
        <f t="shared" si="119"/>
        <v>941</v>
      </c>
      <c r="Q496" s="23"/>
      <c r="R496" s="23"/>
      <c r="S496" s="46">
        <v>25</v>
      </c>
      <c r="T496" s="46">
        <v>25</v>
      </c>
      <c r="U496" s="46">
        <f t="shared" si="120"/>
        <v>120</v>
      </c>
      <c r="V496" s="15">
        <f t="shared" si="127"/>
        <v>170</v>
      </c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</row>
    <row r="497" spans="1:35" ht="13.5" customHeight="1">
      <c r="A497" s="235" t="str">
        <f t="shared" si="121"/>
        <v>LW11 11050Kolor</v>
      </c>
      <c r="B497" s="18" t="s">
        <v>95</v>
      </c>
      <c r="C497" s="14" t="s">
        <v>2</v>
      </c>
      <c r="D497" s="15">
        <v>110</v>
      </c>
      <c r="E497" s="13">
        <v>50</v>
      </c>
      <c r="F497" s="61" t="s">
        <v>2345</v>
      </c>
      <c r="G497" s="43" t="str">
        <f t="shared" si="126"/>
        <v>37</v>
      </c>
      <c r="H497" s="43" t="str">
        <f t="shared" si="113"/>
        <v>37</v>
      </c>
      <c r="I497" s="43">
        <f t="shared" si="122"/>
        <v>40</v>
      </c>
      <c r="J497" s="61" t="s">
        <v>2378</v>
      </c>
      <c r="K497" s="58" t="str">
        <f t="shared" si="123"/>
        <v>680,37</v>
      </c>
      <c r="L497" s="51">
        <f t="shared" si="124"/>
        <v>681</v>
      </c>
      <c r="M497" s="53">
        <v>1.1000000000000001</v>
      </c>
      <c r="N497" s="54">
        <v>60</v>
      </c>
      <c r="O497" s="55">
        <f t="shared" si="125"/>
        <v>809.1</v>
      </c>
      <c r="P497" s="57">
        <f t="shared" si="119"/>
        <v>809</v>
      </c>
      <c r="Q497" s="23"/>
      <c r="R497" s="23"/>
      <c r="S497" s="46">
        <v>25</v>
      </c>
      <c r="T497" s="46">
        <v>25</v>
      </c>
      <c r="U497" s="46">
        <f t="shared" si="120"/>
        <v>120</v>
      </c>
      <c r="V497" s="15">
        <f t="shared" si="127"/>
        <v>170</v>
      </c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</row>
    <row r="498" spans="1:35" ht="13.5" customHeight="1">
      <c r="A498" s="235" t="str">
        <f t="shared" si="121"/>
        <v>LW12 11050Kolor</v>
      </c>
      <c r="B498" s="18" t="s">
        <v>96</v>
      </c>
      <c r="C498" s="14" t="s">
        <v>2</v>
      </c>
      <c r="D498" s="15">
        <v>110</v>
      </c>
      <c r="E498" s="13">
        <v>50</v>
      </c>
      <c r="F498" s="61" t="s">
        <v>2346</v>
      </c>
      <c r="G498" s="43" t="str">
        <f t="shared" si="126"/>
        <v>39,09</v>
      </c>
      <c r="H498" s="43" t="str">
        <f t="shared" si="113"/>
        <v>39,09</v>
      </c>
      <c r="I498" s="43">
        <f t="shared" si="122"/>
        <v>42.09</v>
      </c>
      <c r="J498" s="61" t="s">
        <v>2379</v>
      </c>
      <c r="K498" s="58" t="str">
        <f t="shared" si="123"/>
        <v>778,02</v>
      </c>
      <c r="L498" s="51">
        <f t="shared" si="124"/>
        <v>779</v>
      </c>
      <c r="M498" s="53">
        <v>1.1000000000000001</v>
      </c>
      <c r="N498" s="54">
        <v>60</v>
      </c>
      <c r="O498" s="55">
        <f t="shared" si="125"/>
        <v>916.90000000000009</v>
      </c>
      <c r="P498" s="57">
        <f t="shared" si="119"/>
        <v>916</v>
      </c>
      <c r="Q498" s="23"/>
      <c r="R498" s="23"/>
      <c r="S498" s="46">
        <v>25</v>
      </c>
      <c r="T498" s="46">
        <v>25</v>
      </c>
      <c r="U498" s="46">
        <f t="shared" si="120"/>
        <v>160</v>
      </c>
      <c r="V498" s="15">
        <f t="shared" si="127"/>
        <v>210</v>
      </c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</row>
    <row r="499" spans="1:35" ht="13.5" customHeight="1">
      <c r="A499" s="235" t="str">
        <f t="shared" si="121"/>
        <v>LW13 11050Kolor</v>
      </c>
      <c r="B499" s="18" t="s">
        <v>97</v>
      </c>
      <c r="C499" s="14" t="s">
        <v>2</v>
      </c>
      <c r="D499" s="15">
        <v>110</v>
      </c>
      <c r="E499" s="13">
        <v>50</v>
      </c>
      <c r="F499" s="61" t="s">
        <v>2347</v>
      </c>
      <c r="G499" s="43" t="str">
        <f t="shared" si="126"/>
        <v>39,29</v>
      </c>
      <c r="H499" s="43" t="str">
        <f t="shared" si="113"/>
        <v>39,29</v>
      </c>
      <c r="I499" s="43">
        <f t="shared" si="122"/>
        <v>42.29</v>
      </c>
      <c r="J499" s="61" t="s">
        <v>2380</v>
      </c>
      <c r="K499" s="58" t="str">
        <f t="shared" si="123"/>
        <v>788,72</v>
      </c>
      <c r="L499" s="51">
        <f t="shared" si="124"/>
        <v>789</v>
      </c>
      <c r="M499" s="53">
        <v>1.1000000000000001</v>
      </c>
      <c r="N499" s="54">
        <v>60</v>
      </c>
      <c r="O499" s="55">
        <f t="shared" si="125"/>
        <v>927.90000000000009</v>
      </c>
      <c r="P499" s="57">
        <f t="shared" si="119"/>
        <v>927</v>
      </c>
      <c r="Q499" s="23"/>
      <c r="R499" s="23"/>
      <c r="S499" s="46">
        <v>25</v>
      </c>
      <c r="T499" s="46">
        <v>25</v>
      </c>
      <c r="U499" s="46">
        <f t="shared" si="120"/>
        <v>160</v>
      </c>
      <c r="V499" s="15">
        <f t="shared" si="127"/>
        <v>210</v>
      </c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</row>
    <row r="500" spans="1:35" ht="13.5" customHeight="1">
      <c r="A500" s="235" t="str">
        <f t="shared" si="121"/>
        <v>LW14 11050Kolor</v>
      </c>
      <c r="B500" s="18" t="s">
        <v>98</v>
      </c>
      <c r="C500" s="14" t="s">
        <v>2</v>
      </c>
      <c r="D500" s="15">
        <v>110</v>
      </c>
      <c r="E500" s="13">
        <v>50</v>
      </c>
      <c r="F500" s="61" t="s">
        <v>2348</v>
      </c>
      <c r="G500" s="43" t="str">
        <f t="shared" si="126"/>
        <v>41,39</v>
      </c>
      <c r="H500" s="43" t="str">
        <f t="shared" si="113"/>
        <v>41,39</v>
      </c>
      <c r="I500" s="43">
        <f t="shared" si="122"/>
        <v>44.39</v>
      </c>
      <c r="J500" s="61" t="s">
        <v>2381</v>
      </c>
      <c r="K500" s="58" t="str">
        <f>LEFT(J500,FIND("zł",J500)-2)</f>
        <v>870,55</v>
      </c>
      <c r="L500" s="51">
        <f>ROUNDUP(K500,0)</f>
        <v>871</v>
      </c>
      <c r="M500" s="53">
        <v>1.1000000000000001</v>
      </c>
      <c r="N500" s="54">
        <v>60</v>
      </c>
      <c r="O500" s="55">
        <f t="shared" si="125"/>
        <v>1018.1</v>
      </c>
      <c r="P500" s="57">
        <f t="shared" si="119"/>
        <v>1018</v>
      </c>
      <c r="Q500" s="23"/>
      <c r="R500" s="23"/>
      <c r="S500" s="46">
        <v>25</v>
      </c>
      <c r="T500" s="46">
        <v>25</v>
      </c>
      <c r="U500" s="46">
        <f t="shared" si="120"/>
        <v>160</v>
      </c>
      <c r="V500" s="15">
        <f t="shared" si="127"/>
        <v>210</v>
      </c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</row>
    <row r="501" spans="1:35" ht="13.5" customHeight="1">
      <c r="A501" s="235" t="str">
        <f t="shared" si="121"/>
        <v>LW15 11050Kolor</v>
      </c>
      <c r="B501" s="18" t="s">
        <v>99</v>
      </c>
      <c r="C501" s="14" t="s">
        <v>2</v>
      </c>
      <c r="D501" s="15">
        <v>110</v>
      </c>
      <c r="E501" s="13">
        <v>50</v>
      </c>
      <c r="F501" s="61" t="s">
        <v>2349</v>
      </c>
      <c r="G501" s="43" t="str">
        <f t="shared" si="126"/>
        <v>36,24</v>
      </c>
      <c r="H501" s="43" t="str">
        <f t="shared" si="113"/>
        <v>36,24</v>
      </c>
      <c r="I501" s="43">
        <f t="shared" si="122"/>
        <v>39.24</v>
      </c>
      <c r="J501" s="61" t="s">
        <v>2382</v>
      </c>
      <c r="K501" s="58" t="str">
        <f t="shared" ref="K501:K520" si="128">LEFT(J501,FIND("zł",J501)-2)</f>
        <v>642,22</v>
      </c>
      <c r="L501" s="51">
        <f t="shared" ref="L501:L520" si="129">ROUNDUP(K501,0)</f>
        <v>643</v>
      </c>
      <c r="M501" s="53">
        <v>1.1000000000000001</v>
      </c>
      <c r="N501" s="54">
        <v>60</v>
      </c>
      <c r="O501" s="55">
        <f t="shared" si="125"/>
        <v>767.30000000000007</v>
      </c>
      <c r="P501" s="57">
        <f t="shared" si="119"/>
        <v>767</v>
      </c>
      <c r="Q501" s="23"/>
      <c r="R501" s="23"/>
      <c r="S501" s="46">
        <v>25</v>
      </c>
      <c r="T501" s="46">
        <v>25</v>
      </c>
      <c r="U501" s="46">
        <f t="shared" si="120"/>
        <v>120</v>
      </c>
      <c r="V501" s="15">
        <f t="shared" si="127"/>
        <v>170</v>
      </c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</row>
    <row r="502" spans="1:35" ht="13.5" customHeight="1">
      <c r="A502" s="235" t="str">
        <f t="shared" si="121"/>
        <v>LW16 11050Kolor</v>
      </c>
      <c r="B502" s="18" t="s">
        <v>100</v>
      </c>
      <c r="C502" s="14" t="s">
        <v>2</v>
      </c>
      <c r="D502" s="15">
        <v>110</v>
      </c>
      <c r="E502" s="13">
        <v>50</v>
      </c>
      <c r="F502" s="61" t="s">
        <v>2350</v>
      </c>
      <c r="G502" s="43" t="str">
        <f t="shared" si="126"/>
        <v>38,37</v>
      </c>
      <c r="H502" s="43" t="str">
        <f t="shared" si="113"/>
        <v>38,37</v>
      </c>
      <c r="I502" s="43">
        <f t="shared" si="122"/>
        <v>41.37</v>
      </c>
      <c r="J502" s="61" t="s">
        <v>2383</v>
      </c>
      <c r="K502" s="58" t="str">
        <f t="shared" si="128"/>
        <v>770,09</v>
      </c>
      <c r="L502" s="51">
        <f t="shared" si="129"/>
        <v>771</v>
      </c>
      <c r="M502" s="53">
        <v>1.1000000000000001</v>
      </c>
      <c r="N502" s="54">
        <v>60</v>
      </c>
      <c r="O502" s="55">
        <f t="shared" si="125"/>
        <v>908.1</v>
      </c>
      <c r="P502" s="57">
        <f t="shared" si="119"/>
        <v>908</v>
      </c>
      <c r="Q502" s="23"/>
      <c r="R502" s="23"/>
      <c r="S502" s="46">
        <v>25</v>
      </c>
      <c r="T502" s="46">
        <v>25</v>
      </c>
      <c r="U502" s="46">
        <f t="shared" si="120"/>
        <v>160</v>
      </c>
      <c r="V502" s="15">
        <f t="shared" si="127"/>
        <v>210</v>
      </c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</row>
    <row r="503" spans="1:35" ht="13.5" customHeight="1">
      <c r="A503" s="235" t="str">
        <f t="shared" si="121"/>
        <v>LW17 11050Kolor</v>
      </c>
      <c r="B503" s="18" t="s">
        <v>101</v>
      </c>
      <c r="C503" s="14" t="s">
        <v>2</v>
      </c>
      <c r="D503" s="15">
        <v>110</v>
      </c>
      <c r="E503" s="13">
        <v>50</v>
      </c>
      <c r="F503" s="61" t="s">
        <v>2351</v>
      </c>
      <c r="G503" s="43" t="str">
        <f t="shared" si="126"/>
        <v>40,63</v>
      </c>
      <c r="H503" s="43" t="str">
        <f t="shared" si="113"/>
        <v>40,63</v>
      </c>
      <c r="I503" s="43">
        <f t="shared" si="122"/>
        <v>43.63</v>
      </c>
      <c r="J503" s="61" t="s">
        <v>2384</v>
      </c>
      <c r="K503" s="58" t="str">
        <f t="shared" si="128"/>
        <v>866,42</v>
      </c>
      <c r="L503" s="51">
        <f t="shared" si="129"/>
        <v>867</v>
      </c>
      <c r="M503" s="53">
        <v>1.1000000000000001</v>
      </c>
      <c r="N503" s="54">
        <v>60</v>
      </c>
      <c r="O503" s="55">
        <f t="shared" si="125"/>
        <v>1013.7</v>
      </c>
      <c r="P503" s="57">
        <f t="shared" si="119"/>
        <v>1013</v>
      </c>
      <c r="Q503" s="23"/>
      <c r="R503" s="23"/>
      <c r="S503" s="46">
        <v>25</v>
      </c>
      <c r="T503" s="46">
        <v>25</v>
      </c>
      <c r="U503" s="46">
        <f t="shared" si="120"/>
        <v>160</v>
      </c>
      <c r="V503" s="15">
        <f t="shared" si="127"/>
        <v>210</v>
      </c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</row>
    <row r="504" spans="1:35" ht="13.5" customHeight="1">
      <c r="A504" s="235" t="str">
        <f t="shared" si="121"/>
        <v>LW18 11050Kolor</v>
      </c>
      <c r="B504" s="18" t="s">
        <v>102</v>
      </c>
      <c r="C504" s="14" t="s">
        <v>2</v>
      </c>
      <c r="D504" s="15">
        <v>110</v>
      </c>
      <c r="E504" s="13">
        <v>50</v>
      </c>
      <c r="F504" s="61" t="s">
        <v>2352</v>
      </c>
      <c r="G504" s="43" t="str">
        <f t="shared" si="126"/>
        <v>42,72</v>
      </c>
      <c r="H504" s="43" t="str">
        <f t="shared" si="113"/>
        <v>42,72</v>
      </c>
      <c r="I504" s="43">
        <f t="shared" si="122"/>
        <v>45.72</v>
      </c>
      <c r="J504" s="61" t="s">
        <v>2385</v>
      </c>
      <c r="K504" s="58" t="str">
        <f t="shared" si="128"/>
        <v>913,11</v>
      </c>
      <c r="L504" s="51">
        <f t="shared" si="129"/>
        <v>914</v>
      </c>
      <c r="M504" s="53">
        <v>1.1000000000000001</v>
      </c>
      <c r="N504" s="54">
        <v>60</v>
      </c>
      <c r="O504" s="55">
        <f t="shared" si="125"/>
        <v>1065.4000000000001</v>
      </c>
      <c r="P504" s="57">
        <f t="shared" si="119"/>
        <v>1065</v>
      </c>
      <c r="Q504" s="23"/>
      <c r="R504" s="23"/>
      <c r="S504" s="46">
        <v>25</v>
      </c>
      <c r="T504" s="46">
        <v>25</v>
      </c>
      <c r="U504" s="46">
        <f t="shared" si="120"/>
        <v>160</v>
      </c>
      <c r="V504" s="15">
        <f t="shared" si="127"/>
        <v>210</v>
      </c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</row>
    <row r="505" spans="1:35" ht="13.5" customHeight="1">
      <c r="A505" s="235" t="str">
        <f t="shared" si="121"/>
        <v>LW19 11050Kolor</v>
      </c>
      <c r="B505" s="18" t="s">
        <v>103</v>
      </c>
      <c r="C505" s="14" t="s">
        <v>2</v>
      </c>
      <c r="D505" s="15">
        <v>110</v>
      </c>
      <c r="E505" s="13">
        <v>50</v>
      </c>
      <c r="F505" s="61" t="s">
        <v>2353</v>
      </c>
      <c r="G505" s="43" t="str">
        <f t="shared" si="126"/>
        <v>37,61</v>
      </c>
      <c r="H505" s="43" t="str">
        <f t="shared" si="113"/>
        <v>37,61</v>
      </c>
      <c r="I505" s="43">
        <f t="shared" si="122"/>
        <v>40.61</v>
      </c>
      <c r="J505" s="61" t="s">
        <v>2386</v>
      </c>
      <c r="K505" s="58" t="str">
        <f t="shared" si="128"/>
        <v>727,75</v>
      </c>
      <c r="L505" s="51">
        <f t="shared" si="129"/>
        <v>728</v>
      </c>
      <c r="M505" s="53">
        <v>1.1000000000000001</v>
      </c>
      <c r="N505" s="54">
        <v>60</v>
      </c>
      <c r="O505" s="55">
        <f t="shared" si="125"/>
        <v>860.80000000000007</v>
      </c>
      <c r="P505" s="57">
        <f t="shared" si="119"/>
        <v>860</v>
      </c>
      <c r="Q505" s="23"/>
      <c r="R505" s="23"/>
      <c r="S505" s="46">
        <v>25</v>
      </c>
      <c r="T505" s="46">
        <v>25</v>
      </c>
      <c r="U505" s="46">
        <f t="shared" si="120"/>
        <v>160</v>
      </c>
      <c r="V505" s="15">
        <f t="shared" si="127"/>
        <v>210</v>
      </c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</row>
    <row r="506" spans="1:35" ht="13.5" customHeight="1">
      <c r="A506" s="235" t="str">
        <f t="shared" si="121"/>
        <v>LW20 11050Kolor</v>
      </c>
      <c r="B506" s="18" t="s">
        <v>105</v>
      </c>
      <c r="C506" s="14" t="s">
        <v>2</v>
      </c>
      <c r="D506" s="15">
        <v>110</v>
      </c>
      <c r="E506" s="13">
        <v>50</v>
      </c>
      <c r="F506" s="61" t="s">
        <v>2354</v>
      </c>
      <c r="G506" s="43" t="str">
        <f t="shared" si="126"/>
        <v>39,74</v>
      </c>
      <c r="H506" s="43" t="str">
        <f t="shared" si="113"/>
        <v>39,74</v>
      </c>
      <c r="I506" s="43">
        <f t="shared" si="122"/>
        <v>42.74</v>
      </c>
      <c r="J506" s="61" t="s">
        <v>2387</v>
      </c>
      <c r="K506" s="58" t="str">
        <f t="shared" si="128"/>
        <v>809,95</v>
      </c>
      <c r="L506" s="51">
        <f t="shared" si="129"/>
        <v>810</v>
      </c>
      <c r="M506" s="53">
        <v>1.1000000000000001</v>
      </c>
      <c r="N506" s="54">
        <v>60</v>
      </c>
      <c r="O506" s="55">
        <f t="shared" si="125"/>
        <v>951.00000000000011</v>
      </c>
      <c r="P506" s="57">
        <f t="shared" si="119"/>
        <v>951</v>
      </c>
      <c r="Q506" s="23"/>
      <c r="R506" s="23"/>
      <c r="S506" s="46">
        <v>25</v>
      </c>
      <c r="T506" s="46">
        <v>25</v>
      </c>
      <c r="U506" s="46">
        <f t="shared" si="120"/>
        <v>160</v>
      </c>
      <c r="V506" s="15">
        <f t="shared" si="127"/>
        <v>210</v>
      </c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</row>
    <row r="507" spans="1:35" ht="13.5" customHeight="1">
      <c r="A507" s="235" t="str">
        <f t="shared" si="121"/>
        <v>LW2511050Kolor</v>
      </c>
      <c r="B507" s="18" t="s">
        <v>559</v>
      </c>
      <c r="C507" s="14" t="s">
        <v>2</v>
      </c>
      <c r="D507" s="15">
        <v>110</v>
      </c>
      <c r="E507" s="13">
        <v>50</v>
      </c>
      <c r="F507" s="61" t="s">
        <v>2355</v>
      </c>
      <c r="G507" s="43" t="str">
        <f t="shared" si="126"/>
        <v>30,24</v>
      </c>
      <c r="H507" s="43" t="str">
        <f t="shared" si="113"/>
        <v>30,24</v>
      </c>
      <c r="I507" s="43">
        <f t="shared" si="122"/>
        <v>33.239999999999995</v>
      </c>
      <c r="J507" s="61" t="s">
        <v>2388</v>
      </c>
      <c r="K507" s="58" t="str">
        <f t="shared" si="128"/>
        <v>635,28</v>
      </c>
      <c r="L507" s="51">
        <f t="shared" si="129"/>
        <v>636</v>
      </c>
      <c r="M507" s="53">
        <v>1.1000000000000001</v>
      </c>
      <c r="N507" s="54">
        <v>60</v>
      </c>
      <c r="O507" s="55">
        <f t="shared" si="125"/>
        <v>759.6</v>
      </c>
      <c r="P507" s="57">
        <f t="shared" si="119"/>
        <v>759</v>
      </c>
      <c r="Q507" s="23"/>
      <c r="R507" s="23"/>
      <c r="S507" s="46">
        <v>25</v>
      </c>
      <c r="T507" s="46">
        <v>25</v>
      </c>
      <c r="U507" s="46">
        <f t="shared" si="120"/>
        <v>120</v>
      </c>
      <c r="V507" s="15">
        <f t="shared" si="127"/>
        <v>170</v>
      </c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</row>
    <row r="508" spans="1:35" ht="13.5" customHeight="1">
      <c r="A508" s="235" t="str">
        <f t="shared" si="121"/>
        <v>LW2611050Kolor</v>
      </c>
      <c r="B508" s="18" t="s">
        <v>560</v>
      </c>
      <c r="C508" s="14" t="s">
        <v>2</v>
      </c>
      <c r="D508" s="15">
        <v>110</v>
      </c>
      <c r="E508" s="13">
        <v>50</v>
      </c>
      <c r="F508" s="61" t="s">
        <v>2356</v>
      </c>
      <c r="G508" s="43" t="str">
        <f t="shared" si="126"/>
        <v>32,37</v>
      </c>
      <c r="H508" s="43" t="str">
        <f t="shared" si="113"/>
        <v>32,37</v>
      </c>
      <c r="I508" s="43">
        <f t="shared" si="122"/>
        <v>35.369999999999997</v>
      </c>
      <c r="J508" s="61" t="s">
        <v>2389</v>
      </c>
      <c r="K508" s="58" t="str">
        <f t="shared" si="128"/>
        <v>748,16</v>
      </c>
      <c r="L508" s="51">
        <f t="shared" si="129"/>
        <v>749</v>
      </c>
      <c r="M508" s="53">
        <v>1.1000000000000001</v>
      </c>
      <c r="N508" s="54">
        <v>60</v>
      </c>
      <c r="O508" s="55">
        <f t="shared" si="125"/>
        <v>883.90000000000009</v>
      </c>
      <c r="P508" s="57">
        <f t="shared" si="119"/>
        <v>883</v>
      </c>
      <c r="Q508" s="23"/>
      <c r="R508" s="23"/>
      <c r="S508" s="46">
        <v>25</v>
      </c>
      <c r="T508" s="46">
        <v>25</v>
      </c>
      <c r="U508" s="46">
        <f t="shared" si="120"/>
        <v>120</v>
      </c>
      <c r="V508" s="15">
        <f t="shared" si="127"/>
        <v>170</v>
      </c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</row>
    <row r="509" spans="1:35" ht="13.5" customHeight="1">
      <c r="A509" s="235" t="str">
        <f t="shared" si="121"/>
        <v>LW2711050Kolor</v>
      </c>
      <c r="B509" s="18" t="s">
        <v>1738</v>
      </c>
      <c r="C509" s="14" t="s">
        <v>2</v>
      </c>
      <c r="D509" s="15">
        <v>110</v>
      </c>
      <c r="E509" s="13">
        <v>50</v>
      </c>
      <c r="F509" s="61" t="s">
        <v>2357</v>
      </c>
      <c r="G509" s="43" t="str">
        <f t="shared" si="126"/>
        <v>33,63</v>
      </c>
      <c r="H509" s="43" t="str">
        <f t="shared" si="113"/>
        <v>33,63</v>
      </c>
      <c r="I509" s="43">
        <f t="shared" si="122"/>
        <v>36.630000000000003</v>
      </c>
      <c r="J509" s="61" t="s">
        <v>2390</v>
      </c>
      <c r="K509" s="58" t="str">
        <f t="shared" si="128"/>
        <v>730,43</v>
      </c>
      <c r="L509" s="51">
        <f t="shared" si="129"/>
        <v>731</v>
      </c>
      <c r="M509" s="53">
        <v>1.1000000000000001</v>
      </c>
      <c r="N509" s="54">
        <v>60</v>
      </c>
      <c r="O509" s="55">
        <f t="shared" si="125"/>
        <v>864.1</v>
      </c>
      <c r="P509" s="57">
        <f t="shared" si="119"/>
        <v>864</v>
      </c>
      <c r="Q509" s="23"/>
      <c r="R509" s="23"/>
      <c r="S509" s="46">
        <v>25</v>
      </c>
      <c r="T509" s="46">
        <v>25</v>
      </c>
      <c r="U509" s="46">
        <f t="shared" si="120"/>
        <v>120</v>
      </c>
      <c r="V509" s="15">
        <f t="shared" si="127"/>
        <v>170</v>
      </c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</row>
    <row r="510" spans="1:35" ht="13.5" customHeight="1">
      <c r="A510" s="235" t="str">
        <f t="shared" si="121"/>
        <v>LW2811050Kolor</v>
      </c>
      <c r="B510" s="18" t="s">
        <v>1739</v>
      </c>
      <c r="C510" s="14" t="s">
        <v>2</v>
      </c>
      <c r="D510" s="15">
        <v>110</v>
      </c>
      <c r="E510" s="13">
        <v>50</v>
      </c>
      <c r="F510" s="61" t="s">
        <v>2358</v>
      </c>
      <c r="G510" s="43" t="str">
        <f t="shared" si="126"/>
        <v>35,87</v>
      </c>
      <c r="H510" s="43" t="str">
        <f t="shared" ref="H510:H520" si="130">MID(G510,1,5)</f>
        <v>35,87</v>
      </c>
      <c r="I510" s="43">
        <f t="shared" si="122"/>
        <v>38.869999999999997</v>
      </c>
      <c r="J510" s="61" t="s">
        <v>2391</v>
      </c>
      <c r="K510" s="58" t="str">
        <f t="shared" si="128"/>
        <v>863,52</v>
      </c>
      <c r="L510" s="51">
        <f t="shared" si="129"/>
        <v>864</v>
      </c>
      <c r="M510" s="53">
        <v>1.1000000000000001</v>
      </c>
      <c r="N510" s="54">
        <v>60</v>
      </c>
      <c r="O510" s="55">
        <f t="shared" si="125"/>
        <v>1010.4000000000001</v>
      </c>
      <c r="P510" s="57">
        <f t="shared" si="119"/>
        <v>1010</v>
      </c>
      <c r="Q510" s="23"/>
      <c r="R510" s="23"/>
      <c r="S510" s="46">
        <v>25</v>
      </c>
      <c r="T510" s="46">
        <v>25</v>
      </c>
      <c r="U510" s="46">
        <f t="shared" si="120"/>
        <v>120</v>
      </c>
      <c r="V510" s="15">
        <f t="shared" si="127"/>
        <v>170</v>
      </c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</row>
    <row r="511" spans="1:35" ht="13.5" customHeight="1">
      <c r="A511" s="235" t="str">
        <f t="shared" si="121"/>
        <v>LW2911050Kolor</v>
      </c>
      <c r="B511" s="18" t="s">
        <v>1740</v>
      </c>
      <c r="C511" s="14" t="s">
        <v>2</v>
      </c>
      <c r="D511" s="15">
        <v>110</v>
      </c>
      <c r="E511" s="13">
        <v>50</v>
      </c>
      <c r="F511" s="61" t="s">
        <v>2359</v>
      </c>
      <c r="G511" s="43" t="str">
        <f t="shared" si="126"/>
        <v>39,14</v>
      </c>
      <c r="H511" s="43" t="str">
        <f t="shared" si="130"/>
        <v>39,14</v>
      </c>
      <c r="I511" s="43">
        <f t="shared" si="122"/>
        <v>42.14</v>
      </c>
      <c r="J511" s="61" t="s">
        <v>2392</v>
      </c>
      <c r="K511" s="58" t="str">
        <f t="shared" si="128"/>
        <v>815,48</v>
      </c>
      <c r="L511" s="51">
        <f t="shared" si="129"/>
        <v>816</v>
      </c>
      <c r="M511" s="53">
        <v>1.1000000000000001</v>
      </c>
      <c r="N511" s="54">
        <v>60</v>
      </c>
      <c r="O511" s="55">
        <f t="shared" si="125"/>
        <v>957.6</v>
      </c>
      <c r="P511" s="57">
        <f t="shared" ref="P511:P520" si="131">INT(O511)</f>
        <v>957</v>
      </c>
      <c r="Q511" s="23"/>
      <c r="R511" s="23"/>
      <c r="S511" s="46">
        <v>25</v>
      </c>
      <c r="T511" s="46">
        <v>25</v>
      </c>
      <c r="U511" s="46">
        <f t="shared" si="120"/>
        <v>160</v>
      </c>
      <c r="V511" s="15">
        <f t="shared" si="127"/>
        <v>210</v>
      </c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</row>
    <row r="512" spans="1:35" ht="13.5" customHeight="1">
      <c r="A512" s="235" t="str">
        <f t="shared" si="121"/>
        <v>LW3011050Kolor</v>
      </c>
      <c r="B512" s="18" t="s">
        <v>1742</v>
      </c>
      <c r="C512" s="14" t="s">
        <v>2</v>
      </c>
      <c r="D512" s="15">
        <v>110</v>
      </c>
      <c r="E512" s="13">
        <v>50</v>
      </c>
      <c r="F512" s="61" t="s">
        <v>2348</v>
      </c>
      <c r="G512" s="43" t="str">
        <f t="shared" si="126"/>
        <v>41,39</v>
      </c>
      <c r="H512" s="43" t="str">
        <f t="shared" si="130"/>
        <v>41,39</v>
      </c>
      <c r="I512" s="43">
        <f t="shared" si="122"/>
        <v>44.39</v>
      </c>
      <c r="J512" s="61" t="s">
        <v>2393</v>
      </c>
      <c r="K512" s="58" t="str">
        <f t="shared" si="128"/>
        <v>990,16</v>
      </c>
      <c r="L512" s="51">
        <f t="shared" si="129"/>
        <v>991</v>
      </c>
      <c r="M512" s="53">
        <v>1.1000000000000001</v>
      </c>
      <c r="N512" s="54">
        <v>60</v>
      </c>
      <c r="O512" s="55">
        <f t="shared" si="125"/>
        <v>1150.1000000000001</v>
      </c>
      <c r="P512" s="57">
        <f t="shared" si="131"/>
        <v>1150</v>
      </c>
      <c r="Q512" s="23"/>
      <c r="R512" s="23"/>
      <c r="S512" s="46">
        <v>25</v>
      </c>
      <c r="T512" s="46">
        <v>25</v>
      </c>
      <c r="U512" s="46">
        <f t="shared" si="120"/>
        <v>160</v>
      </c>
      <c r="V512" s="15">
        <f t="shared" si="127"/>
        <v>210</v>
      </c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</row>
    <row r="513" spans="1:35" ht="13.5" customHeight="1">
      <c r="A513" s="235" t="str">
        <f t="shared" si="121"/>
        <v>LW3111050Kolor</v>
      </c>
      <c r="B513" s="18" t="s">
        <v>1743</v>
      </c>
      <c r="C513" s="14" t="s">
        <v>2</v>
      </c>
      <c r="D513" s="15">
        <v>110</v>
      </c>
      <c r="E513" s="13">
        <v>50</v>
      </c>
      <c r="F513" s="61" t="s">
        <v>2360</v>
      </c>
      <c r="G513" s="43" t="str">
        <f t="shared" si="126"/>
        <v>43,2</v>
      </c>
      <c r="H513" s="43" t="str">
        <f t="shared" si="130"/>
        <v>43,2</v>
      </c>
      <c r="I513" s="43">
        <f t="shared" si="122"/>
        <v>46.2</v>
      </c>
      <c r="J513" s="61" t="s">
        <v>2394</v>
      </c>
      <c r="K513" s="58" t="str">
        <f t="shared" si="128"/>
        <v>967,10</v>
      </c>
      <c r="L513" s="51">
        <f t="shared" si="129"/>
        <v>968</v>
      </c>
      <c r="M513" s="53">
        <v>1.1000000000000001</v>
      </c>
      <c r="N513" s="54">
        <v>60</v>
      </c>
      <c r="O513" s="55">
        <f t="shared" si="125"/>
        <v>1124.8000000000002</v>
      </c>
      <c r="P513" s="57">
        <f t="shared" si="131"/>
        <v>1124</v>
      </c>
      <c r="Q513" s="23"/>
      <c r="R513" s="23"/>
      <c r="S513" s="46">
        <v>25</v>
      </c>
      <c r="T513" s="46">
        <v>25</v>
      </c>
      <c r="U513" s="46">
        <f t="shared" si="120"/>
        <v>160</v>
      </c>
      <c r="V513" s="15">
        <f t="shared" si="127"/>
        <v>210</v>
      </c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</row>
    <row r="514" spans="1:35" ht="13.5" customHeight="1">
      <c r="A514" s="235" t="str">
        <f t="shared" si="121"/>
        <v>LW3211050Kolor</v>
      </c>
      <c r="B514" s="18" t="s">
        <v>1744</v>
      </c>
      <c r="C514" s="14" t="s">
        <v>2</v>
      </c>
      <c r="D514" s="15">
        <v>110</v>
      </c>
      <c r="E514" s="13">
        <v>50</v>
      </c>
      <c r="F514" s="61" t="s">
        <v>2361</v>
      </c>
      <c r="G514" s="43" t="str">
        <f t="shared" si="126"/>
        <v>45,45</v>
      </c>
      <c r="H514" s="43" t="str">
        <f t="shared" si="130"/>
        <v>45,45</v>
      </c>
      <c r="I514" s="43">
        <f t="shared" si="122"/>
        <v>48.45</v>
      </c>
      <c r="J514" s="61" t="s">
        <v>2395</v>
      </c>
      <c r="K514" s="58" t="str">
        <f t="shared" si="128"/>
        <v>1103,56</v>
      </c>
      <c r="L514" s="51">
        <f t="shared" si="129"/>
        <v>1104</v>
      </c>
      <c r="M514" s="53">
        <v>1.1000000000000001</v>
      </c>
      <c r="N514" s="54">
        <v>60</v>
      </c>
      <c r="O514" s="55">
        <f t="shared" si="125"/>
        <v>1274.4000000000001</v>
      </c>
      <c r="P514" s="57">
        <f t="shared" si="131"/>
        <v>1274</v>
      </c>
      <c r="Q514" s="23"/>
      <c r="R514" s="23"/>
      <c r="S514" s="46">
        <v>25</v>
      </c>
      <c r="T514" s="46">
        <v>25</v>
      </c>
      <c r="U514" s="46">
        <f t="shared" si="120"/>
        <v>160</v>
      </c>
      <c r="V514" s="15">
        <f t="shared" si="127"/>
        <v>210</v>
      </c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</row>
    <row r="515" spans="1:35" ht="13.5" customHeight="1">
      <c r="A515" s="235" t="str">
        <f t="shared" si="121"/>
        <v>LW3311050Kolor</v>
      </c>
      <c r="B515" s="18" t="s">
        <v>1745</v>
      </c>
      <c r="C515" s="14" t="s">
        <v>2</v>
      </c>
      <c r="D515" s="15">
        <v>110</v>
      </c>
      <c r="E515" s="13">
        <v>50</v>
      </c>
      <c r="F515" s="61" t="s">
        <v>2152</v>
      </c>
      <c r="G515" s="43" t="str">
        <f t="shared" si="126"/>
        <v>46,48</v>
      </c>
      <c r="H515" s="43" t="str">
        <f t="shared" si="130"/>
        <v>46,48</v>
      </c>
      <c r="I515" s="43">
        <f t="shared" si="122"/>
        <v>49.48</v>
      </c>
      <c r="J515" s="61" t="s">
        <v>2396</v>
      </c>
      <c r="K515" s="58" t="str">
        <f t="shared" si="128"/>
        <v>943,75</v>
      </c>
      <c r="L515" s="51">
        <f t="shared" si="129"/>
        <v>944</v>
      </c>
      <c r="M515" s="53">
        <v>1.1000000000000001</v>
      </c>
      <c r="N515" s="54">
        <v>60</v>
      </c>
      <c r="O515" s="55">
        <f t="shared" si="125"/>
        <v>1098.4000000000001</v>
      </c>
      <c r="P515" s="57">
        <f t="shared" si="131"/>
        <v>1098</v>
      </c>
      <c r="Q515" s="23"/>
      <c r="R515" s="23"/>
      <c r="S515" s="46">
        <v>25</v>
      </c>
      <c r="T515" s="46">
        <v>25</v>
      </c>
      <c r="U515" s="46">
        <f t="shared" ref="U515:U578" si="132">IF(I515&lt;=$AA$5,$AB$4,IF(I515&lt;=$AA$15,$AB$6,IF(I515&lt;=$AA$17,$AB$16,IF(I515&lt;=$AA$19,AB$18,IF(I515&lt;=$AA$21,AB$20,IF(I515&lt;=$AA$23,AB$22,AB$23))))))</f>
        <v>160</v>
      </c>
      <c r="V515" s="15">
        <f t="shared" si="127"/>
        <v>210</v>
      </c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</row>
    <row r="516" spans="1:35" ht="13.5" customHeight="1">
      <c r="A516" s="235" t="str">
        <f t="shared" si="121"/>
        <v>LW3411050Kolor</v>
      </c>
      <c r="B516" s="18" t="s">
        <v>1746</v>
      </c>
      <c r="C516" s="14" t="s">
        <v>2</v>
      </c>
      <c r="D516" s="15">
        <v>110</v>
      </c>
      <c r="E516" s="13">
        <v>50</v>
      </c>
      <c r="F516" s="61" t="s">
        <v>2362</v>
      </c>
      <c r="G516" s="43" t="str">
        <f t="shared" si="126"/>
        <v>45,87</v>
      </c>
      <c r="H516" s="43" t="str">
        <f t="shared" si="130"/>
        <v>45,87</v>
      </c>
      <c r="I516" s="43">
        <f t="shared" si="122"/>
        <v>48.87</v>
      </c>
      <c r="J516" s="61" t="s">
        <v>2397</v>
      </c>
      <c r="K516" s="58" t="str">
        <f t="shared" si="128"/>
        <v>1110,59</v>
      </c>
      <c r="L516" s="51">
        <f t="shared" si="129"/>
        <v>1111</v>
      </c>
      <c r="M516" s="53">
        <v>1.1000000000000001</v>
      </c>
      <c r="N516" s="54">
        <v>60</v>
      </c>
      <c r="O516" s="55">
        <f t="shared" si="125"/>
        <v>1282.1000000000001</v>
      </c>
      <c r="P516" s="57">
        <f t="shared" si="131"/>
        <v>1282</v>
      </c>
      <c r="Q516" s="23"/>
      <c r="R516" s="23"/>
      <c r="S516" s="46">
        <v>25</v>
      </c>
      <c r="T516" s="46">
        <v>25</v>
      </c>
      <c r="U516" s="46">
        <f t="shared" si="132"/>
        <v>160</v>
      </c>
      <c r="V516" s="15">
        <f t="shared" si="127"/>
        <v>210</v>
      </c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</row>
    <row r="517" spans="1:35" ht="13.5" customHeight="1">
      <c r="A517" s="235" t="str">
        <f t="shared" si="121"/>
        <v>LW3511050Kolor</v>
      </c>
      <c r="B517" s="18" t="s">
        <v>1747</v>
      </c>
      <c r="C517" s="14" t="s">
        <v>2</v>
      </c>
      <c r="D517" s="15">
        <v>110</v>
      </c>
      <c r="E517" s="13">
        <v>50</v>
      </c>
      <c r="F517" s="61" t="s">
        <v>2363</v>
      </c>
      <c r="G517" s="43" t="str">
        <f t="shared" si="126"/>
        <v>37,72</v>
      </c>
      <c r="H517" s="43" t="str">
        <f t="shared" si="130"/>
        <v>37,72</v>
      </c>
      <c r="I517" s="43">
        <f t="shared" si="122"/>
        <v>40.72</v>
      </c>
      <c r="J517" s="61" t="s">
        <v>2398</v>
      </c>
      <c r="K517" s="58" t="str">
        <f t="shared" si="128"/>
        <v>736,12</v>
      </c>
      <c r="L517" s="51">
        <f t="shared" si="129"/>
        <v>737</v>
      </c>
      <c r="M517" s="53">
        <v>1.1000000000000001</v>
      </c>
      <c r="N517" s="54">
        <v>60</v>
      </c>
      <c r="O517" s="55">
        <f t="shared" si="125"/>
        <v>870.7</v>
      </c>
      <c r="P517" s="57">
        <f t="shared" si="131"/>
        <v>870</v>
      </c>
      <c r="Q517" s="23"/>
      <c r="R517" s="23"/>
      <c r="S517" s="46">
        <v>25</v>
      </c>
      <c r="T517" s="46">
        <v>25</v>
      </c>
      <c r="U517" s="46">
        <f t="shared" si="132"/>
        <v>160</v>
      </c>
      <c r="V517" s="15">
        <f t="shared" si="127"/>
        <v>210</v>
      </c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</row>
    <row r="518" spans="1:35" ht="13.5" customHeight="1">
      <c r="A518" s="235" t="str">
        <f t="shared" si="121"/>
        <v>LW3611050Kolor</v>
      </c>
      <c r="B518" s="18" t="s">
        <v>1748</v>
      </c>
      <c r="C518" s="14" t="s">
        <v>2</v>
      </c>
      <c r="D518" s="15">
        <v>110</v>
      </c>
      <c r="E518" s="13">
        <v>50</v>
      </c>
      <c r="F518" s="61" t="s">
        <v>2364</v>
      </c>
      <c r="G518" s="43" t="str">
        <f t="shared" si="126"/>
        <v>39,97</v>
      </c>
      <c r="H518" s="43" t="str">
        <f t="shared" si="130"/>
        <v>39,97</v>
      </c>
      <c r="I518" s="43">
        <f t="shared" si="122"/>
        <v>42.97</v>
      </c>
      <c r="J518" s="61" t="s">
        <v>2399</v>
      </c>
      <c r="K518" s="58" t="str">
        <f t="shared" si="128"/>
        <v>872,58</v>
      </c>
      <c r="L518" s="51">
        <f t="shared" si="129"/>
        <v>873</v>
      </c>
      <c r="M518" s="53">
        <v>1.1000000000000001</v>
      </c>
      <c r="N518" s="54">
        <v>60</v>
      </c>
      <c r="O518" s="55">
        <f t="shared" si="125"/>
        <v>1020.3000000000001</v>
      </c>
      <c r="P518" s="57">
        <f t="shared" si="131"/>
        <v>1020</v>
      </c>
      <c r="Q518" s="23"/>
      <c r="R518" s="23"/>
      <c r="S518" s="46">
        <v>25</v>
      </c>
      <c r="T518" s="46">
        <v>25</v>
      </c>
      <c r="U518" s="46">
        <f t="shared" si="132"/>
        <v>160</v>
      </c>
      <c r="V518" s="15">
        <f t="shared" si="127"/>
        <v>210</v>
      </c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</row>
    <row r="519" spans="1:35" ht="13.5" customHeight="1">
      <c r="A519" s="235" t="str">
        <f t="shared" si="121"/>
        <v>LW3711050Kolor</v>
      </c>
      <c r="B519" s="18" t="s">
        <v>1907</v>
      </c>
      <c r="C519" s="14" t="s">
        <v>2</v>
      </c>
      <c r="D519" s="15">
        <v>110</v>
      </c>
      <c r="E519" s="13">
        <v>50</v>
      </c>
      <c r="F519" s="61" t="s">
        <v>15</v>
      </c>
      <c r="G519" s="43" t="str">
        <f t="shared" si="126"/>
        <v>36,98</v>
      </c>
      <c r="H519" s="43" t="str">
        <f t="shared" si="130"/>
        <v>36,98</v>
      </c>
      <c r="I519" s="43">
        <f t="shared" si="122"/>
        <v>39.979999999999997</v>
      </c>
      <c r="J519" s="61" t="s">
        <v>2400</v>
      </c>
      <c r="K519" s="58" t="str">
        <f t="shared" si="128"/>
        <v>667,40</v>
      </c>
      <c r="L519" s="51">
        <f t="shared" si="129"/>
        <v>668</v>
      </c>
      <c r="M519" s="53">
        <v>1.1000000000000001</v>
      </c>
      <c r="N519" s="54">
        <v>60</v>
      </c>
      <c r="O519" s="55">
        <f t="shared" si="125"/>
        <v>794.80000000000007</v>
      </c>
      <c r="P519" s="57">
        <f t="shared" si="131"/>
        <v>794</v>
      </c>
      <c r="Q519" s="23"/>
      <c r="R519" s="23"/>
      <c r="S519" s="46">
        <v>25</v>
      </c>
      <c r="T519" s="46">
        <v>25</v>
      </c>
      <c r="U519" s="46">
        <f t="shared" si="132"/>
        <v>120</v>
      </c>
      <c r="V519" s="15">
        <f t="shared" si="127"/>
        <v>170</v>
      </c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</row>
    <row r="520" spans="1:35" s="4" customFormat="1" ht="13.5" customHeight="1">
      <c r="A520" s="235" t="str">
        <f t="shared" si="121"/>
        <v>LW3811050Kolor</v>
      </c>
      <c r="B520" s="18" t="s">
        <v>1978</v>
      </c>
      <c r="C520" s="14" t="s">
        <v>2</v>
      </c>
      <c r="D520" s="15">
        <v>110</v>
      </c>
      <c r="E520" s="13">
        <v>50</v>
      </c>
      <c r="F520" s="61" t="s">
        <v>29</v>
      </c>
      <c r="G520" s="43" t="str">
        <f t="shared" si="126"/>
        <v>37,39</v>
      </c>
      <c r="H520" s="43" t="str">
        <f t="shared" si="130"/>
        <v>37,39</v>
      </c>
      <c r="I520" s="43">
        <f t="shared" si="122"/>
        <v>40.39</v>
      </c>
      <c r="J520" s="61" t="s">
        <v>2401</v>
      </c>
      <c r="K520" s="58" t="str">
        <f t="shared" si="128"/>
        <v>790,77</v>
      </c>
      <c r="L520" s="51">
        <f t="shared" si="129"/>
        <v>791</v>
      </c>
      <c r="M520" s="53">
        <v>1.1000000000000001</v>
      </c>
      <c r="N520" s="54">
        <v>60</v>
      </c>
      <c r="O520" s="55">
        <f t="shared" si="125"/>
        <v>930.1</v>
      </c>
      <c r="P520" s="57">
        <f t="shared" si="131"/>
        <v>930</v>
      </c>
      <c r="Q520" s="23"/>
      <c r="R520" s="23"/>
      <c r="S520" s="46">
        <v>25</v>
      </c>
      <c r="T520" s="46">
        <v>25</v>
      </c>
      <c r="U520" s="46">
        <f t="shared" si="132"/>
        <v>160</v>
      </c>
      <c r="V520" s="15">
        <f t="shared" si="127"/>
        <v>210</v>
      </c>
    </row>
    <row r="521" spans="1:35" ht="13.5" customHeight="1">
      <c r="A521" s="23" t="str">
        <f t="shared" ref="A521:A557" si="133">CONCATENATE(B521,D521,E521,C521)</f>
        <v>LW duble 1 11050Drewnopodobne</v>
      </c>
      <c r="B521" s="18" t="s">
        <v>90</v>
      </c>
      <c r="C521" s="14" t="s">
        <v>432</v>
      </c>
      <c r="D521" s="31">
        <v>110</v>
      </c>
      <c r="E521" s="31">
        <v>50</v>
      </c>
      <c r="F521" s="61" t="s">
        <v>2227</v>
      </c>
      <c r="G521" s="43" t="str">
        <f t="shared" ref="G521:G557" si="134">LEFT(F521,FIND("kg",F521)-2)</f>
        <v>36,96</v>
      </c>
      <c r="H521" s="43" t="str">
        <f t="shared" ref="H521:H557" si="135">MID(G521,1,5)</f>
        <v>36,96</v>
      </c>
      <c r="I521" s="43">
        <f>H521+3</f>
        <v>39.96</v>
      </c>
      <c r="J521" s="56"/>
      <c r="K521" s="58">
        <f t="shared" ref="K521:K557" si="136">P447+(P484-P447)/2</f>
        <v>793</v>
      </c>
      <c r="L521" s="51">
        <f t="shared" ref="L521:L557" si="137">ROUNDUP(K521,0)</f>
        <v>793</v>
      </c>
      <c r="M521" s="53">
        <v>1.1000000000000001</v>
      </c>
      <c r="N521" s="54">
        <v>0</v>
      </c>
      <c r="O521" s="55">
        <f t="shared" ref="O521:O557" si="138">L521*M521+N521</f>
        <v>872.30000000000007</v>
      </c>
      <c r="P521" s="57">
        <f t="shared" ref="P521:P557" si="139">INT(O521)</f>
        <v>872</v>
      </c>
      <c r="Q521" s="23"/>
      <c r="R521" s="23"/>
      <c r="S521" s="46">
        <v>25</v>
      </c>
      <c r="T521" s="46">
        <v>25</v>
      </c>
      <c r="U521" s="46">
        <f t="shared" si="132"/>
        <v>120</v>
      </c>
      <c r="V521" s="15">
        <f t="shared" ref="V521:V557" si="140">SUM(S521:U521)</f>
        <v>170</v>
      </c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</row>
    <row r="522" spans="1:35" ht="13.5" customHeight="1">
      <c r="A522" s="23" t="str">
        <f t="shared" si="133"/>
        <v>LW duble 2 11050Drewnopodobne</v>
      </c>
      <c r="B522" s="18" t="s">
        <v>91</v>
      </c>
      <c r="C522" s="14" t="s">
        <v>432</v>
      </c>
      <c r="D522" s="15">
        <v>110</v>
      </c>
      <c r="E522" s="13">
        <v>50</v>
      </c>
      <c r="F522" s="61" t="s">
        <v>2334</v>
      </c>
      <c r="G522" s="43" t="str">
        <f t="shared" si="134"/>
        <v>38,09</v>
      </c>
      <c r="H522" s="43" t="str">
        <f t="shared" si="135"/>
        <v>38,09</v>
      </c>
      <c r="I522" s="43">
        <f t="shared" ref="I522:I557" si="141">H522+3</f>
        <v>41.09</v>
      </c>
      <c r="J522" s="44"/>
      <c r="K522" s="58">
        <f t="shared" si="136"/>
        <v>923</v>
      </c>
      <c r="L522" s="51">
        <f t="shared" si="137"/>
        <v>923</v>
      </c>
      <c r="M522" s="53">
        <v>1.1000000000000001</v>
      </c>
      <c r="N522" s="54">
        <v>0</v>
      </c>
      <c r="O522" s="55">
        <f t="shared" si="138"/>
        <v>1015.3000000000001</v>
      </c>
      <c r="P522" s="57">
        <f t="shared" si="139"/>
        <v>1015</v>
      </c>
      <c r="Q522" s="23"/>
      <c r="R522" s="23"/>
      <c r="S522" s="46">
        <v>25</v>
      </c>
      <c r="T522" s="46">
        <v>25</v>
      </c>
      <c r="U522" s="46">
        <f t="shared" si="132"/>
        <v>160</v>
      </c>
      <c r="V522" s="15">
        <f t="shared" si="140"/>
        <v>210</v>
      </c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</row>
    <row r="523" spans="1:35" ht="13.5" customHeight="1">
      <c r="A523" s="23" t="str">
        <f t="shared" si="133"/>
        <v>LW duble 3 11050Drewnopodobne</v>
      </c>
      <c r="B523" s="18" t="s">
        <v>92</v>
      </c>
      <c r="C523" s="14" t="s">
        <v>432</v>
      </c>
      <c r="D523" s="31">
        <v>110</v>
      </c>
      <c r="E523" s="31">
        <v>50</v>
      </c>
      <c r="F523" s="61" t="s">
        <v>2335</v>
      </c>
      <c r="G523" s="43" t="str">
        <f t="shared" si="134"/>
        <v>40,93</v>
      </c>
      <c r="H523" s="43" t="str">
        <f t="shared" si="135"/>
        <v>40,93</v>
      </c>
      <c r="I523" s="43">
        <f t="shared" si="141"/>
        <v>43.93</v>
      </c>
      <c r="J523" s="44"/>
      <c r="K523" s="58">
        <f t="shared" si="136"/>
        <v>1137.5</v>
      </c>
      <c r="L523" s="51">
        <f t="shared" si="137"/>
        <v>1138</v>
      </c>
      <c r="M523" s="53">
        <v>1.1000000000000001</v>
      </c>
      <c r="N523" s="54">
        <v>0</v>
      </c>
      <c r="O523" s="55">
        <f t="shared" si="138"/>
        <v>1251.8000000000002</v>
      </c>
      <c r="P523" s="57">
        <f t="shared" si="139"/>
        <v>1251</v>
      </c>
      <c r="Q523" s="23"/>
      <c r="R523" s="23"/>
      <c r="S523" s="46">
        <v>25</v>
      </c>
      <c r="T523" s="46">
        <v>25</v>
      </c>
      <c r="U523" s="46">
        <f t="shared" si="132"/>
        <v>160</v>
      </c>
      <c r="V523" s="15">
        <f t="shared" si="140"/>
        <v>210</v>
      </c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</row>
    <row r="524" spans="1:35" ht="13.5" customHeight="1">
      <c r="A524" s="23" t="str">
        <f t="shared" si="133"/>
        <v>LW1 11050Drewnopodobne</v>
      </c>
      <c r="B524" s="18" t="s">
        <v>93</v>
      </c>
      <c r="C524" s="14" t="s">
        <v>432</v>
      </c>
      <c r="D524" s="15">
        <v>110</v>
      </c>
      <c r="E524" s="13">
        <v>50</v>
      </c>
      <c r="F524" s="61" t="s">
        <v>2336</v>
      </c>
      <c r="G524" s="43" t="str">
        <f t="shared" si="134"/>
        <v>27,46</v>
      </c>
      <c r="H524" s="43" t="str">
        <f t="shared" si="135"/>
        <v>27,46</v>
      </c>
      <c r="I524" s="43">
        <f t="shared" si="141"/>
        <v>30.46</v>
      </c>
      <c r="J524" s="44"/>
      <c r="K524" s="58">
        <f t="shared" si="136"/>
        <v>526.5</v>
      </c>
      <c r="L524" s="51">
        <f t="shared" si="137"/>
        <v>527</v>
      </c>
      <c r="M524" s="53">
        <v>1.1000000000000001</v>
      </c>
      <c r="N524" s="54">
        <v>0</v>
      </c>
      <c r="O524" s="55">
        <f t="shared" si="138"/>
        <v>579.70000000000005</v>
      </c>
      <c r="P524" s="57">
        <f t="shared" si="139"/>
        <v>579</v>
      </c>
      <c r="Q524" s="23"/>
      <c r="R524" s="23"/>
      <c r="S524" s="46">
        <v>25</v>
      </c>
      <c r="T524" s="46">
        <v>25</v>
      </c>
      <c r="U524" s="46">
        <f t="shared" si="132"/>
        <v>90</v>
      </c>
      <c r="V524" s="15">
        <f t="shared" si="140"/>
        <v>140</v>
      </c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</row>
    <row r="525" spans="1:35" ht="13.5" customHeight="1">
      <c r="A525" s="23" t="str">
        <f t="shared" si="133"/>
        <v>LW2 11050Drewnopodobne</v>
      </c>
      <c r="B525" s="18" t="s">
        <v>104</v>
      </c>
      <c r="C525" s="14" t="s">
        <v>432</v>
      </c>
      <c r="D525" s="31">
        <v>110</v>
      </c>
      <c r="E525" s="31">
        <v>50</v>
      </c>
      <c r="F525" s="61" t="s">
        <v>2337</v>
      </c>
      <c r="G525" s="43" t="str">
        <f t="shared" si="134"/>
        <v>28,71</v>
      </c>
      <c r="H525" s="43" t="str">
        <f t="shared" si="135"/>
        <v>28,71</v>
      </c>
      <c r="I525" s="43">
        <f t="shared" si="141"/>
        <v>31.71</v>
      </c>
      <c r="J525" s="44"/>
      <c r="K525" s="58">
        <f t="shared" si="136"/>
        <v>575</v>
      </c>
      <c r="L525" s="51">
        <f t="shared" si="137"/>
        <v>575</v>
      </c>
      <c r="M525" s="53">
        <v>1.1000000000000001</v>
      </c>
      <c r="N525" s="54">
        <v>0</v>
      </c>
      <c r="O525" s="55">
        <f t="shared" si="138"/>
        <v>632.5</v>
      </c>
      <c r="P525" s="57">
        <f t="shared" si="139"/>
        <v>632</v>
      </c>
      <c r="Q525" s="23"/>
      <c r="R525" s="23"/>
      <c r="S525" s="46">
        <v>25</v>
      </c>
      <c r="T525" s="46">
        <v>25</v>
      </c>
      <c r="U525" s="46">
        <f t="shared" si="132"/>
        <v>120</v>
      </c>
      <c r="V525" s="15">
        <f t="shared" si="140"/>
        <v>170</v>
      </c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</row>
    <row r="526" spans="1:35" ht="13.5" customHeight="1">
      <c r="A526" s="23" t="str">
        <f t="shared" si="133"/>
        <v>LW3 11050Drewnopodobne</v>
      </c>
      <c r="B526" s="18" t="s">
        <v>106</v>
      </c>
      <c r="C526" s="14" t="s">
        <v>432</v>
      </c>
      <c r="D526" s="15">
        <v>110</v>
      </c>
      <c r="E526" s="13">
        <v>50</v>
      </c>
      <c r="F526" s="61" t="s">
        <v>2338</v>
      </c>
      <c r="G526" s="43" t="str">
        <f t="shared" si="134"/>
        <v>29,25</v>
      </c>
      <c r="H526" s="43" t="str">
        <f t="shared" si="135"/>
        <v>29,25</v>
      </c>
      <c r="I526" s="43">
        <f t="shared" si="141"/>
        <v>32.25</v>
      </c>
      <c r="J526" s="44"/>
      <c r="K526" s="58">
        <f t="shared" si="136"/>
        <v>596.5</v>
      </c>
      <c r="L526" s="51">
        <f t="shared" si="137"/>
        <v>597</v>
      </c>
      <c r="M526" s="53">
        <v>1.1000000000000001</v>
      </c>
      <c r="N526" s="54">
        <v>0</v>
      </c>
      <c r="O526" s="55">
        <f t="shared" si="138"/>
        <v>656.7</v>
      </c>
      <c r="P526" s="57">
        <f t="shared" si="139"/>
        <v>656</v>
      </c>
      <c r="Q526" s="23"/>
      <c r="R526" s="23"/>
      <c r="S526" s="46">
        <v>25</v>
      </c>
      <c r="T526" s="46">
        <v>25</v>
      </c>
      <c r="U526" s="46">
        <f t="shared" si="132"/>
        <v>120</v>
      </c>
      <c r="V526" s="15">
        <f t="shared" si="140"/>
        <v>170</v>
      </c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</row>
    <row r="527" spans="1:35" ht="13.5" customHeight="1">
      <c r="A527" s="23" t="str">
        <f t="shared" si="133"/>
        <v>LW4 11050Drewnopodobne</v>
      </c>
      <c r="B527" s="18" t="s">
        <v>107</v>
      </c>
      <c r="C527" s="14" t="s">
        <v>432</v>
      </c>
      <c r="D527" s="31">
        <v>110</v>
      </c>
      <c r="E527" s="31">
        <v>50</v>
      </c>
      <c r="F527" s="61" t="s">
        <v>2339</v>
      </c>
      <c r="G527" s="43" t="str">
        <f t="shared" si="134"/>
        <v>32,31</v>
      </c>
      <c r="H527" s="43" t="str">
        <f t="shared" si="135"/>
        <v>32,31</v>
      </c>
      <c r="I527" s="43">
        <f t="shared" si="141"/>
        <v>35.31</v>
      </c>
      <c r="J527" s="44"/>
      <c r="K527" s="58">
        <f t="shared" si="136"/>
        <v>678</v>
      </c>
      <c r="L527" s="51">
        <f t="shared" si="137"/>
        <v>678</v>
      </c>
      <c r="M527" s="53">
        <v>1.1000000000000001</v>
      </c>
      <c r="N527" s="54">
        <v>0</v>
      </c>
      <c r="O527" s="55">
        <f t="shared" si="138"/>
        <v>745.80000000000007</v>
      </c>
      <c r="P527" s="57">
        <f t="shared" si="139"/>
        <v>745</v>
      </c>
      <c r="Q527" s="23"/>
      <c r="R527" s="23"/>
      <c r="S527" s="46">
        <v>25</v>
      </c>
      <c r="T527" s="46">
        <v>25</v>
      </c>
      <c r="U527" s="46">
        <f t="shared" si="132"/>
        <v>120</v>
      </c>
      <c r="V527" s="15">
        <f t="shared" si="140"/>
        <v>170</v>
      </c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</row>
    <row r="528" spans="1:35" ht="13.5" customHeight="1">
      <c r="A528" s="23" t="str">
        <f t="shared" si="133"/>
        <v>LW5 11050Drewnopodobne</v>
      </c>
      <c r="B528" s="18" t="s">
        <v>108</v>
      </c>
      <c r="C528" s="14" t="s">
        <v>432</v>
      </c>
      <c r="D528" s="15">
        <v>110</v>
      </c>
      <c r="E528" s="13">
        <v>50</v>
      </c>
      <c r="F528" s="61" t="s">
        <v>2340</v>
      </c>
      <c r="G528" s="43" t="str">
        <f t="shared" si="134"/>
        <v>33,66</v>
      </c>
      <c r="H528" s="43" t="str">
        <f t="shared" si="135"/>
        <v>33,66</v>
      </c>
      <c r="I528" s="43">
        <f t="shared" si="141"/>
        <v>36.659999999999997</v>
      </c>
      <c r="J528" s="44"/>
      <c r="K528" s="58">
        <f t="shared" si="136"/>
        <v>721.5</v>
      </c>
      <c r="L528" s="51">
        <f t="shared" si="137"/>
        <v>722</v>
      </c>
      <c r="M528" s="53">
        <v>1.1000000000000001</v>
      </c>
      <c r="N528" s="54">
        <v>0</v>
      </c>
      <c r="O528" s="55">
        <f t="shared" si="138"/>
        <v>794.2</v>
      </c>
      <c r="P528" s="57">
        <f t="shared" si="139"/>
        <v>794</v>
      </c>
      <c r="Q528" s="23"/>
      <c r="R528" s="23"/>
      <c r="S528" s="46">
        <v>25</v>
      </c>
      <c r="T528" s="46">
        <v>25</v>
      </c>
      <c r="U528" s="46">
        <f t="shared" si="132"/>
        <v>120</v>
      </c>
      <c r="V528" s="15">
        <f t="shared" si="140"/>
        <v>170</v>
      </c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</row>
    <row r="529" spans="1:35" ht="13.5" customHeight="1">
      <c r="A529" s="23" t="str">
        <f t="shared" si="133"/>
        <v>LW6 11050Drewnopodobne</v>
      </c>
      <c r="B529" s="18" t="s">
        <v>109</v>
      </c>
      <c r="C529" s="14" t="s">
        <v>432</v>
      </c>
      <c r="D529" s="31">
        <v>110</v>
      </c>
      <c r="E529" s="31">
        <v>50</v>
      </c>
      <c r="F529" s="61" t="s">
        <v>2341</v>
      </c>
      <c r="G529" s="43" t="str">
        <f t="shared" si="134"/>
        <v>35,75</v>
      </c>
      <c r="H529" s="43" t="str">
        <f t="shared" si="135"/>
        <v>35,75</v>
      </c>
      <c r="I529" s="43">
        <f t="shared" si="141"/>
        <v>38.75</v>
      </c>
      <c r="J529" s="44"/>
      <c r="K529" s="58">
        <f t="shared" si="136"/>
        <v>784</v>
      </c>
      <c r="L529" s="51">
        <f t="shared" si="137"/>
        <v>784</v>
      </c>
      <c r="M529" s="53">
        <v>1.1000000000000001</v>
      </c>
      <c r="N529" s="54">
        <v>0</v>
      </c>
      <c r="O529" s="55">
        <f t="shared" si="138"/>
        <v>862.40000000000009</v>
      </c>
      <c r="P529" s="57">
        <f t="shared" si="139"/>
        <v>862</v>
      </c>
      <c r="Q529" s="23"/>
      <c r="R529" s="23"/>
      <c r="S529" s="46">
        <v>25</v>
      </c>
      <c r="T529" s="46">
        <v>25</v>
      </c>
      <c r="U529" s="46">
        <f t="shared" si="132"/>
        <v>120</v>
      </c>
      <c r="V529" s="15">
        <f t="shared" si="140"/>
        <v>170</v>
      </c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</row>
    <row r="530" spans="1:35" ht="13.5" customHeight="1">
      <c r="A530" s="23" t="str">
        <f t="shared" si="133"/>
        <v>LW7 11050Drewnopodobne</v>
      </c>
      <c r="B530" s="18" t="s">
        <v>110</v>
      </c>
      <c r="C530" s="14" t="s">
        <v>432</v>
      </c>
      <c r="D530" s="15">
        <v>110</v>
      </c>
      <c r="E530" s="13">
        <v>50</v>
      </c>
      <c r="F530" s="61" t="s">
        <v>2342</v>
      </c>
      <c r="G530" s="43" t="str">
        <f t="shared" si="134"/>
        <v>31,88</v>
      </c>
      <c r="H530" s="43" t="str">
        <f t="shared" si="135"/>
        <v>31,88</v>
      </c>
      <c r="I530" s="43">
        <f t="shared" si="141"/>
        <v>34.879999999999995</v>
      </c>
      <c r="J530" s="44"/>
      <c r="K530" s="58">
        <f t="shared" si="136"/>
        <v>679.5</v>
      </c>
      <c r="L530" s="51">
        <f t="shared" si="137"/>
        <v>680</v>
      </c>
      <c r="M530" s="53">
        <v>1.1000000000000001</v>
      </c>
      <c r="N530" s="54">
        <v>0</v>
      </c>
      <c r="O530" s="55">
        <f t="shared" si="138"/>
        <v>748.00000000000011</v>
      </c>
      <c r="P530" s="57">
        <f t="shared" si="139"/>
        <v>748</v>
      </c>
      <c r="Q530" s="23"/>
      <c r="R530" s="23"/>
      <c r="S530" s="46">
        <v>25</v>
      </c>
      <c r="T530" s="46">
        <v>25</v>
      </c>
      <c r="U530" s="46">
        <f t="shared" si="132"/>
        <v>120</v>
      </c>
      <c r="V530" s="15">
        <f t="shared" si="140"/>
        <v>170</v>
      </c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</row>
    <row r="531" spans="1:35" ht="13.5" customHeight="1">
      <c r="A531" s="23" t="str">
        <f t="shared" si="133"/>
        <v>LW8 11050Drewnopodobne</v>
      </c>
      <c r="B531" s="18" t="s">
        <v>111</v>
      </c>
      <c r="C531" s="14" t="s">
        <v>432</v>
      </c>
      <c r="D531" s="31">
        <v>110</v>
      </c>
      <c r="E531" s="31">
        <v>50</v>
      </c>
      <c r="F531" s="61" t="s">
        <v>1929</v>
      </c>
      <c r="G531" s="43" t="str">
        <f t="shared" si="134"/>
        <v>33,98</v>
      </c>
      <c r="H531" s="43" t="str">
        <f t="shared" si="135"/>
        <v>33,98</v>
      </c>
      <c r="I531" s="43">
        <f t="shared" si="141"/>
        <v>36.979999999999997</v>
      </c>
      <c r="J531" s="44"/>
      <c r="K531" s="58">
        <f t="shared" si="136"/>
        <v>743.5</v>
      </c>
      <c r="L531" s="51">
        <f t="shared" si="137"/>
        <v>744</v>
      </c>
      <c r="M531" s="53">
        <v>1.1000000000000001</v>
      </c>
      <c r="N531" s="54">
        <v>0</v>
      </c>
      <c r="O531" s="55">
        <f t="shared" si="138"/>
        <v>818.40000000000009</v>
      </c>
      <c r="P531" s="57">
        <f t="shared" si="139"/>
        <v>818</v>
      </c>
      <c r="Q531" s="23"/>
      <c r="R531" s="23"/>
      <c r="S531" s="46">
        <v>25</v>
      </c>
      <c r="T531" s="46">
        <v>25</v>
      </c>
      <c r="U531" s="46">
        <f t="shared" si="132"/>
        <v>120</v>
      </c>
      <c r="V531" s="15">
        <f t="shared" si="140"/>
        <v>170</v>
      </c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</row>
    <row r="532" spans="1:35" ht="13.5" customHeight="1">
      <c r="A532" s="23" t="str">
        <f t="shared" si="133"/>
        <v>LW9 11050Drewnopodobne</v>
      </c>
      <c r="B532" s="18" t="s">
        <v>112</v>
      </c>
      <c r="C532" s="14" t="s">
        <v>432</v>
      </c>
      <c r="D532" s="15">
        <v>110</v>
      </c>
      <c r="E532" s="13">
        <v>50</v>
      </c>
      <c r="F532" s="61" t="s">
        <v>2343</v>
      </c>
      <c r="G532" s="43" t="str">
        <f t="shared" si="134"/>
        <v>34,91</v>
      </c>
      <c r="H532" s="43" t="str">
        <f t="shared" si="135"/>
        <v>34,91</v>
      </c>
      <c r="I532" s="43">
        <f t="shared" si="141"/>
        <v>37.909999999999997</v>
      </c>
      <c r="J532" s="44"/>
      <c r="K532" s="58">
        <f t="shared" si="136"/>
        <v>804.5</v>
      </c>
      <c r="L532" s="51">
        <f t="shared" si="137"/>
        <v>805</v>
      </c>
      <c r="M532" s="53">
        <v>1.1000000000000001</v>
      </c>
      <c r="N532" s="54">
        <v>0</v>
      </c>
      <c r="O532" s="55">
        <f t="shared" si="138"/>
        <v>885.50000000000011</v>
      </c>
      <c r="P532" s="57">
        <f t="shared" si="139"/>
        <v>885</v>
      </c>
      <c r="Q532" s="23"/>
      <c r="R532" s="23"/>
      <c r="S532" s="46">
        <v>25</v>
      </c>
      <c r="T532" s="46">
        <v>25</v>
      </c>
      <c r="U532" s="46">
        <f t="shared" si="132"/>
        <v>120</v>
      </c>
      <c r="V532" s="15">
        <f t="shared" si="140"/>
        <v>170</v>
      </c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</row>
    <row r="533" spans="1:35" ht="13.5" customHeight="1">
      <c r="A533" s="23" t="str">
        <f t="shared" si="133"/>
        <v>LW10 11050Drewnopodobne</v>
      </c>
      <c r="B533" s="18" t="s">
        <v>94</v>
      </c>
      <c r="C533" s="14" t="s">
        <v>432</v>
      </c>
      <c r="D533" s="31">
        <v>110</v>
      </c>
      <c r="E533" s="31">
        <v>50</v>
      </c>
      <c r="F533" s="61" t="s">
        <v>2344</v>
      </c>
      <c r="G533" s="43" t="str">
        <f t="shared" si="134"/>
        <v>37,01</v>
      </c>
      <c r="H533" s="43" t="str">
        <f t="shared" si="135"/>
        <v>37,01</v>
      </c>
      <c r="I533" s="43">
        <f t="shared" si="141"/>
        <v>40.01</v>
      </c>
      <c r="J533" s="44"/>
      <c r="K533" s="58">
        <f t="shared" si="136"/>
        <v>867.5</v>
      </c>
      <c r="L533" s="51">
        <f t="shared" si="137"/>
        <v>868</v>
      </c>
      <c r="M533" s="53">
        <v>1.1000000000000001</v>
      </c>
      <c r="N533" s="54">
        <v>0</v>
      </c>
      <c r="O533" s="55">
        <f t="shared" si="138"/>
        <v>954.80000000000007</v>
      </c>
      <c r="P533" s="57">
        <f t="shared" si="139"/>
        <v>954</v>
      </c>
      <c r="Q533" s="23"/>
      <c r="R533" s="23"/>
      <c r="S533" s="46">
        <v>25</v>
      </c>
      <c r="T533" s="46">
        <v>25</v>
      </c>
      <c r="U533" s="46">
        <f t="shared" si="132"/>
        <v>120</v>
      </c>
      <c r="V533" s="15">
        <f t="shared" si="140"/>
        <v>170</v>
      </c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</row>
    <row r="534" spans="1:35" ht="13.5" customHeight="1">
      <c r="A534" s="23" t="str">
        <f t="shared" si="133"/>
        <v>LW11 11050Drewnopodobne</v>
      </c>
      <c r="B534" s="18" t="s">
        <v>95</v>
      </c>
      <c r="C534" s="14" t="s">
        <v>432</v>
      </c>
      <c r="D534" s="15">
        <v>110</v>
      </c>
      <c r="E534" s="13">
        <v>50</v>
      </c>
      <c r="F534" s="61" t="s">
        <v>2345</v>
      </c>
      <c r="G534" s="43" t="str">
        <f t="shared" si="134"/>
        <v>37</v>
      </c>
      <c r="H534" s="43" t="str">
        <f t="shared" si="135"/>
        <v>37</v>
      </c>
      <c r="I534" s="43">
        <f t="shared" si="141"/>
        <v>40</v>
      </c>
      <c r="J534" s="44"/>
      <c r="K534" s="58">
        <f t="shared" si="136"/>
        <v>735.5</v>
      </c>
      <c r="L534" s="51">
        <f t="shared" si="137"/>
        <v>736</v>
      </c>
      <c r="M534" s="53">
        <v>1.1000000000000001</v>
      </c>
      <c r="N534" s="54">
        <v>0</v>
      </c>
      <c r="O534" s="55">
        <f t="shared" si="138"/>
        <v>809.6</v>
      </c>
      <c r="P534" s="57">
        <f t="shared" si="139"/>
        <v>809</v>
      </c>
      <c r="Q534" s="23"/>
      <c r="R534" s="23"/>
      <c r="S534" s="46">
        <v>25</v>
      </c>
      <c r="T534" s="46">
        <v>25</v>
      </c>
      <c r="U534" s="46">
        <f t="shared" si="132"/>
        <v>120</v>
      </c>
      <c r="V534" s="15">
        <f t="shared" si="140"/>
        <v>170</v>
      </c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</row>
    <row r="535" spans="1:35" ht="13.5" customHeight="1">
      <c r="A535" s="23" t="str">
        <f t="shared" si="133"/>
        <v>LW12 11050Drewnopodobne</v>
      </c>
      <c r="B535" s="18" t="s">
        <v>96</v>
      </c>
      <c r="C535" s="14" t="s">
        <v>432</v>
      </c>
      <c r="D535" s="31">
        <v>110</v>
      </c>
      <c r="E535" s="31">
        <v>50</v>
      </c>
      <c r="F535" s="61" t="s">
        <v>2346</v>
      </c>
      <c r="G535" s="43" t="str">
        <f t="shared" si="134"/>
        <v>39,09</v>
      </c>
      <c r="H535" s="43" t="str">
        <f t="shared" si="135"/>
        <v>39,09</v>
      </c>
      <c r="I535" s="43">
        <f t="shared" si="141"/>
        <v>42.09</v>
      </c>
      <c r="J535" s="44"/>
      <c r="K535" s="58">
        <f t="shared" si="136"/>
        <v>840</v>
      </c>
      <c r="L535" s="51">
        <f t="shared" si="137"/>
        <v>840</v>
      </c>
      <c r="M535" s="53">
        <v>1.1000000000000001</v>
      </c>
      <c r="N535" s="54">
        <v>0</v>
      </c>
      <c r="O535" s="55">
        <f t="shared" si="138"/>
        <v>924.00000000000011</v>
      </c>
      <c r="P535" s="57">
        <f t="shared" si="139"/>
        <v>924</v>
      </c>
      <c r="Q535" s="23"/>
      <c r="R535" s="23"/>
      <c r="S535" s="46">
        <v>25</v>
      </c>
      <c r="T535" s="46">
        <v>25</v>
      </c>
      <c r="U535" s="46">
        <f t="shared" si="132"/>
        <v>160</v>
      </c>
      <c r="V535" s="15">
        <f t="shared" si="140"/>
        <v>210</v>
      </c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</row>
    <row r="536" spans="1:35" ht="13.5" customHeight="1">
      <c r="A536" s="23" t="str">
        <f t="shared" si="133"/>
        <v>LW13 11050Drewnopodobne</v>
      </c>
      <c r="B536" s="18" t="s">
        <v>97</v>
      </c>
      <c r="C536" s="14" t="s">
        <v>432</v>
      </c>
      <c r="D536" s="15">
        <v>110</v>
      </c>
      <c r="E536" s="13">
        <v>50</v>
      </c>
      <c r="F536" s="61" t="s">
        <v>2347</v>
      </c>
      <c r="G536" s="43" t="str">
        <f t="shared" si="134"/>
        <v>39,29</v>
      </c>
      <c r="H536" s="43" t="str">
        <f t="shared" si="135"/>
        <v>39,29</v>
      </c>
      <c r="I536" s="43">
        <f t="shared" si="141"/>
        <v>42.29</v>
      </c>
      <c r="J536" s="44"/>
      <c r="K536" s="58">
        <f t="shared" si="136"/>
        <v>851</v>
      </c>
      <c r="L536" s="51">
        <f t="shared" si="137"/>
        <v>851</v>
      </c>
      <c r="M536" s="53">
        <v>1.1000000000000001</v>
      </c>
      <c r="N536" s="54">
        <v>0</v>
      </c>
      <c r="O536" s="55">
        <f t="shared" si="138"/>
        <v>936.1</v>
      </c>
      <c r="P536" s="57">
        <f t="shared" si="139"/>
        <v>936</v>
      </c>
      <c r="Q536" s="23"/>
      <c r="R536" s="23"/>
      <c r="S536" s="46">
        <v>25</v>
      </c>
      <c r="T536" s="46">
        <v>25</v>
      </c>
      <c r="U536" s="46">
        <f t="shared" si="132"/>
        <v>160</v>
      </c>
      <c r="V536" s="15">
        <f t="shared" si="140"/>
        <v>210</v>
      </c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</row>
    <row r="537" spans="1:35" ht="13.5" customHeight="1">
      <c r="A537" s="23" t="str">
        <f t="shared" si="133"/>
        <v>LW14 11050Drewnopodobne</v>
      </c>
      <c r="B537" s="18" t="s">
        <v>98</v>
      </c>
      <c r="C537" s="14" t="s">
        <v>432</v>
      </c>
      <c r="D537" s="31">
        <v>110</v>
      </c>
      <c r="E537" s="31">
        <v>50</v>
      </c>
      <c r="F537" s="61" t="s">
        <v>2348</v>
      </c>
      <c r="G537" s="43" t="str">
        <f t="shared" si="134"/>
        <v>41,39</v>
      </c>
      <c r="H537" s="43" t="str">
        <f t="shared" si="135"/>
        <v>41,39</v>
      </c>
      <c r="I537" s="43">
        <f t="shared" si="141"/>
        <v>44.39</v>
      </c>
      <c r="J537" s="44"/>
      <c r="K537" s="58">
        <f t="shared" si="136"/>
        <v>939.5</v>
      </c>
      <c r="L537" s="51">
        <f t="shared" si="137"/>
        <v>940</v>
      </c>
      <c r="M537" s="53">
        <v>1.1000000000000001</v>
      </c>
      <c r="N537" s="54">
        <v>0</v>
      </c>
      <c r="O537" s="55">
        <f t="shared" si="138"/>
        <v>1034</v>
      </c>
      <c r="P537" s="57">
        <f t="shared" si="139"/>
        <v>1034</v>
      </c>
      <c r="Q537" s="23"/>
      <c r="R537" s="23"/>
      <c r="S537" s="46">
        <v>25</v>
      </c>
      <c r="T537" s="46">
        <v>25</v>
      </c>
      <c r="U537" s="46">
        <f t="shared" si="132"/>
        <v>160</v>
      </c>
      <c r="V537" s="15">
        <f t="shared" si="140"/>
        <v>210</v>
      </c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</row>
    <row r="538" spans="1:35" ht="13.5" customHeight="1">
      <c r="A538" s="23" t="str">
        <f t="shared" si="133"/>
        <v>LW15 11050Drewnopodobne</v>
      </c>
      <c r="B538" s="18" t="s">
        <v>99</v>
      </c>
      <c r="C538" s="14" t="s">
        <v>432</v>
      </c>
      <c r="D538" s="15">
        <v>110</v>
      </c>
      <c r="E538" s="13">
        <v>50</v>
      </c>
      <c r="F538" s="61" t="s">
        <v>2349</v>
      </c>
      <c r="G538" s="43" t="str">
        <f t="shared" si="134"/>
        <v>36,24</v>
      </c>
      <c r="H538" s="43" t="str">
        <f t="shared" si="135"/>
        <v>36,24</v>
      </c>
      <c r="I538" s="43">
        <f t="shared" si="141"/>
        <v>39.24</v>
      </c>
      <c r="J538" s="44"/>
      <c r="K538" s="58">
        <f t="shared" si="136"/>
        <v>694</v>
      </c>
      <c r="L538" s="51">
        <f t="shared" si="137"/>
        <v>694</v>
      </c>
      <c r="M538" s="53">
        <v>1.1000000000000001</v>
      </c>
      <c r="N538" s="54">
        <v>0</v>
      </c>
      <c r="O538" s="55">
        <f t="shared" si="138"/>
        <v>763.40000000000009</v>
      </c>
      <c r="P538" s="57">
        <f t="shared" si="139"/>
        <v>763</v>
      </c>
      <c r="Q538" s="23"/>
      <c r="R538" s="23"/>
      <c r="S538" s="46">
        <v>25</v>
      </c>
      <c r="T538" s="46">
        <v>25</v>
      </c>
      <c r="U538" s="46">
        <f t="shared" si="132"/>
        <v>120</v>
      </c>
      <c r="V538" s="15">
        <f t="shared" si="140"/>
        <v>170</v>
      </c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</row>
    <row r="539" spans="1:35" ht="13.5" customHeight="1">
      <c r="A539" s="23" t="str">
        <f t="shared" si="133"/>
        <v>LW16 11050Drewnopodobne</v>
      </c>
      <c r="B539" s="18" t="s">
        <v>100</v>
      </c>
      <c r="C539" s="14" t="s">
        <v>432</v>
      </c>
      <c r="D539" s="31">
        <v>110</v>
      </c>
      <c r="E539" s="31">
        <v>50</v>
      </c>
      <c r="F539" s="61" t="s">
        <v>2350</v>
      </c>
      <c r="G539" s="43" t="str">
        <f t="shared" si="134"/>
        <v>38,37</v>
      </c>
      <c r="H539" s="43" t="str">
        <f t="shared" si="135"/>
        <v>38,37</v>
      </c>
      <c r="I539" s="43">
        <f t="shared" si="141"/>
        <v>41.37</v>
      </c>
      <c r="J539" s="44"/>
      <c r="K539" s="58">
        <f t="shared" si="136"/>
        <v>832.5</v>
      </c>
      <c r="L539" s="51">
        <f t="shared" si="137"/>
        <v>833</v>
      </c>
      <c r="M539" s="53">
        <v>1.1000000000000001</v>
      </c>
      <c r="N539" s="54">
        <v>0</v>
      </c>
      <c r="O539" s="55">
        <f t="shared" si="138"/>
        <v>916.30000000000007</v>
      </c>
      <c r="P539" s="57">
        <f t="shared" si="139"/>
        <v>916</v>
      </c>
      <c r="Q539" s="23"/>
      <c r="R539" s="23"/>
      <c r="S539" s="46">
        <v>25</v>
      </c>
      <c r="T539" s="46">
        <v>25</v>
      </c>
      <c r="U539" s="46">
        <f t="shared" si="132"/>
        <v>160</v>
      </c>
      <c r="V539" s="15">
        <f t="shared" si="140"/>
        <v>210</v>
      </c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</row>
    <row r="540" spans="1:35" ht="13.5" customHeight="1">
      <c r="A540" s="23" t="str">
        <f t="shared" si="133"/>
        <v>LW17 11050Drewnopodobne</v>
      </c>
      <c r="B540" s="18" t="s">
        <v>101</v>
      </c>
      <c r="C540" s="14" t="s">
        <v>432</v>
      </c>
      <c r="D540" s="15">
        <v>110</v>
      </c>
      <c r="E540" s="13">
        <v>50</v>
      </c>
      <c r="F540" s="61" t="s">
        <v>2351</v>
      </c>
      <c r="G540" s="43" t="str">
        <f t="shared" si="134"/>
        <v>40,63</v>
      </c>
      <c r="H540" s="43" t="str">
        <f t="shared" si="135"/>
        <v>40,63</v>
      </c>
      <c r="I540" s="43">
        <f t="shared" si="141"/>
        <v>43.63</v>
      </c>
      <c r="J540" s="44"/>
      <c r="K540" s="58">
        <f t="shared" si="136"/>
        <v>935.5</v>
      </c>
      <c r="L540" s="51">
        <f t="shared" si="137"/>
        <v>936</v>
      </c>
      <c r="M540" s="53">
        <v>1.1000000000000001</v>
      </c>
      <c r="N540" s="54">
        <v>0</v>
      </c>
      <c r="O540" s="55">
        <f t="shared" si="138"/>
        <v>1029.6000000000001</v>
      </c>
      <c r="P540" s="57">
        <f t="shared" si="139"/>
        <v>1029</v>
      </c>
      <c r="Q540" s="23"/>
      <c r="R540" s="23"/>
      <c r="S540" s="46">
        <v>25</v>
      </c>
      <c r="T540" s="46">
        <v>25</v>
      </c>
      <c r="U540" s="46">
        <f t="shared" si="132"/>
        <v>160</v>
      </c>
      <c r="V540" s="15">
        <f t="shared" si="140"/>
        <v>210</v>
      </c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</row>
    <row r="541" spans="1:35" ht="13.5" customHeight="1">
      <c r="A541" s="23" t="str">
        <f t="shared" si="133"/>
        <v>LW18 11050Drewnopodobne</v>
      </c>
      <c r="B541" s="18" t="s">
        <v>102</v>
      </c>
      <c r="C541" s="14" t="s">
        <v>432</v>
      </c>
      <c r="D541" s="31">
        <v>110</v>
      </c>
      <c r="E541" s="31">
        <v>50</v>
      </c>
      <c r="F541" s="61" t="s">
        <v>2352</v>
      </c>
      <c r="G541" s="43" t="str">
        <f t="shared" si="134"/>
        <v>42,72</v>
      </c>
      <c r="H541" s="43" t="str">
        <f t="shared" si="135"/>
        <v>42,72</v>
      </c>
      <c r="I541" s="43">
        <f t="shared" si="141"/>
        <v>45.72</v>
      </c>
      <c r="J541" s="44"/>
      <c r="K541" s="58">
        <f t="shared" si="136"/>
        <v>985</v>
      </c>
      <c r="L541" s="51">
        <f t="shared" si="137"/>
        <v>985</v>
      </c>
      <c r="M541" s="53">
        <v>1.1000000000000001</v>
      </c>
      <c r="N541" s="54">
        <v>0</v>
      </c>
      <c r="O541" s="55">
        <f t="shared" si="138"/>
        <v>1083.5</v>
      </c>
      <c r="P541" s="57">
        <f t="shared" si="139"/>
        <v>1083</v>
      </c>
      <c r="Q541" s="23"/>
      <c r="R541" s="23"/>
      <c r="S541" s="46">
        <v>25</v>
      </c>
      <c r="T541" s="46">
        <v>25</v>
      </c>
      <c r="U541" s="46">
        <f t="shared" si="132"/>
        <v>160</v>
      </c>
      <c r="V541" s="15">
        <f t="shared" si="140"/>
        <v>210</v>
      </c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</row>
    <row r="542" spans="1:35" ht="13.5" customHeight="1">
      <c r="A542" s="23" t="str">
        <f t="shared" si="133"/>
        <v>LW19 11050Drewnopodobne</v>
      </c>
      <c r="B542" s="18" t="s">
        <v>103</v>
      </c>
      <c r="C542" s="14" t="s">
        <v>432</v>
      </c>
      <c r="D542" s="15">
        <v>110</v>
      </c>
      <c r="E542" s="13">
        <v>50</v>
      </c>
      <c r="F542" s="61" t="s">
        <v>2353</v>
      </c>
      <c r="G542" s="43" t="str">
        <f t="shared" si="134"/>
        <v>37,61</v>
      </c>
      <c r="H542" s="43" t="str">
        <f t="shared" si="135"/>
        <v>37,61</v>
      </c>
      <c r="I542" s="43">
        <f t="shared" si="141"/>
        <v>40.61</v>
      </c>
      <c r="J542" s="44"/>
      <c r="K542" s="58">
        <f t="shared" si="136"/>
        <v>786</v>
      </c>
      <c r="L542" s="51">
        <f t="shared" si="137"/>
        <v>786</v>
      </c>
      <c r="M542" s="53">
        <v>1.1000000000000001</v>
      </c>
      <c r="N542" s="54">
        <v>0</v>
      </c>
      <c r="O542" s="55">
        <f t="shared" si="138"/>
        <v>864.6</v>
      </c>
      <c r="P542" s="57">
        <f t="shared" si="139"/>
        <v>864</v>
      </c>
      <c r="Q542" s="23"/>
      <c r="R542" s="23"/>
      <c r="S542" s="46">
        <v>25</v>
      </c>
      <c r="T542" s="46">
        <v>25</v>
      </c>
      <c r="U542" s="46">
        <f t="shared" si="132"/>
        <v>160</v>
      </c>
      <c r="V542" s="15">
        <f t="shared" si="140"/>
        <v>210</v>
      </c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</row>
    <row r="543" spans="1:35" ht="13.5" customHeight="1">
      <c r="A543" s="23" t="str">
        <f t="shared" si="133"/>
        <v>LW20 11050Drewnopodobne</v>
      </c>
      <c r="B543" s="18" t="s">
        <v>105</v>
      </c>
      <c r="C543" s="14" t="s">
        <v>432</v>
      </c>
      <c r="D543" s="31">
        <v>110</v>
      </c>
      <c r="E543" s="31">
        <v>50</v>
      </c>
      <c r="F543" s="61" t="s">
        <v>2354</v>
      </c>
      <c r="G543" s="43" t="str">
        <f t="shared" si="134"/>
        <v>39,74</v>
      </c>
      <c r="H543" s="43" t="str">
        <f t="shared" si="135"/>
        <v>39,74</v>
      </c>
      <c r="I543" s="43">
        <f t="shared" si="141"/>
        <v>42.74</v>
      </c>
      <c r="J543" s="44"/>
      <c r="K543" s="58">
        <f t="shared" si="136"/>
        <v>874.5</v>
      </c>
      <c r="L543" s="51">
        <f t="shared" si="137"/>
        <v>875</v>
      </c>
      <c r="M543" s="53">
        <v>1.1000000000000001</v>
      </c>
      <c r="N543" s="54">
        <v>0</v>
      </c>
      <c r="O543" s="55">
        <f t="shared" si="138"/>
        <v>962.50000000000011</v>
      </c>
      <c r="P543" s="57">
        <f t="shared" si="139"/>
        <v>962</v>
      </c>
      <c r="Q543" s="23"/>
      <c r="R543" s="23"/>
      <c r="S543" s="46">
        <v>25</v>
      </c>
      <c r="T543" s="46">
        <v>25</v>
      </c>
      <c r="U543" s="46">
        <f t="shared" si="132"/>
        <v>160</v>
      </c>
      <c r="V543" s="15">
        <f t="shared" si="140"/>
        <v>210</v>
      </c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</row>
    <row r="544" spans="1:35" ht="13.5" customHeight="1">
      <c r="A544" s="23" t="str">
        <f t="shared" si="133"/>
        <v>LW2511050Drewnopodobne</v>
      </c>
      <c r="B544" s="20" t="s">
        <v>559</v>
      </c>
      <c r="C544" s="14" t="s">
        <v>432</v>
      </c>
      <c r="D544" s="15">
        <v>110</v>
      </c>
      <c r="E544" s="13">
        <v>50</v>
      </c>
      <c r="F544" s="61" t="s">
        <v>2355</v>
      </c>
      <c r="G544" s="43" t="str">
        <f t="shared" si="134"/>
        <v>30,24</v>
      </c>
      <c r="H544" s="43" t="str">
        <f t="shared" si="135"/>
        <v>30,24</v>
      </c>
      <c r="I544" s="43">
        <f t="shared" si="141"/>
        <v>33.239999999999995</v>
      </c>
      <c r="J544" s="44"/>
      <c r="K544" s="58">
        <f t="shared" si="136"/>
        <v>693.5</v>
      </c>
      <c r="L544" s="51">
        <f t="shared" si="137"/>
        <v>694</v>
      </c>
      <c r="M544" s="53">
        <v>1.1000000000000001</v>
      </c>
      <c r="N544" s="54">
        <v>0</v>
      </c>
      <c r="O544" s="55">
        <f t="shared" si="138"/>
        <v>763.40000000000009</v>
      </c>
      <c r="P544" s="57">
        <f t="shared" si="139"/>
        <v>763</v>
      </c>
      <c r="Q544" s="23"/>
      <c r="R544" s="23"/>
      <c r="S544" s="46">
        <v>25</v>
      </c>
      <c r="T544" s="46">
        <v>25</v>
      </c>
      <c r="U544" s="46">
        <f t="shared" si="132"/>
        <v>120</v>
      </c>
      <c r="V544" s="15">
        <f t="shared" si="140"/>
        <v>170</v>
      </c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</row>
    <row r="545" spans="1:35" ht="13.5" customHeight="1">
      <c r="A545" s="23" t="str">
        <f t="shared" si="133"/>
        <v>LW2611050Drewnopodobne</v>
      </c>
      <c r="B545" s="20" t="s">
        <v>560</v>
      </c>
      <c r="C545" s="14" t="s">
        <v>432</v>
      </c>
      <c r="D545" s="31">
        <v>110</v>
      </c>
      <c r="E545" s="31">
        <v>50</v>
      </c>
      <c r="F545" s="61" t="s">
        <v>2356</v>
      </c>
      <c r="G545" s="43" t="str">
        <f t="shared" si="134"/>
        <v>32,37</v>
      </c>
      <c r="H545" s="43" t="str">
        <f t="shared" si="135"/>
        <v>32,37</v>
      </c>
      <c r="I545" s="43">
        <f t="shared" si="141"/>
        <v>35.369999999999997</v>
      </c>
      <c r="J545" s="44"/>
      <c r="K545" s="58">
        <f t="shared" si="136"/>
        <v>815.5</v>
      </c>
      <c r="L545" s="51">
        <f t="shared" si="137"/>
        <v>816</v>
      </c>
      <c r="M545" s="53">
        <v>1.1000000000000001</v>
      </c>
      <c r="N545" s="54">
        <v>0</v>
      </c>
      <c r="O545" s="55">
        <f t="shared" si="138"/>
        <v>897.6</v>
      </c>
      <c r="P545" s="57">
        <f t="shared" si="139"/>
        <v>897</v>
      </c>
      <c r="Q545" s="23"/>
      <c r="R545" s="23"/>
      <c r="S545" s="46">
        <v>25</v>
      </c>
      <c r="T545" s="46">
        <v>25</v>
      </c>
      <c r="U545" s="46">
        <f t="shared" si="132"/>
        <v>120</v>
      </c>
      <c r="V545" s="15">
        <f t="shared" si="140"/>
        <v>170</v>
      </c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</row>
    <row r="546" spans="1:35" ht="13.5" customHeight="1">
      <c r="A546" s="23" t="str">
        <f t="shared" si="133"/>
        <v>LW2711050Drewnopodobne</v>
      </c>
      <c r="B546" s="20" t="s">
        <v>1738</v>
      </c>
      <c r="C546" s="14" t="s">
        <v>432</v>
      </c>
      <c r="D546" s="15">
        <v>110</v>
      </c>
      <c r="E546" s="13">
        <v>50</v>
      </c>
      <c r="F546" s="61" t="s">
        <v>2357</v>
      </c>
      <c r="G546" s="43" t="str">
        <f t="shared" si="134"/>
        <v>33,63</v>
      </c>
      <c r="H546" s="43" t="str">
        <f t="shared" si="135"/>
        <v>33,63</v>
      </c>
      <c r="I546" s="43">
        <f t="shared" si="141"/>
        <v>36.630000000000003</v>
      </c>
      <c r="J546" s="44"/>
      <c r="K546" s="58">
        <f t="shared" si="136"/>
        <v>794</v>
      </c>
      <c r="L546" s="51">
        <f t="shared" si="137"/>
        <v>794</v>
      </c>
      <c r="M546" s="53">
        <v>1.1000000000000001</v>
      </c>
      <c r="N546" s="54">
        <v>0</v>
      </c>
      <c r="O546" s="55">
        <f t="shared" si="138"/>
        <v>873.40000000000009</v>
      </c>
      <c r="P546" s="57">
        <f t="shared" si="139"/>
        <v>873</v>
      </c>
      <c r="Q546" s="23"/>
      <c r="R546" s="23"/>
      <c r="S546" s="46">
        <v>25</v>
      </c>
      <c r="T546" s="46">
        <v>25</v>
      </c>
      <c r="U546" s="46">
        <f t="shared" si="132"/>
        <v>120</v>
      </c>
      <c r="V546" s="15">
        <f t="shared" si="140"/>
        <v>170</v>
      </c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</row>
    <row r="547" spans="1:35" ht="13.5" customHeight="1">
      <c r="A547" s="23" t="str">
        <f t="shared" si="133"/>
        <v>LW2811050Drewnopodobne</v>
      </c>
      <c r="B547" s="20" t="s">
        <v>1739</v>
      </c>
      <c r="C547" s="14" t="s">
        <v>432</v>
      </c>
      <c r="D547" s="31">
        <v>110</v>
      </c>
      <c r="E547" s="31">
        <v>50</v>
      </c>
      <c r="F547" s="61" t="s">
        <v>2358</v>
      </c>
      <c r="G547" s="43" t="str">
        <f t="shared" si="134"/>
        <v>35,87</v>
      </c>
      <c r="H547" s="43" t="str">
        <f t="shared" si="135"/>
        <v>35,87</v>
      </c>
      <c r="I547" s="43">
        <f t="shared" si="141"/>
        <v>38.869999999999997</v>
      </c>
      <c r="J547" s="44"/>
      <c r="K547" s="58">
        <f t="shared" si="136"/>
        <v>938</v>
      </c>
      <c r="L547" s="51">
        <f t="shared" si="137"/>
        <v>938</v>
      </c>
      <c r="M547" s="53">
        <v>1.1000000000000001</v>
      </c>
      <c r="N547" s="54">
        <v>0</v>
      </c>
      <c r="O547" s="55">
        <f t="shared" si="138"/>
        <v>1031.8000000000002</v>
      </c>
      <c r="P547" s="57">
        <f t="shared" si="139"/>
        <v>1031</v>
      </c>
      <c r="Q547" s="23"/>
      <c r="R547" s="23"/>
      <c r="S547" s="46">
        <v>25</v>
      </c>
      <c r="T547" s="46">
        <v>25</v>
      </c>
      <c r="U547" s="46">
        <f t="shared" si="132"/>
        <v>120</v>
      </c>
      <c r="V547" s="15">
        <f t="shared" si="140"/>
        <v>170</v>
      </c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</row>
    <row r="548" spans="1:35" ht="13.5" customHeight="1">
      <c r="A548" s="23" t="str">
        <f t="shared" si="133"/>
        <v>LW2911050Drewnopodobne</v>
      </c>
      <c r="B548" s="20" t="s">
        <v>1740</v>
      </c>
      <c r="C548" s="14" t="s">
        <v>432</v>
      </c>
      <c r="D548" s="15">
        <v>110</v>
      </c>
      <c r="E548" s="13">
        <v>50</v>
      </c>
      <c r="F548" s="61" t="s">
        <v>2359</v>
      </c>
      <c r="G548" s="43" t="str">
        <f t="shared" si="134"/>
        <v>39,14</v>
      </c>
      <c r="H548" s="43" t="str">
        <f t="shared" si="135"/>
        <v>39,14</v>
      </c>
      <c r="I548" s="43">
        <f t="shared" si="141"/>
        <v>42.14</v>
      </c>
      <c r="J548" s="44"/>
      <c r="K548" s="58">
        <f t="shared" si="136"/>
        <v>881</v>
      </c>
      <c r="L548" s="51">
        <f t="shared" si="137"/>
        <v>881</v>
      </c>
      <c r="M548" s="53">
        <v>1.1000000000000001</v>
      </c>
      <c r="N548" s="54">
        <v>0</v>
      </c>
      <c r="O548" s="55">
        <f t="shared" si="138"/>
        <v>969.1</v>
      </c>
      <c r="P548" s="57">
        <f t="shared" si="139"/>
        <v>969</v>
      </c>
      <c r="Q548" s="23"/>
      <c r="R548" s="23"/>
      <c r="S548" s="46">
        <v>25</v>
      </c>
      <c r="T548" s="46">
        <v>25</v>
      </c>
      <c r="U548" s="46">
        <f t="shared" si="132"/>
        <v>160</v>
      </c>
      <c r="V548" s="15">
        <f t="shared" si="140"/>
        <v>210</v>
      </c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</row>
    <row r="549" spans="1:35" ht="13.5" customHeight="1">
      <c r="A549" s="23" t="str">
        <f t="shared" si="133"/>
        <v>LW3011050Drewnopodobne</v>
      </c>
      <c r="B549" s="20" t="s">
        <v>1742</v>
      </c>
      <c r="C549" s="14" t="s">
        <v>432</v>
      </c>
      <c r="D549" s="31">
        <v>110</v>
      </c>
      <c r="E549" s="31">
        <v>50</v>
      </c>
      <c r="F549" s="61" t="s">
        <v>2348</v>
      </c>
      <c r="G549" s="43" t="str">
        <f t="shared" si="134"/>
        <v>41,39</v>
      </c>
      <c r="H549" s="43" t="str">
        <f t="shared" si="135"/>
        <v>41,39</v>
      </c>
      <c r="I549" s="43">
        <f t="shared" si="141"/>
        <v>44.39</v>
      </c>
      <c r="J549" s="44"/>
      <c r="K549" s="58">
        <f t="shared" si="136"/>
        <v>1071.5</v>
      </c>
      <c r="L549" s="51">
        <f t="shared" si="137"/>
        <v>1072</v>
      </c>
      <c r="M549" s="53">
        <v>1.1000000000000001</v>
      </c>
      <c r="N549" s="54">
        <v>0</v>
      </c>
      <c r="O549" s="55">
        <f t="shared" si="138"/>
        <v>1179.2</v>
      </c>
      <c r="P549" s="57">
        <f t="shared" si="139"/>
        <v>1179</v>
      </c>
      <c r="Q549" s="23"/>
      <c r="R549" s="23"/>
      <c r="S549" s="46">
        <v>25</v>
      </c>
      <c r="T549" s="46">
        <v>25</v>
      </c>
      <c r="U549" s="46">
        <f t="shared" si="132"/>
        <v>160</v>
      </c>
      <c r="V549" s="15">
        <f t="shared" si="140"/>
        <v>210</v>
      </c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</row>
    <row r="550" spans="1:35" ht="13.5" customHeight="1">
      <c r="A550" s="23" t="str">
        <f t="shared" si="133"/>
        <v>LW3111050Drewnopodobne</v>
      </c>
      <c r="B550" s="20" t="s">
        <v>1743</v>
      </c>
      <c r="C550" s="14" t="s">
        <v>432</v>
      </c>
      <c r="D550" s="15">
        <v>110</v>
      </c>
      <c r="E550" s="13">
        <v>50</v>
      </c>
      <c r="F550" s="61" t="s">
        <v>2360</v>
      </c>
      <c r="G550" s="43" t="str">
        <f t="shared" si="134"/>
        <v>43,2</v>
      </c>
      <c r="H550" s="43" t="str">
        <f t="shared" si="135"/>
        <v>43,2</v>
      </c>
      <c r="I550" s="43">
        <f t="shared" si="141"/>
        <v>46.2</v>
      </c>
      <c r="J550" s="13"/>
      <c r="K550" s="58">
        <f t="shared" si="136"/>
        <v>1043</v>
      </c>
      <c r="L550" s="51">
        <f t="shared" si="137"/>
        <v>1043</v>
      </c>
      <c r="M550" s="53">
        <v>1.1000000000000001</v>
      </c>
      <c r="N550" s="54">
        <v>0</v>
      </c>
      <c r="O550" s="55">
        <f t="shared" si="138"/>
        <v>1147.3000000000002</v>
      </c>
      <c r="P550" s="57">
        <f t="shared" si="139"/>
        <v>1147</v>
      </c>
      <c r="Q550" s="23"/>
      <c r="R550" s="23"/>
      <c r="S550" s="46">
        <v>25</v>
      </c>
      <c r="T550" s="46">
        <v>25</v>
      </c>
      <c r="U550" s="46">
        <f t="shared" si="132"/>
        <v>160</v>
      </c>
      <c r="V550" s="15">
        <f t="shared" si="140"/>
        <v>210</v>
      </c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</row>
    <row r="551" spans="1:35" ht="13.5" customHeight="1">
      <c r="A551" s="23" t="str">
        <f t="shared" si="133"/>
        <v>LW3211050Drewnopodobne</v>
      </c>
      <c r="B551" s="20" t="s">
        <v>1744</v>
      </c>
      <c r="C551" s="14" t="s">
        <v>432</v>
      </c>
      <c r="D551" s="31">
        <v>110</v>
      </c>
      <c r="E551" s="31">
        <v>50</v>
      </c>
      <c r="F551" s="61" t="s">
        <v>2361</v>
      </c>
      <c r="G551" s="43" t="str">
        <f t="shared" si="134"/>
        <v>45,45</v>
      </c>
      <c r="H551" s="43" t="str">
        <f t="shared" si="135"/>
        <v>45,45</v>
      </c>
      <c r="I551" s="43">
        <f t="shared" si="141"/>
        <v>48.45</v>
      </c>
      <c r="J551" s="44"/>
      <c r="K551" s="58">
        <f t="shared" si="136"/>
        <v>1191</v>
      </c>
      <c r="L551" s="51">
        <f t="shared" si="137"/>
        <v>1191</v>
      </c>
      <c r="M551" s="53">
        <v>1.1000000000000001</v>
      </c>
      <c r="N551" s="54">
        <v>0</v>
      </c>
      <c r="O551" s="55">
        <f t="shared" si="138"/>
        <v>1310.1000000000001</v>
      </c>
      <c r="P551" s="57">
        <f t="shared" si="139"/>
        <v>1310</v>
      </c>
      <c r="Q551" s="23"/>
      <c r="R551" s="23"/>
      <c r="S551" s="46">
        <v>25</v>
      </c>
      <c r="T551" s="46">
        <v>25</v>
      </c>
      <c r="U551" s="46">
        <f t="shared" si="132"/>
        <v>160</v>
      </c>
      <c r="V551" s="15">
        <f t="shared" si="140"/>
        <v>210</v>
      </c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</row>
    <row r="552" spans="1:35" ht="13.5" customHeight="1">
      <c r="A552" s="23" t="str">
        <f t="shared" si="133"/>
        <v>LW3311050Drewnopodobne</v>
      </c>
      <c r="B552" s="20" t="s">
        <v>1745</v>
      </c>
      <c r="C552" s="14" t="s">
        <v>432</v>
      </c>
      <c r="D552" s="15">
        <v>110</v>
      </c>
      <c r="E552" s="13">
        <v>50</v>
      </c>
      <c r="F552" s="61" t="s">
        <v>2152</v>
      </c>
      <c r="G552" s="43" t="str">
        <f t="shared" si="134"/>
        <v>46,48</v>
      </c>
      <c r="H552" s="43" t="str">
        <f t="shared" si="135"/>
        <v>46,48</v>
      </c>
      <c r="I552" s="43">
        <f t="shared" si="141"/>
        <v>49.48</v>
      </c>
      <c r="J552" s="44"/>
      <c r="K552" s="58">
        <f t="shared" si="136"/>
        <v>1013.5</v>
      </c>
      <c r="L552" s="51">
        <f t="shared" si="137"/>
        <v>1014</v>
      </c>
      <c r="M552" s="53">
        <v>1.1000000000000001</v>
      </c>
      <c r="N552" s="54">
        <v>0</v>
      </c>
      <c r="O552" s="55">
        <f t="shared" si="138"/>
        <v>1115.4000000000001</v>
      </c>
      <c r="P552" s="57">
        <f t="shared" si="139"/>
        <v>1115</v>
      </c>
      <c r="Q552" s="23"/>
      <c r="R552" s="23"/>
      <c r="S552" s="46">
        <v>25</v>
      </c>
      <c r="T552" s="46">
        <v>25</v>
      </c>
      <c r="U552" s="46">
        <f t="shared" si="132"/>
        <v>160</v>
      </c>
      <c r="V552" s="15">
        <f t="shared" si="140"/>
        <v>210</v>
      </c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</row>
    <row r="553" spans="1:35" ht="13.5" customHeight="1">
      <c r="A553" s="23" t="str">
        <f t="shared" si="133"/>
        <v>LW3411050Drewnopodobne</v>
      </c>
      <c r="B553" s="20" t="s">
        <v>1746</v>
      </c>
      <c r="C553" s="14" t="s">
        <v>432</v>
      </c>
      <c r="D553" s="31">
        <v>110</v>
      </c>
      <c r="E553" s="31">
        <v>50</v>
      </c>
      <c r="F553" s="61" t="s">
        <v>2362</v>
      </c>
      <c r="G553" s="43" t="str">
        <f t="shared" si="134"/>
        <v>45,87</v>
      </c>
      <c r="H553" s="43" t="str">
        <f t="shared" si="135"/>
        <v>45,87</v>
      </c>
      <c r="I553" s="43">
        <f t="shared" si="141"/>
        <v>48.87</v>
      </c>
      <c r="J553" s="44"/>
      <c r="K553" s="58">
        <f t="shared" si="136"/>
        <v>1198.5</v>
      </c>
      <c r="L553" s="51">
        <f t="shared" si="137"/>
        <v>1199</v>
      </c>
      <c r="M553" s="53">
        <v>1.1000000000000001</v>
      </c>
      <c r="N553" s="54">
        <v>0</v>
      </c>
      <c r="O553" s="55">
        <f t="shared" si="138"/>
        <v>1318.9</v>
      </c>
      <c r="P553" s="57">
        <f t="shared" si="139"/>
        <v>1318</v>
      </c>
      <c r="Q553" s="23"/>
      <c r="R553" s="23"/>
      <c r="S553" s="46">
        <v>25</v>
      </c>
      <c r="T553" s="46">
        <v>25</v>
      </c>
      <c r="U553" s="46">
        <f t="shared" si="132"/>
        <v>160</v>
      </c>
      <c r="V553" s="15">
        <f t="shared" si="140"/>
        <v>210</v>
      </c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</row>
    <row r="554" spans="1:35" ht="13.5" customHeight="1">
      <c r="A554" s="23" t="str">
        <f t="shared" si="133"/>
        <v>LW3511050Drewnopodobne</v>
      </c>
      <c r="B554" s="20" t="s">
        <v>1747</v>
      </c>
      <c r="C554" s="14" t="s">
        <v>432</v>
      </c>
      <c r="D554" s="15">
        <v>110</v>
      </c>
      <c r="E554" s="13">
        <v>50</v>
      </c>
      <c r="F554" s="61" t="s">
        <v>2363</v>
      </c>
      <c r="G554" s="43" t="str">
        <f t="shared" si="134"/>
        <v>37,72</v>
      </c>
      <c r="H554" s="43" t="str">
        <f t="shared" si="135"/>
        <v>37,72</v>
      </c>
      <c r="I554" s="43">
        <f t="shared" si="141"/>
        <v>40.72</v>
      </c>
      <c r="J554" s="44"/>
      <c r="K554" s="58">
        <f t="shared" si="136"/>
        <v>795.5</v>
      </c>
      <c r="L554" s="51">
        <f t="shared" si="137"/>
        <v>796</v>
      </c>
      <c r="M554" s="53">
        <v>1.1000000000000001</v>
      </c>
      <c r="N554" s="54">
        <v>0</v>
      </c>
      <c r="O554" s="55">
        <f t="shared" si="138"/>
        <v>875.6</v>
      </c>
      <c r="P554" s="57">
        <f t="shared" si="139"/>
        <v>875</v>
      </c>
      <c r="Q554" s="23"/>
      <c r="R554" s="23"/>
      <c r="S554" s="46">
        <v>25</v>
      </c>
      <c r="T554" s="46">
        <v>25</v>
      </c>
      <c r="U554" s="46">
        <f t="shared" si="132"/>
        <v>160</v>
      </c>
      <c r="V554" s="15">
        <f t="shared" si="140"/>
        <v>210</v>
      </c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</row>
    <row r="555" spans="1:35" ht="13.5" customHeight="1">
      <c r="A555" s="23" t="str">
        <f t="shared" si="133"/>
        <v>LW3611050Drewnopodobne</v>
      </c>
      <c r="B555" s="20" t="s">
        <v>1748</v>
      </c>
      <c r="C555" s="14" t="s">
        <v>432</v>
      </c>
      <c r="D555" s="31">
        <v>110</v>
      </c>
      <c r="E555" s="31">
        <v>50</v>
      </c>
      <c r="F555" s="61" t="s">
        <v>2364</v>
      </c>
      <c r="G555" s="43" t="str">
        <f t="shared" si="134"/>
        <v>39,97</v>
      </c>
      <c r="H555" s="43" t="str">
        <f t="shared" si="135"/>
        <v>39,97</v>
      </c>
      <c r="I555" s="43">
        <f t="shared" si="141"/>
        <v>42.97</v>
      </c>
      <c r="J555" s="44"/>
      <c r="K555" s="58">
        <f t="shared" si="136"/>
        <v>943</v>
      </c>
      <c r="L555" s="51">
        <f t="shared" si="137"/>
        <v>943</v>
      </c>
      <c r="M555" s="53">
        <v>1.1000000000000001</v>
      </c>
      <c r="N555" s="54">
        <v>0</v>
      </c>
      <c r="O555" s="55">
        <f t="shared" si="138"/>
        <v>1037.3000000000002</v>
      </c>
      <c r="P555" s="57">
        <f t="shared" si="139"/>
        <v>1037</v>
      </c>
      <c r="Q555" s="23"/>
      <c r="R555" s="23"/>
      <c r="S555" s="46">
        <v>25</v>
      </c>
      <c r="T555" s="46">
        <v>25</v>
      </c>
      <c r="U555" s="46">
        <f t="shared" si="132"/>
        <v>160</v>
      </c>
      <c r="V555" s="15">
        <f t="shared" si="140"/>
        <v>210</v>
      </c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</row>
    <row r="556" spans="1:35" ht="13.5" customHeight="1">
      <c r="A556" s="23" t="str">
        <f t="shared" si="133"/>
        <v>LW3711050Drewnopodobne</v>
      </c>
      <c r="B556" s="20" t="s">
        <v>1907</v>
      </c>
      <c r="C556" s="14" t="s">
        <v>432</v>
      </c>
      <c r="D556" s="15">
        <v>110</v>
      </c>
      <c r="E556" s="13">
        <v>50</v>
      </c>
      <c r="F556" s="61" t="s">
        <v>15</v>
      </c>
      <c r="G556" s="43" t="str">
        <f t="shared" si="134"/>
        <v>36,98</v>
      </c>
      <c r="H556" s="43" t="str">
        <f t="shared" si="135"/>
        <v>36,98</v>
      </c>
      <c r="I556" s="43">
        <f t="shared" si="141"/>
        <v>39.979999999999997</v>
      </c>
      <c r="J556" s="44"/>
      <c r="K556" s="58">
        <f t="shared" si="136"/>
        <v>720.5</v>
      </c>
      <c r="L556" s="51">
        <f t="shared" si="137"/>
        <v>721</v>
      </c>
      <c r="M556" s="53">
        <v>1.1000000000000001</v>
      </c>
      <c r="N556" s="54">
        <v>0</v>
      </c>
      <c r="O556" s="55">
        <f t="shared" si="138"/>
        <v>793.1</v>
      </c>
      <c r="P556" s="57">
        <f t="shared" si="139"/>
        <v>793</v>
      </c>
      <c r="Q556" s="23"/>
      <c r="R556" s="23"/>
      <c r="S556" s="46">
        <v>25</v>
      </c>
      <c r="T556" s="46">
        <v>25</v>
      </c>
      <c r="U556" s="46">
        <f t="shared" si="132"/>
        <v>120</v>
      </c>
      <c r="V556" s="15">
        <f t="shared" si="140"/>
        <v>170</v>
      </c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</row>
    <row r="557" spans="1:35" s="4" customFormat="1" ht="13.5" customHeight="1">
      <c r="A557" s="23" t="str">
        <f t="shared" si="133"/>
        <v>LW3811050Drewnopodobne</v>
      </c>
      <c r="B557" s="20" t="s">
        <v>1978</v>
      </c>
      <c r="C557" s="14" t="s">
        <v>432</v>
      </c>
      <c r="D557" s="31">
        <v>110</v>
      </c>
      <c r="E557" s="31">
        <v>50</v>
      </c>
      <c r="F557" s="61" t="s">
        <v>29</v>
      </c>
      <c r="G557" s="43" t="str">
        <f t="shared" si="134"/>
        <v>37,39</v>
      </c>
      <c r="H557" s="43" t="str">
        <f t="shared" si="135"/>
        <v>37,39</v>
      </c>
      <c r="I557" s="43">
        <f t="shared" si="141"/>
        <v>40.39</v>
      </c>
      <c r="J557" s="44"/>
      <c r="K557" s="58">
        <f t="shared" si="136"/>
        <v>856.5</v>
      </c>
      <c r="L557" s="51">
        <f t="shared" si="137"/>
        <v>857</v>
      </c>
      <c r="M557" s="53">
        <v>1.1000000000000001</v>
      </c>
      <c r="N557" s="54">
        <v>0</v>
      </c>
      <c r="O557" s="55">
        <f t="shared" si="138"/>
        <v>942.7</v>
      </c>
      <c r="P557" s="57">
        <f t="shared" si="139"/>
        <v>942</v>
      </c>
      <c r="Q557" s="23"/>
      <c r="R557" s="23"/>
      <c r="S557" s="46">
        <v>25</v>
      </c>
      <c r="T557" s="46">
        <v>25</v>
      </c>
      <c r="U557" s="46">
        <f t="shared" si="132"/>
        <v>160</v>
      </c>
      <c r="V557" s="15">
        <f t="shared" si="140"/>
        <v>210</v>
      </c>
    </row>
    <row r="558" spans="1:35" ht="13.5" customHeight="1">
      <c r="A558" s="235" t="str">
        <f t="shared" ref="A558:A594" si="142">CONCATENATE(B558,D558,E558,C558)</f>
        <v>LW duble 1 11060Podstawowy</v>
      </c>
      <c r="B558" s="18" t="s">
        <v>90</v>
      </c>
      <c r="C558" s="14" t="s">
        <v>431</v>
      </c>
      <c r="D558" s="15">
        <v>110</v>
      </c>
      <c r="E558" s="13">
        <v>60</v>
      </c>
      <c r="F558" s="61" t="s">
        <v>2436</v>
      </c>
      <c r="G558" s="43" t="str">
        <f t="shared" ref="G558:G594" si="143">LEFT(F558,FIND("kg",F558)-2)</f>
        <v>43,33</v>
      </c>
      <c r="H558" s="43" t="str">
        <f t="shared" ref="H558:H620" si="144">MID(G558,1,5)</f>
        <v>43,33</v>
      </c>
      <c r="I558" s="43">
        <f t="shared" ref="I558:I594" si="145">H558+3</f>
        <v>46.33</v>
      </c>
      <c r="J558" s="61" t="s">
        <v>2470</v>
      </c>
      <c r="K558" s="58" t="str">
        <f t="shared" ref="K558:K594" si="146">LEFT(J558,FIND("zł",J558)-2)</f>
        <v>696,55</v>
      </c>
      <c r="L558" s="47">
        <f t="shared" ref="L558:L594" si="147">ROUNDUP(K558,0)</f>
        <v>697</v>
      </c>
      <c r="M558" s="53">
        <v>1.1000000000000001</v>
      </c>
      <c r="N558" s="54">
        <v>0</v>
      </c>
      <c r="O558" s="55">
        <f t="shared" ref="O558:O594" si="148">L558*M558+N558</f>
        <v>766.7</v>
      </c>
      <c r="P558" s="57">
        <f>INT(O558)</f>
        <v>766</v>
      </c>
      <c r="Q558" s="23"/>
      <c r="R558" s="23"/>
      <c r="S558" s="46">
        <v>25</v>
      </c>
      <c r="T558" s="46">
        <v>25</v>
      </c>
      <c r="U558" s="46">
        <f t="shared" si="132"/>
        <v>160</v>
      </c>
      <c r="V558" s="15">
        <f t="shared" ref="V558:V594" si="149">SUM(S558:U558)</f>
        <v>210</v>
      </c>
      <c r="Y558" s="4"/>
      <c r="Z558" s="4"/>
      <c r="AA558" s="40"/>
      <c r="AB558" s="5"/>
      <c r="AC558" s="4"/>
      <c r="AD558" s="5"/>
      <c r="AE558" s="4"/>
      <c r="AF558" s="4"/>
      <c r="AG558" s="4"/>
      <c r="AH558" s="4"/>
      <c r="AI558" s="4"/>
    </row>
    <row r="559" spans="1:35" ht="13.5" customHeight="1">
      <c r="A559" s="235" t="str">
        <f t="shared" si="142"/>
        <v>LW duble 2 11060Podstawowy</v>
      </c>
      <c r="B559" s="18" t="s">
        <v>91</v>
      </c>
      <c r="C559" s="14" t="s">
        <v>431</v>
      </c>
      <c r="D559" s="15">
        <v>110</v>
      </c>
      <c r="E559" s="13">
        <v>60</v>
      </c>
      <c r="F559" s="61" t="s">
        <v>2437</v>
      </c>
      <c r="G559" s="43" t="str">
        <f t="shared" si="143"/>
        <v>43,1</v>
      </c>
      <c r="H559" s="43" t="str">
        <f t="shared" si="144"/>
        <v>43,1</v>
      </c>
      <c r="I559" s="43">
        <f t="shared" si="145"/>
        <v>46.1</v>
      </c>
      <c r="J559" s="61" t="s">
        <v>2471</v>
      </c>
      <c r="K559" s="58" t="str">
        <f t="shared" si="146"/>
        <v>806,94</v>
      </c>
      <c r="L559" s="47">
        <f t="shared" si="147"/>
        <v>807</v>
      </c>
      <c r="M559" s="53">
        <v>1.1000000000000001</v>
      </c>
      <c r="N559" s="54">
        <v>0</v>
      </c>
      <c r="O559" s="55">
        <f t="shared" si="148"/>
        <v>887.7</v>
      </c>
      <c r="P559" s="57">
        <f t="shared" ref="P559:P621" si="150">INT(O559)</f>
        <v>887</v>
      </c>
      <c r="Q559" s="23"/>
      <c r="R559" s="23"/>
      <c r="S559" s="46">
        <v>25</v>
      </c>
      <c r="T559" s="46">
        <v>25</v>
      </c>
      <c r="U559" s="46">
        <f t="shared" si="132"/>
        <v>160</v>
      </c>
      <c r="V559" s="15">
        <f t="shared" si="149"/>
        <v>210</v>
      </c>
      <c r="Y559" s="4"/>
      <c r="Z559" s="4"/>
      <c r="AA559" s="40"/>
      <c r="AB559" s="5"/>
      <c r="AC559" s="4"/>
      <c r="AD559" s="4"/>
      <c r="AE559" s="4"/>
      <c r="AF559" s="4"/>
      <c r="AG559" s="4"/>
      <c r="AH559" s="4"/>
      <c r="AI559" s="4"/>
    </row>
    <row r="560" spans="1:35" ht="13.5" customHeight="1">
      <c r="A560" s="235" t="str">
        <f t="shared" si="142"/>
        <v>LW duble 3 11060Podstawowy</v>
      </c>
      <c r="B560" s="18" t="s">
        <v>92</v>
      </c>
      <c r="C560" s="14" t="s">
        <v>431</v>
      </c>
      <c r="D560" s="15">
        <v>110</v>
      </c>
      <c r="E560" s="13">
        <v>60</v>
      </c>
      <c r="F560" s="61" t="s">
        <v>2438</v>
      </c>
      <c r="G560" s="43" t="str">
        <f t="shared" si="143"/>
        <v>47,28</v>
      </c>
      <c r="H560" s="43" t="str">
        <f t="shared" si="144"/>
        <v>47,28</v>
      </c>
      <c r="I560" s="43">
        <f t="shared" si="145"/>
        <v>50.28</v>
      </c>
      <c r="J560" s="61" t="s">
        <v>2472</v>
      </c>
      <c r="K560" s="58" t="str">
        <f t="shared" si="146"/>
        <v>1006,76</v>
      </c>
      <c r="L560" s="47">
        <f t="shared" si="147"/>
        <v>1007</v>
      </c>
      <c r="M560" s="53">
        <v>1.1000000000000001</v>
      </c>
      <c r="N560" s="54">
        <v>0</v>
      </c>
      <c r="O560" s="55">
        <f t="shared" si="148"/>
        <v>1107.7</v>
      </c>
      <c r="P560" s="57">
        <f t="shared" si="150"/>
        <v>1107</v>
      </c>
      <c r="Q560" s="23"/>
      <c r="R560" s="23"/>
      <c r="S560" s="46">
        <v>25</v>
      </c>
      <c r="T560" s="46">
        <v>25</v>
      </c>
      <c r="U560" s="46">
        <f t="shared" si="132"/>
        <v>180</v>
      </c>
      <c r="V560" s="15">
        <f t="shared" si="149"/>
        <v>230</v>
      </c>
      <c r="Y560" s="4"/>
      <c r="Z560" s="4"/>
      <c r="AA560" s="40"/>
      <c r="AB560" s="5"/>
      <c r="AC560" s="4"/>
      <c r="AD560" s="4"/>
      <c r="AE560" s="4"/>
      <c r="AF560" s="4"/>
      <c r="AG560" s="4"/>
      <c r="AH560" s="4"/>
      <c r="AI560" s="4"/>
    </row>
    <row r="561" spans="1:35" ht="13.5" customHeight="1">
      <c r="A561" s="235" t="str">
        <f t="shared" si="142"/>
        <v>LW1 11060Podstawowy</v>
      </c>
      <c r="B561" s="18" t="s">
        <v>93</v>
      </c>
      <c r="C561" s="14" t="s">
        <v>431</v>
      </c>
      <c r="D561" s="15">
        <v>110</v>
      </c>
      <c r="E561" s="13">
        <v>60</v>
      </c>
      <c r="F561" s="61" t="s">
        <v>2439</v>
      </c>
      <c r="G561" s="43" t="str">
        <f t="shared" si="143"/>
        <v>32,5</v>
      </c>
      <c r="H561" s="43" t="str">
        <f t="shared" si="144"/>
        <v>32,5</v>
      </c>
      <c r="I561" s="43">
        <f t="shared" si="145"/>
        <v>35.5</v>
      </c>
      <c r="J561" s="61" t="s">
        <v>2473</v>
      </c>
      <c r="K561" s="58" t="str">
        <f t="shared" si="146"/>
        <v>456,13</v>
      </c>
      <c r="L561" s="47">
        <f t="shared" si="147"/>
        <v>457</v>
      </c>
      <c r="M561" s="53">
        <v>1.1000000000000001</v>
      </c>
      <c r="N561" s="54">
        <v>0</v>
      </c>
      <c r="O561" s="55">
        <f t="shared" si="148"/>
        <v>502.70000000000005</v>
      </c>
      <c r="P561" s="57">
        <f t="shared" si="150"/>
        <v>502</v>
      </c>
      <c r="Q561" s="23"/>
      <c r="R561" s="23"/>
      <c r="S561" s="46">
        <v>25</v>
      </c>
      <c r="T561" s="46">
        <v>25</v>
      </c>
      <c r="U561" s="46">
        <f t="shared" si="132"/>
        <v>120</v>
      </c>
      <c r="V561" s="15">
        <f t="shared" si="149"/>
        <v>170</v>
      </c>
      <c r="Y561" s="4"/>
      <c r="Z561" s="4"/>
      <c r="AA561" s="40"/>
      <c r="AB561" s="5"/>
      <c r="AC561" s="4"/>
      <c r="AD561" s="4"/>
      <c r="AE561" s="4"/>
      <c r="AF561" s="4"/>
      <c r="AG561" s="4"/>
      <c r="AH561" s="4"/>
      <c r="AI561" s="4"/>
    </row>
    <row r="562" spans="1:35" ht="13.5" customHeight="1">
      <c r="A562" s="235" t="str">
        <f t="shared" si="142"/>
        <v>LW2 11060Podstawowy</v>
      </c>
      <c r="B562" s="18" t="s">
        <v>104</v>
      </c>
      <c r="C562" s="14" t="s">
        <v>431</v>
      </c>
      <c r="D562" s="15">
        <v>110</v>
      </c>
      <c r="E562" s="13">
        <v>60</v>
      </c>
      <c r="F562" s="61" t="s">
        <v>2440</v>
      </c>
      <c r="G562" s="43" t="str">
        <f t="shared" si="143"/>
        <v>33,76</v>
      </c>
      <c r="H562" s="43" t="str">
        <f t="shared" si="144"/>
        <v>33,76</v>
      </c>
      <c r="I562" s="43">
        <f t="shared" si="145"/>
        <v>36.76</v>
      </c>
      <c r="J562" s="61" t="s">
        <v>2474</v>
      </c>
      <c r="K562" s="58" t="str">
        <f t="shared" si="146"/>
        <v>499,76</v>
      </c>
      <c r="L562" s="47">
        <f t="shared" si="147"/>
        <v>500</v>
      </c>
      <c r="M562" s="53">
        <v>1.1000000000000001</v>
      </c>
      <c r="N562" s="54">
        <v>0</v>
      </c>
      <c r="O562" s="55">
        <f t="shared" si="148"/>
        <v>550</v>
      </c>
      <c r="P562" s="57">
        <f t="shared" si="150"/>
        <v>550</v>
      </c>
      <c r="Q562" s="23"/>
      <c r="R562" s="23"/>
      <c r="S562" s="46">
        <v>25</v>
      </c>
      <c r="T562" s="46">
        <v>25</v>
      </c>
      <c r="U562" s="46">
        <f t="shared" si="132"/>
        <v>120</v>
      </c>
      <c r="V562" s="15">
        <f t="shared" si="149"/>
        <v>170</v>
      </c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</row>
    <row r="563" spans="1:35" ht="13.5" customHeight="1">
      <c r="A563" s="235" t="str">
        <f t="shared" si="142"/>
        <v>LW3 11060Podstawowy</v>
      </c>
      <c r="B563" s="18" t="s">
        <v>106</v>
      </c>
      <c r="C563" s="14" t="s">
        <v>431</v>
      </c>
      <c r="D563" s="15">
        <v>110</v>
      </c>
      <c r="E563" s="13">
        <v>60</v>
      </c>
      <c r="F563" s="61" t="s">
        <v>2441</v>
      </c>
      <c r="G563" s="43" t="str">
        <f t="shared" si="143"/>
        <v>35,43</v>
      </c>
      <c r="H563" s="43" t="str">
        <f t="shared" si="144"/>
        <v>35,43</v>
      </c>
      <c r="I563" s="43">
        <f t="shared" si="145"/>
        <v>38.43</v>
      </c>
      <c r="J563" s="61" t="s">
        <v>2475</v>
      </c>
      <c r="K563" s="58" t="str">
        <f t="shared" si="146"/>
        <v>524,54</v>
      </c>
      <c r="L563" s="47">
        <f t="shared" si="147"/>
        <v>525</v>
      </c>
      <c r="M563" s="53">
        <v>1.1000000000000001</v>
      </c>
      <c r="N563" s="54">
        <v>0</v>
      </c>
      <c r="O563" s="55">
        <f t="shared" si="148"/>
        <v>577.5</v>
      </c>
      <c r="P563" s="57">
        <f t="shared" si="150"/>
        <v>577</v>
      </c>
      <c r="Q563" s="23"/>
      <c r="R563" s="23"/>
      <c r="S563" s="46">
        <v>25</v>
      </c>
      <c r="T563" s="46">
        <v>25</v>
      </c>
      <c r="U563" s="46">
        <f t="shared" si="132"/>
        <v>120</v>
      </c>
      <c r="V563" s="15">
        <f t="shared" si="149"/>
        <v>170</v>
      </c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</row>
    <row r="564" spans="1:35" ht="13.5" customHeight="1">
      <c r="A564" s="235" t="str">
        <f t="shared" si="142"/>
        <v>LW4 11060Podstawowy</v>
      </c>
      <c r="B564" s="18" t="s">
        <v>107</v>
      </c>
      <c r="C564" s="14" t="s">
        <v>431</v>
      </c>
      <c r="D564" s="15">
        <v>110</v>
      </c>
      <c r="E564" s="13">
        <v>60</v>
      </c>
      <c r="F564" s="61" t="s">
        <v>2442</v>
      </c>
      <c r="G564" s="43" t="str">
        <f t="shared" si="143"/>
        <v>38,74</v>
      </c>
      <c r="H564" s="43" t="str">
        <f t="shared" si="144"/>
        <v>38,74</v>
      </c>
      <c r="I564" s="43">
        <f t="shared" si="145"/>
        <v>41.74</v>
      </c>
      <c r="J564" s="61" t="s">
        <v>2476</v>
      </c>
      <c r="K564" s="58" t="str">
        <f t="shared" si="146"/>
        <v>596,10</v>
      </c>
      <c r="L564" s="47">
        <f t="shared" si="147"/>
        <v>597</v>
      </c>
      <c r="M564" s="53">
        <v>1.1000000000000001</v>
      </c>
      <c r="N564" s="54">
        <v>0</v>
      </c>
      <c r="O564" s="55">
        <f t="shared" si="148"/>
        <v>656.7</v>
      </c>
      <c r="P564" s="57">
        <f t="shared" si="150"/>
        <v>656</v>
      </c>
      <c r="Q564" s="23"/>
      <c r="R564" s="23"/>
      <c r="S564" s="46">
        <v>25</v>
      </c>
      <c r="T564" s="46">
        <v>25</v>
      </c>
      <c r="U564" s="46">
        <f t="shared" si="132"/>
        <v>160</v>
      </c>
      <c r="V564" s="15">
        <f t="shared" si="149"/>
        <v>210</v>
      </c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</row>
    <row r="565" spans="1:35" ht="13.5" customHeight="1">
      <c r="A565" s="235" t="str">
        <f t="shared" si="142"/>
        <v>LW5 11060Podstawowy</v>
      </c>
      <c r="B565" s="18" t="s">
        <v>108</v>
      </c>
      <c r="C565" s="14" t="s">
        <v>431</v>
      </c>
      <c r="D565" s="15">
        <v>110</v>
      </c>
      <c r="E565" s="13">
        <v>60</v>
      </c>
      <c r="F565" s="61" t="s">
        <v>2443</v>
      </c>
      <c r="G565" s="43" t="str">
        <f t="shared" si="143"/>
        <v>40,09</v>
      </c>
      <c r="H565" s="43" t="str">
        <f t="shared" si="144"/>
        <v>40,09</v>
      </c>
      <c r="I565" s="43">
        <f t="shared" si="145"/>
        <v>43.09</v>
      </c>
      <c r="J565" s="61" t="s">
        <v>2477</v>
      </c>
      <c r="K565" s="58" t="str">
        <f t="shared" si="146"/>
        <v>634,34</v>
      </c>
      <c r="L565" s="47">
        <f t="shared" si="147"/>
        <v>635</v>
      </c>
      <c r="M565" s="53">
        <v>1.1000000000000001</v>
      </c>
      <c r="N565" s="54">
        <v>0</v>
      </c>
      <c r="O565" s="55">
        <f t="shared" si="148"/>
        <v>698.5</v>
      </c>
      <c r="P565" s="57">
        <f t="shared" si="150"/>
        <v>698</v>
      </c>
      <c r="Q565" s="23"/>
      <c r="R565" s="23"/>
      <c r="S565" s="46">
        <v>25</v>
      </c>
      <c r="T565" s="46">
        <v>25</v>
      </c>
      <c r="U565" s="46">
        <f t="shared" si="132"/>
        <v>160</v>
      </c>
      <c r="V565" s="15">
        <f t="shared" si="149"/>
        <v>210</v>
      </c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</row>
    <row r="566" spans="1:35" ht="13.5" customHeight="1">
      <c r="A566" s="235" t="str">
        <f t="shared" si="142"/>
        <v>LW6 11060Podstawowy</v>
      </c>
      <c r="B566" s="18" t="s">
        <v>109</v>
      </c>
      <c r="C566" s="14" t="s">
        <v>431</v>
      </c>
      <c r="D566" s="15">
        <v>110</v>
      </c>
      <c r="E566" s="13">
        <v>60</v>
      </c>
      <c r="F566" s="61" t="s">
        <v>2444</v>
      </c>
      <c r="G566" s="43" t="str">
        <f t="shared" si="143"/>
        <v>42,19</v>
      </c>
      <c r="H566" s="43" t="str">
        <f t="shared" si="144"/>
        <v>42,19</v>
      </c>
      <c r="I566" s="43">
        <f t="shared" si="145"/>
        <v>45.19</v>
      </c>
      <c r="J566" s="61" t="s">
        <v>2478</v>
      </c>
      <c r="K566" s="58" t="str">
        <f t="shared" si="146"/>
        <v>689,75</v>
      </c>
      <c r="L566" s="47">
        <f t="shared" si="147"/>
        <v>690</v>
      </c>
      <c r="M566" s="53">
        <v>1.1000000000000001</v>
      </c>
      <c r="N566" s="54">
        <v>0</v>
      </c>
      <c r="O566" s="55">
        <f t="shared" si="148"/>
        <v>759.00000000000011</v>
      </c>
      <c r="P566" s="57">
        <f t="shared" si="150"/>
        <v>759</v>
      </c>
      <c r="Q566" s="23"/>
      <c r="R566" s="23"/>
      <c r="S566" s="46">
        <v>25</v>
      </c>
      <c r="T566" s="46">
        <v>25</v>
      </c>
      <c r="U566" s="46">
        <f t="shared" si="132"/>
        <v>160</v>
      </c>
      <c r="V566" s="15">
        <f t="shared" si="149"/>
        <v>210</v>
      </c>
    </row>
    <row r="567" spans="1:35" ht="13.5" customHeight="1">
      <c r="A567" s="235" t="str">
        <f t="shared" si="142"/>
        <v>LW7 11060Podstawowy</v>
      </c>
      <c r="B567" s="18" t="s">
        <v>110</v>
      </c>
      <c r="C567" s="14" t="s">
        <v>431</v>
      </c>
      <c r="D567" s="15">
        <v>110</v>
      </c>
      <c r="E567" s="13">
        <v>60</v>
      </c>
      <c r="F567" s="61" t="s">
        <v>2445</v>
      </c>
      <c r="G567" s="43" t="str">
        <f t="shared" si="143"/>
        <v>38,31</v>
      </c>
      <c r="H567" s="43" t="str">
        <f t="shared" si="144"/>
        <v>38,31</v>
      </c>
      <c r="I567" s="43">
        <f t="shared" si="145"/>
        <v>41.31</v>
      </c>
      <c r="J567" s="61" t="s">
        <v>2479</v>
      </c>
      <c r="K567" s="58" t="str">
        <f t="shared" si="146"/>
        <v>598,54</v>
      </c>
      <c r="L567" s="47">
        <f t="shared" si="147"/>
        <v>599</v>
      </c>
      <c r="M567" s="53">
        <v>1.1000000000000001</v>
      </c>
      <c r="N567" s="54">
        <v>0</v>
      </c>
      <c r="O567" s="55">
        <f t="shared" si="148"/>
        <v>658.90000000000009</v>
      </c>
      <c r="P567" s="57">
        <f t="shared" si="150"/>
        <v>658</v>
      </c>
      <c r="Q567" s="23"/>
      <c r="R567" s="23"/>
      <c r="S567" s="46">
        <v>25</v>
      </c>
      <c r="T567" s="46">
        <v>25</v>
      </c>
      <c r="U567" s="46">
        <f t="shared" si="132"/>
        <v>160</v>
      </c>
      <c r="V567" s="15">
        <f t="shared" si="149"/>
        <v>210</v>
      </c>
    </row>
    <row r="568" spans="1:35" ht="13.5" customHeight="1">
      <c r="A568" s="235" t="str">
        <f t="shared" si="142"/>
        <v>LW8 11060Podstawowy</v>
      </c>
      <c r="B568" s="18" t="s">
        <v>111</v>
      </c>
      <c r="C568" s="14" t="s">
        <v>431</v>
      </c>
      <c r="D568" s="15">
        <v>110</v>
      </c>
      <c r="E568" s="13">
        <v>60</v>
      </c>
      <c r="F568" s="61" t="s">
        <v>31</v>
      </c>
      <c r="G568" s="43" t="str">
        <f t="shared" si="143"/>
        <v>40,42</v>
      </c>
      <c r="H568" s="43" t="str">
        <f t="shared" si="144"/>
        <v>40,42</v>
      </c>
      <c r="I568" s="43">
        <f t="shared" si="145"/>
        <v>43.42</v>
      </c>
      <c r="J568" s="61" t="s">
        <v>2480</v>
      </c>
      <c r="K568" s="58" t="str">
        <f t="shared" si="146"/>
        <v>654,02</v>
      </c>
      <c r="L568" s="47">
        <f t="shared" si="147"/>
        <v>655</v>
      </c>
      <c r="M568" s="53">
        <v>1.1000000000000001</v>
      </c>
      <c r="N568" s="54">
        <v>0</v>
      </c>
      <c r="O568" s="55">
        <f t="shared" si="148"/>
        <v>720.50000000000011</v>
      </c>
      <c r="P568" s="57">
        <f t="shared" si="150"/>
        <v>720</v>
      </c>
      <c r="Q568" s="23"/>
      <c r="R568" s="23"/>
      <c r="S568" s="46">
        <v>25</v>
      </c>
      <c r="T568" s="46">
        <v>25</v>
      </c>
      <c r="U568" s="46">
        <f t="shared" si="132"/>
        <v>160</v>
      </c>
      <c r="V568" s="15">
        <f t="shared" si="149"/>
        <v>210</v>
      </c>
    </row>
    <row r="569" spans="1:35" ht="13.5" customHeight="1">
      <c r="A569" s="235" t="str">
        <f t="shared" si="142"/>
        <v>LW9 11060Podstawowy</v>
      </c>
      <c r="B569" s="18" t="s">
        <v>112</v>
      </c>
      <c r="C569" s="14" t="s">
        <v>431</v>
      </c>
      <c r="D569" s="15">
        <v>110</v>
      </c>
      <c r="E569" s="13">
        <v>60</v>
      </c>
      <c r="F569" s="61" t="s">
        <v>2446</v>
      </c>
      <c r="G569" s="43" t="str">
        <f t="shared" si="143"/>
        <v>40,84</v>
      </c>
      <c r="H569" s="43" t="str">
        <f t="shared" si="144"/>
        <v>40,84</v>
      </c>
      <c r="I569" s="43">
        <f t="shared" si="145"/>
        <v>43.84</v>
      </c>
      <c r="J569" s="61" t="s">
        <v>61</v>
      </c>
      <c r="K569" s="58" t="str">
        <f t="shared" si="146"/>
        <v>706,22</v>
      </c>
      <c r="L569" s="47">
        <f t="shared" si="147"/>
        <v>707</v>
      </c>
      <c r="M569" s="53">
        <v>1.1000000000000001</v>
      </c>
      <c r="N569" s="54">
        <v>0</v>
      </c>
      <c r="O569" s="55">
        <f t="shared" si="148"/>
        <v>777.7</v>
      </c>
      <c r="P569" s="57">
        <f t="shared" si="150"/>
        <v>777</v>
      </c>
      <c r="Q569" s="23"/>
      <c r="R569" s="23"/>
      <c r="S569" s="46">
        <v>25</v>
      </c>
      <c r="T569" s="46">
        <v>25</v>
      </c>
      <c r="U569" s="46">
        <f t="shared" si="132"/>
        <v>160</v>
      </c>
      <c r="V569" s="15">
        <f t="shared" si="149"/>
        <v>210</v>
      </c>
    </row>
    <row r="570" spans="1:35" ht="13.5" customHeight="1">
      <c r="A570" s="235" t="str">
        <f t="shared" si="142"/>
        <v>LW10 11060Podstawowy</v>
      </c>
      <c r="B570" s="18" t="s">
        <v>94</v>
      </c>
      <c r="C570" s="14" t="s">
        <v>431</v>
      </c>
      <c r="D570" s="15">
        <v>110</v>
      </c>
      <c r="E570" s="13">
        <v>60</v>
      </c>
      <c r="F570" s="61" t="s">
        <v>2447</v>
      </c>
      <c r="G570" s="43" t="str">
        <f t="shared" si="143"/>
        <v>42,93</v>
      </c>
      <c r="H570" s="43" t="str">
        <f t="shared" si="144"/>
        <v>42,93</v>
      </c>
      <c r="I570" s="43">
        <f t="shared" si="145"/>
        <v>45.93</v>
      </c>
      <c r="J570" s="61" t="s">
        <v>2481</v>
      </c>
      <c r="K570" s="58" t="str">
        <f t="shared" si="146"/>
        <v>761,61</v>
      </c>
      <c r="L570" s="47">
        <f t="shared" si="147"/>
        <v>762</v>
      </c>
      <c r="M570" s="53">
        <v>1.1000000000000001</v>
      </c>
      <c r="N570" s="54">
        <v>0</v>
      </c>
      <c r="O570" s="55">
        <f t="shared" si="148"/>
        <v>838.2</v>
      </c>
      <c r="P570" s="57">
        <f t="shared" si="150"/>
        <v>838</v>
      </c>
      <c r="Q570" s="23"/>
      <c r="R570" s="23"/>
      <c r="S570" s="46">
        <v>25</v>
      </c>
      <c r="T570" s="46">
        <v>25</v>
      </c>
      <c r="U570" s="46">
        <f t="shared" si="132"/>
        <v>160</v>
      </c>
      <c r="V570" s="15">
        <f t="shared" si="149"/>
        <v>210</v>
      </c>
      <c r="AA570" s="8"/>
      <c r="AB570" s="7"/>
    </row>
    <row r="571" spans="1:35" ht="13.5" customHeight="1">
      <c r="A571" s="235" t="str">
        <f t="shared" si="142"/>
        <v>LW11 11060Podstawowy</v>
      </c>
      <c r="B571" s="18" t="s">
        <v>95</v>
      </c>
      <c r="C571" s="14" t="s">
        <v>431</v>
      </c>
      <c r="D571" s="15">
        <v>110</v>
      </c>
      <c r="E571" s="13">
        <v>60</v>
      </c>
      <c r="F571" s="61" t="s">
        <v>2448</v>
      </c>
      <c r="G571" s="43" t="str">
        <f t="shared" si="143"/>
        <v>44,12</v>
      </c>
      <c r="H571" s="43" t="str">
        <f t="shared" si="144"/>
        <v>44,12</v>
      </c>
      <c r="I571" s="43">
        <f t="shared" si="145"/>
        <v>47.12</v>
      </c>
      <c r="J571" s="61" t="s">
        <v>2482</v>
      </c>
      <c r="K571" s="58" t="str">
        <f t="shared" si="146"/>
        <v>646,23</v>
      </c>
      <c r="L571" s="47">
        <f t="shared" si="147"/>
        <v>647</v>
      </c>
      <c r="M571" s="53">
        <v>1.1000000000000001</v>
      </c>
      <c r="N571" s="54">
        <v>0</v>
      </c>
      <c r="O571" s="55">
        <f t="shared" si="148"/>
        <v>711.7</v>
      </c>
      <c r="P571" s="57">
        <f t="shared" si="150"/>
        <v>711</v>
      </c>
      <c r="Q571" s="23"/>
      <c r="R571" s="23"/>
      <c r="S571" s="46">
        <v>25</v>
      </c>
      <c r="T571" s="46">
        <v>25</v>
      </c>
      <c r="U571" s="46">
        <f t="shared" si="132"/>
        <v>160</v>
      </c>
      <c r="V571" s="15">
        <f t="shared" si="149"/>
        <v>210</v>
      </c>
      <c r="AA571" s="8"/>
      <c r="AB571" s="5"/>
      <c r="AC571" s="4"/>
    </row>
    <row r="572" spans="1:35" ht="13.5" customHeight="1">
      <c r="A572" s="235" t="str">
        <f t="shared" si="142"/>
        <v>LW12 11060Podstawowy</v>
      </c>
      <c r="B572" s="18" t="s">
        <v>96</v>
      </c>
      <c r="C572" s="14" t="s">
        <v>431</v>
      </c>
      <c r="D572" s="15">
        <v>110</v>
      </c>
      <c r="E572" s="13">
        <v>60</v>
      </c>
      <c r="F572" s="61" t="s">
        <v>2449</v>
      </c>
      <c r="G572" s="43" t="str">
        <f t="shared" si="143"/>
        <v>46,22</v>
      </c>
      <c r="H572" s="43" t="str">
        <f t="shared" si="144"/>
        <v>46,22</v>
      </c>
      <c r="I572" s="43">
        <f t="shared" si="145"/>
        <v>49.22</v>
      </c>
      <c r="J572" s="61" t="s">
        <v>2483</v>
      </c>
      <c r="K572" s="58" t="str">
        <f t="shared" si="146"/>
        <v>739,84</v>
      </c>
      <c r="L572" s="47">
        <f t="shared" si="147"/>
        <v>740</v>
      </c>
      <c r="M572" s="53">
        <v>1.1000000000000001</v>
      </c>
      <c r="N572" s="54">
        <v>0</v>
      </c>
      <c r="O572" s="55">
        <f t="shared" si="148"/>
        <v>814.00000000000011</v>
      </c>
      <c r="P572" s="57">
        <f t="shared" si="150"/>
        <v>814</v>
      </c>
      <c r="Q572" s="23"/>
      <c r="R572" s="23"/>
      <c r="S572" s="46">
        <v>25</v>
      </c>
      <c r="T572" s="46">
        <v>25</v>
      </c>
      <c r="U572" s="46">
        <f t="shared" si="132"/>
        <v>160</v>
      </c>
      <c r="V572" s="15">
        <f t="shared" si="149"/>
        <v>210</v>
      </c>
      <c r="AA572" s="8"/>
      <c r="AB572" s="5"/>
      <c r="AC572" s="4"/>
    </row>
    <row r="573" spans="1:35" ht="13.5" customHeight="1">
      <c r="A573" s="235" t="str">
        <f t="shared" si="142"/>
        <v>LW13 11060Podstawowy</v>
      </c>
      <c r="B573" s="18" t="s">
        <v>97</v>
      </c>
      <c r="C573" s="14" t="s">
        <v>431</v>
      </c>
      <c r="D573" s="15">
        <v>110</v>
      </c>
      <c r="E573" s="13">
        <v>60</v>
      </c>
      <c r="F573" s="61" t="s">
        <v>2450</v>
      </c>
      <c r="G573" s="43" t="str">
        <f t="shared" si="143"/>
        <v>45,91</v>
      </c>
      <c r="H573" s="43" t="str">
        <f t="shared" si="144"/>
        <v>45,91</v>
      </c>
      <c r="I573" s="43">
        <f t="shared" si="145"/>
        <v>48.91</v>
      </c>
      <c r="J573" s="61" t="s">
        <v>2484</v>
      </c>
      <c r="K573" s="58" t="str">
        <f t="shared" si="146"/>
        <v>747,47</v>
      </c>
      <c r="L573" s="47">
        <f t="shared" si="147"/>
        <v>748</v>
      </c>
      <c r="M573" s="53">
        <v>1.1000000000000001</v>
      </c>
      <c r="N573" s="54">
        <v>0</v>
      </c>
      <c r="O573" s="55">
        <f t="shared" si="148"/>
        <v>822.80000000000007</v>
      </c>
      <c r="P573" s="57">
        <f t="shared" si="150"/>
        <v>822</v>
      </c>
      <c r="Q573" s="23"/>
      <c r="R573" s="23"/>
      <c r="S573" s="46">
        <v>25</v>
      </c>
      <c r="T573" s="46">
        <v>25</v>
      </c>
      <c r="U573" s="46">
        <f t="shared" si="132"/>
        <v>160</v>
      </c>
      <c r="V573" s="15">
        <f t="shared" si="149"/>
        <v>210</v>
      </c>
      <c r="AA573" s="8"/>
      <c r="AB573" s="5"/>
      <c r="AC573" s="4"/>
    </row>
    <row r="574" spans="1:35" ht="13.5" customHeight="1">
      <c r="A574" s="235" t="str">
        <f t="shared" si="142"/>
        <v>LW14 11060Podstawowy</v>
      </c>
      <c r="B574" s="18" t="s">
        <v>98</v>
      </c>
      <c r="C574" s="14" t="s">
        <v>431</v>
      </c>
      <c r="D574" s="15">
        <v>110</v>
      </c>
      <c r="E574" s="13">
        <v>60</v>
      </c>
      <c r="F574" s="61" t="s">
        <v>2451</v>
      </c>
      <c r="G574" s="43" t="str">
        <f t="shared" si="143"/>
        <v>48,01</v>
      </c>
      <c r="H574" s="43" t="str">
        <f t="shared" si="144"/>
        <v>48,01</v>
      </c>
      <c r="I574" s="43">
        <f t="shared" si="145"/>
        <v>51.01</v>
      </c>
      <c r="J574" s="61" t="s">
        <v>2485</v>
      </c>
      <c r="K574" s="58" t="str">
        <f t="shared" si="146"/>
        <v>825,26</v>
      </c>
      <c r="L574" s="47">
        <f t="shared" si="147"/>
        <v>826</v>
      </c>
      <c r="M574" s="53">
        <v>1.1000000000000001</v>
      </c>
      <c r="N574" s="54">
        <v>0</v>
      </c>
      <c r="O574" s="55">
        <f t="shared" si="148"/>
        <v>908.6</v>
      </c>
      <c r="P574" s="57">
        <f t="shared" si="150"/>
        <v>908</v>
      </c>
      <c r="Q574" s="23"/>
      <c r="R574" s="23"/>
      <c r="S574" s="46">
        <v>25</v>
      </c>
      <c r="T574" s="46">
        <v>25</v>
      </c>
      <c r="U574" s="46">
        <f t="shared" si="132"/>
        <v>180</v>
      </c>
      <c r="V574" s="15">
        <f t="shared" si="149"/>
        <v>230</v>
      </c>
      <c r="AA574" s="8"/>
      <c r="AB574" s="5"/>
      <c r="AC574" s="4"/>
    </row>
    <row r="575" spans="1:35" ht="13.5" customHeight="1">
      <c r="A575" s="235" t="str">
        <f t="shared" si="142"/>
        <v>LW15 11060Podstawowy</v>
      </c>
      <c r="B575" s="18" t="s">
        <v>99</v>
      </c>
      <c r="C575" s="14" t="s">
        <v>431</v>
      </c>
      <c r="D575" s="15">
        <v>110</v>
      </c>
      <c r="E575" s="13">
        <v>60</v>
      </c>
      <c r="F575" s="61" t="s">
        <v>2452</v>
      </c>
      <c r="G575" s="43" t="str">
        <f t="shared" si="143"/>
        <v>43,37</v>
      </c>
      <c r="H575" s="43" t="str">
        <f t="shared" si="144"/>
        <v>43,37</v>
      </c>
      <c r="I575" s="43">
        <f t="shared" si="145"/>
        <v>46.37</v>
      </c>
      <c r="J575" s="61" t="s">
        <v>2486</v>
      </c>
      <c r="K575" s="58" t="str">
        <f t="shared" si="146"/>
        <v>609,71</v>
      </c>
      <c r="L575" s="47">
        <f t="shared" si="147"/>
        <v>610</v>
      </c>
      <c r="M575" s="53">
        <v>1.1000000000000001</v>
      </c>
      <c r="N575" s="54">
        <v>0</v>
      </c>
      <c r="O575" s="55">
        <f t="shared" si="148"/>
        <v>671</v>
      </c>
      <c r="P575" s="57">
        <f t="shared" si="150"/>
        <v>671</v>
      </c>
      <c r="Q575" s="23"/>
      <c r="R575" s="23"/>
      <c r="S575" s="46">
        <v>25</v>
      </c>
      <c r="T575" s="46">
        <v>25</v>
      </c>
      <c r="U575" s="46">
        <f t="shared" si="132"/>
        <v>160</v>
      </c>
      <c r="V575" s="15">
        <f t="shared" si="149"/>
        <v>210</v>
      </c>
      <c r="AA575" s="8"/>
      <c r="AB575" s="5"/>
      <c r="AC575" s="4"/>
    </row>
    <row r="576" spans="1:35" ht="13.5" customHeight="1">
      <c r="A576" s="235" t="str">
        <f t="shared" si="142"/>
        <v>LW16 11060Podstawowy</v>
      </c>
      <c r="B576" s="18" t="s">
        <v>100</v>
      </c>
      <c r="C576" s="14" t="s">
        <v>431</v>
      </c>
      <c r="D576" s="15">
        <v>110</v>
      </c>
      <c r="E576" s="13">
        <v>60</v>
      </c>
      <c r="F576" s="61" t="s">
        <v>2453</v>
      </c>
      <c r="G576" s="43" t="str">
        <f t="shared" si="143"/>
        <v>45,49</v>
      </c>
      <c r="H576" s="43" t="str">
        <f t="shared" si="144"/>
        <v>45,49</v>
      </c>
      <c r="I576" s="43">
        <f t="shared" si="145"/>
        <v>48.49</v>
      </c>
      <c r="J576" s="61" t="s">
        <v>2487</v>
      </c>
      <c r="K576" s="58" t="str">
        <f t="shared" si="146"/>
        <v>733,54</v>
      </c>
      <c r="L576" s="47">
        <f t="shared" si="147"/>
        <v>734</v>
      </c>
      <c r="M576" s="53">
        <v>1.1000000000000001</v>
      </c>
      <c r="N576" s="54">
        <v>0</v>
      </c>
      <c r="O576" s="55">
        <f t="shared" si="148"/>
        <v>807.40000000000009</v>
      </c>
      <c r="P576" s="57">
        <f t="shared" si="150"/>
        <v>807</v>
      </c>
      <c r="Q576" s="23"/>
      <c r="R576" s="23"/>
      <c r="S576" s="46">
        <v>25</v>
      </c>
      <c r="T576" s="46">
        <v>25</v>
      </c>
      <c r="U576" s="46">
        <f t="shared" si="132"/>
        <v>160</v>
      </c>
      <c r="V576" s="15">
        <f t="shared" si="149"/>
        <v>210</v>
      </c>
      <c r="AB576" s="4"/>
      <c r="AC576" s="4"/>
    </row>
    <row r="577" spans="1:29" ht="13.5" customHeight="1">
      <c r="A577" s="235" t="str">
        <f t="shared" si="142"/>
        <v>LW17 11060Podstawowy</v>
      </c>
      <c r="B577" s="18" t="s">
        <v>101</v>
      </c>
      <c r="C577" s="14" t="s">
        <v>431</v>
      </c>
      <c r="D577" s="15">
        <v>110</v>
      </c>
      <c r="E577" s="13">
        <v>60</v>
      </c>
      <c r="F577" s="61" t="s">
        <v>2454</v>
      </c>
      <c r="G577" s="43" t="str">
        <f t="shared" si="143"/>
        <v>46,74</v>
      </c>
      <c r="H577" s="43" t="str">
        <f t="shared" si="144"/>
        <v>46,74</v>
      </c>
      <c r="I577" s="43">
        <f t="shared" si="145"/>
        <v>49.74</v>
      </c>
      <c r="J577" s="61" t="s">
        <v>2488</v>
      </c>
      <c r="K577" s="58" t="str">
        <f t="shared" si="146"/>
        <v>819,97</v>
      </c>
      <c r="L577" s="47">
        <f t="shared" si="147"/>
        <v>820</v>
      </c>
      <c r="M577" s="53">
        <v>1.1000000000000001</v>
      </c>
      <c r="N577" s="54">
        <v>0</v>
      </c>
      <c r="O577" s="55">
        <f t="shared" si="148"/>
        <v>902.00000000000011</v>
      </c>
      <c r="P577" s="57">
        <f t="shared" si="150"/>
        <v>902</v>
      </c>
      <c r="Q577" s="23"/>
      <c r="R577" s="23"/>
      <c r="S577" s="46">
        <v>25</v>
      </c>
      <c r="T577" s="46">
        <v>25</v>
      </c>
      <c r="U577" s="46">
        <f t="shared" si="132"/>
        <v>160</v>
      </c>
      <c r="V577" s="15">
        <f t="shared" si="149"/>
        <v>210</v>
      </c>
      <c r="AB577" s="40"/>
      <c r="AC577" s="4"/>
    </row>
    <row r="578" spans="1:29" ht="13.5" customHeight="1">
      <c r="A578" s="235" t="str">
        <f t="shared" si="142"/>
        <v>LW18 11060Podstawowy</v>
      </c>
      <c r="B578" s="18" t="s">
        <v>102</v>
      </c>
      <c r="C578" s="14" t="s">
        <v>431</v>
      </c>
      <c r="D578" s="15">
        <v>110</v>
      </c>
      <c r="E578" s="13">
        <v>60</v>
      </c>
      <c r="F578" s="61" t="s">
        <v>2455</v>
      </c>
      <c r="G578" s="43" t="str">
        <f t="shared" si="143"/>
        <v>48,84</v>
      </c>
      <c r="H578" s="43" t="str">
        <f t="shared" si="144"/>
        <v>48,84</v>
      </c>
      <c r="I578" s="43">
        <f t="shared" si="145"/>
        <v>51.84</v>
      </c>
      <c r="J578" s="61" t="s">
        <v>2489</v>
      </c>
      <c r="K578" s="58" t="str">
        <f t="shared" si="146"/>
        <v>862,62</v>
      </c>
      <c r="L578" s="47">
        <f t="shared" si="147"/>
        <v>863</v>
      </c>
      <c r="M578" s="53">
        <v>1.1000000000000001</v>
      </c>
      <c r="N578" s="54">
        <v>0</v>
      </c>
      <c r="O578" s="55">
        <f t="shared" si="148"/>
        <v>949.30000000000007</v>
      </c>
      <c r="P578" s="57">
        <f t="shared" si="150"/>
        <v>949</v>
      </c>
      <c r="Q578" s="23"/>
      <c r="R578" s="23"/>
      <c r="S578" s="46">
        <v>25</v>
      </c>
      <c r="T578" s="46">
        <v>25</v>
      </c>
      <c r="U578" s="46">
        <f t="shared" si="132"/>
        <v>180</v>
      </c>
      <c r="V578" s="15">
        <f t="shared" si="149"/>
        <v>230</v>
      </c>
    </row>
    <row r="579" spans="1:29" ht="13.5" customHeight="1">
      <c r="A579" s="235" t="str">
        <f t="shared" si="142"/>
        <v>LW19 11060Podstawowy</v>
      </c>
      <c r="B579" s="18" t="s">
        <v>103</v>
      </c>
      <c r="C579" s="14" t="s">
        <v>431</v>
      </c>
      <c r="D579" s="15">
        <v>110</v>
      </c>
      <c r="E579" s="13">
        <v>60</v>
      </c>
      <c r="F579" s="61" t="s">
        <v>2456</v>
      </c>
      <c r="G579" s="43" t="str">
        <f t="shared" si="143"/>
        <v>44,23</v>
      </c>
      <c r="H579" s="43" t="str">
        <f t="shared" si="144"/>
        <v>44,23</v>
      </c>
      <c r="I579" s="43">
        <f t="shared" si="145"/>
        <v>47.23</v>
      </c>
      <c r="J579" s="61" t="s">
        <v>2490</v>
      </c>
      <c r="K579" s="58" t="str">
        <f t="shared" si="146"/>
        <v>690,04</v>
      </c>
      <c r="L579" s="47">
        <f t="shared" si="147"/>
        <v>691</v>
      </c>
      <c r="M579" s="53">
        <v>1.1000000000000001</v>
      </c>
      <c r="N579" s="54">
        <v>0</v>
      </c>
      <c r="O579" s="55">
        <f t="shared" si="148"/>
        <v>760.1</v>
      </c>
      <c r="P579" s="57">
        <f t="shared" si="150"/>
        <v>760</v>
      </c>
      <c r="Q579" s="23"/>
      <c r="R579" s="23"/>
      <c r="S579" s="46">
        <v>25</v>
      </c>
      <c r="T579" s="46">
        <v>25</v>
      </c>
      <c r="U579" s="46">
        <f t="shared" ref="U579:U642" si="151">IF(I579&lt;=$AA$5,$AB$4,IF(I579&lt;=$AA$15,$AB$6,IF(I579&lt;=$AA$17,$AB$16,IF(I579&lt;=$AA$19,AB$18,IF(I579&lt;=$AA$21,AB$20,IF(I579&lt;=$AA$23,AB$22,AB$23))))))</f>
        <v>160</v>
      </c>
      <c r="V579" s="15">
        <f t="shared" si="149"/>
        <v>210</v>
      </c>
    </row>
    <row r="580" spans="1:29" ht="13.5" customHeight="1">
      <c r="A580" s="235" t="str">
        <f t="shared" si="142"/>
        <v>LW20 11060Podstawowy</v>
      </c>
      <c r="B580" s="18" t="s">
        <v>105</v>
      </c>
      <c r="C580" s="14" t="s">
        <v>431</v>
      </c>
      <c r="D580" s="15">
        <v>110</v>
      </c>
      <c r="E580" s="13">
        <v>60</v>
      </c>
      <c r="F580" s="61" t="s">
        <v>2141</v>
      </c>
      <c r="G580" s="43" t="str">
        <f t="shared" si="143"/>
        <v>46,36</v>
      </c>
      <c r="H580" s="43" t="str">
        <f t="shared" si="144"/>
        <v>46,36</v>
      </c>
      <c r="I580" s="43">
        <f t="shared" si="145"/>
        <v>49.36</v>
      </c>
      <c r="J580" s="61" t="s">
        <v>2491</v>
      </c>
      <c r="K580" s="58" t="str">
        <f t="shared" si="146"/>
        <v>768,20</v>
      </c>
      <c r="L580" s="47">
        <f t="shared" si="147"/>
        <v>769</v>
      </c>
      <c r="M580" s="53">
        <v>1.1000000000000001</v>
      </c>
      <c r="N580" s="54">
        <v>0</v>
      </c>
      <c r="O580" s="55">
        <f t="shared" si="148"/>
        <v>845.90000000000009</v>
      </c>
      <c r="P580" s="57">
        <f t="shared" si="150"/>
        <v>845</v>
      </c>
      <c r="Q580" s="23"/>
      <c r="R580" s="23"/>
      <c r="S580" s="46">
        <v>25</v>
      </c>
      <c r="T580" s="46">
        <v>25</v>
      </c>
      <c r="U580" s="46">
        <f t="shared" si="151"/>
        <v>160</v>
      </c>
      <c r="V580" s="15">
        <f t="shared" si="149"/>
        <v>210</v>
      </c>
    </row>
    <row r="581" spans="1:29" ht="13.5" customHeight="1">
      <c r="A581" s="235" t="str">
        <f t="shared" si="142"/>
        <v>LW2511060Podstawowy</v>
      </c>
      <c r="B581" s="18" t="s">
        <v>559</v>
      </c>
      <c r="C581" s="14" t="s">
        <v>431</v>
      </c>
      <c r="D581" s="15">
        <v>110</v>
      </c>
      <c r="E581" s="13">
        <v>60</v>
      </c>
      <c r="F581" s="61" t="s">
        <v>2457</v>
      </c>
      <c r="G581" s="43" t="str">
        <f t="shared" si="143"/>
        <v>35,91</v>
      </c>
      <c r="H581" s="43" t="str">
        <f t="shared" si="144"/>
        <v>35,91</v>
      </c>
      <c r="I581" s="43">
        <f t="shared" si="145"/>
        <v>38.909999999999997</v>
      </c>
      <c r="J581" s="61" t="s">
        <v>53</v>
      </c>
      <c r="K581" s="58" t="str">
        <f t="shared" si="146"/>
        <v>609,05</v>
      </c>
      <c r="L581" s="47">
        <f t="shared" si="147"/>
        <v>610</v>
      </c>
      <c r="M581" s="53">
        <v>1.1000000000000001</v>
      </c>
      <c r="N581" s="54">
        <v>0</v>
      </c>
      <c r="O581" s="55">
        <f t="shared" si="148"/>
        <v>671</v>
      </c>
      <c r="P581" s="57">
        <f t="shared" si="150"/>
        <v>671</v>
      </c>
      <c r="Q581" s="23"/>
      <c r="R581" s="23"/>
      <c r="S581" s="46">
        <v>25</v>
      </c>
      <c r="T581" s="46">
        <v>25</v>
      </c>
      <c r="U581" s="46">
        <f t="shared" si="151"/>
        <v>120</v>
      </c>
      <c r="V581" s="15">
        <f t="shared" si="149"/>
        <v>170</v>
      </c>
    </row>
    <row r="582" spans="1:29" ht="13.5" customHeight="1">
      <c r="A582" s="235" t="str">
        <f t="shared" si="142"/>
        <v>LW2611060Podstawowy</v>
      </c>
      <c r="B582" s="18" t="s">
        <v>560</v>
      </c>
      <c r="C582" s="14" t="s">
        <v>431</v>
      </c>
      <c r="D582" s="15">
        <v>110</v>
      </c>
      <c r="E582" s="13">
        <v>60</v>
      </c>
      <c r="F582" s="61" t="s">
        <v>2458</v>
      </c>
      <c r="G582" s="43" t="str">
        <f t="shared" si="143"/>
        <v>38,02</v>
      </c>
      <c r="H582" s="43" t="str">
        <f t="shared" si="144"/>
        <v>38,02</v>
      </c>
      <c r="I582" s="43">
        <f t="shared" si="145"/>
        <v>41.02</v>
      </c>
      <c r="J582" s="61" t="s">
        <v>2492</v>
      </c>
      <c r="K582" s="58" t="str">
        <f t="shared" si="146"/>
        <v>719,75</v>
      </c>
      <c r="L582" s="47">
        <f t="shared" si="147"/>
        <v>720</v>
      </c>
      <c r="M582" s="53">
        <v>1.1000000000000001</v>
      </c>
      <c r="N582" s="54">
        <v>0</v>
      </c>
      <c r="O582" s="55">
        <f t="shared" si="148"/>
        <v>792.00000000000011</v>
      </c>
      <c r="P582" s="57">
        <f t="shared" si="150"/>
        <v>792</v>
      </c>
      <c r="Q582" s="23"/>
      <c r="R582" s="23"/>
      <c r="S582" s="46">
        <v>25</v>
      </c>
      <c r="T582" s="46">
        <v>25</v>
      </c>
      <c r="U582" s="46">
        <f t="shared" si="151"/>
        <v>160</v>
      </c>
      <c r="V582" s="15">
        <f t="shared" si="149"/>
        <v>210</v>
      </c>
    </row>
    <row r="583" spans="1:29" ht="13.5" customHeight="1">
      <c r="A583" s="235" t="str">
        <f t="shared" si="142"/>
        <v>LW2711060Podstawowy</v>
      </c>
      <c r="B583" s="18" t="s">
        <v>1738</v>
      </c>
      <c r="C583" s="14" t="s">
        <v>431</v>
      </c>
      <c r="D583" s="15">
        <v>110</v>
      </c>
      <c r="E583" s="13">
        <v>60</v>
      </c>
      <c r="F583" s="61" t="s">
        <v>2459</v>
      </c>
      <c r="G583" s="43" t="str">
        <f t="shared" si="143"/>
        <v>39,41</v>
      </c>
      <c r="H583" s="43" t="str">
        <f t="shared" si="144"/>
        <v>39,41</v>
      </c>
      <c r="I583" s="43">
        <f t="shared" si="145"/>
        <v>42.41</v>
      </c>
      <c r="J583" s="61" t="s">
        <v>2493</v>
      </c>
      <c r="K583" s="58" t="str">
        <f t="shared" si="146"/>
        <v>697,57</v>
      </c>
      <c r="L583" s="47">
        <f t="shared" si="147"/>
        <v>698</v>
      </c>
      <c r="M583" s="53">
        <v>1.1000000000000001</v>
      </c>
      <c r="N583" s="54">
        <v>0</v>
      </c>
      <c r="O583" s="55">
        <f t="shared" si="148"/>
        <v>767.80000000000007</v>
      </c>
      <c r="P583" s="57">
        <f t="shared" si="150"/>
        <v>767</v>
      </c>
      <c r="Q583" s="23"/>
      <c r="R583" s="23"/>
      <c r="S583" s="46">
        <v>25</v>
      </c>
      <c r="T583" s="46">
        <v>25</v>
      </c>
      <c r="U583" s="46">
        <f t="shared" si="151"/>
        <v>160</v>
      </c>
      <c r="V583" s="15">
        <f t="shared" si="149"/>
        <v>210</v>
      </c>
    </row>
    <row r="584" spans="1:29" ht="13.5" customHeight="1">
      <c r="A584" s="235" t="str">
        <f t="shared" si="142"/>
        <v>LW2811060Podstawowy</v>
      </c>
      <c r="B584" s="18" t="s">
        <v>1739</v>
      </c>
      <c r="C584" s="14" t="s">
        <v>431</v>
      </c>
      <c r="D584" s="15">
        <v>110</v>
      </c>
      <c r="E584" s="13">
        <v>60</v>
      </c>
      <c r="F584" s="61" t="s">
        <v>2460</v>
      </c>
      <c r="G584" s="43" t="str">
        <f t="shared" si="143"/>
        <v>41,66</v>
      </c>
      <c r="H584" s="43" t="str">
        <f t="shared" si="144"/>
        <v>41,66</v>
      </c>
      <c r="I584" s="43">
        <f t="shared" si="145"/>
        <v>44.66</v>
      </c>
      <c r="J584" s="61" t="s">
        <v>2494</v>
      </c>
      <c r="K584" s="58" t="str">
        <f t="shared" si="146"/>
        <v>828,26</v>
      </c>
      <c r="L584" s="47">
        <f t="shared" si="147"/>
        <v>829</v>
      </c>
      <c r="M584" s="53">
        <v>1.1000000000000001</v>
      </c>
      <c r="N584" s="54">
        <v>0</v>
      </c>
      <c r="O584" s="55">
        <f t="shared" si="148"/>
        <v>911.90000000000009</v>
      </c>
      <c r="P584" s="57">
        <f t="shared" si="150"/>
        <v>911</v>
      </c>
      <c r="Q584" s="23"/>
      <c r="R584" s="23"/>
      <c r="S584" s="46">
        <v>25</v>
      </c>
      <c r="T584" s="46">
        <v>25</v>
      </c>
      <c r="U584" s="46">
        <f t="shared" si="151"/>
        <v>160</v>
      </c>
      <c r="V584" s="15">
        <f t="shared" si="149"/>
        <v>210</v>
      </c>
    </row>
    <row r="585" spans="1:29" ht="13.5" customHeight="1">
      <c r="A585" s="235" t="str">
        <f t="shared" si="142"/>
        <v>LW2911060Podstawowy</v>
      </c>
      <c r="B585" s="18" t="s">
        <v>1740</v>
      </c>
      <c r="C585" s="14" t="s">
        <v>431</v>
      </c>
      <c r="D585" s="15">
        <v>110</v>
      </c>
      <c r="E585" s="13">
        <v>60</v>
      </c>
      <c r="F585" s="61" t="s">
        <v>2461</v>
      </c>
      <c r="G585" s="43" t="str">
        <f t="shared" si="143"/>
        <v>45,09</v>
      </c>
      <c r="H585" s="43" t="str">
        <f t="shared" si="144"/>
        <v>45,09</v>
      </c>
      <c r="I585" s="43">
        <f t="shared" si="145"/>
        <v>48.09</v>
      </c>
      <c r="J585" s="61" t="s">
        <v>2495</v>
      </c>
      <c r="K585" s="58" t="str">
        <f t="shared" si="146"/>
        <v>771,59</v>
      </c>
      <c r="L585" s="47">
        <f t="shared" si="147"/>
        <v>772</v>
      </c>
      <c r="M585" s="53">
        <v>1.1000000000000001</v>
      </c>
      <c r="N585" s="54">
        <v>0</v>
      </c>
      <c r="O585" s="55">
        <f t="shared" si="148"/>
        <v>849.2</v>
      </c>
      <c r="P585" s="57">
        <f t="shared" si="150"/>
        <v>849</v>
      </c>
      <c r="Q585" s="23"/>
      <c r="R585" s="23"/>
      <c r="S585" s="46">
        <v>25</v>
      </c>
      <c r="T585" s="46">
        <v>25</v>
      </c>
      <c r="U585" s="46">
        <f t="shared" si="151"/>
        <v>160</v>
      </c>
      <c r="V585" s="15">
        <f t="shared" si="149"/>
        <v>210</v>
      </c>
    </row>
    <row r="586" spans="1:29" ht="13.5" customHeight="1">
      <c r="A586" s="235" t="str">
        <f t="shared" si="142"/>
        <v>LW3011060Podstawowy</v>
      </c>
      <c r="B586" s="18" t="s">
        <v>1742</v>
      </c>
      <c r="C586" s="14" t="s">
        <v>431</v>
      </c>
      <c r="D586" s="15">
        <v>110</v>
      </c>
      <c r="E586" s="13">
        <v>60</v>
      </c>
      <c r="F586" s="61" t="s">
        <v>2462</v>
      </c>
      <c r="G586" s="43" t="str">
        <f t="shared" si="143"/>
        <v>47,34</v>
      </c>
      <c r="H586" s="43" t="str">
        <f t="shared" si="144"/>
        <v>47,34</v>
      </c>
      <c r="I586" s="43">
        <f t="shared" si="145"/>
        <v>50.34</v>
      </c>
      <c r="J586" s="61" t="s">
        <v>2496</v>
      </c>
      <c r="K586" s="58" t="str">
        <f t="shared" si="146"/>
        <v>943,87</v>
      </c>
      <c r="L586" s="47">
        <f t="shared" si="147"/>
        <v>944</v>
      </c>
      <c r="M586" s="53">
        <v>1.1000000000000001</v>
      </c>
      <c r="N586" s="54">
        <v>0</v>
      </c>
      <c r="O586" s="55">
        <f t="shared" si="148"/>
        <v>1038.4000000000001</v>
      </c>
      <c r="P586" s="57">
        <f t="shared" si="150"/>
        <v>1038</v>
      </c>
      <c r="Q586" s="23"/>
      <c r="R586" s="23"/>
      <c r="S586" s="46">
        <v>25</v>
      </c>
      <c r="T586" s="46">
        <v>25</v>
      </c>
      <c r="U586" s="46">
        <f t="shared" si="151"/>
        <v>180</v>
      </c>
      <c r="V586" s="15">
        <f t="shared" si="149"/>
        <v>230</v>
      </c>
    </row>
    <row r="587" spans="1:29" ht="13.5" customHeight="1">
      <c r="A587" s="235" t="str">
        <f t="shared" si="142"/>
        <v>LW3111060Podstawowy</v>
      </c>
      <c r="B587" s="18" t="s">
        <v>1743</v>
      </c>
      <c r="C587" s="14" t="s">
        <v>431</v>
      </c>
      <c r="D587" s="15">
        <v>110</v>
      </c>
      <c r="E587" s="13">
        <v>60</v>
      </c>
      <c r="F587" s="61" t="s">
        <v>2463</v>
      </c>
      <c r="G587" s="43" t="str">
        <f t="shared" si="143"/>
        <v>49,31</v>
      </c>
      <c r="H587" s="43" t="str">
        <f t="shared" si="144"/>
        <v>49,31</v>
      </c>
      <c r="I587" s="43">
        <f t="shared" si="145"/>
        <v>52.31</v>
      </c>
      <c r="J587" s="61" t="s">
        <v>2497</v>
      </c>
      <c r="K587" s="58" t="str">
        <f t="shared" si="146"/>
        <v>915,31</v>
      </c>
      <c r="L587" s="47">
        <f t="shared" si="147"/>
        <v>916</v>
      </c>
      <c r="M587" s="53">
        <v>1.1000000000000001</v>
      </c>
      <c r="N587" s="54">
        <v>0</v>
      </c>
      <c r="O587" s="55">
        <f t="shared" si="148"/>
        <v>1007.6000000000001</v>
      </c>
      <c r="P587" s="57">
        <f t="shared" si="150"/>
        <v>1007</v>
      </c>
      <c r="Q587" s="23"/>
      <c r="R587" s="23"/>
      <c r="S587" s="46">
        <v>25</v>
      </c>
      <c r="T587" s="46">
        <v>25</v>
      </c>
      <c r="U587" s="46">
        <f t="shared" si="151"/>
        <v>180</v>
      </c>
      <c r="V587" s="15">
        <f t="shared" si="149"/>
        <v>230</v>
      </c>
    </row>
    <row r="588" spans="1:29" ht="13.5" customHeight="1">
      <c r="A588" s="235" t="str">
        <f t="shared" si="142"/>
        <v>LW3211060Podstawowy</v>
      </c>
      <c r="B588" s="18" t="s">
        <v>1744</v>
      </c>
      <c r="C588" s="14" t="s">
        <v>431</v>
      </c>
      <c r="D588" s="15">
        <v>110</v>
      </c>
      <c r="E588" s="13">
        <v>60</v>
      </c>
      <c r="F588" s="61" t="s">
        <v>2464</v>
      </c>
      <c r="G588" s="43" t="str">
        <f t="shared" si="143"/>
        <v>51,56</v>
      </c>
      <c r="H588" s="43" t="str">
        <f t="shared" si="144"/>
        <v>51,56</v>
      </c>
      <c r="I588" s="43">
        <f t="shared" si="145"/>
        <v>54.56</v>
      </c>
      <c r="J588" s="61" t="s">
        <v>2498</v>
      </c>
      <c r="K588" s="58" t="str">
        <f t="shared" si="146"/>
        <v>1049,37</v>
      </c>
      <c r="L588" s="47">
        <f t="shared" si="147"/>
        <v>1050</v>
      </c>
      <c r="M588" s="53">
        <v>1.1000000000000001</v>
      </c>
      <c r="N588" s="54">
        <v>0</v>
      </c>
      <c r="O588" s="55">
        <f t="shared" si="148"/>
        <v>1155</v>
      </c>
      <c r="P588" s="57">
        <f t="shared" si="150"/>
        <v>1155</v>
      </c>
      <c r="Q588" s="23"/>
      <c r="R588" s="23"/>
      <c r="S588" s="46">
        <v>25</v>
      </c>
      <c r="T588" s="46">
        <v>25</v>
      </c>
      <c r="U588" s="46">
        <f t="shared" si="151"/>
        <v>180</v>
      </c>
      <c r="V588" s="15">
        <f t="shared" si="149"/>
        <v>230</v>
      </c>
    </row>
    <row r="589" spans="1:29" ht="13.5" customHeight="1">
      <c r="A589" s="235" t="str">
        <f t="shared" si="142"/>
        <v>LW3311060Podstawowy</v>
      </c>
      <c r="B589" s="18" t="s">
        <v>1745</v>
      </c>
      <c r="C589" s="14" t="s">
        <v>431</v>
      </c>
      <c r="D589" s="15">
        <v>110</v>
      </c>
      <c r="E589" s="13">
        <v>60</v>
      </c>
      <c r="F589" s="61" t="s">
        <v>2465</v>
      </c>
      <c r="G589" s="43" t="str">
        <f t="shared" si="143"/>
        <v>52,86</v>
      </c>
      <c r="H589" s="43" t="str">
        <f t="shared" si="144"/>
        <v>52,86</v>
      </c>
      <c r="I589" s="43">
        <f t="shared" si="145"/>
        <v>55.86</v>
      </c>
      <c r="J589" s="61" t="s">
        <v>2499</v>
      </c>
      <c r="K589" s="58" t="str">
        <f t="shared" si="146"/>
        <v>886,03</v>
      </c>
      <c r="L589" s="47">
        <f t="shared" si="147"/>
        <v>887</v>
      </c>
      <c r="M589" s="53">
        <v>1.1000000000000001</v>
      </c>
      <c r="N589" s="54">
        <v>0</v>
      </c>
      <c r="O589" s="55">
        <f t="shared" si="148"/>
        <v>975.7</v>
      </c>
      <c r="P589" s="57">
        <f t="shared" si="150"/>
        <v>975</v>
      </c>
      <c r="Q589" s="23"/>
      <c r="R589" s="23"/>
      <c r="S589" s="46">
        <v>25</v>
      </c>
      <c r="T589" s="46">
        <v>25</v>
      </c>
      <c r="U589" s="46">
        <f t="shared" si="151"/>
        <v>200</v>
      </c>
      <c r="V589" s="15">
        <f t="shared" si="149"/>
        <v>250</v>
      </c>
    </row>
    <row r="590" spans="1:29" ht="13.5" customHeight="1">
      <c r="A590" s="235" t="str">
        <f t="shared" si="142"/>
        <v>LW3411060Podstawowy</v>
      </c>
      <c r="B590" s="18" t="s">
        <v>1746</v>
      </c>
      <c r="C590" s="14" t="s">
        <v>431</v>
      </c>
      <c r="D590" s="15">
        <v>110</v>
      </c>
      <c r="E590" s="13">
        <v>60</v>
      </c>
      <c r="F590" s="61" t="s">
        <v>2466</v>
      </c>
      <c r="G590" s="43" t="str">
        <f t="shared" si="143"/>
        <v>51,98</v>
      </c>
      <c r="H590" s="43" t="str">
        <f t="shared" si="144"/>
        <v>51,98</v>
      </c>
      <c r="I590" s="43">
        <f t="shared" si="145"/>
        <v>54.98</v>
      </c>
      <c r="J590" s="61" t="s">
        <v>1903</v>
      </c>
      <c r="K590" s="58" t="str">
        <f t="shared" si="146"/>
        <v>1055,49</v>
      </c>
      <c r="L590" s="47">
        <f t="shared" si="147"/>
        <v>1056</v>
      </c>
      <c r="M590" s="53">
        <v>1.1000000000000001</v>
      </c>
      <c r="N590" s="54">
        <v>0</v>
      </c>
      <c r="O590" s="55">
        <f t="shared" si="148"/>
        <v>1161.6000000000001</v>
      </c>
      <c r="P590" s="57">
        <f t="shared" si="150"/>
        <v>1161</v>
      </c>
      <c r="Q590" s="23"/>
      <c r="R590" s="23"/>
      <c r="S590" s="46">
        <v>25</v>
      </c>
      <c r="T590" s="46">
        <v>25</v>
      </c>
      <c r="U590" s="46">
        <f t="shared" si="151"/>
        <v>180</v>
      </c>
      <c r="V590" s="15">
        <f t="shared" si="149"/>
        <v>230</v>
      </c>
    </row>
    <row r="591" spans="1:29" ht="13.5" customHeight="1">
      <c r="A591" s="235" t="str">
        <f t="shared" si="142"/>
        <v>LW3511060Podstawowy</v>
      </c>
      <c r="B591" s="18" t="s">
        <v>1747</v>
      </c>
      <c r="C591" s="14" t="s">
        <v>431</v>
      </c>
      <c r="D591" s="15">
        <v>110</v>
      </c>
      <c r="E591" s="13">
        <v>60</v>
      </c>
      <c r="F591" s="61" t="s">
        <v>2467</v>
      </c>
      <c r="G591" s="43" t="str">
        <f t="shared" si="143"/>
        <v>44,33</v>
      </c>
      <c r="H591" s="43" t="str">
        <f t="shared" si="144"/>
        <v>44,33</v>
      </c>
      <c r="I591" s="43">
        <f t="shared" si="145"/>
        <v>47.33</v>
      </c>
      <c r="J591" s="61" t="s">
        <v>2500</v>
      </c>
      <c r="K591" s="58" t="str">
        <f t="shared" si="146"/>
        <v>698,28</v>
      </c>
      <c r="L591" s="47">
        <f t="shared" si="147"/>
        <v>699</v>
      </c>
      <c r="M591" s="53">
        <v>1.1000000000000001</v>
      </c>
      <c r="N591" s="54">
        <v>0</v>
      </c>
      <c r="O591" s="55">
        <f t="shared" si="148"/>
        <v>768.90000000000009</v>
      </c>
      <c r="P591" s="57">
        <f t="shared" si="150"/>
        <v>768</v>
      </c>
      <c r="Q591" s="23"/>
      <c r="R591" s="23"/>
      <c r="S591" s="46">
        <v>25</v>
      </c>
      <c r="T591" s="46">
        <v>25</v>
      </c>
      <c r="U591" s="46">
        <f t="shared" si="151"/>
        <v>160</v>
      </c>
      <c r="V591" s="15">
        <f t="shared" si="149"/>
        <v>210</v>
      </c>
    </row>
    <row r="592" spans="1:29" ht="13.5" customHeight="1">
      <c r="A592" s="235" t="str">
        <f t="shared" si="142"/>
        <v>LW3611060Podstawowy</v>
      </c>
      <c r="B592" s="18" t="s">
        <v>1748</v>
      </c>
      <c r="C592" s="14" t="s">
        <v>431</v>
      </c>
      <c r="D592" s="15">
        <v>110</v>
      </c>
      <c r="E592" s="13">
        <v>60</v>
      </c>
      <c r="F592" s="61" t="s">
        <v>2468</v>
      </c>
      <c r="G592" s="43" t="str">
        <f t="shared" si="143"/>
        <v>46,58</v>
      </c>
      <c r="H592" s="43" t="str">
        <f t="shared" si="144"/>
        <v>46,58</v>
      </c>
      <c r="I592" s="43">
        <f t="shared" si="145"/>
        <v>49.58</v>
      </c>
      <c r="J592" s="61" t="s">
        <v>2501</v>
      </c>
      <c r="K592" s="58" t="str">
        <f t="shared" si="146"/>
        <v>832,34</v>
      </c>
      <c r="L592" s="47">
        <f t="shared" si="147"/>
        <v>833</v>
      </c>
      <c r="M592" s="53">
        <v>1.1000000000000001</v>
      </c>
      <c r="N592" s="54">
        <v>0</v>
      </c>
      <c r="O592" s="55">
        <f t="shared" si="148"/>
        <v>916.30000000000007</v>
      </c>
      <c r="P592" s="57">
        <f t="shared" si="150"/>
        <v>916</v>
      </c>
      <c r="Q592" s="23"/>
      <c r="R592" s="23"/>
      <c r="S592" s="46">
        <v>25</v>
      </c>
      <c r="T592" s="46">
        <v>25</v>
      </c>
      <c r="U592" s="46">
        <f t="shared" si="151"/>
        <v>160</v>
      </c>
      <c r="V592" s="15">
        <f t="shared" si="149"/>
        <v>210</v>
      </c>
    </row>
    <row r="593" spans="1:22" ht="13.5" customHeight="1">
      <c r="A593" s="235" t="str">
        <f t="shared" si="142"/>
        <v>LW3711060Podstawowy</v>
      </c>
      <c r="B593" s="18" t="s">
        <v>1907</v>
      </c>
      <c r="C593" s="14" t="s">
        <v>431</v>
      </c>
      <c r="D593" s="15">
        <v>110</v>
      </c>
      <c r="E593" s="13">
        <v>60</v>
      </c>
      <c r="F593" s="61" t="s">
        <v>52</v>
      </c>
      <c r="G593" s="43" t="str">
        <f t="shared" si="143"/>
        <v>44,1</v>
      </c>
      <c r="H593" s="43" t="str">
        <f t="shared" si="144"/>
        <v>44,1</v>
      </c>
      <c r="I593" s="43">
        <f t="shared" si="145"/>
        <v>47.1</v>
      </c>
      <c r="J593" s="61" t="s">
        <v>2502</v>
      </c>
      <c r="K593" s="58" t="str">
        <f t="shared" si="146"/>
        <v>633,41</v>
      </c>
      <c r="L593" s="47">
        <f t="shared" si="147"/>
        <v>634</v>
      </c>
      <c r="M593" s="53">
        <v>1.1000000000000001</v>
      </c>
      <c r="N593" s="54">
        <v>0</v>
      </c>
      <c r="O593" s="55">
        <f t="shared" si="148"/>
        <v>697.40000000000009</v>
      </c>
      <c r="P593" s="57">
        <f t="shared" si="150"/>
        <v>697</v>
      </c>
      <c r="Q593" s="23"/>
      <c r="R593" s="23"/>
      <c r="S593" s="46">
        <v>25</v>
      </c>
      <c r="T593" s="46">
        <v>25</v>
      </c>
      <c r="U593" s="46">
        <f t="shared" si="151"/>
        <v>160</v>
      </c>
      <c r="V593" s="15">
        <f t="shared" si="149"/>
        <v>210</v>
      </c>
    </row>
    <row r="594" spans="1:22" ht="13.5" customHeight="1">
      <c r="A594" s="235" t="str">
        <f t="shared" si="142"/>
        <v>LW3811060Podstawowy</v>
      </c>
      <c r="B594" s="18" t="s">
        <v>1978</v>
      </c>
      <c r="C594" s="14" t="s">
        <v>431</v>
      </c>
      <c r="D594" s="15">
        <v>110</v>
      </c>
      <c r="E594" s="13">
        <v>60</v>
      </c>
      <c r="F594" s="61" t="s">
        <v>2469</v>
      </c>
      <c r="G594" s="43" t="str">
        <f t="shared" si="143"/>
        <v>44,01</v>
      </c>
      <c r="H594" s="43" t="str">
        <f t="shared" si="144"/>
        <v>44,01</v>
      </c>
      <c r="I594" s="43">
        <f t="shared" si="145"/>
        <v>47.01</v>
      </c>
      <c r="J594" s="61" t="s">
        <v>2503</v>
      </c>
      <c r="K594" s="58" t="str">
        <f t="shared" si="146"/>
        <v>755,91</v>
      </c>
      <c r="L594" s="47">
        <f t="shared" si="147"/>
        <v>756</v>
      </c>
      <c r="M594" s="53">
        <v>1.1000000000000001</v>
      </c>
      <c r="N594" s="54">
        <v>0</v>
      </c>
      <c r="O594" s="55">
        <f t="shared" si="148"/>
        <v>831.6</v>
      </c>
      <c r="P594" s="57">
        <f t="shared" si="150"/>
        <v>831</v>
      </c>
      <c r="Q594" s="23"/>
      <c r="R594" s="23"/>
      <c r="S594" s="46">
        <v>25</v>
      </c>
      <c r="T594" s="46">
        <v>25</v>
      </c>
      <c r="U594" s="46">
        <f t="shared" si="151"/>
        <v>160</v>
      </c>
      <c r="V594" s="15">
        <f t="shared" si="149"/>
        <v>210</v>
      </c>
    </row>
    <row r="595" spans="1:22" ht="13.5" customHeight="1">
      <c r="A595" s="23" t="str">
        <f t="shared" ref="A595:A631" si="152">CONCATENATE(B595,D595,E595,C595)</f>
        <v>LW duble 1 11060Kolor</v>
      </c>
      <c r="B595" s="18" t="s">
        <v>90</v>
      </c>
      <c r="C595" s="14" t="s">
        <v>2</v>
      </c>
      <c r="D595" s="15">
        <v>110</v>
      </c>
      <c r="E595" s="13">
        <v>60</v>
      </c>
      <c r="F595" s="61" t="s">
        <v>2436</v>
      </c>
      <c r="G595" s="43" t="str">
        <f>LEFT(F595,FIND("kg",F595)-2)</f>
        <v>43,33</v>
      </c>
      <c r="H595" s="43" t="str">
        <f t="shared" si="144"/>
        <v>43,33</v>
      </c>
      <c r="I595" s="43">
        <f t="shared" ref="I595:I631" si="153">H595+3</f>
        <v>46.33</v>
      </c>
      <c r="J595" s="61" t="s">
        <v>2504</v>
      </c>
      <c r="K595" s="58" t="str">
        <f t="shared" ref="K595:K610" si="154">LEFT(J595,FIND("zł",J595)-2)</f>
        <v>789,59</v>
      </c>
      <c r="L595" s="51">
        <f t="shared" ref="L595:L610" si="155">ROUNDUP(K595,0)</f>
        <v>790</v>
      </c>
      <c r="M595" s="53">
        <v>1.1000000000000001</v>
      </c>
      <c r="N595" s="54">
        <v>60</v>
      </c>
      <c r="O595" s="55">
        <f t="shared" ref="O595:O631" si="156">L595*M595+N595</f>
        <v>929.00000000000011</v>
      </c>
      <c r="P595" s="57">
        <f t="shared" si="150"/>
        <v>929</v>
      </c>
      <c r="Q595" s="23"/>
      <c r="R595" s="23"/>
      <c r="S595" s="46">
        <v>25</v>
      </c>
      <c r="T595" s="46">
        <v>25</v>
      </c>
      <c r="U595" s="46">
        <f t="shared" si="151"/>
        <v>160</v>
      </c>
      <c r="V595" s="15">
        <f>SUM(S595:U595)</f>
        <v>210</v>
      </c>
    </row>
    <row r="596" spans="1:22" ht="13.5" customHeight="1">
      <c r="A596" s="23" t="str">
        <f t="shared" si="152"/>
        <v>LW duble 2 11060Kolor</v>
      </c>
      <c r="B596" s="18" t="s">
        <v>91</v>
      </c>
      <c r="C596" s="14" t="s">
        <v>2</v>
      </c>
      <c r="D596" s="15">
        <v>110</v>
      </c>
      <c r="E596" s="13">
        <v>60</v>
      </c>
      <c r="F596" s="61" t="s">
        <v>2437</v>
      </c>
      <c r="G596" s="43" t="str">
        <f t="shared" ref="G596:G658" si="157">LEFT(F596,FIND("kg",F596)-2)</f>
        <v>43,1</v>
      </c>
      <c r="H596" s="43" t="str">
        <f t="shared" si="144"/>
        <v>43,1</v>
      </c>
      <c r="I596" s="43">
        <f t="shared" si="153"/>
        <v>46.1</v>
      </c>
      <c r="J596" s="61" t="s">
        <v>2505</v>
      </c>
      <c r="K596" s="58" t="str">
        <f t="shared" si="154"/>
        <v>899,06</v>
      </c>
      <c r="L596" s="51">
        <f t="shared" si="155"/>
        <v>900</v>
      </c>
      <c r="M596" s="53">
        <v>1.1000000000000001</v>
      </c>
      <c r="N596" s="54">
        <v>60</v>
      </c>
      <c r="O596" s="55">
        <f t="shared" si="156"/>
        <v>1050</v>
      </c>
      <c r="P596" s="57">
        <f t="shared" si="150"/>
        <v>1050</v>
      </c>
      <c r="Q596" s="23"/>
      <c r="R596" s="23"/>
      <c r="S596" s="46">
        <v>25</v>
      </c>
      <c r="T596" s="46">
        <v>25</v>
      </c>
      <c r="U596" s="46">
        <f t="shared" si="151"/>
        <v>160</v>
      </c>
      <c r="V596" s="15">
        <f t="shared" ref="V596:V631" si="158">SUM(S596:U596)</f>
        <v>210</v>
      </c>
    </row>
    <row r="597" spans="1:22" ht="13.5" customHeight="1">
      <c r="A597" s="23" t="str">
        <f t="shared" si="152"/>
        <v>LW duble 3 11060Kolor</v>
      </c>
      <c r="B597" s="18" t="s">
        <v>92</v>
      </c>
      <c r="C597" s="14" t="s">
        <v>2</v>
      </c>
      <c r="D597" s="15">
        <v>110</v>
      </c>
      <c r="E597" s="13">
        <v>60</v>
      </c>
      <c r="F597" s="61" t="s">
        <v>2438</v>
      </c>
      <c r="G597" s="43" t="str">
        <f t="shared" si="157"/>
        <v>47,28</v>
      </c>
      <c r="H597" s="43" t="str">
        <f t="shared" si="144"/>
        <v>47,28</v>
      </c>
      <c r="I597" s="43">
        <f t="shared" si="153"/>
        <v>50.28</v>
      </c>
      <c r="J597" s="61" t="s">
        <v>2506</v>
      </c>
      <c r="K597" s="58" t="str">
        <f t="shared" si="154"/>
        <v>1106,67</v>
      </c>
      <c r="L597" s="51">
        <f t="shared" si="155"/>
        <v>1107</v>
      </c>
      <c r="M597" s="53">
        <v>1.1000000000000001</v>
      </c>
      <c r="N597" s="54">
        <v>60</v>
      </c>
      <c r="O597" s="55">
        <f t="shared" si="156"/>
        <v>1277.7</v>
      </c>
      <c r="P597" s="57">
        <f t="shared" si="150"/>
        <v>1277</v>
      </c>
      <c r="Q597" s="23"/>
      <c r="R597" s="23"/>
      <c r="S597" s="46">
        <v>25</v>
      </c>
      <c r="T597" s="46">
        <v>25</v>
      </c>
      <c r="U597" s="46">
        <f t="shared" si="151"/>
        <v>180</v>
      </c>
      <c r="V597" s="15">
        <f t="shared" si="158"/>
        <v>230</v>
      </c>
    </row>
    <row r="598" spans="1:22" ht="13.5" customHeight="1">
      <c r="A598" s="23" t="str">
        <f t="shared" si="152"/>
        <v>LW1 11060Kolor</v>
      </c>
      <c r="B598" s="18" t="s">
        <v>93</v>
      </c>
      <c r="C598" s="14" t="s">
        <v>2</v>
      </c>
      <c r="D598" s="15">
        <v>110</v>
      </c>
      <c r="E598" s="13">
        <v>60</v>
      </c>
      <c r="F598" s="61" t="s">
        <v>2439</v>
      </c>
      <c r="G598" s="43" t="str">
        <f t="shared" si="157"/>
        <v>32,5</v>
      </c>
      <c r="H598" s="43" t="str">
        <f t="shared" si="144"/>
        <v>32,5</v>
      </c>
      <c r="I598" s="43">
        <f t="shared" si="153"/>
        <v>35.5</v>
      </c>
      <c r="J598" s="61" t="s">
        <v>2507</v>
      </c>
      <c r="K598" s="58" t="str">
        <f t="shared" si="154"/>
        <v>526,01</v>
      </c>
      <c r="L598" s="51">
        <f t="shared" si="155"/>
        <v>527</v>
      </c>
      <c r="M598" s="53">
        <v>1.1000000000000001</v>
      </c>
      <c r="N598" s="54">
        <v>60</v>
      </c>
      <c r="O598" s="55">
        <f t="shared" si="156"/>
        <v>639.70000000000005</v>
      </c>
      <c r="P598" s="57">
        <f t="shared" si="150"/>
        <v>639</v>
      </c>
      <c r="Q598" s="23"/>
      <c r="R598" s="23"/>
      <c r="S598" s="46">
        <v>25</v>
      </c>
      <c r="T598" s="46">
        <v>25</v>
      </c>
      <c r="U598" s="46">
        <f t="shared" si="151"/>
        <v>120</v>
      </c>
      <c r="V598" s="15">
        <f t="shared" si="158"/>
        <v>170</v>
      </c>
    </row>
    <row r="599" spans="1:22" ht="13.5" customHeight="1">
      <c r="A599" s="23" t="str">
        <f t="shared" si="152"/>
        <v>LW2 11060Kolor</v>
      </c>
      <c r="B599" s="18" t="s">
        <v>104</v>
      </c>
      <c r="C599" s="14" t="s">
        <v>2</v>
      </c>
      <c r="D599" s="15">
        <v>110</v>
      </c>
      <c r="E599" s="13">
        <v>60</v>
      </c>
      <c r="F599" s="61" t="s">
        <v>2440</v>
      </c>
      <c r="G599" s="43" t="str">
        <f t="shared" si="157"/>
        <v>33,76</v>
      </c>
      <c r="H599" s="43" t="str">
        <f t="shared" si="144"/>
        <v>33,76</v>
      </c>
      <c r="I599" s="43">
        <f t="shared" si="153"/>
        <v>36.76</v>
      </c>
      <c r="J599" s="61" t="s">
        <v>2508</v>
      </c>
      <c r="K599" s="58" t="str">
        <f t="shared" si="154"/>
        <v>571,88</v>
      </c>
      <c r="L599" s="51">
        <f t="shared" si="155"/>
        <v>572</v>
      </c>
      <c r="M599" s="53">
        <v>1.1000000000000001</v>
      </c>
      <c r="N599" s="54">
        <v>60</v>
      </c>
      <c r="O599" s="55">
        <f t="shared" si="156"/>
        <v>689.2</v>
      </c>
      <c r="P599" s="57">
        <f t="shared" si="150"/>
        <v>689</v>
      </c>
      <c r="Q599" s="23"/>
      <c r="R599" s="23"/>
      <c r="S599" s="46">
        <v>25</v>
      </c>
      <c r="T599" s="46">
        <v>25</v>
      </c>
      <c r="U599" s="46">
        <f t="shared" si="151"/>
        <v>120</v>
      </c>
      <c r="V599" s="15">
        <f t="shared" si="158"/>
        <v>170</v>
      </c>
    </row>
    <row r="600" spans="1:22" ht="13.5" customHeight="1">
      <c r="A600" s="23" t="str">
        <f t="shared" si="152"/>
        <v>LW3 11060Kolor</v>
      </c>
      <c r="B600" s="18" t="s">
        <v>106</v>
      </c>
      <c r="C600" s="14" t="s">
        <v>2</v>
      </c>
      <c r="D600" s="15">
        <v>110</v>
      </c>
      <c r="E600" s="13">
        <v>60</v>
      </c>
      <c r="F600" s="61" t="s">
        <v>2441</v>
      </c>
      <c r="G600" s="43" t="str">
        <f t="shared" si="157"/>
        <v>35,43</v>
      </c>
      <c r="H600" s="43" t="str">
        <f t="shared" si="144"/>
        <v>35,43</v>
      </c>
      <c r="I600" s="43">
        <f t="shared" si="153"/>
        <v>38.43</v>
      </c>
      <c r="J600" s="61" t="s">
        <v>2509</v>
      </c>
      <c r="K600" s="58" t="str">
        <f t="shared" si="154"/>
        <v>600,61</v>
      </c>
      <c r="L600" s="51">
        <f t="shared" si="155"/>
        <v>601</v>
      </c>
      <c r="M600" s="53">
        <v>1.1000000000000001</v>
      </c>
      <c r="N600" s="54">
        <v>60</v>
      </c>
      <c r="O600" s="55">
        <f t="shared" si="156"/>
        <v>721.1</v>
      </c>
      <c r="P600" s="57">
        <f t="shared" si="150"/>
        <v>721</v>
      </c>
      <c r="Q600" s="23"/>
      <c r="R600" s="23"/>
      <c r="S600" s="46">
        <v>25</v>
      </c>
      <c r="T600" s="46">
        <v>25</v>
      </c>
      <c r="U600" s="46">
        <f t="shared" si="151"/>
        <v>120</v>
      </c>
      <c r="V600" s="15">
        <f t="shared" si="158"/>
        <v>170</v>
      </c>
    </row>
    <row r="601" spans="1:22" ht="13.5" customHeight="1">
      <c r="A601" s="23" t="str">
        <f t="shared" si="152"/>
        <v>LW4 11060Kolor</v>
      </c>
      <c r="B601" s="18" t="s">
        <v>107</v>
      </c>
      <c r="C601" s="14" t="s">
        <v>2</v>
      </c>
      <c r="D601" s="15">
        <v>110</v>
      </c>
      <c r="E601" s="13">
        <v>60</v>
      </c>
      <c r="F601" s="61" t="s">
        <v>2442</v>
      </c>
      <c r="G601" s="43" t="str">
        <f t="shared" si="157"/>
        <v>38,74</v>
      </c>
      <c r="H601" s="43" t="str">
        <f t="shared" si="144"/>
        <v>38,74</v>
      </c>
      <c r="I601" s="43">
        <f t="shared" si="153"/>
        <v>41.74</v>
      </c>
      <c r="J601" s="61" t="s">
        <v>32</v>
      </c>
      <c r="K601" s="58" t="str">
        <f t="shared" si="154"/>
        <v>678,91</v>
      </c>
      <c r="L601" s="51">
        <f t="shared" si="155"/>
        <v>679</v>
      </c>
      <c r="M601" s="53">
        <v>1.1000000000000001</v>
      </c>
      <c r="N601" s="54">
        <v>60</v>
      </c>
      <c r="O601" s="55">
        <f t="shared" si="156"/>
        <v>806.90000000000009</v>
      </c>
      <c r="P601" s="57">
        <f t="shared" si="150"/>
        <v>806</v>
      </c>
      <c r="Q601" s="23"/>
      <c r="R601" s="23"/>
      <c r="S601" s="46">
        <v>25</v>
      </c>
      <c r="T601" s="46">
        <v>25</v>
      </c>
      <c r="U601" s="46">
        <f t="shared" si="151"/>
        <v>160</v>
      </c>
      <c r="V601" s="15">
        <f t="shared" si="158"/>
        <v>210</v>
      </c>
    </row>
    <row r="602" spans="1:22" ht="13.5" customHeight="1">
      <c r="A602" s="23" t="str">
        <f t="shared" si="152"/>
        <v>LW5 11060Kolor</v>
      </c>
      <c r="B602" s="18" t="s">
        <v>108</v>
      </c>
      <c r="C602" s="14" t="s">
        <v>2</v>
      </c>
      <c r="D602" s="15">
        <v>110</v>
      </c>
      <c r="E602" s="13">
        <v>60</v>
      </c>
      <c r="F602" s="61" t="s">
        <v>2443</v>
      </c>
      <c r="G602" s="43" t="str">
        <f t="shared" si="157"/>
        <v>40,09</v>
      </c>
      <c r="H602" s="43" t="str">
        <f t="shared" si="144"/>
        <v>40,09</v>
      </c>
      <c r="I602" s="43">
        <f t="shared" si="153"/>
        <v>43.09</v>
      </c>
      <c r="J602" s="61" t="s">
        <v>2510</v>
      </c>
      <c r="K602" s="58" t="str">
        <f t="shared" si="154"/>
        <v>720,29</v>
      </c>
      <c r="L602" s="51">
        <f t="shared" si="155"/>
        <v>721</v>
      </c>
      <c r="M602" s="53">
        <v>1.1000000000000001</v>
      </c>
      <c r="N602" s="54">
        <v>60</v>
      </c>
      <c r="O602" s="55">
        <f t="shared" si="156"/>
        <v>853.1</v>
      </c>
      <c r="P602" s="57">
        <f t="shared" si="150"/>
        <v>853</v>
      </c>
      <c r="Q602" s="23"/>
      <c r="R602" s="23"/>
      <c r="S602" s="46">
        <v>25</v>
      </c>
      <c r="T602" s="46">
        <v>25</v>
      </c>
      <c r="U602" s="46">
        <f t="shared" si="151"/>
        <v>160</v>
      </c>
      <c r="V602" s="15">
        <f t="shared" si="158"/>
        <v>210</v>
      </c>
    </row>
    <row r="603" spans="1:22" ht="13.5" customHeight="1">
      <c r="A603" s="23" t="str">
        <f t="shared" si="152"/>
        <v>LW6 11060Kolor</v>
      </c>
      <c r="B603" s="18" t="s">
        <v>109</v>
      </c>
      <c r="C603" s="14" t="s">
        <v>2</v>
      </c>
      <c r="D603" s="15">
        <v>110</v>
      </c>
      <c r="E603" s="13">
        <v>60</v>
      </c>
      <c r="F603" s="61" t="s">
        <v>2444</v>
      </c>
      <c r="G603" s="43" t="str">
        <f t="shared" si="157"/>
        <v>42,19</v>
      </c>
      <c r="H603" s="43" t="str">
        <f t="shared" si="144"/>
        <v>42,19</v>
      </c>
      <c r="I603" s="43">
        <f t="shared" si="153"/>
        <v>45.19</v>
      </c>
      <c r="J603" s="61" t="s">
        <v>2511</v>
      </c>
      <c r="K603" s="58" t="str">
        <f t="shared" si="154"/>
        <v>779,74</v>
      </c>
      <c r="L603" s="51">
        <f t="shared" si="155"/>
        <v>780</v>
      </c>
      <c r="M603" s="53">
        <v>1.1000000000000001</v>
      </c>
      <c r="N603" s="54">
        <v>60</v>
      </c>
      <c r="O603" s="55">
        <f t="shared" si="156"/>
        <v>918.00000000000011</v>
      </c>
      <c r="P603" s="57">
        <f t="shared" si="150"/>
        <v>918</v>
      </c>
      <c r="Q603" s="23"/>
      <c r="R603" s="23"/>
      <c r="S603" s="46">
        <v>25</v>
      </c>
      <c r="T603" s="46">
        <v>25</v>
      </c>
      <c r="U603" s="46">
        <f t="shared" si="151"/>
        <v>160</v>
      </c>
      <c r="V603" s="15">
        <f t="shared" si="158"/>
        <v>210</v>
      </c>
    </row>
    <row r="604" spans="1:22" ht="13.5" customHeight="1">
      <c r="A604" s="23" t="str">
        <f t="shared" si="152"/>
        <v>LW7 11060Kolor</v>
      </c>
      <c r="B604" s="18" t="s">
        <v>110</v>
      </c>
      <c r="C604" s="14" t="s">
        <v>2</v>
      </c>
      <c r="D604" s="15">
        <v>110</v>
      </c>
      <c r="E604" s="13">
        <v>60</v>
      </c>
      <c r="F604" s="61" t="s">
        <v>2445</v>
      </c>
      <c r="G604" s="43" t="str">
        <f t="shared" si="157"/>
        <v>38,31</v>
      </c>
      <c r="H604" s="43" t="str">
        <f t="shared" si="144"/>
        <v>38,31</v>
      </c>
      <c r="I604" s="43">
        <f t="shared" si="153"/>
        <v>41.31</v>
      </c>
      <c r="J604" s="61" t="s">
        <v>2512</v>
      </c>
      <c r="K604" s="58" t="str">
        <f t="shared" si="154"/>
        <v>680,75</v>
      </c>
      <c r="L604" s="51">
        <f t="shared" si="155"/>
        <v>681</v>
      </c>
      <c r="M604" s="53">
        <v>1.1000000000000001</v>
      </c>
      <c r="N604" s="54">
        <v>60</v>
      </c>
      <c r="O604" s="55">
        <f t="shared" si="156"/>
        <v>809.1</v>
      </c>
      <c r="P604" s="57">
        <f t="shared" si="150"/>
        <v>809</v>
      </c>
      <c r="Q604" s="23"/>
      <c r="R604" s="23"/>
      <c r="S604" s="46">
        <v>25</v>
      </c>
      <c r="T604" s="46">
        <v>25</v>
      </c>
      <c r="U604" s="46">
        <f t="shared" si="151"/>
        <v>160</v>
      </c>
      <c r="V604" s="15">
        <f t="shared" si="158"/>
        <v>210</v>
      </c>
    </row>
    <row r="605" spans="1:22" ht="13.5" customHeight="1">
      <c r="A605" s="23" t="str">
        <f t="shared" si="152"/>
        <v>LW8 11060Kolor</v>
      </c>
      <c r="B605" s="18" t="s">
        <v>111</v>
      </c>
      <c r="C605" s="14" t="s">
        <v>2</v>
      </c>
      <c r="D605" s="15">
        <v>110</v>
      </c>
      <c r="E605" s="13">
        <v>60</v>
      </c>
      <c r="F605" s="61" t="s">
        <v>31</v>
      </c>
      <c r="G605" s="43" t="str">
        <f t="shared" si="157"/>
        <v>40,42</v>
      </c>
      <c r="H605" s="43" t="str">
        <f t="shared" si="144"/>
        <v>40,42</v>
      </c>
      <c r="I605" s="43">
        <f t="shared" si="153"/>
        <v>43.42</v>
      </c>
      <c r="J605" s="61" t="s">
        <v>2513</v>
      </c>
      <c r="K605" s="58" t="str">
        <f>LEFT(J605,FIND("zł",J605)-2)</f>
        <v>740,27</v>
      </c>
      <c r="L605" s="51">
        <f t="shared" si="155"/>
        <v>741</v>
      </c>
      <c r="M605" s="53">
        <v>1.1000000000000001</v>
      </c>
      <c r="N605" s="54">
        <v>60</v>
      </c>
      <c r="O605" s="55">
        <f t="shared" si="156"/>
        <v>875.1</v>
      </c>
      <c r="P605" s="57">
        <f t="shared" si="150"/>
        <v>875</v>
      </c>
      <c r="Q605" s="23"/>
      <c r="R605" s="23"/>
      <c r="S605" s="46">
        <v>25</v>
      </c>
      <c r="T605" s="46">
        <v>25</v>
      </c>
      <c r="U605" s="46">
        <f t="shared" si="151"/>
        <v>160</v>
      </c>
      <c r="V605" s="15">
        <f t="shared" si="158"/>
        <v>210</v>
      </c>
    </row>
    <row r="606" spans="1:22" ht="13.5" customHeight="1">
      <c r="A606" s="23" t="str">
        <f t="shared" si="152"/>
        <v>LW9 11060Kolor</v>
      </c>
      <c r="B606" s="18" t="s">
        <v>112</v>
      </c>
      <c r="C606" s="14" t="s">
        <v>2</v>
      </c>
      <c r="D606" s="15">
        <v>110</v>
      </c>
      <c r="E606" s="13">
        <v>60</v>
      </c>
      <c r="F606" s="61" t="s">
        <v>2446</v>
      </c>
      <c r="G606" s="43" t="str">
        <f t="shared" si="157"/>
        <v>40,84</v>
      </c>
      <c r="H606" s="43" t="str">
        <f t="shared" si="144"/>
        <v>40,84</v>
      </c>
      <c r="I606" s="43">
        <f t="shared" si="153"/>
        <v>43.84</v>
      </c>
      <c r="J606" s="61" t="s">
        <v>2514</v>
      </c>
      <c r="K606" s="58" t="str">
        <f t="shared" si="154"/>
        <v>793,76</v>
      </c>
      <c r="L606" s="51">
        <f t="shared" si="155"/>
        <v>794</v>
      </c>
      <c r="M606" s="53">
        <v>1.1000000000000001</v>
      </c>
      <c r="N606" s="54">
        <v>60</v>
      </c>
      <c r="O606" s="55">
        <f t="shared" si="156"/>
        <v>933.40000000000009</v>
      </c>
      <c r="P606" s="57">
        <f t="shared" si="150"/>
        <v>933</v>
      </c>
      <c r="Q606" s="23"/>
      <c r="R606" s="23"/>
      <c r="S606" s="46">
        <v>25</v>
      </c>
      <c r="T606" s="46">
        <v>25</v>
      </c>
      <c r="U606" s="46">
        <f t="shared" si="151"/>
        <v>160</v>
      </c>
      <c r="V606" s="15">
        <f t="shared" si="158"/>
        <v>210</v>
      </c>
    </row>
    <row r="607" spans="1:22" ht="13.5" customHeight="1">
      <c r="A607" s="23" t="str">
        <f t="shared" si="152"/>
        <v>LW10 11060Kolor</v>
      </c>
      <c r="B607" s="18" t="s">
        <v>94</v>
      </c>
      <c r="C607" s="14" t="s">
        <v>2</v>
      </c>
      <c r="D607" s="15">
        <v>110</v>
      </c>
      <c r="E607" s="13">
        <v>60</v>
      </c>
      <c r="F607" s="61" t="s">
        <v>2447</v>
      </c>
      <c r="G607" s="43" t="str">
        <f t="shared" si="157"/>
        <v>42,93</v>
      </c>
      <c r="H607" s="43" t="str">
        <f t="shared" si="144"/>
        <v>42,93</v>
      </c>
      <c r="I607" s="43">
        <f t="shared" si="153"/>
        <v>45.93</v>
      </c>
      <c r="J607" s="61" t="s">
        <v>2515</v>
      </c>
      <c r="K607" s="58" t="str">
        <f t="shared" si="154"/>
        <v>853,20</v>
      </c>
      <c r="L607" s="51">
        <f t="shared" si="155"/>
        <v>854</v>
      </c>
      <c r="M607" s="53">
        <v>1.1000000000000001</v>
      </c>
      <c r="N607" s="54">
        <v>60</v>
      </c>
      <c r="O607" s="55">
        <f t="shared" si="156"/>
        <v>999.40000000000009</v>
      </c>
      <c r="P607" s="57">
        <f t="shared" si="150"/>
        <v>999</v>
      </c>
      <c r="Q607" s="23"/>
      <c r="R607" s="23"/>
      <c r="S607" s="46">
        <v>25</v>
      </c>
      <c r="T607" s="46">
        <v>25</v>
      </c>
      <c r="U607" s="46">
        <f t="shared" si="151"/>
        <v>160</v>
      </c>
      <c r="V607" s="15">
        <f t="shared" si="158"/>
        <v>210</v>
      </c>
    </row>
    <row r="608" spans="1:22" ht="13.5" customHeight="1">
      <c r="A608" s="23" t="str">
        <f t="shared" si="152"/>
        <v>LW11 11060Kolor</v>
      </c>
      <c r="B608" s="18" t="s">
        <v>95</v>
      </c>
      <c r="C608" s="14" t="s">
        <v>2</v>
      </c>
      <c r="D608" s="15">
        <v>110</v>
      </c>
      <c r="E608" s="13">
        <v>60</v>
      </c>
      <c r="F608" s="61" t="s">
        <v>2448</v>
      </c>
      <c r="G608" s="43" t="str">
        <f t="shared" si="157"/>
        <v>44,12</v>
      </c>
      <c r="H608" s="43" t="str">
        <f t="shared" si="144"/>
        <v>44,12</v>
      </c>
      <c r="I608" s="43">
        <f t="shared" si="153"/>
        <v>47.12</v>
      </c>
      <c r="J608" s="61" t="s">
        <v>2516</v>
      </c>
      <c r="K608" s="58" t="str">
        <f t="shared" si="154"/>
        <v>740,92</v>
      </c>
      <c r="L608" s="51">
        <f t="shared" si="155"/>
        <v>741</v>
      </c>
      <c r="M608" s="53">
        <v>1.1000000000000001</v>
      </c>
      <c r="N608" s="54">
        <v>60</v>
      </c>
      <c r="O608" s="55">
        <f t="shared" si="156"/>
        <v>875.1</v>
      </c>
      <c r="P608" s="57">
        <f t="shared" si="150"/>
        <v>875</v>
      </c>
      <c r="Q608" s="23"/>
      <c r="R608" s="23"/>
      <c r="S608" s="46">
        <v>25</v>
      </c>
      <c r="T608" s="46">
        <v>25</v>
      </c>
      <c r="U608" s="46">
        <f t="shared" si="151"/>
        <v>160</v>
      </c>
      <c r="V608" s="15">
        <f t="shared" si="158"/>
        <v>210</v>
      </c>
    </row>
    <row r="609" spans="1:22" ht="13.5" customHeight="1">
      <c r="A609" s="23" t="str">
        <f t="shared" si="152"/>
        <v>LW12 11060Kolor</v>
      </c>
      <c r="B609" s="18" t="s">
        <v>96</v>
      </c>
      <c r="C609" s="14" t="s">
        <v>2</v>
      </c>
      <c r="D609" s="15">
        <v>110</v>
      </c>
      <c r="E609" s="13">
        <v>60</v>
      </c>
      <c r="F609" s="61" t="s">
        <v>2449</v>
      </c>
      <c r="G609" s="43" t="str">
        <f t="shared" si="157"/>
        <v>46,22</v>
      </c>
      <c r="H609" s="43" t="str">
        <f t="shared" si="144"/>
        <v>46,22</v>
      </c>
      <c r="I609" s="43">
        <f t="shared" si="153"/>
        <v>49.22</v>
      </c>
      <c r="J609" s="61" t="s">
        <v>2517</v>
      </c>
      <c r="K609" s="58" t="str">
        <f t="shared" si="154"/>
        <v>838,58</v>
      </c>
      <c r="L609" s="51">
        <f t="shared" si="155"/>
        <v>839</v>
      </c>
      <c r="M609" s="53">
        <v>1.1000000000000001</v>
      </c>
      <c r="N609" s="54">
        <v>60</v>
      </c>
      <c r="O609" s="55">
        <f t="shared" si="156"/>
        <v>982.90000000000009</v>
      </c>
      <c r="P609" s="57">
        <f t="shared" si="150"/>
        <v>982</v>
      </c>
      <c r="Q609" s="23"/>
      <c r="R609" s="23"/>
      <c r="S609" s="46">
        <v>25</v>
      </c>
      <c r="T609" s="46">
        <v>25</v>
      </c>
      <c r="U609" s="46">
        <f t="shared" si="151"/>
        <v>160</v>
      </c>
      <c r="V609" s="15">
        <f t="shared" si="158"/>
        <v>210</v>
      </c>
    </row>
    <row r="610" spans="1:22" ht="13.5" customHeight="1">
      <c r="A610" s="23" t="str">
        <f t="shared" si="152"/>
        <v>LW13 11060Kolor</v>
      </c>
      <c r="B610" s="18" t="s">
        <v>97</v>
      </c>
      <c r="C610" s="14" t="s">
        <v>2</v>
      </c>
      <c r="D610" s="15">
        <v>110</v>
      </c>
      <c r="E610" s="13">
        <v>60</v>
      </c>
      <c r="F610" s="61" t="s">
        <v>2450</v>
      </c>
      <c r="G610" s="43" t="str">
        <f t="shared" si="157"/>
        <v>45,91</v>
      </c>
      <c r="H610" s="43" t="str">
        <f t="shared" si="144"/>
        <v>45,91</v>
      </c>
      <c r="I610" s="43">
        <f t="shared" si="153"/>
        <v>48.91</v>
      </c>
      <c r="J610" s="61" t="s">
        <v>2518</v>
      </c>
      <c r="K610" s="58" t="str">
        <f t="shared" si="154"/>
        <v>845,86</v>
      </c>
      <c r="L610" s="51">
        <f t="shared" si="155"/>
        <v>846</v>
      </c>
      <c r="M610" s="53">
        <v>1.1000000000000001</v>
      </c>
      <c r="N610" s="54">
        <v>60</v>
      </c>
      <c r="O610" s="55">
        <f t="shared" si="156"/>
        <v>990.6</v>
      </c>
      <c r="P610" s="57">
        <f t="shared" si="150"/>
        <v>990</v>
      </c>
      <c r="Q610" s="23"/>
      <c r="R610" s="23"/>
      <c r="S610" s="46">
        <v>25</v>
      </c>
      <c r="T610" s="46">
        <v>25</v>
      </c>
      <c r="U610" s="46">
        <f t="shared" si="151"/>
        <v>160</v>
      </c>
      <c r="V610" s="15">
        <f t="shared" si="158"/>
        <v>210</v>
      </c>
    </row>
    <row r="611" spans="1:22" ht="13.5" customHeight="1">
      <c r="A611" s="23" t="str">
        <f t="shared" si="152"/>
        <v>LW14 11060Kolor</v>
      </c>
      <c r="B611" s="18" t="s">
        <v>98</v>
      </c>
      <c r="C611" s="14" t="s">
        <v>2</v>
      </c>
      <c r="D611" s="15">
        <v>110</v>
      </c>
      <c r="E611" s="13">
        <v>60</v>
      </c>
      <c r="F611" s="61" t="s">
        <v>2451</v>
      </c>
      <c r="G611" s="43" t="str">
        <f t="shared" si="157"/>
        <v>48,01</v>
      </c>
      <c r="H611" s="43" t="str">
        <f t="shared" si="144"/>
        <v>48,01</v>
      </c>
      <c r="I611" s="43">
        <f t="shared" si="153"/>
        <v>51.01</v>
      </c>
      <c r="J611" s="61" t="s">
        <v>2519</v>
      </c>
      <c r="K611" s="58" t="str">
        <f>LEFT(J611,FIND("zł",J611)-2)</f>
        <v>927,69</v>
      </c>
      <c r="L611" s="51">
        <f>ROUNDUP(K611,0)</f>
        <v>928</v>
      </c>
      <c r="M611" s="53">
        <v>1.1000000000000001</v>
      </c>
      <c r="N611" s="54">
        <v>60</v>
      </c>
      <c r="O611" s="55">
        <f t="shared" si="156"/>
        <v>1080.8000000000002</v>
      </c>
      <c r="P611" s="57">
        <f t="shared" si="150"/>
        <v>1080</v>
      </c>
      <c r="Q611" s="23"/>
      <c r="R611" s="23"/>
      <c r="S611" s="46">
        <v>25</v>
      </c>
      <c r="T611" s="46">
        <v>25</v>
      </c>
      <c r="U611" s="46">
        <f t="shared" si="151"/>
        <v>180</v>
      </c>
      <c r="V611" s="15">
        <f t="shared" si="158"/>
        <v>230</v>
      </c>
    </row>
    <row r="612" spans="1:22" ht="13.5" customHeight="1">
      <c r="A612" s="23" t="str">
        <f t="shared" si="152"/>
        <v>LW15 11060Kolor</v>
      </c>
      <c r="B612" s="18" t="s">
        <v>99</v>
      </c>
      <c r="C612" s="14" t="s">
        <v>2</v>
      </c>
      <c r="D612" s="15">
        <v>110</v>
      </c>
      <c r="E612" s="13">
        <v>60</v>
      </c>
      <c r="F612" s="61" t="s">
        <v>2452</v>
      </c>
      <c r="G612" s="43" t="str">
        <f t="shared" si="157"/>
        <v>43,37</v>
      </c>
      <c r="H612" s="43" t="str">
        <f t="shared" si="144"/>
        <v>43,37</v>
      </c>
      <c r="I612" s="43">
        <f t="shared" si="153"/>
        <v>46.37</v>
      </c>
      <c r="J612" s="61" t="s">
        <v>2520</v>
      </c>
      <c r="K612" s="58" t="str">
        <f t="shared" ref="K612:K631" si="159">LEFT(J612,FIND("zł",J612)-2)</f>
        <v>702,77</v>
      </c>
      <c r="L612" s="51">
        <f t="shared" ref="L612:L668" si="160">ROUNDUP(K612,0)</f>
        <v>703</v>
      </c>
      <c r="M612" s="53">
        <v>1.1000000000000001</v>
      </c>
      <c r="N612" s="54">
        <v>60</v>
      </c>
      <c r="O612" s="55">
        <f t="shared" si="156"/>
        <v>833.30000000000007</v>
      </c>
      <c r="P612" s="57">
        <f t="shared" si="150"/>
        <v>833</v>
      </c>
      <c r="Q612" s="23"/>
      <c r="R612" s="23"/>
      <c r="S612" s="46">
        <v>25</v>
      </c>
      <c r="T612" s="46">
        <v>25</v>
      </c>
      <c r="U612" s="46">
        <f t="shared" si="151"/>
        <v>160</v>
      </c>
      <c r="V612" s="15">
        <f t="shared" si="158"/>
        <v>210</v>
      </c>
    </row>
    <row r="613" spans="1:22" ht="13.5" customHeight="1">
      <c r="A613" s="23" t="str">
        <f t="shared" si="152"/>
        <v>LW16 11060Kolor</v>
      </c>
      <c r="B613" s="18" t="s">
        <v>100</v>
      </c>
      <c r="C613" s="14" t="s">
        <v>2</v>
      </c>
      <c r="D613" s="15">
        <v>110</v>
      </c>
      <c r="E613" s="13">
        <v>60</v>
      </c>
      <c r="F613" s="61" t="s">
        <v>2453</v>
      </c>
      <c r="G613" s="43" t="str">
        <f t="shared" si="157"/>
        <v>45,49</v>
      </c>
      <c r="H613" s="43" t="str">
        <f t="shared" si="144"/>
        <v>45,49</v>
      </c>
      <c r="I613" s="43">
        <f t="shared" si="153"/>
        <v>48.49</v>
      </c>
      <c r="J613" s="61" t="s">
        <v>2521</v>
      </c>
      <c r="K613" s="58" t="str">
        <f t="shared" si="159"/>
        <v>830,65</v>
      </c>
      <c r="L613" s="51">
        <f t="shared" si="160"/>
        <v>831</v>
      </c>
      <c r="M613" s="53">
        <v>1.1000000000000001</v>
      </c>
      <c r="N613" s="54">
        <v>60</v>
      </c>
      <c r="O613" s="55">
        <f t="shared" si="156"/>
        <v>974.1</v>
      </c>
      <c r="P613" s="57">
        <f t="shared" si="150"/>
        <v>974</v>
      </c>
      <c r="Q613" s="23"/>
      <c r="R613" s="23"/>
      <c r="S613" s="46">
        <v>25</v>
      </c>
      <c r="T613" s="46">
        <v>25</v>
      </c>
      <c r="U613" s="46">
        <f t="shared" si="151"/>
        <v>160</v>
      </c>
      <c r="V613" s="15">
        <f t="shared" si="158"/>
        <v>210</v>
      </c>
    </row>
    <row r="614" spans="1:22" ht="13.5" customHeight="1">
      <c r="A614" s="23" t="str">
        <f t="shared" si="152"/>
        <v>LW17 11060Kolor</v>
      </c>
      <c r="B614" s="18" t="s">
        <v>101</v>
      </c>
      <c r="C614" s="14" t="s">
        <v>2</v>
      </c>
      <c r="D614" s="15">
        <v>110</v>
      </c>
      <c r="E614" s="13">
        <v>60</v>
      </c>
      <c r="F614" s="61" t="s">
        <v>2454</v>
      </c>
      <c r="G614" s="43" t="str">
        <f t="shared" si="157"/>
        <v>46,74</v>
      </c>
      <c r="H614" s="43" t="str">
        <f t="shared" si="144"/>
        <v>46,74</v>
      </c>
      <c r="I614" s="43">
        <f t="shared" si="153"/>
        <v>49.74</v>
      </c>
      <c r="J614" s="61" t="s">
        <v>2522</v>
      </c>
      <c r="K614" s="58" t="str">
        <f t="shared" si="159"/>
        <v>920,13</v>
      </c>
      <c r="L614" s="51">
        <f t="shared" si="160"/>
        <v>921</v>
      </c>
      <c r="M614" s="53">
        <v>1.1000000000000001</v>
      </c>
      <c r="N614" s="54">
        <v>60</v>
      </c>
      <c r="O614" s="55">
        <f t="shared" si="156"/>
        <v>1073.1000000000001</v>
      </c>
      <c r="P614" s="57">
        <f t="shared" si="150"/>
        <v>1073</v>
      </c>
      <c r="Q614" s="23"/>
      <c r="R614" s="23"/>
      <c r="S614" s="46">
        <v>25</v>
      </c>
      <c r="T614" s="46">
        <v>25</v>
      </c>
      <c r="U614" s="46">
        <f t="shared" si="151"/>
        <v>160</v>
      </c>
      <c r="V614" s="15">
        <f t="shared" si="158"/>
        <v>210</v>
      </c>
    </row>
    <row r="615" spans="1:22" ht="13.5" customHeight="1">
      <c r="A615" s="23" t="str">
        <f t="shared" si="152"/>
        <v>LW18 11060Kolor</v>
      </c>
      <c r="B615" s="18" t="s">
        <v>102</v>
      </c>
      <c r="C615" s="14" t="s">
        <v>2</v>
      </c>
      <c r="D615" s="15">
        <v>110</v>
      </c>
      <c r="E615" s="13">
        <v>60</v>
      </c>
      <c r="F615" s="61" t="s">
        <v>2455</v>
      </c>
      <c r="G615" s="43" t="str">
        <f t="shared" si="157"/>
        <v>48,84</v>
      </c>
      <c r="H615" s="43" t="str">
        <f t="shared" si="144"/>
        <v>48,84</v>
      </c>
      <c r="I615" s="43">
        <f t="shared" si="153"/>
        <v>51.84</v>
      </c>
      <c r="J615" s="61" t="s">
        <v>2523</v>
      </c>
      <c r="K615" s="58" t="str">
        <f t="shared" si="159"/>
        <v>966,83</v>
      </c>
      <c r="L615" s="51">
        <f t="shared" si="160"/>
        <v>967</v>
      </c>
      <c r="M615" s="53">
        <v>1.1000000000000001</v>
      </c>
      <c r="N615" s="54">
        <v>60</v>
      </c>
      <c r="O615" s="55">
        <f t="shared" si="156"/>
        <v>1123.7</v>
      </c>
      <c r="P615" s="57">
        <f t="shared" si="150"/>
        <v>1123</v>
      </c>
      <c r="Q615" s="23"/>
      <c r="R615" s="23"/>
      <c r="S615" s="46">
        <v>25</v>
      </c>
      <c r="T615" s="46">
        <v>25</v>
      </c>
      <c r="U615" s="46">
        <f t="shared" si="151"/>
        <v>180</v>
      </c>
      <c r="V615" s="15">
        <f t="shared" si="158"/>
        <v>230</v>
      </c>
    </row>
    <row r="616" spans="1:22" ht="13.5" customHeight="1">
      <c r="A616" s="23" t="str">
        <f t="shared" si="152"/>
        <v>LW19 11060Kolor</v>
      </c>
      <c r="B616" s="18" t="s">
        <v>103</v>
      </c>
      <c r="C616" s="14" t="s">
        <v>2</v>
      </c>
      <c r="D616" s="15">
        <v>110</v>
      </c>
      <c r="E616" s="13">
        <v>60</v>
      </c>
      <c r="F616" s="61" t="s">
        <v>2456</v>
      </c>
      <c r="G616" s="43" t="str">
        <f t="shared" si="157"/>
        <v>44,23</v>
      </c>
      <c r="H616" s="43" t="str">
        <f t="shared" si="144"/>
        <v>44,23</v>
      </c>
      <c r="I616" s="43">
        <f t="shared" si="153"/>
        <v>47.23</v>
      </c>
      <c r="J616" s="61" t="s">
        <v>2524</v>
      </c>
      <c r="K616" s="58" t="str">
        <f t="shared" si="159"/>
        <v>784,88</v>
      </c>
      <c r="L616" s="51">
        <f t="shared" si="160"/>
        <v>785</v>
      </c>
      <c r="M616" s="53">
        <v>1.1000000000000001</v>
      </c>
      <c r="N616" s="54">
        <v>60</v>
      </c>
      <c r="O616" s="55">
        <f t="shared" si="156"/>
        <v>923.50000000000011</v>
      </c>
      <c r="P616" s="57">
        <f t="shared" si="150"/>
        <v>923</v>
      </c>
      <c r="Q616" s="23"/>
      <c r="R616" s="23"/>
      <c r="S616" s="46">
        <v>25</v>
      </c>
      <c r="T616" s="46">
        <v>25</v>
      </c>
      <c r="U616" s="46">
        <f t="shared" si="151"/>
        <v>160</v>
      </c>
      <c r="V616" s="15">
        <f t="shared" si="158"/>
        <v>210</v>
      </c>
    </row>
    <row r="617" spans="1:22" ht="13.5" customHeight="1">
      <c r="A617" s="23" t="str">
        <f t="shared" si="152"/>
        <v>LW20 11060Kolor</v>
      </c>
      <c r="B617" s="18" t="s">
        <v>105</v>
      </c>
      <c r="C617" s="14" t="s">
        <v>2</v>
      </c>
      <c r="D617" s="15">
        <v>110</v>
      </c>
      <c r="E617" s="13">
        <v>60</v>
      </c>
      <c r="F617" s="61" t="s">
        <v>2141</v>
      </c>
      <c r="G617" s="43" t="str">
        <f t="shared" si="157"/>
        <v>46,36</v>
      </c>
      <c r="H617" s="43" t="str">
        <f t="shared" si="144"/>
        <v>46,36</v>
      </c>
      <c r="I617" s="43">
        <f t="shared" si="153"/>
        <v>49.36</v>
      </c>
      <c r="J617" s="61" t="s">
        <v>2525</v>
      </c>
      <c r="K617" s="58" t="str">
        <f t="shared" si="159"/>
        <v>867,09</v>
      </c>
      <c r="L617" s="51">
        <f t="shared" si="160"/>
        <v>868</v>
      </c>
      <c r="M617" s="53">
        <v>1.1000000000000001</v>
      </c>
      <c r="N617" s="54">
        <v>60</v>
      </c>
      <c r="O617" s="55">
        <f t="shared" si="156"/>
        <v>1014.8000000000001</v>
      </c>
      <c r="P617" s="57">
        <f t="shared" si="150"/>
        <v>1014</v>
      </c>
      <c r="Q617" s="23"/>
      <c r="R617" s="23"/>
      <c r="S617" s="46">
        <v>25</v>
      </c>
      <c r="T617" s="46">
        <v>25</v>
      </c>
      <c r="U617" s="46">
        <f t="shared" si="151"/>
        <v>160</v>
      </c>
      <c r="V617" s="15">
        <f t="shared" si="158"/>
        <v>210</v>
      </c>
    </row>
    <row r="618" spans="1:22" ht="13.5" customHeight="1">
      <c r="A618" s="23" t="str">
        <f t="shared" si="152"/>
        <v>LW2511060Kolor</v>
      </c>
      <c r="B618" s="18" t="s">
        <v>559</v>
      </c>
      <c r="C618" s="14" t="s">
        <v>2</v>
      </c>
      <c r="D618" s="15">
        <v>110</v>
      </c>
      <c r="E618" s="13">
        <v>60</v>
      </c>
      <c r="F618" s="61" t="s">
        <v>2457</v>
      </c>
      <c r="G618" s="43" t="str">
        <f t="shared" si="157"/>
        <v>35,91</v>
      </c>
      <c r="H618" s="43" t="str">
        <f t="shared" si="144"/>
        <v>35,91</v>
      </c>
      <c r="I618" s="43">
        <f t="shared" si="153"/>
        <v>38.909999999999997</v>
      </c>
      <c r="J618" s="61" t="s">
        <v>2526</v>
      </c>
      <c r="K618" s="58" t="str">
        <f t="shared" si="159"/>
        <v>685,93</v>
      </c>
      <c r="L618" s="51">
        <f t="shared" si="160"/>
        <v>686</v>
      </c>
      <c r="M618" s="53">
        <v>1.1000000000000001</v>
      </c>
      <c r="N618" s="54">
        <v>60</v>
      </c>
      <c r="O618" s="55">
        <f t="shared" si="156"/>
        <v>814.6</v>
      </c>
      <c r="P618" s="57">
        <f t="shared" si="150"/>
        <v>814</v>
      </c>
      <c r="Q618" s="23"/>
      <c r="R618" s="23"/>
      <c r="S618" s="46">
        <v>25</v>
      </c>
      <c r="T618" s="46">
        <v>25</v>
      </c>
      <c r="U618" s="46">
        <f t="shared" si="151"/>
        <v>120</v>
      </c>
      <c r="V618" s="15">
        <f t="shared" si="158"/>
        <v>170</v>
      </c>
    </row>
    <row r="619" spans="1:22" ht="13.5" customHeight="1">
      <c r="A619" s="23" t="str">
        <f t="shared" si="152"/>
        <v>LW2611060Kolor</v>
      </c>
      <c r="B619" s="18" t="s">
        <v>560</v>
      </c>
      <c r="C619" s="14" t="s">
        <v>2</v>
      </c>
      <c r="D619" s="15">
        <v>110</v>
      </c>
      <c r="E619" s="13">
        <v>60</v>
      </c>
      <c r="F619" s="61" t="s">
        <v>2458</v>
      </c>
      <c r="G619" s="43" t="str">
        <f t="shared" si="157"/>
        <v>38,02</v>
      </c>
      <c r="H619" s="43" t="str">
        <f t="shared" si="144"/>
        <v>38,02</v>
      </c>
      <c r="I619" s="43">
        <f t="shared" si="153"/>
        <v>41.02</v>
      </c>
      <c r="J619" s="61" t="s">
        <v>2527</v>
      </c>
      <c r="K619" s="58" t="str">
        <f t="shared" si="159"/>
        <v>800,38</v>
      </c>
      <c r="L619" s="51">
        <f t="shared" si="160"/>
        <v>801</v>
      </c>
      <c r="M619" s="53">
        <v>1.1000000000000001</v>
      </c>
      <c r="N619" s="54">
        <v>60</v>
      </c>
      <c r="O619" s="55">
        <f t="shared" si="156"/>
        <v>941.1</v>
      </c>
      <c r="P619" s="57">
        <f t="shared" si="150"/>
        <v>941</v>
      </c>
      <c r="Q619" s="23"/>
      <c r="R619" s="23"/>
      <c r="S619" s="46">
        <v>25</v>
      </c>
      <c r="T619" s="46">
        <v>25</v>
      </c>
      <c r="U619" s="46">
        <f t="shared" si="151"/>
        <v>160</v>
      </c>
      <c r="V619" s="15">
        <f t="shared" si="158"/>
        <v>210</v>
      </c>
    </row>
    <row r="620" spans="1:22" ht="13.5" customHeight="1">
      <c r="A620" s="23" t="str">
        <f t="shared" si="152"/>
        <v>LW2711060Kolor</v>
      </c>
      <c r="B620" s="18" t="s">
        <v>1738</v>
      </c>
      <c r="C620" s="14" t="s">
        <v>2</v>
      </c>
      <c r="D620" s="15">
        <v>110</v>
      </c>
      <c r="E620" s="13">
        <v>60</v>
      </c>
      <c r="F620" s="61" t="s">
        <v>2459</v>
      </c>
      <c r="G620" s="43" t="str">
        <f t="shared" si="157"/>
        <v>39,41</v>
      </c>
      <c r="H620" s="43" t="str">
        <f t="shared" si="144"/>
        <v>39,41</v>
      </c>
      <c r="I620" s="43">
        <f t="shared" si="153"/>
        <v>42.41</v>
      </c>
      <c r="J620" s="61" t="s">
        <v>2019</v>
      </c>
      <c r="K620" s="58" t="str">
        <f t="shared" si="159"/>
        <v>781,90</v>
      </c>
      <c r="L620" s="51">
        <f t="shared" si="160"/>
        <v>782</v>
      </c>
      <c r="M620" s="53">
        <v>1.1000000000000001</v>
      </c>
      <c r="N620" s="54">
        <v>60</v>
      </c>
      <c r="O620" s="55">
        <f t="shared" si="156"/>
        <v>920.2</v>
      </c>
      <c r="P620" s="57">
        <f t="shared" si="150"/>
        <v>920</v>
      </c>
      <c r="Q620" s="23"/>
      <c r="R620" s="23"/>
      <c r="S620" s="46">
        <v>25</v>
      </c>
      <c r="T620" s="46">
        <v>25</v>
      </c>
      <c r="U620" s="46">
        <f t="shared" si="151"/>
        <v>160</v>
      </c>
      <c r="V620" s="15">
        <f t="shared" si="158"/>
        <v>210</v>
      </c>
    </row>
    <row r="621" spans="1:22" ht="13.5" customHeight="1">
      <c r="A621" s="23" t="str">
        <f t="shared" si="152"/>
        <v>LW2811060Kolor</v>
      </c>
      <c r="B621" s="18" t="s">
        <v>1739</v>
      </c>
      <c r="C621" s="14" t="s">
        <v>2</v>
      </c>
      <c r="D621" s="15">
        <v>110</v>
      </c>
      <c r="E621" s="13">
        <v>60</v>
      </c>
      <c r="F621" s="61" t="s">
        <v>2460</v>
      </c>
      <c r="G621" s="43" t="str">
        <f t="shared" si="157"/>
        <v>41,66</v>
      </c>
      <c r="H621" s="43" t="str">
        <f t="shared" ref="H621:H668" si="161">MID(G621,1,5)</f>
        <v>41,66</v>
      </c>
      <c r="I621" s="43">
        <f t="shared" si="153"/>
        <v>44.66</v>
      </c>
      <c r="J621" s="61" t="s">
        <v>2528</v>
      </c>
      <c r="K621" s="58" t="str">
        <f t="shared" si="159"/>
        <v>916,63</v>
      </c>
      <c r="L621" s="51">
        <f t="shared" si="160"/>
        <v>917</v>
      </c>
      <c r="M621" s="53">
        <v>1.1000000000000001</v>
      </c>
      <c r="N621" s="54">
        <v>60</v>
      </c>
      <c r="O621" s="55">
        <f t="shared" si="156"/>
        <v>1068.7</v>
      </c>
      <c r="P621" s="57">
        <f t="shared" si="150"/>
        <v>1068</v>
      </c>
      <c r="Q621" s="23"/>
      <c r="R621" s="23"/>
      <c r="S621" s="46">
        <v>25</v>
      </c>
      <c r="T621" s="46">
        <v>25</v>
      </c>
      <c r="U621" s="46">
        <f t="shared" si="151"/>
        <v>160</v>
      </c>
      <c r="V621" s="15">
        <f t="shared" si="158"/>
        <v>210</v>
      </c>
    </row>
    <row r="622" spans="1:22" ht="13.5" customHeight="1">
      <c r="A622" s="23" t="str">
        <f t="shared" si="152"/>
        <v>LW2911060Kolor</v>
      </c>
      <c r="B622" s="18" t="s">
        <v>1740</v>
      </c>
      <c r="C622" s="14" t="s">
        <v>2</v>
      </c>
      <c r="D622" s="15">
        <v>110</v>
      </c>
      <c r="E622" s="13">
        <v>60</v>
      </c>
      <c r="F622" s="61" t="s">
        <v>2461</v>
      </c>
      <c r="G622" s="43" t="str">
        <f t="shared" si="157"/>
        <v>45,09</v>
      </c>
      <c r="H622" s="43" t="str">
        <f t="shared" si="161"/>
        <v>45,09</v>
      </c>
      <c r="I622" s="43">
        <f t="shared" si="153"/>
        <v>48.09</v>
      </c>
      <c r="J622" s="61" t="s">
        <v>2529</v>
      </c>
      <c r="K622" s="58" t="str">
        <f t="shared" si="159"/>
        <v>868,06</v>
      </c>
      <c r="L622" s="51">
        <f t="shared" si="160"/>
        <v>869</v>
      </c>
      <c r="M622" s="53">
        <v>1.1000000000000001</v>
      </c>
      <c r="N622" s="54">
        <v>60</v>
      </c>
      <c r="O622" s="55">
        <f t="shared" si="156"/>
        <v>1015.9000000000001</v>
      </c>
      <c r="P622" s="57">
        <f t="shared" ref="P622:P668" si="162">INT(O622)</f>
        <v>1015</v>
      </c>
      <c r="Q622" s="23"/>
      <c r="R622" s="23"/>
      <c r="S622" s="46">
        <v>25</v>
      </c>
      <c r="T622" s="46">
        <v>25</v>
      </c>
      <c r="U622" s="46">
        <f t="shared" si="151"/>
        <v>160</v>
      </c>
      <c r="V622" s="15">
        <f t="shared" si="158"/>
        <v>210</v>
      </c>
    </row>
    <row r="623" spans="1:22" ht="13.5" customHeight="1">
      <c r="A623" s="23" t="str">
        <f t="shared" si="152"/>
        <v>LW3011060Kolor</v>
      </c>
      <c r="B623" s="18" t="s">
        <v>1742</v>
      </c>
      <c r="C623" s="14" t="s">
        <v>2</v>
      </c>
      <c r="D623" s="15">
        <v>110</v>
      </c>
      <c r="E623" s="13">
        <v>60</v>
      </c>
      <c r="F623" s="61" t="s">
        <v>2462</v>
      </c>
      <c r="G623" s="43" t="str">
        <f t="shared" si="157"/>
        <v>47,34</v>
      </c>
      <c r="H623" s="43" t="str">
        <f t="shared" si="161"/>
        <v>47,34</v>
      </c>
      <c r="I623" s="43">
        <f t="shared" si="153"/>
        <v>50.34</v>
      </c>
      <c r="J623" s="61" t="s">
        <v>2530</v>
      </c>
      <c r="K623" s="58" t="str">
        <f t="shared" si="159"/>
        <v>1044,38</v>
      </c>
      <c r="L623" s="51">
        <f t="shared" si="160"/>
        <v>1045</v>
      </c>
      <c r="M623" s="53">
        <v>1.1000000000000001</v>
      </c>
      <c r="N623" s="54">
        <v>60</v>
      </c>
      <c r="O623" s="55">
        <f t="shared" si="156"/>
        <v>1209.5</v>
      </c>
      <c r="P623" s="57">
        <f t="shared" si="162"/>
        <v>1209</v>
      </c>
      <c r="Q623" s="23"/>
      <c r="R623" s="23"/>
      <c r="S623" s="46">
        <v>25</v>
      </c>
      <c r="T623" s="46">
        <v>25</v>
      </c>
      <c r="U623" s="46">
        <f t="shared" si="151"/>
        <v>180</v>
      </c>
      <c r="V623" s="15">
        <f t="shared" si="158"/>
        <v>230</v>
      </c>
    </row>
    <row r="624" spans="1:22" ht="13.5" customHeight="1">
      <c r="A624" s="23" t="str">
        <f t="shared" si="152"/>
        <v>LW3111060Kolor</v>
      </c>
      <c r="B624" s="18" t="s">
        <v>1743</v>
      </c>
      <c r="C624" s="14" t="s">
        <v>2</v>
      </c>
      <c r="D624" s="15">
        <v>110</v>
      </c>
      <c r="E624" s="13">
        <v>60</v>
      </c>
      <c r="F624" s="61" t="s">
        <v>2463</v>
      </c>
      <c r="G624" s="43" t="str">
        <f t="shared" si="157"/>
        <v>49,31</v>
      </c>
      <c r="H624" s="43" t="str">
        <f t="shared" si="161"/>
        <v>49,31</v>
      </c>
      <c r="I624" s="43">
        <f t="shared" si="153"/>
        <v>52.31</v>
      </c>
      <c r="J624" s="61" t="s">
        <v>2531</v>
      </c>
      <c r="K624" s="58" t="str">
        <f t="shared" si="159"/>
        <v>1020,78</v>
      </c>
      <c r="L624" s="51">
        <f t="shared" si="160"/>
        <v>1021</v>
      </c>
      <c r="M624" s="53">
        <v>1.1000000000000001</v>
      </c>
      <c r="N624" s="54">
        <v>60</v>
      </c>
      <c r="O624" s="55">
        <f t="shared" si="156"/>
        <v>1183.1000000000001</v>
      </c>
      <c r="P624" s="57">
        <f t="shared" si="162"/>
        <v>1183</v>
      </c>
      <c r="Q624" s="23"/>
      <c r="R624" s="23"/>
      <c r="S624" s="46">
        <v>25</v>
      </c>
      <c r="T624" s="46">
        <v>25</v>
      </c>
      <c r="U624" s="46">
        <f t="shared" si="151"/>
        <v>180</v>
      </c>
      <c r="V624" s="15">
        <f t="shared" si="158"/>
        <v>230</v>
      </c>
    </row>
    <row r="625" spans="1:22" ht="13.5" customHeight="1">
      <c r="A625" s="23" t="str">
        <f t="shared" si="152"/>
        <v>LW3211060Kolor</v>
      </c>
      <c r="B625" s="18" t="s">
        <v>1744</v>
      </c>
      <c r="C625" s="14" t="s">
        <v>2</v>
      </c>
      <c r="D625" s="15">
        <v>110</v>
      </c>
      <c r="E625" s="13">
        <v>60</v>
      </c>
      <c r="F625" s="61" t="s">
        <v>2464</v>
      </c>
      <c r="G625" s="43" t="str">
        <f t="shared" si="157"/>
        <v>51,56</v>
      </c>
      <c r="H625" s="43" t="str">
        <f t="shared" si="161"/>
        <v>51,56</v>
      </c>
      <c r="I625" s="43">
        <f t="shared" si="153"/>
        <v>54.56</v>
      </c>
      <c r="J625" s="61" t="s">
        <v>2532</v>
      </c>
      <c r="K625" s="58" t="str">
        <f t="shared" si="159"/>
        <v>1158,88</v>
      </c>
      <c r="L625" s="51">
        <f t="shared" si="160"/>
        <v>1159</v>
      </c>
      <c r="M625" s="53">
        <v>1.1000000000000001</v>
      </c>
      <c r="N625" s="54">
        <v>60</v>
      </c>
      <c r="O625" s="55">
        <f t="shared" si="156"/>
        <v>1334.9</v>
      </c>
      <c r="P625" s="57">
        <f t="shared" si="162"/>
        <v>1334</v>
      </c>
      <c r="Q625" s="23"/>
      <c r="R625" s="23"/>
      <c r="S625" s="46">
        <v>25</v>
      </c>
      <c r="T625" s="46">
        <v>25</v>
      </c>
      <c r="U625" s="46">
        <f t="shared" si="151"/>
        <v>180</v>
      </c>
      <c r="V625" s="15">
        <f t="shared" si="158"/>
        <v>230</v>
      </c>
    </row>
    <row r="626" spans="1:22" ht="13.5" customHeight="1">
      <c r="A626" s="23" t="str">
        <f t="shared" si="152"/>
        <v>LW3311060Kolor</v>
      </c>
      <c r="B626" s="18" t="s">
        <v>1745</v>
      </c>
      <c r="C626" s="14" t="s">
        <v>2</v>
      </c>
      <c r="D626" s="15">
        <v>110</v>
      </c>
      <c r="E626" s="13">
        <v>60</v>
      </c>
      <c r="F626" s="61" t="s">
        <v>2465</v>
      </c>
      <c r="G626" s="43" t="str">
        <f t="shared" si="157"/>
        <v>52,86</v>
      </c>
      <c r="H626" s="43" t="str">
        <f t="shared" si="161"/>
        <v>52,86</v>
      </c>
      <c r="I626" s="43">
        <f t="shared" si="153"/>
        <v>55.86</v>
      </c>
      <c r="J626" s="61" t="s">
        <v>2533</v>
      </c>
      <c r="K626" s="58" t="str">
        <f t="shared" si="159"/>
        <v>999,20</v>
      </c>
      <c r="L626" s="51">
        <f t="shared" si="160"/>
        <v>1000</v>
      </c>
      <c r="M626" s="53">
        <v>1.1000000000000001</v>
      </c>
      <c r="N626" s="54">
        <v>60</v>
      </c>
      <c r="O626" s="55">
        <f t="shared" si="156"/>
        <v>1160</v>
      </c>
      <c r="P626" s="57">
        <f t="shared" si="162"/>
        <v>1160</v>
      </c>
      <c r="Q626" s="23"/>
      <c r="R626" s="23"/>
      <c r="S626" s="46">
        <v>25</v>
      </c>
      <c r="T626" s="46">
        <v>25</v>
      </c>
      <c r="U626" s="46">
        <f t="shared" si="151"/>
        <v>200</v>
      </c>
      <c r="V626" s="15">
        <f t="shared" si="158"/>
        <v>250</v>
      </c>
    </row>
    <row r="627" spans="1:22" ht="13.5" customHeight="1">
      <c r="A627" s="23" t="str">
        <f t="shared" si="152"/>
        <v>LW3411060Kolor</v>
      </c>
      <c r="B627" s="18" t="s">
        <v>1746</v>
      </c>
      <c r="C627" s="14" t="s">
        <v>2</v>
      </c>
      <c r="D627" s="15">
        <v>110</v>
      </c>
      <c r="E627" s="13">
        <v>60</v>
      </c>
      <c r="F627" s="61" t="s">
        <v>2466</v>
      </c>
      <c r="G627" s="43" t="str">
        <f t="shared" si="157"/>
        <v>51,98</v>
      </c>
      <c r="H627" s="43" t="str">
        <f t="shared" si="161"/>
        <v>51,98</v>
      </c>
      <c r="I627" s="43">
        <f t="shared" si="153"/>
        <v>54.98</v>
      </c>
      <c r="J627" s="61" t="s">
        <v>2534</v>
      </c>
      <c r="K627" s="58" t="str">
        <f t="shared" si="159"/>
        <v>1165,91</v>
      </c>
      <c r="L627" s="51">
        <f t="shared" si="160"/>
        <v>1166</v>
      </c>
      <c r="M627" s="53">
        <v>1.1000000000000001</v>
      </c>
      <c r="N627" s="54">
        <v>60</v>
      </c>
      <c r="O627" s="55">
        <f t="shared" si="156"/>
        <v>1342.6000000000001</v>
      </c>
      <c r="P627" s="57">
        <f t="shared" si="162"/>
        <v>1342</v>
      </c>
      <c r="Q627" s="23"/>
      <c r="R627" s="23"/>
      <c r="S627" s="46">
        <v>25</v>
      </c>
      <c r="T627" s="46">
        <v>25</v>
      </c>
      <c r="U627" s="46">
        <f t="shared" si="151"/>
        <v>180</v>
      </c>
      <c r="V627" s="15">
        <f t="shared" si="158"/>
        <v>230</v>
      </c>
    </row>
    <row r="628" spans="1:22" ht="13.5" customHeight="1">
      <c r="A628" s="23" t="str">
        <f t="shared" si="152"/>
        <v>LW3511060Kolor</v>
      </c>
      <c r="B628" s="18" t="s">
        <v>1747</v>
      </c>
      <c r="C628" s="14" t="s">
        <v>2</v>
      </c>
      <c r="D628" s="15">
        <v>110</v>
      </c>
      <c r="E628" s="13">
        <v>60</v>
      </c>
      <c r="F628" s="61" t="s">
        <v>2467</v>
      </c>
      <c r="G628" s="43" t="str">
        <f t="shared" si="157"/>
        <v>44,33</v>
      </c>
      <c r="H628" s="43" t="str">
        <f t="shared" si="161"/>
        <v>44,33</v>
      </c>
      <c r="I628" s="43">
        <f t="shared" si="153"/>
        <v>47.33</v>
      </c>
      <c r="J628" s="61" t="s">
        <v>2535</v>
      </c>
      <c r="K628" s="58" t="str">
        <f t="shared" si="159"/>
        <v>793,21</v>
      </c>
      <c r="L628" s="51">
        <f t="shared" si="160"/>
        <v>794</v>
      </c>
      <c r="M628" s="53">
        <v>1.1000000000000001</v>
      </c>
      <c r="N628" s="54">
        <v>60</v>
      </c>
      <c r="O628" s="55">
        <f t="shared" si="156"/>
        <v>933.40000000000009</v>
      </c>
      <c r="P628" s="57">
        <f t="shared" si="162"/>
        <v>933</v>
      </c>
      <c r="Q628" s="23"/>
      <c r="R628" s="23"/>
      <c r="S628" s="46">
        <v>25</v>
      </c>
      <c r="T628" s="46">
        <v>25</v>
      </c>
      <c r="U628" s="46">
        <f t="shared" si="151"/>
        <v>160</v>
      </c>
      <c r="V628" s="15">
        <f t="shared" si="158"/>
        <v>210</v>
      </c>
    </row>
    <row r="629" spans="1:22" ht="13.5" customHeight="1">
      <c r="A629" s="23" t="str">
        <f t="shared" si="152"/>
        <v>LW3611060Kolor</v>
      </c>
      <c r="B629" s="18" t="s">
        <v>1748</v>
      </c>
      <c r="C629" s="14" t="s">
        <v>2</v>
      </c>
      <c r="D629" s="15">
        <v>110</v>
      </c>
      <c r="E629" s="13">
        <v>60</v>
      </c>
      <c r="F629" s="61" t="s">
        <v>2468</v>
      </c>
      <c r="G629" s="43" t="str">
        <f t="shared" si="157"/>
        <v>46,58</v>
      </c>
      <c r="H629" s="43" t="str">
        <f t="shared" si="161"/>
        <v>46,58</v>
      </c>
      <c r="I629" s="43">
        <f t="shared" si="153"/>
        <v>49.58</v>
      </c>
      <c r="J629" s="61" t="s">
        <v>2536</v>
      </c>
      <c r="K629" s="58" t="str">
        <f t="shared" si="159"/>
        <v>931,31</v>
      </c>
      <c r="L629" s="51">
        <f t="shared" si="160"/>
        <v>932</v>
      </c>
      <c r="M629" s="53">
        <v>1.1000000000000001</v>
      </c>
      <c r="N629" s="54">
        <v>60</v>
      </c>
      <c r="O629" s="55">
        <f t="shared" si="156"/>
        <v>1085.2</v>
      </c>
      <c r="P629" s="57">
        <f t="shared" si="162"/>
        <v>1085</v>
      </c>
      <c r="Q629" s="23"/>
      <c r="R629" s="23"/>
      <c r="S629" s="46">
        <v>25</v>
      </c>
      <c r="T629" s="46">
        <v>25</v>
      </c>
      <c r="U629" s="46">
        <f t="shared" si="151"/>
        <v>160</v>
      </c>
      <c r="V629" s="15">
        <f t="shared" si="158"/>
        <v>210</v>
      </c>
    </row>
    <row r="630" spans="1:22" ht="13.5" customHeight="1">
      <c r="A630" s="23" t="str">
        <f t="shared" si="152"/>
        <v>LW3711060Kolor</v>
      </c>
      <c r="B630" s="18" t="s">
        <v>1907</v>
      </c>
      <c r="C630" s="14" t="s">
        <v>2</v>
      </c>
      <c r="D630" s="15">
        <v>110</v>
      </c>
      <c r="E630" s="13">
        <v>60</v>
      </c>
      <c r="F630" s="61" t="s">
        <v>52</v>
      </c>
      <c r="G630" s="43" t="str">
        <f t="shared" si="157"/>
        <v>44,1</v>
      </c>
      <c r="H630" s="43" t="str">
        <f t="shared" si="161"/>
        <v>44,1</v>
      </c>
      <c r="I630" s="43">
        <f t="shared" si="153"/>
        <v>47.1</v>
      </c>
      <c r="J630" s="61" t="s">
        <v>2537</v>
      </c>
      <c r="K630" s="58" t="str">
        <f t="shared" si="159"/>
        <v>727,92</v>
      </c>
      <c r="L630" s="51">
        <f t="shared" si="160"/>
        <v>728</v>
      </c>
      <c r="M630" s="53">
        <v>1.1000000000000001</v>
      </c>
      <c r="N630" s="54">
        <v>60</v>
      </c>
      <c r="O630" s="55">
        <f t="shared" si="156"/>
        <v>860.80000000000007</v>
      </c>
      <c r="P630" s="57">
        <f t="shared" si="162"/>
        <v>860</v>
      </c>
      <c r="Q630" s="23"/>
      <c r="R630" s="23"/>
      <c r="S630" s="46">
        <v>25</v>
      </c>
      <c r="T630" s="46">
        <v>25</v>
      </c>
      <c r="U630" s="46">
        <f t="shared" si="151"/>
        <v>160</v>
      </c>
      <c r="V630" s="15">
        <f t="shared" si="158"/>
        <v>210</v>
      </c>
    </row>
    <row r="631" spans="1:22" s="4" customFormat="1" ht="13.5" customHeight="1">
      <c r="A631" s="23" t="str">
        <f t="shared" si="152"/>
        <v>LW3811060Kolor</v>
      </c>
      <c r="B631" s="18" t="s">
        <v>1978</v>
      </c>
      <c r="C631" s="14" t="s">
        <v>2</v>
      </c>
      <c r="D631" s="15">
        <v>110</v>
      </c>
      <c r="E631" s="13">
        <v>60</v>
      </c>
      <c r="F631" s="61" t="s">
        <v>2469</v>
      </c>
      <c r="G631" s="43" t="str">
        <f t="shared" si="157"/>
        <v>44,01</v>
      </c>
      <c r="H631" s="43" t="str">
        <f t="shared" si="161"/>
        <v>44,01</v>
      </c>
      <c r="I631" s="43">
        <f t="shared" si="153"/>
        <v>47.01</v>
      </c>
      <c r="J631" s="61" t="s">
        <v>2538</v>
      </c>
      <c r="K631" s="58" t="str">
        <f t="shared" si="159"/>
        <v>849,50</v>
      </c>
      <c r="L631" s="51">
        <f t="shared" si="160"/>
        <v>850</v>
      </c>
      <c r="M631" s="53">
        <v>1.1000000000000001</v>
      </c>
      <c r="N631" s="54">
        <v>60</v>
      </c>
      <c r="O631" s="55">
        <f t="shared" si="156"/>
        <v>995.00000000000011</v>
      </c>
      <c r="P631" s="57">
        <f t="shared" si="162"/>
        <v>995</v>
      </c>
      <c r="Q631" s="23"/>
      <c r="R631" s="23"/>
      <c r="S631" s="46">
        <v>25</v>
      </c>
      <c r="T631" s="46">
        <v>25</v>
      </c>
      <c r="U631" s="46">
        <f t="shared" si="151"/>
        <v>160</v>
      </c>
      <c r="V631" s="15">
        <f t="shared" si="158"/>
        <v>210</v>
      </c>
    </row>
    <row r="632" spans="1:22" ht="13.5" customHeight="1">
      <c r="A632" s="235" t="str">
        <f t="shared" ref="A632:A668" si="163">CONCATENATE(B632,D632,E632,C632)</f>
        <v>LW duble 1 11060Drewnopodobne</v>
      </c>
      <c r="B632" s="18" t="s">
        <v>90</v>
      </c>
      <c r="C632" s="14" t="s">
        <v>432</v>
      </c>
      <c r="D632" s="15">
        <v>110</v>
      </c>
      <c r="E632" s="13">
        <v>60</v>
      </c>
      <c r="F632" s="61" t="s">
        <v>2436</v>
      </c>
      <c r="G632" s="43" t="str">
        <f t="shared" si="157"/>
        <v>43,33</v>
      </c>
      <c r="H632" s="43" t="str">
        <f t="shared" si="161"/>
        <v>43,33</v>
      </c>
      <c r="I632" s="43">
        <f>H632+3</f>
        <v>46.33</v>
      </c>
      <c r="J632" s="56"/>
      <c r="K632" s="58">
        <f t="shared" ref="K632:K668" si="164">P558+(P595-P558)/2</f>
        <v>847.5</v>
      </c>
      <c r="L632" s="51">
        <f t="shared" si="160"/>
        <v>848</v>
      </c>
      <c r="M632" s="53">
        <v>1.1000000000000001</v>
      </c>
      <c r="N632" s="54">
        <v>0</v>
      </c>
      <c r="O632" s="55">
        <f t="shared" ref="O632:O668" si="165">L632*M632+N632</f>
        <v>932.80000000000007</v>
      </c>
      <c r="P632" s="57">
        <f t="shared" si="162"/>
        <v>932</v>
      </c>
      <c r="Q632" s="23"/>
      <c r="R632" s="23"/>
      <c r="S632" s="46">
        <v>25</v>
      </c>
      <c r="T632" s="46">
        <v>25</v>
      </c>
      <c r="U632" s="46">
        <f t="shared" si="151"/>
        <v>160</v>
      </c>
      <c r="V632" s="15">
        <f t="shared" ref="V632:V668" si="166">SUM(S632:U632)</f>
        <v>210</v>
      </c>
    </row>
    <row r="633" spans="1:22" ht="13.5" customHeight="1">
      <c r="A633" s="235" t="str">
        <f t="shared" si="163"/>
        <v>LW duble 2 11060Drewnopodobne</v>
      </c>
      <c r="B633" s="18" t="s">
        <v>91</v>
      </c>
      <c r="C633" s="14" t="s">
        <v>432</v>
      </c>
      <c r="D633" s="15">
        <v>110</v>
      </c>
      <c r="E633" s="13">
        <v>60</v>
      </c>
      <c r="F633" s="61" t="s">
        <v>2437</v>
      </c>
      <c r="G633" s="43" t="str">
        <f t="shared" si="157"/>
        <v>43,1</v>
      </c>
      <c r="H633" s="43" t="str">
        <f t="shared" si="161"/>
        <v>43,1</v>
      </c>
      <c r="I633" s="43">
        <f t="shared" ref="I633:I668" si="167">H633+3</f>
        <v>46.1</v>
      </c>
      <c r="J633" s="44"/>
      <c r="K633" s="58">
        <f t="shared" si="164"/>
        <v>968.5</v>
      </c>
      <c r="L633" s="51">
        <f t="shared" si="160"/>
        <v>969</v>
      </c>
      <c r="M633" s="53">
        <v>1.1000000000000001</v>
      </c>
      <c r="N633" s="54">
        <v>0</v>
      </c>
      <c r="O633" s="55">
        <f t="shared" si="165"/>
        <v>1065.9000000000001</v>
      </c>
      <c r="P633" s="57">
        <f t="shared" si="162"/>
        <v>1065</v>
      </c>
      <c r="Q633" s="23"/>
      <c r="R633" s="23"/>
      <c r="S633" s="46">
        <v>25</v>
      </c>
      <c r="T633" s="46">
        <v>25</v>
      </c>
      <c r="U633" s="46">
        <f t="shared" si="151"/>
        <v>160</v>
      </c>
      <c r="V633" s="15">
        <f t="shared" si="166"/>
        <v>210</v>
      </c>
    </row>
    <row r="634" spans="1:22" ht="13.5" customHeight="1">
      <c r="A634" s="235" t="str">
        <f t="shared" si="163"/>
        <v>LW duble 3 11060Drewnopodobne</v>
      </c>
      <c r="B634" s="18" t="s">
        <v>92</v>
      </c>
      <c r="C634" s="14" t="s">
        <v>432</v>
      </c>
      <c r="D634" s="15">
        <v>110</v>
      </c>
      <c r="E634" s="13">
        <v>60</v>
      </c>
      <c r="F634" s="61" t="s">
        <v>2438</v>
      </c>
      <c r="G634" s="43" t="str">
        <f t="shared" si="157"/>
        <v>47,28</v>
      </c>
      <c r="H634" s="43" t="str">
        <f t="shared" si="161"/>
        <v>47,28</v>
      </c>
      <c r="I634" s="43">
        <f t="shared" si="167"/>
        <v>50.28</v>
      </c>
      <c r="J634" s="44"/>
      <c r="K634" s="58">
        <f t="shared" si="164"/>
        <v>1192</v>
      </c>
      <c r="L634" s="51">
        <f t="shared" si="160"/>
        <v>1192</v>
      </c>
      <c r="M634" s="53">
        <v>1.1000000000000001</v>
      </c>
      <c r="N634" s="54">
        <v>0</v>
      </c>
      <c r="O634" s="55">
        <f t="shared" si="165"/>
        <v>1311.2</v>
      </c>
      <c r="P634" s="57">
        <f t="shared" si="162"/>
        <v>1311</v>
      </c>
      <c r="Q634" s="23"/>
      <c r="R634" s="23"/>
      <c r="S634" s="46">
        <v>25</v>
      </c>
      <c r="T634" s="46">
        <v>25</v>
      </c>
      <c r="U634" s="46">
        <f t="shared" si="151"/>
        <v>180</v>
      </c>
      <c r="V634" s="15">
        <f t="shared" si="166"/>
        <v>230</v>
      </c>
    </row>
    <row r="635" spans="1:22" ht="13.5" customHeight="1">
      <c r="A635" s="235" t="str">
        <f t="shared" si="163"/>
        <v>LW1 11060Drewnopodobne</v>
      </c>
      <c r="B635" s="18" t="s">
        <v>93</v>
      </c>
      <c r="C635" s="14" t="s">
        <v>432</v>
      </c>
      <c r="D635" s="15">
        <v>110</v>
      </c>
      <c r="E635" s="13">
        <v>60</v>
      </c>
      <c r="F635" s="61" t="s">
        <v>2439</v>
      </c>
      <c r="G635" s="43" t="str">
        <f t="shared" si="157"/>
        <v>32,5</v>
      </c>
      <c r="H635" s="43" t="str">
        <f t="shared" si="161"/>
        <v>32,5</v>
      </c>
      <c r="I635" s="43">
        <f t="shared" si="167"/>
        <v>35.5</v>
      </c>
      <c r="J635" s="44"/>
      <c r="K635" s="58">
        <f t="shared" si="164"/>
        <v>570.5</v>
      </c>
      <c r="L635" s="51">
        <f t="shared" si="160"/>
        <v>571</v>
      </c>
      <c r="M635" s="53">
        <v>1.1000000000000001</v>
      </c>
      <c r="N635" s="54">
        <v>0</v>
      </c>
      <c r="O635" s="55">
        <f t="shared" si="165"/>
        <v>628.1</v>
      </c>
      <c r="P635" s="57">
        <f t="shared" si="162"/>
        <v>628</v>
      </c>
      <c r="Q635" s="23"/>
      <c r="R635" s="23"/>
      <c r="S635" s="46">
        <v>25</v>
      </c>
      <c r="T635" s="46">
        <v>25</v>
      </c>
      <c r="U635" s="46">
        <f t="shared" si="151"/>
        <v>120</v>
      </c>
      <c r="V635" s="15">
        <f t="shared" si="166"/>
        <v>170</v>
      </c>
    </row>
    <row r="636" spans="1:22" ht="13.5" customHeight="1">
      <c r="A636" s="235" t="str">
        <f t="shared" si="163"/>
        <v>LW2 11060Drewnopodobne</v>
      </c>
      <c r="B636" s="18" t="s">
        <v>104</v>
      </c>
      <c r="C636" s="14" t="s">
        <v>432</v>
      </c>
      <c r="D636" s="15">
        <v>110</v>
      </c>
      <c r="E636" s="13">
        <v>60</v>
      </c>
      <c r="F636" s="61" t="s">
        <v>2440</v>
      </c>
      <c r="G636" s="43" t="str">
        <f t="shared" si="157"/>
        <v>33,76</v>
      </c>
      <c r="H636" s="43" t="str">
        <f t="shared" si="161"/>
        <v>33,76</v>
      </c>
      <c r="I636" s="43">
        <f t="shared" si="167"/>
        <v>36.76</v>
      </c>
      <c r="J636" s="44"/>
      <c r="K636" s="58">
        <f t="shared" si="164"/>
        <v>619.5</v>
      </c>
      <c r="L636" s="51">
        <f t="shared" si="160"/>
        <v>620</v>
      </c>
      <c r="M636" s="53">
        <v>1.1000000000000001</v>
      </c>
      <c r="N636" s="54">
        <v>0</v>
      </c>
      <c r="O636" s="55">
        <f t="shared" si="165"/>
        <v>682</v>
      </c>
      <c r="P636" s="57">
        <f t="shared" si="162"/>
        <v>682</v>
      </c>
      <c r="Q636" s="23"/>
      <c r="R636" s="23"/>
      <c r="S636" s="46">
        <v>25</v>
      </c>
      <c r="T636" s="46">
        <v>25</v>
      </c>
      <c r="U636" s="46">
        <f t="shared" si="151"/>
        <v>120</v>
      </c>
      <c r="V636" s="15">
        <f t="shared" si="166"/>
        <v>170</v>
      </c>
    </row>
    <row r="637" spans="1:22" ht="13.5" customHeight="1">
      <c r="A637" s="235" t="str">
        <f t="shared" si="163"/>
        <v>LW3 11060Drewnopodobne</v>
      </c>
      <c r="B637" s="18" t="s">
        <v>106</v>
      </c>
      <c r="C637" s="14" t="s">
        <v>432</v>
      </c>
      <c r="D637" s="15">
        <v>110</v>
      </c>
      <c r="E637" s="13">
        <v>60</v>
      </c>
      <c r="F637" s="61" t="s">
        <v>2441</v>
      </c>
      <c r="G637" s="43" t="str">
        <f t="shared" si="157"/>
        <v>35,43</v>
      </c>
      <c r="H637" s="43" t="str">
        <f t="shared" si="161"/>
        <v>35,43</v>
      </c>
      <c r="I637" s="43">
        <f t="shared" si="167"/>
        <v>38.43</v>
      </c>
      <c r="J637" s="44"/>
      <c r="K637" s="58">
        <f t="shared" si="164"/>
        <v>649</v>
      </c>
      <c r="L637" s="51">
        <f t="shared" si="160"/>
        <v>649</v>
      </c>
      <c r="M637" s="53">
        <v>1.1000000000000001</v>
      </c>
      <c r="N637" s="54">
        <v>0</v>
      </c>
      <c r="O637" s="55">
        <f t="shared" si="165"/>
        <v>713.90000000000009</v>
      </c>
      <c r="P637" s="57">
        <f t="shared" si="162"/>
        <v>713</v>
      </c>
      <c r="Q637" s="23"/>
      <c r="R637" s="23"/>
      <c r="S637" s="46">
        <v>25</v>
      </c>
      <c r="T637" s="46">
        <v>25</v>
      </c>
      <c r="U637" s="46">
        <f t="shared" si="151"/>
        <v>120</v>
      </c>
      <c r="V637" s="15">
        <f t="shared" si="166"/>
        <v>170</v>
      </c>
    </row>
    <row r="638" spans="1:22" ht="13.5" customHeight="1">
      <c r="A638" s="235" t="str">
        <f t="shared" si="163"/>
        <v>LW4 11060Drewnopodobne</v>
      </c>
      <c r="B638" s="18" t="s">
        <v>107</v>
      </c>
      <c r="C638" s="14" t="s">
        <v>432</v>
      </c>
      <c r="D638" s="15">
        <v>110</v>
      </c>
      <c r="E638" s="13">
        <v>60</v>
      </c>
      <c r="F638" s="61" t="s">
        <v>2442</v>
      </c>
      <c r="G638" s="43" t="str">
        <f t="shared" si="157"/>
        <v>38,74</v>
      </c>
      <c r="H638" s="43" t="str">
        <f t="shared" si="161"/>
        <v>38,74</v>
      </c>
      <c r="I638" s="43">
        <f t="shared" si="167"/>
        <v>41.74</v>
      </c>
      <c r="J638" s="44"/>
      <c r="K638" s="58">
        <f t="shared" si="164"/>
        <v>731</v>
      </c>
      <c r="L638" s="51">
        <f t="shared" si="160"/>
        <v>731</v>
      </c>
      <c r="M638" s="53">
        <v>1.1000000000000001</v>
      </c>
      <c r="N638" s="54">
        <v>0</v>
      </c>
      <c r="O638" s="55">
        <f t="shared" si="165"/>
        <v>804.1</v>
      </c>
      <c r="P638" s="57">
        <f t="shared" si="162"/>
        <v>804</v>
      </c>
      <c r="Q638" s="23"/>
      <c r="R638" s="23"/>
      <c r="S638" s="46">
        <v>25</v>
      </c>
      <c r="T638" s="46">
        <v>25</v>
      </c>
      <c r="U638" s="46">
        <f t="shared" si="151"/>
        <v>160</v>
      </c>
      <c r="V638" s="15">
        <f t="shared" si="166"/>
        <v>210</v>
      </c>
    </row>
    <row r="639" spans="1:22" ht="13.5" customHeight="1">
      <c r="A639" s="235" t="str">
        <f t="shared" si="163"/>
        <v>LW5 11060Drewnopodobne</v>
      </c>
      <c r="B639" s="18" t="s">
        <v>108</v>
      </c>
      <c r="C639" s="14" t="s">
        <v>432</v>
      </c>
      <c r="D639" s="15">
        <v>110</v>
      </c>
      <c r="E639" s="13">
        <v>60</v>
      </c>
      <c r="F639" s="61" t="s">
        <v>2443</v>
      </c>
      <c r="G639" s="43" t="str">
        <f t="shared" si="157"/>
        <v>40,09</v>
      </c>
      <c r="H639" s="43" t="str">
        <f t="shared" si="161"/>
        <v>40,09</v>
      </c>
      <c r="I639" s="43">
        <f t="shared" si="167"/>
        <v>43.09</v>
      </c>
      <c r="J639" s="44"/>
      <c r="K639" s="58">
        <f t="shared" si="164"/>
        <v>775.5</v>
      </c>
      <c r="L639" s="51">
        <f t="shared" si="160"/>
        <v>776</v>
      </c>
      <c r="M639" s="53">
        <v>1.1000000000000001</v>
      </c>
      <c r="N639" s="54">
        <v>0</v>
      </c>
      <c r="O639" s="55">
        <f t="shared" si="165"/>
        <v>853.6</v>
      </c>
      <c r="P639" s="57">
        <f t="shared" si="162"/>
        <v>853</v>
      </c>
      <c r="Q639" s="23"/>
      <c r="R639" s="23"/>
      <c r="S639" s="46">
        <v>25</v>
      </c>
      <c r="T639" s="46">
        <v>25</v>
      </c>
      <c r="U639" s="46">
        <f t="shared" si="151"/>
        <v>160</v>
      </c>
      <c r="V639" s="15">
        <f t="shared" si="166"/>
        <v>210</v>
      </c>
    </row>
    <row r="640" spans="1:22" ht="13.5" customHeight="1">
      <c r="A640" s="235" t="str">
        <f t="shared" si="163"/>
        <v>LW6 11060Drewnopodobne</v>
      </c>
      <c r="B640" s="18" t="s">
        <v>109</v>
      </c>
      <c r="C640" s="14" t="s">
        <v>432</v>
      </c>
      <c r="D640" s="15">
        <v>110</v>
      </c>
      <c r="E640" s="13">
        <v>60</v>
      </c>
      <c r="F640" s="61" t="s">
        <v>2444</v>
      </c>
      <c r="G640" s="43" t="str">
        <f t="shared" si="157"/>
        <v>42,19</v>
      </c>
      <c r="H640" s="43" t="str">
        <f t="shared" si="161"/>
        <v>42,19</v>
      </c>
      <c r="I640" s="43">
        <f t="shared" si="167"/>
        <v>45.19</v>
      </c>
      <c r="J640" s="44"/>
      <c r="K640" s="58">
        <f t="shared" si="164"/>
        <v>838.5</v>
      </c>
      <c r="L640" s="51">
        <f t="shared" si="160"/>
        <v>839</v>
      </c>
      <c r="M640" s="53">
        <v>1.1000000000000001</v>
      </c>
      <c r="N640" s="54">
        <v>0</v>
      </c>
      <c r="O640" s="55">
        <f t="shared" si="165"/>
        <v>922.90000000000009</v>
      </c>
      <c r="P640" s="57">
        <f t="shared" si="162"/>
        <v>922</v>
      </c>
      <c r="Q640" s="23"/>
      <c r="R640" s="23"/>
      <c r="S640" s="46">
        <v>25</v>
      </c>
      <c r="T640" s="46">
        <v>25</v>
      </c>
      <c r="U640" s="46">
        <f t="shared" si="151"/>
        <v>160</v>
      </c>
      <c r="V640" s="15">
        <f t="shared" si="166"/>
        <v>210</v>
      </c>
    </row>
    <row r="641" spans="1:22" ht="13.5" customHeight="1">
      <c r="A641" s="235" t="str">
        <f t="shared" si="163"/>
        <v>LW7 11060Drewnopodobne</v>
      </c>
      <c r="B641" s="18" t="s">
        <v>110</v>
      </c>
      <c r="C641" s="14" t="s">
        <v>432</v>
      </c>
      <c r="D641" s="15">
        <v>110</v>
      </c>
      <c r="E641" s="13">
        <v>60</v>
      </c>
      <c r="F641" s="61" t="s">
        <v>2445</v>
      </c>
      <c r="G641" s="43" t="str">
        <f t="shared" si="157"/>
        <v>38,31</v>
      </c>
      <c r="H641" s="43" t="str">
        <f t="shared" si="161"/>
        <v>38,31</v>
      </c>
      <c r="I641" s="43">
        <f t="shared" si="167"/>
        <v>41.31</v>
      </c>
      <c r="J641" s="44"/>
      <c r="K641" s="58">
        <f t="shared" si="164"/>
        <v>733.5</v>
      </c>
      <c r="L641" s="51">
        <f t="shared" si="160"/>
        <v>734</v>
      </c>
      <c r="M641" s="53">
        <v>1.1000000000000001</v>
      </c>
      <c r="N641" s="54">
        <v>0</v>
      </c>
      <c r="O641" s="55">
        <f t="shared" si="165"/>
        <v>807.40000000000009</v>
      </c>
      <c r="P641" s="57">
        <f t="shared" si="162"/>
        <v>807</v>
      </c>
      <c r="Q641" s="23"/>
      <c r="R641" s="23"/>
      <c r="S641" s="46">
        <v>25</v>
      </c>
      <c r="T641" s="46">
        <v>25</v>
      </c>
      <c r="U641" s="46">
        <f t="shared" si="151"/>
        <v>160</v>
      </c>
      <c r="V641" s="15">
        <f t="shared" si="166"/>
        <v>210</v>
      </c>
    </row>
    <row r="642" spans="1:22" ht="13.5" customHeight="1">
      <c r="A642" s="235" t="str">
        <f t="shared" si="163"/>
        <v>LW8 11060Drewnopodobne</v>
      </c>
      <c r="B642" s="18" t="s">
        <v>111</v>
      </c>
      <c r="C642" s="14" t="s">
        <v>432</v>
      </c>
      <c r="D642" s="15">
        <v>110</v>
      </c>
      <c r="E642" s="13">
        <v>60</v>
      </c>
      <c r="F642" s="61" t="s">
        <v>31</v>
      </c>
      <c r="G642" s="43" t="str">
        <f t="shared" si="157"/>
        <v>40,42</v>
      </c>
      <c r="H642" s="43" t="str">
        <f t="shared" si="161"/>
        <v>40,42</v>
      </c>
      <c r="I642" s="43">
        <f t="shared" si="167"/>
        <v>43.42</v>
      </c>
      <c r="J642" s="44"/>
      <c r="K642" s="58">
        <f t="shared" si="164"/>
        <v>797.5</v>
      </c>
      <c r="L642" s="51">
        <f t="shared" si="160"/>
        <v>798</v>
      </c>
      <c r="M642" s="53">
        <v>1.1000000000000001</v>
      </c>
      <c r="N642" s="54">
        <v>0</v>
      </c>
      <c r="O642" s="55">
        <f t="shared" si="165"/>
        <v>877.80000000000007</v>
      </c>
      <c r="P642" s="57">
        <f t="shared" si="162"/>
        <v>877</v>
      </c>
      <c r="Q642" s="23"/>
      <c r="R642" s="23"/>
      <c r="S642" s="46">
        <v>25</v>
      </c>
      <c r="T642" s="46">
        <v>25</v>
      </c>
      <c r="U642" s="46">
        <f t="shared" si="151"/>
        <v>160</v>
      </c>
      <c r="V642" s="15">
        <f t="shared" si="166"/>
        <v>210</v>
      </c>
    </row>
    <row r="643" spans="1:22" ht="13.5" customHeight="1">
      <c r="A643" s="235" t="str">
        <f t="shared" si="163"/>
        <v>LW9 11060Drewnopodobne</v>
      </c>
      <c r="B643" s="18" t="s">
        <v>112</v>
      </c>
      <c r="C643" s="14" t="s">
        <v>432</v>
      </c>
      <c r="D643" s="15">
        <v>110</v>
      </c>
      <c r="E643" s="13">
        <v>60</v>
      </c>
      <c r="F643" s="61" t="s">
        <v>2446</v>
      </c>
      <c r="G643" s="43" t="str">
        <f t="shared" si="157"/>
        <v>40,84</v>
      </c>
      <c r="H643" s="43" t="str">
        <f t="shared" si="161"/>
        <v>40,84</v>
      </c>
      <c r="I643" s="43">
        <f t="shared" si="167"/>
        <v>43.84</v>
      </c>
      <c r="J643" s="44"/>
      <c r="K643" s="58">
        <f t="shared" si="164"/>
        <v>855</v>
      </c>
      <c r="L643" s="51">
        <f t="shared" si="160"/>
        <v>855</v>
      </c>
      <c r="M643" s="53">
        <v>1.1000000000000001</v>
      </c>
      <c r="N643" s="54">
        <v>0</v>
      </c>
      <c r="O643" s="55">
        <f t="shared" si="165"/>
        <v>940.50000000000011</v>
      </c>
      <c r="P643" s="57">
        <f t="shared" si="162"/>
        <v>940</v>
      </c>
      <c r="Q643" s="23"/>
      <c r="R643" s="23"/>
      <c r="S643" s="46">
        <v>25</v>
      </c>
      <c r="T643" s="46">
        <v>25</v>
      </c>
      <c r="U643" s="46">
        <f t="shared" ref="U643:U706" si="168">IF(I643&lt;=$AA$5,$AB$4,IF(I643&lt;=$AA$15,$AB$6,IF(I643&lt;=$AA$17,$AB$16,IF(I643&lt;=$AA$19,AB$18,IF(I643&lt;=$AA$21,AB$20,IF(I643&lt;=$AA$23,AB$22,AB$23))))))</f>
        <v>160</v>
      </c>
      <c r="V643" s="15">
        <f t="shared" si="166"/>
        <v>210</v>
      </c>
    </row>
    <row r="644" spans="1:22" ht="13.5" customHeight="1">
      <c r="A644" s="235" t="str">
        <f t="shared" si="163"/>
        <v>LW10 11060Drewnopodobne</v>
      </c>
      <c r="B644" s="18" t="s">
        <v>94</v>
      </c>
      <c r="C644" s="14" t="s">
        <v>432</v>
      </c>
      <c r="D644" s="15">
        <v>110</v>
      </c>
      <c r="E644" s="13">
        <v>60</v>
      </c>
      <c r="F644" s="61" t="s">
        <v>2447</v>
      </c>
      <c r="G644" s="43" t="str">
        <f t="shared" si="157"/>
        <v>42,93</v>
      </c>
      <c r="H644" s="43" t="str">
        <f t="shared" si="161"/>
        <v>42,93</v>
      </c>
      <c r="I644" s="43">
        <f t="shared" si="167"/>
        <v>45.93</v>
      </c>
      <c r="J644" s="44"/>
      <c r="K644" s="58">
        <f t="shared" si="164"/>
        <v>918.5</v>
      </c>
      <c r="L644" s="51">
        <f t="shared" si="160"/>
        <v>919</v>
      </c>
      <c r="M644" s="53">
        <v>1.1000000000000001</v>
      </c>
      <c r="N644" s="54">
        <v>0</v>
      </c>
      <c r="O644" s="55">
        <f t="shared" si="165"/>
        <v>1010.9000000000001</v>
      </c>
      <c r="P644" s="57">
        <f t="shared" si="162"/>
        <v>1010</v>
      </c>
      <c r="Q644" s="23"/>
      <c r="R644" s="23"/>
      <c r="S644" s="46">
        <v>25</v>
      </c>
      <c r="T644" s="46">
        <v>25</v>
      </c>
      <c r="U644" s="46">
        <f t="shared" si="168"/>
        <v>160</v>
      </c>
      <c r="V644" s="15">
        <f t="shared" si="166"/>
        <v>210</v>
      </c>
    </row>
    <row r="645" spans="1:22" ht="13.5" customHeight="1">
      <c r="A645" s="235" t="str">
        <f t="shared" si="163"/>
        <v>LW11 11060Drewnopodobne</v>
      </c>
      <c r="B645" s="18" t="s">
        <v>95</v>
      </c>
      <c r="C645" s="14" t="s">
        <v>432</v>
      </c>
      <c r="D645" s="15">
        <v>110</v>
      </c>
      <c r="E645" s="13">
        <v>60</v>
      </c>
      <c r="F645" s="61" t="s">
        <v>2448</v>
      </c>
      <c r="G645" s="43" t="str">
        <f t="shared" si="157"/>
        <v>44,12</v>
      </c>
      <c r="H645" s="43" t="str">
        <f t="shared" si="161"/>
        <v>44,12</v>
      </c>
      <c r="I645" s="43">
        <f t="shared" si="167"/>
        <v>47.12</v>
      </c>
      <c r="J645" s="44"/>
      <c r="K645" s="58">
        <f t="shared" si="164"/>
        <v>793</v>
      </c>
      <c r="L645" s="51">
        <f t="shared" si="160"/>
        <v>793</v>
      </c>
      <c r="M645" s="53">
        <v>1.1000000000000001</v>
      </c>
      <c r="N645" s="54">
        <v>0</v>
      </c>
      <c r="O645" s="55">
        <f t="shared" si="165"/>
        <v>872.30000000000007</v>
      </c>
      <c r="P645" s="57">
        <f t="shared" si="162"/>
        <v>872</v>
      </c>
      <c r="Q645" s="23"/>
      <c r="R645" s="23"/>
      <c r="S645" s="46">
        <v>25</v>
      </c>
      <c r="T645" s="46">
        <v>25</v>
      </c>
      <c r="U645" s="46">
        <f t="shared" si="168"/>
        <v>160</v>
      </c>
      <c r="V645" s="15">
        <f t="shared" si="166"/>
        <v>210</v>
      </c>
    </row>
    <row r="646" spans="1:22" ht="13.5" customHeight="1">
      <c r="A646" s="235" t="str">
        <f t="shared" si="163"/>
        <v>LW12 11060Drewnopodobne</v>
      </c>
      <c r="B646" s="18" t="s">
        <v>96</v>
      </c>
      <c r="C646" s="14" t="s">
        <v>432</v>
      </c>
      <c r="D646" s="15">
        <v>110</v>
      </c>
      <c r="E646" s="13">
        <v>60</v>
      </c>
      <c r="F646" s="61" t="s">
        <v>2449</v>
      </c>
      <c r="G646" s="43" t="str">
        <f t="shared" si="157"/>
        <v>46,22</v>
      </c>
      <c r="H646" s="43" t="str">
        <f t="shared" si="161"/>
        <v>46,22</v>
      </c>
      <c r="I646" s="43">
        <f t="shared" si="167"/>
        <v>49.22</v>
      </c>
      <c r="J646" s="44"/>
      <c r="K646" s="58">
        <f t="shared" si="164"/>
        <v>898</v>
      </c>
      <c r="L646" s="51">
        <f t="shared" si="160"/>
        <v>898</v>
      </c>
      <c r="M646" s="53">
        <v>1.1000000000000001</v>
      </c>
      <c r="N646" s="54">
        <v>0</v>
      </c>
      <c r="O646" s="55">
        <f t="shared" si="165"/>
        <v>987.80000000000007</v>
      </c>
      <c r="P646" s="57">
        <f t="shared" si="162"/>
        <v>987</v>
      </c>
      <c r="Q646" s="23"/>
      <c r="R646" s="23"/>
      <c r="S646" s="46">
        <v>25</v>
      </c>
      <c r="T646" s="46">
        <v>25</v>
      </c>
      <c r="U646" s="46">
        <f t="shared" si="168"/>
        <v>160</v>
      </c>
      <c r="V646" s="15">
        <f t="shared" si="166"/>
        <v>210</v>
      </c>
    </row>
    <row r="647" spans="1:22" ht="13.5" customHeight="1">
      <c r="A647" s="235" t="str">
        <f t="shared" si="163"/>
        <v>LW13 11060Drewnopodobne</v>
      </c>
      <c r="B647" s="18" t="s">
        <v>97</v>
      </c>
      <c r="C647" s="14" t="s">
        <v>432</v>
      </c>
      <c r="D647" s="15">
        <v>110</v>
      </c>
      <c r="E647" s="13">
        <v>60</v>
      </c>
      <c r="F647" s="61" t="s">
        <v>2450</v>
      </c>
      <c r="G647" s="43" t="str">
        <f t="shared" si="157"/>
        <v>45,91</v>
      </c>
      <c r="H647" s="43" t="str">
        <f t="shared" si="161"/>
        <v>45,91</v>
      </c>
      <c r="I647" s="43">
        <f t="shared" si="167"/>
        <v>48.91</v>
      </c>
      <c r="J647" s="44"/>
      <c r="K647" s="58">
        <f t="shared" si="164"/>
        <v>906</v>
      </c>
      <c r="L647" s="51">
        <f t="shared" si="160"/>
        <v>906</v>
      </c>
      <c r="M647" s="53">
        <v>1.1000000000000001</v>
      </c>
      <c r="N647" s="54">
        <v>0</v>
      </c>
      <c r="O647" s="55">
        <f t="shared" si="165"/>
        <v>996.60000000000014</v>
      </c>
      <c r="P647" s="57">
        <f t="shared" si="162"/>
        <v>996</v>
      </c>
      <c r="Q647" s="23"/>
      <c r="R647" s="23"/>
      <c r="S647" s="46">
        <v>25</v>
      </c>
      <c r="T647" s="46">
        <v>25</v>
      </c>
      <c r="U647" s="46">
        <f t="shared" si="168"/>
        <v>160</v>
      </c>
      <c r="V647" s="15">
        <f t="shared" si="166"/>
        <v>210</v>
      </c>
    </row>
    <row r="648" spans="1:22" ht="13.5" customHeight="1">
      <c r="A648" s="235" t="str">
        <f t="shared" si="163"/>
        <v>LW14 11060Drewnopodobne</v>
      </c>
      <c r="B648" s="18" t="s">
        <v>98</v>
      </c>
      <c r="C648" s="14" t="s">
        <v>432</v>
      </c>
      <c r="D648" s="15">
        <v>110</v>
      </c>
      <c r="E648" s="13">
        <v>60</v>
      </c>
      <c r="F648" s="61" t="s">
        <v>2451</v>
      </c>
      <c r="G648" s="43" t="str">
        <f t="shared" si="157"/>
        <v>48,01</v>
      </c>
      <c r="H648" s="43" t="str">
        <f t="shared" si="161"/>
        <v>48,01</v>
      </c>
      <c r="I648" s="43">
        <f t="shared" si="167"/>
        <v>51.01</v>
      </c>
      <c r="J648" s="44"/>
      <c r="K648" s="58">
        <f t="shared" si="164"/>
        <v>994</v>
      </c>
      <c r="L648" s="51">
        <f t="shared" si="160"/>
        <v>994</v>
      </c>
      <c r="M648" s="53">
        <v>1.1000000000000001</v>
      </c>
      <c r="N648" s="54">
        <v>0</v>
      </c>
      <c r="O648" s="55">
        <f t="shared" si="165"/>
        <v>1093.4000000000001</v>
      </c>
      <c r="P648" s="57">
        <f t="shared" si="162"/>
        <v>1093</v>
      </c>
      <c r="Q648" s="23"/>
      <c r="R648" s="23"/>
      <c r="S648" s="46">
        <v>25</v>
      </c>
      <c r="T648" s="46">
        <v>25</v>
      </c>
      <c r="U648" s="46">
        <f t="shared" si="168"/>
        <v>180</v>
      </c>
      <c r="V648" s="15">
        <f t="shared" si="166"/>
        <v>230</v>
      </c>
    </row>
    <row r="649" spans="1:22" ht="13.5" customHeight="1">
      <c r="A649" s="235" t="str">
        <f t="shared" si="163"/>
        <v>LW15 11060Drewnopodobne</v>
      </c>
      <c r="B649" s="18" t="s">
        <v>99</v>
      </c>
      <c r="C649" s="14" t="s">
        <v>432</v>
      </c>
      <c r="D649" s="15">
        <v>110</v>
      </c>
      <c r="E649" s="13">
        <v>60</v>
      </c>
      <c r="F649" s="61" t="s">
        <v>2452</v>
      </c>
      <c r="G649" s="43" t="str">
        <f t="shared" si="157"/>
        <v>43,37</v>
      </c>
      <c r="H649" s="43" t="str">
        <f t="shared" si="161"/>
        <v>43,37</v>
      </c>
      <c r="I649" s="43">
        <f t="shared" si="167"/>
        <v>46.37</v>
      </c>
      <c r="J649" s="44"/>
      <c r="K649" s="58">
        <f t="shared" si="164"/>
        <v>752</v>
      </c>
      <c r="L649" s="51">
        <f t="shared" si="160"/>
        <v>752</v>
      </c>
      <c r="M649" s="53">
        <v>1.1000000000000001</v>
      </c>
      <c r="N649" s="54">
        <v>0</v>
      </c>
      <c r="O649" s="55">
        <f t="shared" si="165"/>
        <v>827.2</v>
      </c>
      <c r="P649" s="57">
        <f t="shared" si="162"/>
        <v>827</v>
      </c>
      <c r="Q649" s="23"/>
      <c r="R649" s="23"/>
      <c r="S649" s="46">
        <v>25</v>
      </c>
      <c r="T649" s="46">
        <v>25</v>
      </c>
      <c r="U649" s="46">
        <f t="shared" si="168"/>
        <v>160</v>
      </c>
      <c r="V649" s="15">
        <f t="shared" si="166"/>
        <v>210</v>
      </c>
    </row>
    <row r="650" spans="1:22" ht="13.5" customHeight="1">
      <c r="A650" s="235" t="str">
        <f t="shared" si="163"/>
        <v>LW16 11060Drewnopodobne</v>
      </c>
      <c r="B650" s="18" t="s">
        <v>100</v>
      </c>
      <c r="C650" s="14" t="s">
        <v>432</v>
      </c>
      <c r="D650" s="15">
        <v>110</v>
      </c>
      <c r="E650" s="13">
        <v>60</v>
      </c>
      <c r="F650" s="61" t="s">
        <v>2453</v>
      </c>
      <c r="G650" s="43" t="str">
        <f t="shared" si="157"/>
        <v>45,49</v>
      </c>
      <c r="H650" s="43" t="str">
        <f t="shared" si="161"/>
        <v>45,49</v>
      </c>
      <c r="I650" s="43">
        <f t="shared" si="167"/>
        <v>48.49</v>
      </c>
      <c r="J650" s="44"/>
      <c r="K650" s="58">
        <f t="shared" si="164"/>
        <v>890.5</v>
      </c>
      <c r="L650" s="51">
        <f t="shared" si="160"/>
        <v>891</v>
      </c>
      <c r="M650" s="53">
        <v>1.1000000000000001</v>
      </c>
      <c r="N650" s="54">
        <v>0</v>
      </c>
      <c r="O650" s="55">
        <f t="shared" si="165"/>
        <v>980.1</v>
      </c>
      <c r="P650" s="57">
        <f t="shared" si="162"/>
        <v>980</v>
      </c>
      <c r="Q650" s="23"/>
      <c r="R650" s="23"/>
      <c r="S650" s="46">
        <v>25</v>
      </c>
      <c r="T650" s="46">
        <v>25</v>
      </c>
      <c r="U650" s="46">
        <f t="shared" si="168"/>
        <v>160</v>
      </c>
      <c r="V650" s="15">
        <f t="shared" si="166"/>
        <v>210</v>
      </c>
    </row>
    <row r="651" spans="1:22" ht="13.5" customHeight="1">
      <c r="A651" s="235" t="str">
        <f t="shared" si="163"/>
        <v>LW17 11060Drewnopodobne</v>
      </c>
      <c r="B651" s="18" t="s">
        <v>101</v>
      </c>
      <c r="C651" s="14" t="s">
        <v>432</v>
      </c>
      <c r="D651" s="15">
        <v>110</v>
      </c>
      <c r="E651" s="13">
        <v>60</v>
      </c>
      <c r="F651" s="61" t="s">
        <v>2454</v>
      </c>
      <c r="G651" s="43" t="str">
        <f t="shared" si="157"/>
        <v>46,74</v>
      </c>
      <c r="H651" s="43" t="str">
        <f t="shared" si="161"/>
        <v>46,74</v>
      </c>
      <c r="I651" s="43">
        <f t="shared" si="167"/>
        <v>49.74</v>
      </c>
      <c r="J651" s="44"/>
      <c r="K651" s="58">
        <f t="shared" si="164"/>
        <v>987.5</v>
      </c>
      <c r="L651" s="51">
        <f t="shared" si="160"/>
        <v>988</v>
      </c>
      <c r="M651" s="53">
        <v>1.1000000000000001</v>
      </c>
      <c r="N651" s="54">
        <v>0</v>
      </c>
      <c r="O651" s="55">
        <f t="shared" si="165"/>
        <v>1086.8000000000002</v>
      </c>
      <c r="P651" s="57">
        <f t="shared" si="162"/>
        <v>1086</v>
      </c>
      <c r="Q651" s="23"/>
      <c r="R651" s="23"/>
      <c r="S651" s="46">
        <v>25</v>
      </c>
      <c r="T651" s="46">
        <v>25</v>
      </c>
      <c r="U651" s="46">
        <f t="shared" si="168"/>
        <v>160</v>
      </c>
      <c r="V651" s="15">
        <f t="shared" si="166"/>
        <v>210</v>
      </c>
    </row>
    <row r="652" spans="1:22" ht="13.5" customHeight="1">
      <c r="A652" s="235" t="str">
        <f t="shared" si="163"/>
        <v>LW18 11060Drewnopodobne</v>
      </c>
      <c r="B652" s="18" t="s">
        <v>102</v>
      </c>
      <c r="C652" s="14" t="s">
        <v>432</v>
      </c>
      <c r="D652" s="15">
        <v>110</v>
      </c>
      <c r="E652" s="13">
        <v>60</v>
      </c>
      <c r="F652" s="61" t="s">
        <v>2455</v>
      </c>
      <c r="G652" s="43" t="str">
        <f t="shared" si="157"/>
        <v>48,84</v>
      </c>
      <c r="H652" s="43" t="str">
        <f t="shared" si="161"/>
        <v>48,84</v>
      </c>
      <c r="I652" s="43">
        <f t="shared" si="167"/>
        <v>51.84</v>
      </c>
      <c r="J652" s="44"/>
      <c r="K652" s="58">
        <f t="shared" si="164"/>
        <v>1036</v>
      </c>
      <c r="L652" s="51">
        <f t="shared" si="160"/>
        <v>1036</v>
      </c>
      <c r="M652" s="53">
        <v>1.1000000000000001</v>
      </c>
      <c r="N652" s="54">
        <v>0</v>
      </c>
      <c r="O652" s="55">
        <f t="shared" si="165"/>
        <v>1139.6000000000001</v>
      </c>
      <c r="P652" s="57">
        <f t="shared" si="162"/>
        <v>1139</v>
      </c>
      <c r="Q652" s="23"/>
      <c r="R652" s="23"/>
      <c r="S652" s="46">
        <v>25</v>
      </c>
      <c r="T652" s="46">
        <v>25</v>
      </c>
      <c r="U652" s="46">
        <f t="shared" si="168"/>
        <v>180</v>
      </c>
      <c r="V652" s="15">
        <f t="shared" si="166"/>
        <v>230</v>
      </c>
    </row>
    <row r="653" spans="1:22" ht="13.5" customHeight="1">
      <c r="A653" s="235" t="str">
        <f t="shared" si="163"/>
        <v>LW19 11060Drewnopodobne</v>
      </c>
      <c r="B653" s="18" t="s">
        <v>103</v>
      </c>
      <c r="C653" s="14" t="s">
        <v>432</v>
      </c>
      <c r="D653" s="15">
        <v>110</v>
      </c>
      <c r="E653" s="13">
        <v>60</v>
      </c>
      <c r="F653" s="61" t="s">
        <v>2456</v>
      </c>
      <c r="G653" s="43" t="str">
        <f t="shared" si="157"/>
        <v>44,23</v>
      </c>
      <c r="H653" s="43" t="str">
        <f t="shared" si="161"/>
        <v>44,23</v>
      </c>
      <c r="I653" s="43">
        <f t="shared" si="167"/>
        <v>47.23</v>
      </c>
      <c r="J653" s="44"/>
      <c r="K653" s="58">
        <f t="shared" si="164"/>
        <v>841.5</v>
      </c>
      <c r="L653" s="51">
        <f t="shared" si="160"/>
        <v>842</v>
      </c>
      <c r="M653" s="53">
        <v>1.1000000000000001</v>
      </c>
      <c r="N653" s="54">
        <v>0</v>
      </c>
      <c r="O653" s="55">
        <f t="shared" si="165"/>
        <v>926.2</v>
      </c>
      <c r="P653" s="57">
        <f t="shared" si="162"/>
        <v>926</v>
      </c>
      <c r="Q653" s="23"/>
      <c r="R653" s="23"/>
      <c r="S653" s="46">
        <v>25</v>
      </c>
      <c r="T653" s="46">
        <v>25</v>
      </c>
      <c r="U653" s="46">
        <f t="shared" si="168"/>
        <v>160</v>
      </c>
      <c r="V653" s="15">
        <f t="shared" si="166"/>
        <v>210</v>
      </c>
    </row>
    <row r="654" spans="1:22" ht="13.5" customHeight="1">
      <c r="A654" s="235" t="str">
        <f t="shared" si="163"/>
        <v>LW20 11060Drewnopodobne</v>
      </c>
      <c r="B654" s="18" t="s">
        <v>105</v>
      </c>
      <c r="C654" s="14" t="s">
        <v>432</v>
      </c>
      <c r="D654" s="15">
        <v>110</v>
      </c>
      <c r="E654" s="13">
        <v>60</v>
      </c>
      <c r="F654" s="61" t="s">
        <v>2141</v>
      </c>
      <c r="G654" s="43" t="str">
        <f t="shared" si="157"/>
        <v>46,36</v>
      </c>
      <c r="H654" s="43" t="str">
        <f t="shared" si="161"/>
        <v>46,36</v>
      </c>
      <c r="I654" s="43">
        <f t="shared" si="167"/>
        <v>49.36</v>
      </c>
      <c r="J654" s="44"/>
      <c r="K654" s="58">
        <f t="shared" si="164"/>
        <v>929.5</v>
      </c>
      <c r="L654" s="51">
        <f t="shared" si="160"/>
        <v>930</v>
      </c>
      <c r="M654" s="53">
        <v>1.1000000000000001</v>
      </c>
      <c r="N654" s="54">
        <v>0</v>
      </c>
      <c r="O654" s="55">
        <f t="shared" si="165"/>
        <v>1023.0000000000001</v>
      </c>
      <c r="P654" s="57">
        <f t="shared" si="162"/>
        <v>1023</v>
      </c>
      <c r="Q654" s="23"/>
      <c r="R654" s="23"/>
      <c r="S654" s="46">
        <v>25</v>
      </c>
      <c r="T654" s="46">
        <v>25</v>
      </c>
      <c r="U654" s="46">
        <f t="shared" si="168"/>
        <v>160</v>
      </c>
      <c r="V654" s="15">
        <f t="shared" si="166"/>
        <v>210</v>
      </c>
    </row>
    <row r="655" spans="1:22" ht="13.5" customHeight="1">
      <c r="A655" s="235" t="str">
        <f t="shared" si="163"/>
        <v>LW2511060Drewnopodobne</v>
      </c>
      <c r="B655" s="20" t="s">
        <v>559</v>
      </c>
      <c r="C655" s="14" t="s">
        <v>432</v>
      </c>
      <c r="D655" s="15">
        <v>110</v>
      </c>
      <c r="E655" s="13">
        <v>60</v>
      </c>
      <c r="F655" s="61" t="s">
        <v>2457</v>
      </c>
      <c r="G655" s="43" t="str">
        <f t="shared" si="157"/>
        <v>35,91</v>
      </c>
      <c r="H655" s="43" t="str">
        <f t="shared" si="161"/>
        <v>35,91</v>
      </c>
      <c r="I655" s="43">
        <f t="shared" si="167"/>
        <v>38.909999999999997</v>
      </c>
      <c r="J655" s="44"/>
      <c r="K655" s="58">
        <f t="shared" si="164"/>
        <v>742.5</v>
      </c>
      <c r="L655" s="51">
        <f t="shared" si="160"/>
        <v>743</v>
      </c>
      <c r="M655" s="53">
        <v>1.1000000000000001</v>
      </c>
      <c r="N655" s="54">
        <v>0</v>
      </c>
      <c r="O655" s="55">
        <f t="shared" si="165"/>
        <v>817.30000000000007</v>
      </c>
      <c r="P655" s="57">
        <f t="shared" si="162"/>
        <v>817</v>
      </c>
      <c r="Q655" s="23"/>
      <c r="R655" s="23"/>
      <c r="S655" s="46">
        <v>25</v>
      </c>
      <c r="T655" s="46">
        <v>25</v>
      </c>
      <c r="U655" s="46">
        <f t="shared" si="168"/>
        <v>120</v>
      </c>
      <c r="V655" s="15">
        <f t="shared" si="166"/>
        <v>170</v>
      </c>
    </row>
    <row r="656" spans="1:22" ht="13.5" customHeight="1">
      <c r="A656" s="235" t="str">
        <f t="shared" si="163"/>
        <v>LW2611060Drewnopodobne</v>
      </c>
      <c r="B656" s="20" t="s">
        <v>560</v>
      </c>
      <c r="C656" s="14" t="s">
        <v>432</v>
      </c>
      <c r="D656" s="15">
        <v>110</v>
      </c>
      <c r="E656" s="13">
        <v>60</v>
      </c>
      <c r="F656" s="61" t="s">
        <v>2458</v>
      </c>
      <c r="G656" s="43" t="str">
        <f t="shared" si="157"/>
        <v>38,02</v>
      </c>
      <c r="H656" s="43" t="str">
        <f t="shared" si="161"/>
        <v>38,02</v>
      </c>
      <c r="I656" s="43">
        <f t="shared" si="167"/>
        <v>41.02</v>
      </c>
      <c r="J656" s="44"/>
      <c r="K656" s="58">
        <f t="shared" si="164"/>
        <v>866.5</v>
      </c>
      <c r="L656" s="51">
        <f t="shared" si="160"/>
        <v>867</v>
      </c>
      <c r="M656" s="53">
        <v>1.1000000000000001</v>
      </c>
      <c r="N656" s="54">
        <v>0</v>
      </c>
      <c r="O656" s="55">
        <f t="shared" si="165"/>
        <v>953.7</v>
      </c>
      <c r="P656" s="57">
        <f t="shared" si="162"/>
        <v>953</v>
      </c>
      <c r="Q656" s="23"/>
      <c r="R656" s="23"/>
      <c r="S656" s="46">
        <v>25</v>
      </c>
      <c r="T656" s="46">
        <v>25</v>
      </c>
      <c r="U656" s="46">
        <f t="shared" si="168"/>
        <v>160</v>
      </c>
      <c r="V656" s="15">
        <f t="shared" si="166"/>
        <v>210</v>
      </c>
    </row>
    <row r="657" spans="1:35" ht="13.5" customHeight="1">
      <c r="A657" s="235" t="str">
        <f t="shared" si="163"/>
        <v>LW2711060Drewnopodobne</v>
      </c>
      <c r="B657" s="20" t="s">
        <v>1738</v>
      </c>
      <c r="C657" s="14" t="s">
        <v>432</v>
      </c>
      <c r="D657" s="15">
        <v>110</v>
      </c>
      <c r="E657" s="13">
        <v>60</v>
      </c>
      <c r="F657" s="61" t="s">
        <v>2459</v>
      </c>
      <c r="G657" s="43" t="str">
        <f t="shared" si="157"/>
        <v>39,41</v>
      </c>
      <c r="H657" s="43" t="str">
        <f t="shared" si="161"/>
        <v>39,41</v>
      </c>
      <c r="I657" s="43">
        <f t="shared" si="167"/>
        <v>42.41</v>
      </c>
      <c r="J657" s="44"/>
      <c r="K657" s="58">
        <f t="shared" si="164"/>
        <v>843.5</v>
      </c>
      <c r="L657" s="51">
        <f t="shared" si="160"/>
        <v>844</v>
      </c>
      <c r="M657" s="53">
        <v>1.1000000000000001</v>
      </c>
      <c r="N657" s="54">
        <v>0</v>
      </c>
      <c r="O657" s="55">
        <f t="shared" si="165"/>
        <v>928.40000000000009</v>
      </c>
      <c r="P657" s="57">
        <f t="shared" si="162"/>
        <v>928</v>
      </c>
      <c r="Q657" s="23"/>
      <c r="R657" s="23"/>
      <c r="S657" s="46">
        <v>25</v>
      </c>
      <c r="T657" s="46">
        <v>25</v>
      </c>
      <c r="U657" s="46">
        <f t="shared" si="168"/>
        <v>160</v>
      </c>
      <c r="V657" s="15">
        <f t="shared" si="166"/>
        <v>210</v>
      </c>
    </row>
    <row r="658" spans="1:35" ht="13.5" customHeight="1">
      <c r="A658" s="235" t="str">
        <f t="shared" si="163"/>
        <v>LW2811060Drewnopodobne</v>
      </c>
      <c r="B658" s="20" t="s">
        <v>1739</v>
      </c>
      <c r="C658" s="14" t="s">
        <v>432</v>
      </c>
      <c r="D658" s="15">
        <v>110</v>
      </c>
      <c r="E658" s="13">
        <v>60</v>
      </c>
      <c r="F658" s="61" t="s">
        <v>2460</v>
      </c>
      <c r="G658" s="43" t="str">
        <f t="shared" si="157"/>
        <v>41,66</v>
      </c>
      <c r="H658" s="43" t="str">
        <f t="shared" si="161"/>
        <v>41,66</v>
      </c>
      <c r="I658" s="43">
        <f t="shared" si="167"/>
        <v>44.66</v>
      </c>
      <c r="J658" s="44"/>
      <c r="K658" s="58">
        <f t="shared" si="164"/>
        <v>989.5</v>
      </c>
      <c r="L658" s="51">
        <f t="shared" si="160"/>
        <v>990</v>
      </c>
      <c r="M658" s="53">
        <v>1.1000000000000001</v>
      </c>
      <c r="N658" s="54">
        <v>0</v>
      </c>
      <c r="O658" s="55">
        <f t="shared" si="165"/>
        <v>1089</v>
      </c>
      <c r="P658" s="57">
        <f t="shared" si="162"/>
        <v>1089</v>
      </c>
      <c r="Q658" s="23"/>
      <c r="R658" s="23"/>
      <c r="S658" s="46">
        <v>25</v>
      </c>
      <c r="T658" s="46">
        <v>25</v>
      </c>
      <c r="U658" s="46">
        <f t="shared" si="168"/>
        <v>160</v>
      </c>
      <c r="V658" s="15">
        <f t="shared" si="166"/>
        <v>210</v>
      </c>
    </row>
    <row r="659" spans="1:35" ht="13.5" customHeight="1">
      <c r="A659" s="235" t="str">
        <f t="shared" si="163"/>
        <v>LW2911060Drewnopodobne</v>
      </c>
      <c r="B659" s="20" t="s">
        <v>1740</v>
      </c>
      <c r="C659" s="14" t="s">
        <v>432</v>
      </c>
      <c r="D659" s="15">
        <v>110</v>
      </c>
      <c r="E659" s="13">
        <v>60</v>
      </c>
      <c r="F659" s="61" t="s">
        <v>2461</v>
      </c>
      <c r="G659" s="43" t="str">
        <f t="shared" ref="G659:G668" si="169">LEFT(F659,FIND("kg",F659)-2)</f>
        <v>45,09</v>
      </c>
      <c r="H659" s="43" t="str">
        <f t="shared" si="161"/>
        <v>45,09</v>
      </c>
      <c r="I659" s="43">
        <f t="shared" si="167"/>
        <v>48.09</v>
      </c>
      <c r="J659" s="44"/>
      <c r="K659" s="58">
        <f t="shared" si="164"/>
        <v>932</v>
      </c>
      <c r="L659" s="51">
        <f t="shared" si="160"/>
        <v>932</v>
      </c>
      <c r="M659" s="53">
        <v>1.1000000000000001</v>
      </c>
      <c r="N659" s="54">
        <v>0</v>
      </c>
      <c r="O659" s="55">
        <f t="shared" si="165"/>
        <v>1025.2</v>
      </c>
      <c r="P659" s="57">
        <f t="shared" si="162"/>
        <v>1025</v>
      </c>
      <c r="Q659" s="23"/>
      <c r="R659" s="23"/>
      <c r="S659" s="46">
        <v>25</v>
      </c>
      <c r="T659" s="46">
        <v>25</v>
      </c>
      <c r="U659" s="46">
        <f t="shared" si="168"/>
        <v>160</v>
      </c>
      <c r="V659" s="15">
        <f t="shared" si="166"/>
        <v>210</v>
      </c>
    </row>
    <row r="660" spans="1:35" ht="13.5" customHeight="1">
      <c r="A660" s="235" t="str">
        <f t="shared" si="163"/>
        <v>LW3011060Drewnopodobne</v>
      </c>
      <c r="B660" s="20" t="s">
        <v>1742</v>
      </c>
      <c r="C660" s="14" t="s">
        <v>432</v>
      </c>
      <c r="D660" s="15">
        <v>110</v>
      </c>
      <c r="E660" s="13">
        <v>60</v>
      </c>
      <c r="F660" s="61" t="s">
        <v>2462</v>
      </c>
      <c r="G660" s="43" t="str">
        <f t="shared" si="169"/>
        <v>47,34</v>
      </c>
      <c r="H660" s="43" t="str">
        <f t="shared" si="161"/>
        <v>47,34</v>
      </c>
      <c r="I660" s="43">
        <f t="shared" si="167"/>
        <v>50.34</v>
      </c>
      <c r="J660" s="44"/>
      <c r="K660" s="58">
        <f t="shared" si="164"/>
        <v>1123.5</v>
      </c>
      <c r="L660" s="51">
        <f t="shared" si="160"/>
        <v>1124</v>
      </c>
      <c r="M660" s="53">
        <v>1.1000000000000001</v>
      </c>
      <c r="N660" s="54">
        <v>0</v>
      </c>
      <c r="O660" s="55">
        <f t="shared" si="165"/>
        <v>1236.4000000000001</v>
      </c>
      <c r="P660" s="57">
        <f t="shared" si="162"/>
        <v>1236</v>
      </c>
      <c r="Q660" s="23"/>
      <c r="R660" s="23"/>
      <c r="S660" s="46">
        <v>25</v>
      </c>
      <c r="T660" s="46">
        <v>25</v>
      </c>
      <c r="U660" s="46">
        <f t="shared" si="168"/>
        <v>180</v>
      </c>
      <c r="V660" s="15">
        <f t="shared" si="166"/>
        <v>230</v>
      </c>
    </row>
    <row r="661" spans="1:35" ht="13.5" customHeight="1">
      <c r="A661" s="235" t="str">
        <f t="shared" si="163"/>
        <v>LW3111060Drewnopodobne</v>
      </c>
      <c r="B661" s="20" t="s">
        <v>1743</v>
      </c>
      <c r="C661" s="14" t="s">
        <v>432</v>
      </c>
      <c r="D661" s="15">
        <v>110</v>
      </c>
      <c r="E661" s="13">
        <v>60</v>
      </c>
      <c r="F661" s="61" t="s">
        <v>2463</v>
      </c>
      <c r="G661" s="43" t="str">
        <f t="shared" si="169"/>
        <v>49,31</v>
      </c>
      <c r="H661" s="43" t="str">
        <f t="shared" si="161"/>
        <v>49,31</v>
      </c>
      <c r="I661" s="43">
        <f t="shared" si="167"/>
        <v>52.31</v>
      </c>
      <c r="J661" s="13"/>
      <c r="K661" s="58">
        <f t="shared" si="164"/>
        <v>1095</v>
      </c>
      <c r="L661" s="51">
        <f t="shared" si="160"/>
        <v>1095</v>
      </c>
      <c r="M661" s="53">
        <v>1.1000000000000001</v>
      </c>
      <c r="N661" s="54">
        <v>0</v>
      </c>
      <c r="O661" s="55">
        <f t="shared" si="165"/>
        <v>1204.5</v>
      </c>
      <c r="P661" s="57">
        <f t="shared" si="162"/>
        <v>1204</v>
      </c>
      <c r="Q661" s="23"/>
      <c r="R661" s="23"/>
      <c r="S661" s="46">
        <v>25</v>
      </c>
      <c r="T661" s="46">
        <v>25</v>
      </c>
      <c r="U661" s="46">
        <f t="shared" si="168"/>
        <v>180</v>
      </c>
      <c r="V661" s="15">
        <f t="shared" si="166"/>
        <v>230</v>
      </c>
    </row>
    <row r="662" spans="1:35" ht="13.5" customHeight="1">
      <c r="A662" s="235" t="str">
        <f t="shared" si="163"/>
        <v>LW3211060Drewnopodobne</v>
      </c>
      <c r="B662" s="20" t="s">
        <v>1744</v>
      </c>
      <c r="C662" s="14" t="s">
        <v>432</v>
      </c>
      <c r="D662" s="15">
        <v>110</v>
      </c>
      <c r="E662" s="13">
        <v>60</v>
      </c>
      <c r="F662" s="61" t="s">
        <v>2464</v>
      </c>
      <c r="G662" s="43" t="str">
        <f t="shared" si="169"/>
        <v>51,56</v>
      </c>
      <c r="H662" s="43" t="str">
        <f t="shared" si="161"/>
        <v>51,56</v>
      </c>
      <c r="I662" s="43">
        <f t="shared" si="167"/>
        <v>54.56</v>
      </c>
      <c r="J662" s="44"/>
      <c r="K662" s="58">
        <f t="shared" si="164"/>
        <v>1244.5</v>
      </c>
      <c r="L662" s="51">
        <f t="shared" si="160"/>
        <v>1245</v>
      </c>
      <c r="M662" s="53">
        <v>1.1000000000000001</v>
      </c>
      <c r="N662" s="54">
        <v>0</v>
      </c>
      <c r="O662" s="55">
        <f t="shared" si="165"/>
        <v>1369.5</v>
      </c>
      <c r="P662" s="57">
        <f t="shared" si="162"/>
        <v>1369</v>
      </c>
      <c r="Q662" s="23"/>
      <c r="R662" s="23"/>
      <c r="S662" s="46">
        <v>25</v>
      </c>
      <c r="T662" s="46">
        <v>25</v>
      </c>
      <c r="U662" s="46">
        <f t="shared" si="168"/>
        <v>180</v>
      </c>
      <c r="V662" s="15">
        <f t="shared" si="166"/>
        <v>230</v>
      </c>
    </row>
    <row r="663" spans="1:35" ht="13.5" customHeight="1">
      <c r="A663" s="235" t="str">
        <f t="shared" si="163"/>
        <v>LW3311060Drewnopodobne</v>
      </c>
      <c r="B663" s="20" t="s">
        <v>1745</v>
      </c>
      <c r="C663" s="14" t="s">
        <v>432</v>
      </c>
      <c r="D663" s="15">
        <v>110</v>
      </c>
      <c r="E663" s="13">
        <v>60</v>
      </c>
      <c r="F663" s="61" t="s">
        <v>2465</v>
      </c>
      <c r="G663" s="43" t="str">
        <f t="shared" si="169"/>
        <v>52,86</v>
      </c>
      <c r="H663" s="43" t="str">
        <f t="shared" si="161"/>
        <v>52,86</v>
      </c>
      <c r="I663" s="43">
        <f t="shared" si="167"/>
        <v>55.86</v>
      </c>
      <c r="J663" s="44"/>
      <c r="K663" s="58">
        <f t="shared" si="164"/>
        <v>1067.5</v>
      </c>
      <c r="L663" s="51">
        <f t="shared" si="160"/>
        <v>1068</v>
      </c>
      <c r="M663" s="53">
        <v>1.1000000000000001</v>
      </c>
      <c r="N663" s="54">
        <v>0</v>
      </c>
      <c r="O663" s="55">
        <f t="shared" si="165"/>
        <v>1174.8000000000002</v>
      </c>
      <c r="P663" s="57">
        <f t="shared" si="162"/>
        <v>1174</v>
      </c>
      <c r="Q663" s="23"/>
      <c r="R663" s="23"/>
      <c r="S663" s="46">
        <v>25</v>
      </c>
      <c r="T663" s="46">
        <v>25</v>
      </c>
      <c r="U663" s="46">
        <f t="shared" si="168"/>
        <v>200</v>
      </c>
      <c r="V663" s="15">
        <f t="shared" si="166"/>
        <v>250</v>
      </c>
    </row>
    <row r="664" spans="1:35" ht="13.5" customHeight="1">
      <c r="A664" s="235" t="str">
        <f t="shared" si="163"/>
        <v>LW3411060Drewnopodobne</v>
      </c>
      <c r="B664" s="20" t="s">
        <v>1746</v>
      </c>
      <c r="C664" s="14" t="s">
        <v>432</v>
      </c>
      <c r="D664" s="15">
        <v>110</v>
      </c>
      <c r="E664" s="13">
        <v>60</v>
      </c>
      <c r="F664" s="61" t="s">
        <v>2466</v>
      </c>
      <c r="G664" s="43" t="str">
        <f t="shared" si="169"/>
        <v>51,98</v>
      </c>
      <c r="H664" s="43" t="str">
        <f t="shared" si="161"/>
        <v>51,98</v>
      </c>
      <c r="I664" s="43">
        <f t="shared" si="167"/>
        <v>54.98</v>
      </c>
      <c r="J664" s="44"/>
      <c r="K664" s="58">
        <f t="shared" si="164"/>
        <v>1251.5</v>
      </c>
      <c r="L664" s="51">
        <f t="shared" si="160"/>
        <v>1252</v>
      </c>
      <c r="M664" s="53">
        <v>1.1000000000000001</v>
      </c>
      <c r="N664" s="54">
        <v>0</v>
      </c>
      <c r="O664" s="55">
        <f t="shared" si="165"/>
        <v>1377.2</v>
      </c>
      <c r="P664" s="57">
        <f t="shared" si="162"/>
        <v>1377</v>
      </c>
      <c r="Q664" s="23"/>
      <c r="R664" s="23"/>
      <c r="S664" s="46">
        <v>25</v>
      </c>
      <c r="T664" s="46">
        <v>25</v>
      </c>
      <c r="U664" s="46">
        <f t="shared" si="168"/>
        <v>180</v>
      </c>
      <c r="V664" s="15">
        <f t="shared" si="166"/>
        <v>230</v>
      </c>
    </row>
    <row r="665" spans="1:35" ht="13.5" customHeight="1">
      <c r="A665" s="235" t="str">
        <f t="shared" si="163"/>
        <v>LW3511060Drewnopodobne</v>
      </c>
      <c r="B665" s="20" t="s">
        <v>1747</v>
      </c>
      <c r="C665" s="14" t="s">
        <v>432</v>
      </c>
      <c r="D665" s="15">
        <v>110</v>
      </c>
      <c r="E665" s="13">
        <v>60</v>
      </c>
      <c r="F665" s="61" t="s">
        <v>2467</v>
      </c>
      <c r="G665" s="43" t="str">
        <f t="shared" si="169"/>
        <v>44,33</v>
      </c>
      <c r="H665" s="43" t="str">
        <f t="shared" si="161"/>
        <v>44,33</v>
      </c>
      <c r="I665" s="43">
        <f t="shared" si="167"/>
        <v>47.33</v>
      </c>
      <c r="J665" s="44"/>
      <c r="K665" s="58">
        <f t="shared" si="164"/>
        <v>850.5</v>
      </c>
      <c r="L665" s="51">
        <f t="shared" si="160"/>
        <v>851</v>
      </c>
      <c r="M665" s="53">
        <v>1.1000000000000001</v>
      </c>
      <c r="N665" s="54">
        <v>0</v>
      </c>
      <c r="O665" s="55">
        <f t="shared" si="165"/>
        <v>936.1</v>
      </c>
      <c r="P665" s="57">
        <f t="shared" si="162"/>
        <v>936</v>
      </c>
      <c r="Q665" s="23"/>
      <c r="R665" s="23"/>
      <c r="S665" s="46">
        <v>25</v>
      </c>
      <c r="T665" s="46">
        <v>25</v>
      </c>
      <c r="U665" s="46">
        <f t="shared" si="168"/>
        <v>160</v>
      </c>
      <c r="V665" s="15">
        <f t="shared" si="166"/>
        <v>210</v>
      </c>
    </row>
    <row r="666" spans="1:35" ht="13.5" customHeight="1">
      <c r="A666" s="235" t="str">
        <f t="shared" si="163"/>
        <v>LW3611060Drewnopodobne</v>
      </c>
      <c r="B666" s="20" t="s">
        <v>1748</v>
      </c>
      <c r="C666" s="14" t="s">
        <v>432</v>
      </c>
      <c r="D666" s="15">
        <v>110</v>
      </c>
      <c r="E666" s="13">
        <v>60</v>
      </c>
      <c r="F666" s="61" t="s">
        <v>2468</v>
      </c>
      <c r="G666" s="43" t="str">
        <f t="shared" si="169"/>
        <v>46,58</v>
      </c>
      <c r="H666" s="43" t="str">
        <f t="shared" si="161"/>
        <v>46,58</v>
      </c>
      <c r="I666" s="43">
        <f t="shared" si="167"/>
        <v>49.58</v>
      </c>
      <c r="J666" s="44"/>
      <c r="K666" s="58">
        <f t="shared" si="164"/>
        <v>1000.5</v>
      </c>
      <c r="L666" s="51">
        <f t="shared" si="160"/>
        <v>1001</v>
      </c>
      <c r="M666" s="53">
        <v>1.1000000000000001</v>
      </c>
      <c r="N666" s="54">
        <v>0</v>
      </c>
      <c r="O666" s="55">
        <f t="shared" si="165"/>
        <v>1101.1000000000001</v>
      </c>
      <c r="P666" s="57">
        <f t="shared" si="162"/>
        <v>1101</v>
      </c>
      <c r="Q666" s="23"/>
      <c r="R666" s="23"/>
      <c r="S666" s="46">
        <v>25</v>
      </c>
      <c r="T666" s="46">
        <v>25</v>
      </c>
      <c r="U666" s="46">
        <f t="shared" si="168"/>
        <v>160</v>
      </c>
      <c r="V666" s="15">
        <f t="shared" si="166"/>
        <v>210</v>
      </c>
    </row>
    <row r="667" spans="1:35" ht="13.5" customHeight="1">
      <c r="A667" s="235" t="str">
        <f t="shared" si="163"/>
        <v>LW3711060Drewnopodobne</v>
      </c>
      <c r="B667" s="20" t="s">
        <v>1907</v>
      </c>
      <c r="C667" s="14" t="s">
        <v>432</v>
      </c>
      <c r="D667" s="15">
        <v>110</v>
      </c>
      <c r="E667" s="13">
        <v>60</v>
      </c>
      <c r="F667" s="61" t="s">
        <v>52</v>
      </c>
      <c r="G667" s="43" t="str">
        <f t="shared" si="169"/>
        <v>44,1</v>
      </c>
      <c r="H667" s="43" t="str">
        <f t="shared" si="161"/>
        <v>44,1</v>
      </c>
      <c r="I667" s="43">
        <f t="shared" si="167"/>
        <v>47.1</v>
      </c>
      <c r="J667" s="44"/>
      <c r="K667" s="58">
        <f t="shared" si="164"/>
        <v>778.5</v>
      </c>
      <c r="L667" s="51">
        <f t="shared" si="160"/>
        <v>779</v>
      </c>
      <c r="M667" s="53">
        <v>1.1000000000000001</v>
      </c>
      <c r="N667" s="54">
        <v>0</v>
      </c>
      <c r="O667" s="55">
        <f t="shared" si="165"/>
        <v>856.90000000000009</v>
      </c>
      <c r="P667" s="57">
        <f t="shared" si="162"/>
        <v>856</v>
      </c>
      <c r="Q667" s="23"/>
      <c r="R667" s="23"/>
      <c r="S667" s="46">
        <v>25</v>
      </c>
      <c r="T667" s="46">
        <v>25</v>
      </c>
      <c r="U667" s="46">
        <f t="shared" si="168"/>
        <v>160</v>
      </c>
      <c r="V667" s="15">
        <f t="shared" si="166"/>
        <v>210</v>
      </c>
    </row>
    <row r="668" spans="1:35" s="4" customFormat="1" ht="13.5" customHeight="1">
      <c r="A668" s="235" t="str">
        <f t="shared" si="163"/>
        <v>LW3811060Drewnopodobne</v>
      </c>
      <c r="B668" s="20" t="s">
        <v>1978</v>
      </c>
      <c r="C668" s="14" t="s">
        <v>432</v>
      </c>
      <c r="D668" s="15">
        <v>110</v>
      </c>
      <c r="E668" s="13">
        <v>60</v>
      </c>
      <c r="F668" s="61" t="s">
        <v>2469</v>
      </c>
      <c r="G668" s="43" t="str">
        <f t="shared" si="169"/>
        <v>44,01</v>
      </c>
      <c r="H668" s="43" t="str">
        <f t="shared" si="161"/>
        <v>44,01</v>
      </c>
      <c r="I668" s="43">
        <f t="shared" si="167"/>
        <v>47.01</v>
      </c>
      <c r="J668" s="44"/>
      <c r="K668" s="58">
        <f t="shared" si="164"/>
        <v>913</v>
      </c>
      <c r="L668" s="51">
        <f t="shared" si="160"/>
        <v>913</v>
      </c>
      <c r="M668" s="53">
        <v>1.1000000000000001</v>
      </c>
      <c r="N668" s="54">
        <v>0</v>
      </c>
      <c r="O668" s="55">
        <f t="shared" si="165"/>
        <v>1004.3000000000001</v>
      </c>
      <c r="P668" s="57">
        <f t="shared" si="162"/>
        <v>1004</v>
      </c>
      <c r="Q668" s="23"/>
      <c r="R668" s="23"/>
      <c r="S668" s="46">
        <v>25</v>
      </c>
      <c r="T668" s="46">
        <v>25</v>
      </c>
      <c r="U668" s="46">
        <f t="shared" si="168"/>
        <v>160</v>
      </c>
      <c r="V668" s="15">
        <f t="shared" si="166"/>
        <v>210</v>
      </c>
    </row>
    <row r="669" spans="1:35" ht="13.5" customHeight="1">
      <c r="A669" s="23" t="str">
        <f t="shared" ref="A669:A705" si="170">CONCATENATE(B669,D669,E669,C669)</f>
        <v>LW duble 1 11070Podstawowy</v>
      </c>
      <c r="B669" s="18" t="s">
        <v>90</v>
      </c>
      <c r="C669" s="14" t="s">
        <v>431</v>
      </c>
      <c r="D669" s="15">
        <v>110</v>
      </c>
      <c r="E669" s="13">
        <v>70</v>
      </c>
      <c r="F669" s="61" t="s">
        <v>2539</v>
      </c>
      <c r="G669" s="43" t="str">
        <f t="shared" ref="G669:G705" si="171">LEFT(F669,FIND("kg",F669)-2)</f>
        <v>49,71</v>
      </c>
      <c r="H669" s="43" t="str">
        <f t="shared" ref="H669:H731" si="172">MID(G669,1,5)</f>
        <v>49,71</v>
      </c>
      <c r="I669" s="43">
        <f t="shared" ref="I669:I705" si="173">H669+3</f>
        <v>52.71</v>
      </c>
      <c r="J669" s="61" t="s">
        <v>2606</v>
      </c>
      <c r="K669" s="58" t="str">
        <f t="shared" ref="K669:K705" si="174">LEFT(J669,FIND("zł",J669)-2)</f>
        <v>739,10</v>
      </c>
      <c r="L669" s="47">
        <f t="shared" ref="L669:L705" si="175">ROUNDUP(K669,0)</f>
        <v>740</v>
      </c>
      <c r="M669" s="53">
        <v>1.1000000000000001</v>
      </c>
      <c r="N669" s="54">
        <v>60</v>
      </c>
      <c r="O669" s="55">
        <f t="shared" ref="O669:O705" si="176">L669*M669+N669</f>
        <v>874.00000000000011</v>
      </c>
      <c r="P669" s="57">
        <f>INT(O669)</f>
        <v>874</v>
      </c>
      <c r="Q669" s="23"/>
      <c r="R669" s="23"/>
      <c r="S669" s="46">
        <v>25</v>
      </c>
      <c r="T669" s="46">
        <v>25</v>
      </c>
      <c r="U669" s="46">
        <f t="shared" si="168"/>
        <v>180</v>
      </c>
      <c r="V669" s="15">
        <f t="shared" ref="V669:V705" si="177">SUM(S669:U669)</f>
        <v>230</v>
      </c>
      <c r="Y669" s="4"/>
      <c r="Z669" s="4"/>
      <c r="AA669" s="40"/>
      <c r="AB669" s="5"/>
      <c r="AC669" s="4"/>
      <c r="AD669" s="5"/>
      <c r="AE669" s="4"/>
      <c r="AF669" s="4"/>
      <c r="AG669" s="4"/>
      <c r="AH669" s="4"/>
      <c r="AI669" s="4"/>
    </row>
    <row r="670" spans="1:35" ht="13.5" customHeight="1">
      <c r="A670" s="23" t="str">
        <f t="shared" si="170"/>
        <v>LW duble 2 11070Podstawowy</v>
      </c>
      <c r="B670" s="18" t="s">
        <v>91</v>
      </c>
      <c r="C670" s="14" t="s">
        <v>431</v>
      </c>
      <c r="D670" s="15">
        <v>110</v>
      </c>
      <c r="E670" s="13">
        <v>70</v>
      </c>
      <c r="F670" s="61" t="s">
        <v>2540</v>
      </c>
      <c r="G670" s="43" t="str">
        <f t="shared" si="171"/>
        <v>48,12</v>
      </c>
      <c r="H670" s="43" t="str">
        <f t="shared" si="172"/>
        <v>48,12</v>
      </c>
      <c r="I670" s="43">
        <f t="shared" si="173"/>
        <v>51.12</v>
      </c>
      <c r="J670" s="61" t="s">
        <v>2607</v>
      </c>
      <c r="K670" s="58" t="str">
        <f t="shared" si="174"/>
        <v>843,19</v>
      </c>
      <c r="L670" s="47">
        <f t="shared" si="175"/>
        <v>844</v>
      </c>
      <c r="M670" s="53">
        <v>1.1000000000000001</v>
      </c>
      <c r="N670" s="54">
        <v>60</v>
      </c>
      <c r="O670" s="55">
        <f t="shared" si="176"/>
        <v>988.40000000000009</v>
      </c>
      <c r="P670" s="57">
        <f t="shared" ref="P670:P732" si="178">INT(O670)</f>
        <v>988</v>
      </c>
      <c r="Q670" s="23"/>
      <c r="R670" s="23"/>
      <c r="S670" s="46">
        <v>25</v>
      </c>
      <c r="T670" s="46">
        <v>25</v>
      </c>
      <c r="U670" s="46">
        <f t="shared" si="168"/>
        <v>180</v>
      </c>
      <c r="V670" s="15">
        <f t="shared" si="177"/>
        <v>230</v>
      </c>
      <c r="Y670" s="4"/>
      <c r="Z670" s="4"/>
      <c r="AA670" s="40"/>
      <c r="AB670" s="5"/>
      <c r="AC670" s="4"/>
      <c r="AD670" s="4"/>
      <c r="AE670" s="4"/>
      <c r="AF670" s="4"/>
      <c r="AG670" s="4"/>
      <c r="AH670" s="4"/>
      <c r="AI670" s="4"/>
    </row>
    <row r="671" spans="1:35" ht="13.5" customHeight="1">
      <c r="A671" s="23" t="str">
        <f t="shared" si="170"/>
        <v>LW duble 3 11070Podstawowy</v>
      </c>
      <c r="B671" s="18" t="s">
        <v>92</v>
      </c>
      <c r="C671" s="14" t="s">
        <v>431</v>
      </c>
      <c r="D671" s="15">
        <v>110</v>
      </c>
      <c r="E671" s="13">
        <v>70</v>
      </c>
      <c r="F671" s="61" t="s">
        <v>2541</v>
      </c>
      <c r="G671" s="43" t="str">
        <f t="shared" si="171"/>
        <v>53,63</v>
      </c>
      <c r="H671" s="43" t="str">
        <f t="shared" si="172"/>
        <v>53,63</v>
      </c>
      <c r="I671" s="43">
        <f t="shared" si="173"/>
        <v>56.63</v>
      </c>
      <c r="J671" s="61" t="s">
        <v>2608</v>
      </c>
      <c r="K671" s="58" t="str">
        <f t="shared" si="174"/>
        <v>1050,02</v>
      </c>
      <c r="L671" s="47">
        <f t="shared" si="175"/>
        <v>1051</v>
      </c>
      <c r="M671" s="53">
        <v>1.1000000000000001</v>
      </c>
      <c r="N671" s="54">
        <v>60</v>
      </c>
      <c r="O671" s="55">
        <f t="shared" si="176"/>
        <v>1216.1000000000001</v>
      </c>
      <c r="P671" s="57">
        <f t="shared" si="178"/>
        <v>1216</v>
      </c>
      <c r="Q671" s="23"/>
      <c r="R671" s="23"/>
      <c r="S671" s="46">
        <v>25</v>
      </c>
      <c r="T671" s="46">
        <v>25</v>
      </c>
      <c r="U671" s="46">
        <f t="shared" si="168"/>
        <v>200</v>
      </c>
      <c r="V671" s="15">
        <f t="shared" si="177"/>
        <v>250</v>
      </c>
      <c r="Y671" s="4"/>
      <c r="Z671" s="4"/>
      <c r="AA671" s="40"/>
      <c r="AB671" s="5"/>
      <c r="AC671" s="4"/>
      <c r="AD671" s="4"/>
      <c r="AE671" s="4"/>
      <c r="AF671" s="4"/>
      <c r="AG671" s="4"/>
      <c r="AH671" s="4"/>
      <c r="AI671" s="4"/>
    </row>
    <row r="672" spans="1:35" ht="13.5" customHeight="1">
      <c r="A672" s="23" t="str">
        <f t="shared" si="170"/>
        <v>LW1 11070Podstawowy</v>
      </c>
      <c r="B672" s="18" t="s">
        <v>93</v>
      </c>
      <c r="C672" s="14" t="s">
        <v>431</v>
      </c>
      <c r="D672" s="15">
        <v>110</v>
      </c>
      <c r="E672" s="13">
        <v>70</v>
      </c>
      <c r="F672" s="61" t="s">
        <v>2542</v>
      </c>
      <c r="G672" s="43" t="str">
        <f t="shared" si="171"/>
        <v>37,55</v>
      </c>
      <c r="H672" s="43" t="str">
        <f t="shared" si="172"/>
        <v>37,55</v>
      </c>
      <c r="I672" s="43">
        <f t="shared" si="173"/>
        <v>40.549999999999997</v>
      </c>
      <c r="J672" s="61" t="s">
        <v>2609</v>
      </c>
      <c r="K672" s="58" t="str">
        <f t="shared" si="174"/>
        <v>490,91</v>
      </c>
      <c r="L672" s="47">
        <f t="shared" si="175"/>
        <v>491</v>
      </c>
      <c r="M672" s="53">
        <v>1.1000000000000001</v>
      </c>
      <c r="N672" s="54">
        <v>60</v>
      </c>
      <c r="O672" s="55">
        <f t="shared" si="176"/>
        <v>600.1</v>
      </c>
      <c r="P672" s="57">
        <f t="shared" si="178"/>
        <v>600</v>
      </c>
      <c r="Q672" s="23"/>
      <c r="R672" s="23"/>
      <c r="S672" s="46">
        <v>25</v>
      </c>
      <c r="T672" s="46">
        <v>25</v>
      </c>
      <c r="U672" s="46">
        <f t="shared" si="168"/>
        <v>160</v>
      </c>
      <c r="V672" s="15">
        <f t="shared" si="177"/>
        <v>210</v>
      </c>
      <c r="Y672" s="4"/>
      <c r="Z672" s="4"/>
      <c r="AA672" s="40"/>
      <c r="AB672" s="5"/>
      <c r="AC672" s="4"/>
      <c r="AD672" s="4"/>
      <c r="AE672" s="4"/>
      <c r="AF672" s="4"/>
      <c r="AG672" s="4"/>
      <c r="AH672" s="4"/>
      <c r="AI672" s="4"/>
    </row>
    <row r="673" spans="1:35" ht="13.5" customHeight="1">
      <c r="A673" s="23" t="str">
        <f t="shared" si="170"/>
        <v>LW2 11070Podstawowy</v>
      </c>
      <c r="B673" s="18" t="s">
        <v>104</v>
      </c>
      <c r="C673" s="14" t="s">
        <v>431</v>
      </c>
      <c r="D673" s="15">
        <v>110</v>
      </c>
      <c r="E673" s="13">
        <v>70</v>
      </c>
      <c r="F673" s="61" t="s">
        <v>2543</v>
      </c>
      <c r="G673" s="43" t="str">
        <f t="shared" si="171"/>
        <v>38,81</v>
      </c>
      <c r="H673" s="43" t="str">
        <f t="shared" si="172"/>
        <v>38,81</v>
      </c>
      <c r="I673" s="43">
        <f t="shared" si="173"/>
        <v>41.81</v>
      </c>
      <c r="J673" s="61" t="s">
        <v>2610</v>
      </c>
      <c r="K673" s="58" t="str">
        <f t="shared" si="174"/>
        <v>534,56</v>
      </c>
      <c r="L673" s="47">
        <f t="shared" si="175"/>
        <v>535</v>
      </c>
      <c r="M673" s="53">
        <v>1.1000000000000001</v>
      </c>
      <c r="N673" s="54">
        <v>60</v>
      </c>
      <c r="O673" s="55">
        <f t="shared" si="176"/>
        <v>648.5</v>
      </c>
      <c r="P673" s="57">
        <f t="shared" si="178"/>
        <v>648</v>
      </c>
      <c r="Q673" s="23"/>
      <c r="R673" s="23"/>
      <c r="S673" s="46">
        <v>25</v>
      </c>
      <c r="T673" s="46">
        <v>25</v>
      </c>
      <c r="U673" s="46">
        <f t="shared" si="168"/>
        <v>160</v>
      </c>
      <c r="V673" s="15">
        <f t="shared" si="177"/>
        <v>210</v>
      </c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</row>
    <row r="674" spans="1:35" ht="13.5" customHeight="1">
      <c r="A674" s="23" t="str">
        <f t="shared" si="170"/>
        <v>LW3 11070Podstawowy</v>
      </c>
      <c r="B674" s="18" t="s">
        <v>106</v>
      </c>
      <c r="C674" s="14" t="s">
        <v>431</v>
      </c>
      <c r="D674" s="15">
        <v>110</v>
      </c>
      <c r="E674" s="13">
        <v>70</v>
      </c>
      <c r="F674" s="61" t="s">
        <v>30</v>
      </c>
      <c r="G674" s="43" t="str">
        <f t="shared" si="171"/>
        <v>41,61</v>
      </c>
      <c r="H674" s="43" t="str">
        <f t="shared" si="172"/>
        <v>41,61</v>
      </c>
      <c r="I674" s="43">
        <f t="shared" si="173"/>
        <v>44.61</v>
      </c>
      <c r="J674" s="61" t="s">
        <v>2611</v>
      </c>
      <c r="K674" s="58" t="str">
        <f t="shared" si="174"/>
        <v>565,40</v>
      </c>
      <c r="L674" s="47">
        <f t="shared" si="175"/>
        <v>566</v>
      </c>
      <c r="M674" s="236">
        <v>1.2</v>
      </c>
      <c r="N674" s="54">
        <v>60</v>
      </c>
      <c r="O674" s="55">
        <f t="shared" si="176"/>
        <v>739.19999999999993</v>
      </c>
      <c r="P674" s="57">
        <f t="shared" si="178"/>
        <v>739</v>
      </c>
      <c r="Q674" s="23"/>
      <c r="R674" s="23"/>
      <c r="S674" s="46">
        <v>25</v>
      </c>
      <c r="T674" s="46">
        <v>25</v>
      </c>
      <c r="U674" s="46">
        <f t="shared" si="168"/>
        <v>160</v>
      </c>
      <c r="V674" s="15">
        <f t="shared" si="177"/>
        <v>210</v>
      </c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</row>
    <row r="675" spans="1:35" ht="13.5" customHeight="1">
      <c r="A675" s="23" t="str">
        <f t="shared" si="170"/>
        <v>LW4 11070Podstawowy</v>
      </c>
      <c r="B675" s="18" t="s">
        <v>107</v>
      </c>
      <c r="C675" s="14" t="s">
        <v>431</v>
      </c>
      <c r="D675" s="15">
        <v>110</v>
      </c>
      <c r="E675" s="13">
        <v>70</v>
      </c>
      <c r="F675" s="61" t="s">
        <v>2544</v>
      </c>
      <c r="G675" s="43" t="str">
        <f t="shared" si="171"/>
        <v>45,18</v>
      </c>
      <c r="H675" s="43" t="str">
        <f t="shared" si="172"/>
        <v>45,18</v>
      </c>
      <c r="I675" s="43">
        <f t="shared" si="173"/>
        <v>48.18</v>
      </c>
      <c r="J675" s="61" t="s">
        <v>2612</v>
      </c>
      <c r="K675" s="58" t="str">
        <f t="shared" si="174"/>
        <v>638,11</v>
      </c>
      <c r="L675" s="47">
        <f t="shared" si="175"/>
        <v>639</v>
      </c>
      <c r="M675" s="53">
        <v>1.1000000000000001</v>
      </c>
      <c r="N675" s="54">
        <v>60</v>
      </c>
      <c r="O675" s="55">
        <f t="shared" si="176"/>
        <v>762.90000000000009</v>
      </c>
      <c r="P675" s="57">
        <f t="shared" si="178"/>
        <v>762</v>
      </c>
      <c r="Q675" s="23"/>
      <c r="R675" s="23"/>
      <c r="S675" s="46">
        <v>25</v>
      </c>
      <c r="T675" s="46">
        <v>25</v>
      </c>
      <c r="U675" s="46">
        <f t="shared" si="168"/>
        <v>160</v>
      </c>
      <c r="V675" s="15">
        <f t="shared" si="177"/>
        <v>210</v>
      </c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</row>
    <row r="676" spans="1:35" ht="13.5" customHeight="1">
      <c r="A676" s="23" t="str">
        <f t="shared" si="170"/>
        <v>LW5 11070Podstawowy</v>
      </c>
      <c r="B676" s="18" t="s">
        <v>108</v>
      </c>
      <c r="C676" s="14" t="s">
        <v>431</v>
      </c>
      <c r="D676" s="15">
        <v>110</v>
      </c>
      <c r="E676" s="13">
        <v>70</v>
      </c>
      <c r="F676" s="61" t="s">
        <v>2545</v>
      </c>
      <c r="G676" s="43" t="str">
        <f t="shared" si="171"/>
        <v>46,52</v>
      </c>
      <c r="H676" s="43" t="str">
        <f t="shared" si="172"/>
        <v>46,52</v>
      </c>
      <c r="I676" s="43">
        <f t="shared" si="173"/>
        <v>49.52</v>
      </c>
      <c r="J676" s="61" t="s">
        <v>2613</v>
      </c>
      <c r="K676" s="58" t="str">
        <f t="shared" si="174"/>
        <v>676,35</v>
      </c>
      <c r="L676" s="47">
        <f t="shared" si="175"/>
        <v>677</v>
      </c>
      <c r="M676" s="53">
        <v>1.1000000000000001</v>
      </c>
      <c r="N676" s="54">
        <v>60</v>
      </c>
      <c r="O676" s="55">
        <f t="shared" si="176"/>
        <v>804.7</v>
      </c>
      <c r="P676" s="57">
        <f t="shared" si="178"/>
        <v>804</v>
      </c>
      <c r="Q676" s="23"/>
      <c r="R676" s="23"/>
      <c r="S676" s="46">
        <v>25</v>
      </c>
      <c r="T676" s="46">
        <v>25</v>
      </c>
      <c r="U676" s="46">
        <f t="shared" si="168"/>
        <v>160</v>
      </c>
      <c r="V676" s="15">
        <f t="shared" si="177"/>
        <v>210</v>
      </c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</row>
    <row r="677" spans="1:35" ht="13.5" customHeight="1">
      <c r="A677" s="23" t="str">
        <f t="shared" si="170"/>
        <v>LW6 11070Podstawowy</v>
      </c>
      <c r="B677" s="18" t="s">
        <v>109</v>
      </c>
      <c r="C677" s="14" t="s">
        <v>431</v>
      </c>
      <c r="D677" s="15">
        <v>110</v>
      </c>
      <c r="E677" s="13">
        <v>70</v>
      </c>
      <c r="F677" s="61" t="s">
        <v>2546</v>
      </c>
      <c r="G677" s="43" t="str">
        <f t="shared" si="171"/>
        <v>48,62</v>
      </c>
      <c r="H677" s="43" t="str">
        <f t="shared" si="172"/>
        <v>48,62</v>
      </c>
      <c r="I677" s="43">
        <f t="shared" si="173"/>
        <v>51.62</v>
      </c>
      <c r="J677" s="61" t="s">
        <v>2614</v>
      </c>
      <c r="K677" s="58" t="str">
        <f t="shared" si="174"/>
        <v>731,76</v>
      </c>
      <c r="L677" s="47">
        <f t="shared" si="175"/>
        <v>732</v>
      </c>
      <c r="M677" s="53">
        <v>1.1000000000000001</v>
      </c>
      <c r="N677" s="54">
        <v>60</v>
      </c>
      <c r="O677" s="55">
        <f t="shared" si="176"/>
        <v>865.2</v>
      </c>
      <c r="P677" s="57">
        <f t="shared" si="178"/>
        <v>865</v>
      </c>
      <c r="Q677" s="23"/>
      <c r="R677" s="23"/>
      <c r="S677" s="46">
        <v>25</v>
      </c>
      <c r="T677" s="46">
        <v>25</v>
      </c>
      <c r="U677" s="46">
        <f t="shared" si="168"/>
        <v>180</v>
      </c>
      <c r="V677" s="15">
        <f t="shared" si="177"/>
        <v>230</v>
      </c>
    </row>
    <row r="678" spans="1:35" ht="13.5" customHeight="1">
      <c r="A678" s="23" t="str">
        <f t="shared" si="170"/>
        <v>LW7 11070Podstawowy</v>
      </c>
      <c r="B678" s="18" t="s">
        <v>110</v>
      </c>
      <c r="C678" s="14" t="s">
        <v>431</v>
      </c>
      <c r="D678" s="15">
        <v>110</v>
      </c>
      <c r="E678" s="13">
        <v>70</v>
      </c>
      <c r="F678" s="61" t="s">
        <v>2547</v>
      </c>
      <c r="G678" s="43" t="str">
        <f t="shared" si="171"/>
        <v>44,74</v>
      </c>
      <c r="H678" s="43" t="str">
        <f t="shared" si="172"/>
        <v>44,74</v>
      </c>
      <c r="I678" s="43">
        <f t="shared" si="173"/>
        <v>47.74</v>
      </c>
      <c r="J678" s="61" t="s">
        <v>2615</v>
      </c>
      <c r="K678" s="58" t="str">
        <f t="shared" si="174"/>
        <v>640,55</v>
      </c>
      <c r="L678" s="47">
        <f t="shared" si="175"/>
        <v>641</v>
      </c>
      <c r="M678" s="53">
        <v>1.1000000000000001</v>
      </c>
      <c r="N678" s="54">
        <v>60</v>
      </c>
      <c r="O678" s="55">
        <f t="shared" si="176"/>
        <v>765.1</v>
      </c>
      <c r="P678" s="57">
        <f t="shared" si="178"/>
        <v>765</v>
      </c>
      <c r="Q678" s="23"/>
      <c r="R678" s="23"/>
      <c r="S678" s="46">
        <v>25</v>
      </c>
      <c r="T678" s="46">
        <v>25</v>
      </c>
      <c r="U678" s="46">
        <f t="shared" si="168"/>
        <v>160</v>
      </c>
      <c r="V678" s="15">
        <f t="shared" si="177"/>
        <v>210</v>
      </c>
    </row>
    <row r="679" spans="1:35" ht="13.5" customHeight="1">
      <c r="A679" s="23" t="str">
        <f t="shared" si="170"/>
        <v>LW8 11070Podstawowy</v>
      </c>
      <c r="B679" s="18" t="s">
        <v>111</v>
      </c>
      <c r="C679" s="14" t="s">
        <v>431</v>
      </c>
      <c r="D679" s="15">
        <v>110</v>
      </c>
      <c r="E679" s="13">
        <v>70</v>
      </c>
      <c r="F679" s="61" t="s">
        <v>2252</v>
      </c>
      <c r="G679" s="43" t="str">
        <f t="shared" si="171"/>
        <v>46,85</v>
      </c>
      <c r="H679" s="43" t="str">
        <f t="shared" si="172"/>
        <v>46,85</v>
      </c>
      <c r="I679" s="43">
        <f t="shared" si="173"/>
        <v>49.85</v>
      </c>
      <c r="J679" s="61" t="s">
        <v>2616</v>
      </c>
      <c r="K679" s="58" t="str">
        <f t="shared" si="174"/>
        <v>696,03</v>
      </c>
      <c r="L679" s="47">
        <f t="shared" si="175"/>
        <v>697</v>
      </c>
      <c r="M679" s="53">
        <v>1.1000000000000001</v>
      </c>
      <c r="N679" s="54">
        <v>60</v>
      </c>
      <c r="O679" s="55">
        <f t="shared" si="176"/>
        <v>826.7</v>
      </c>
      <c r="P679" s="57">
        <f t="shared" si="178"/>
        <v>826</v>
      </c>
      <c r="Q679" s="23"/>
      <c r="R679" s="23"/>
      <c r="S679" s="46">
        <v>25</v>
      </c>
      <c r="T679" s="46">
        <v>25</v>
      </c>
      <c r="U679" s="46">
        <f t="shared" si="168"/>
        <v>160</v>
      </c>
      <c r="V679" s="15">
        <f t="shared" si="177"/>
        <v>210</v>
      </c>
    </row>
    <row r="680" spans="1:35" ht="13.5" customHeight="1">
      <c r="A680" s="23" t="str">
        <f t="shared" si="170"/>
        <v>LW9 11070Podstawowy</v>
      </c>
      <c r="B680" s="18" t="s">
        <v>112</v>
      </c>
      <c r="C680" s="14" t="s">
        <v>431</v>
      </c>
      <c r="D680" s="15">
        <v>110</v>
      </c>
      <c r="E680" s="13">
        <v>70</v>
      </c>
      <c r="F680" s="61" t="s">
        <v>2548</v>
      </c>
      <c r="G680" s="43" t="str">
        <f t="shared" si="171"/>
        <v>46,77</v>
      </c>
      <c r="H680" s="43" t="str">
        <f t="shared" si="172"/>
        <v>46,77</v>
      </c>
      <c r="I680" s="43">
        <f t="shared" si="173"/>
        <v>49.77</v>
      </c>
      <c r="J680" s="61" t="s">
        <v>2617</v>
      </c>
      <c r="K680" s="58" t="str">
        <f t="shared" si="174"/>
        <v>745,91</v>
      </c>
      <c r="L680" s="47">
        <f t="shared" si="175"/>
        <v>746</v>
      </c>
      <c r="M680" s="53">
        <v>1.1000000000000001</v>
      </c>
      <c r="N680" s="54">
        <v>60</v>
      </c>
      <c r="O680" s="55">
        <f t="shared" si="176"/>
        <v>880.6</v>
      </c>
      <c r="P680" s="57">
        <f t="shared" si="178"/>
        <v>880</v>
      </c>
      <c r="Q680" s="23"/>
      <c r="R680" s="23"/>
      <c r="S680" s="46">
        <v>25</v>
      </c>
      <c r="T680" s="46">
        <v>25</v>
      </c>
      <c r="U680" s="46">
        <f t="shared" si="168"/>
        <v>160</v>
      </c>
      <c r="V680" s="15">
        <f t="shared" si="177"/>
        <v>210</v>
      </c>
    </row>
    <row r="681" spans="1:35" ht="13.5" customHeight="1">
      <c r="A681" s="23" t="str">
        <f t="shared" si="170"/>
        <v>LW10 11070Podstawowy</v>
      </c>
      <c r="B681" s="18" t="s">
        <v>94</v>
      </c>
      <c r="C681" s="14" t="s">
        <v>431</v>
      </c>
      <c r="D681" s="15">
        <v>110</v>
      </c>
      <c r="E681" s="13">
        <v>70</v>
      </c>
      <c r="F681" s="61" t="s">
        <v>66</v>
      </c>
      <c r="G681" s="43" t="str">
        <f t="shared" si="171"/>
        <v>48,86</v>
      </c>
      <c r="H681" s="43" t="str">
        <f t="shared" si="172"/>
        <v>48,86</v>
      </c>
      <c r="I681" s="43">
        <f t="shared" si="173"/>
        <v>51.86</v>
      </c>
      <c r="J681" s="61" t="s">
        <v>2618</v>
      </c>
      <c r="K681" s="58" t="str">
        <f t="shared" si="174"/>
        <v>801,29</v>
      </c>
      <c r="L681" s="47">
        <f t="shared" si="175"/>
        <v>802</v>
      </c>
      <c r="M681" s="53">
        <v>1.1000000000000001</v>
      </c>
      <c r="N681" s="54">
        <v>60</v>
      </c>
      <c r="O681" s="55">
        <f t="shared" si="176"/>
        <v>942.2</v>
      </c>
      <c r="P681" s="57">
        <f t="shared" si="178"/>
        <v>942</v>
      </c>
      <c r="Q681" s="23"/>
      <c r="R681" s="23"/>
      <c r="S681" s="46">
        <v>25</v>
      </c>
      <c r="T681" s="46">
        <v>25</v>
      </c>
      <c r="U681" s="46">
        <f t="shared" si="168"/>
        <v>180</v>
      </c>
      <c r="V681" s="15">
        <f t="shared" si="177"/>
        <v>230</v>
      </c>
      <c r="AA681" s="8"/>
      <c r="AB681" s="7"/>
    </row>
    <row r="682" spans="1:35" ht="13.5" customHeight="1">
      <c r="A682" s="23" t="str">
        <f t="shared" si="170"/>
        <v>LW11 11070Podstawowy</v>
      </c>
      <c r="B682" s="18" t="s">
        <v>95</v>
      </c>
      <c r="C682" s="14" t="s">
        <v>431</v>
      </c>
      <c r="D682" s="15">
        <v>110</v>
      </c>
      <c r="E682" s="13">
        <v>70</v>
      </c>
      <c r="F682" s="61" t="s">
        <v>2549</v>
      </c>
      <c r="G682" s="43" t="str">
        <f t="shared" si="171"/>
        <v>51,25</v>
      </c>
      <c r="H682" s="43" t="str">
        <f t="shared" si="172"/>
        <v>51,25</v>
      </c>
      <c r="I682" s="43">
        <f t="shared" si="173"/>
        <v>54.25</v>
      </c>
      <c r="J682" s="61" t="s">
        <v>2619</v>
      </c>
      <c r="K682" s="58" t="str">
        <f t="shared" si="174"/>
        <v>691,44</v>
      </c>
      <c r="L682" s="47">
        <f t="shared" si="175"/>
        <v>692</v>
      </c>
      <c r="M682" s="53">
        <v>1.1000000000000001</v>
      </c>
      <c r="N682" s="54">
        <v>60</v>
      </c>
      <c r="O682" s="55">
        <f t="shared" si="176"/>
        <v>821.2</v>
      </c>
      <c r="P682" s="57">
        <f t="shared" si="178"/>
        <v>821</v>
      </c>
      <c r="Q682" s="23"/>
      <c r="R682" s="23"/>
      <c r="S682" s="46">
        <v>25</v>
      </c>
      <c r="T682" s="46">
        <v>25</v>
      </c>
      <c r="U682" s="46">
        <f t="shared" si="168"/>
        <v>180</v>
      </c>
      <c r="V682" s="15">
        <f t="shared" si="177"/>
        <v>230</v>
      </c>
      <c r="AA682" s="8"/>
      <c r="AB682" s="5"/>
      <c r="AC682" s="4"/>
    </row>
    <row r="683" spans="1:35" ht="13.5" customHeight="1">
      <c r="A683" s="23" t="str">
        <f t="shared" si="170"/>
        <v>LW12 11070Podstawowy</v>
      </c>
      <c r="B683" s="18" t="s">
        <v>96</v>
      </c>
      <c r="C683" s="14" t="s">
        <v>431</v>
      </c>
      <c r="D683" s="15">
        <v>110</v>
      </c>
      <c r="E683" s="13">
        <v>70</v>
      </c>
      <c r="F683" s="61" t="s">
        <v>2550</v>
      </c>
      <c r="G683" s="43" t="str">
        <f t="shared" si="171"/>
        <v>53,34</v>
      </c>
      <c r="H683" s="43" t="str">
        <f t="shared" si="172"/>
        <v>53,34</v>
      </c>
      <c r="I683" s="43">
        <f t="shared" si="173"/>
        <v>56.34</v>
      </c>
      <c r="J683" s="61" t="s">
        <v>2620</v>
      </c>
      <c r="K683" s="58" t="str">
        <f t="shared" si="174"/>
        <v>785,05</v>
      </c>
      <c r="L683" s="47">
        <f t="shared" si="175"/>
        <v>786</v>
      </c>
      <c r="M683" s="53">
        <v>1.1000000000000001</v>
      </c>
      <c r="N683" s="54">
        <v>60</v>
      </c>
      <c r="O683" s="55">
        <f t="shared" si="176"/>
        <v>924.6</v>
      </c>
      <c r="P683" s="57">
        <f t="shared" si="178"/>
        <v>924</v>
      </c>
      <c r="Q683" s="23"/>
      <c r="R683" s="23"/>
      <c r="S683" s="46">
        <v>25</v>
      </c>
      <c r="T683" s="46">
        <v>25</v>
      </c>
      <c r="U683" s="46">
        <f t="shared" si="168"/>
        <v>200</v>
      </c>
      <c r="V683" s="15">
        <f t="shared" si="177"/>
        <v>250</v>
      </c>
      <c r="AA683" s="8"/>
      <c r="AB683" s="5"/>
      <c r="AC683" s="4"/>
    </row>
    <row r="684" spans="1:35" ht="13.5" customHeight="1">
      <c r="A684" s="23" t="str">
        <f t="shared" si="170"/>
        <v>LW13 11070Podstawowy</v>
      </c>
      <c r="B684" s="18" t="s">
        <v>97</v>
      </c>
      <c r="C684" s="14" t="s">
        <v>431</v>
      </c>
      <c r="D684" s="15">
        <v>110</v>
      </c>
      <c r="E684" s="13">
        <v>70</v>
      </c>
      <c r="F684" s="61" t="s">
        <v>2551</v>
      </c>
      <c r="G684" s="43" t="str">
        <f t="shared" si="171"/>
        <v>52,53</v>
      </c>
      <c r="H684" s="43" t="str">
        <f t="shared" si="172"/>
        <v>52,53</v>
      </c>
      <c r="I684" s="43">
        <f t="shared" si="173"/>
        <v>55.53</v>
      </c>
      <c r="J684" s="61" t="s">
        <v>2621</v>
      </c>
      <c r="K684" s="58" t="str">
        <f t="shared" si="174"/>
        <v>790,34</v>
      </c>
      <c r="L684" s="47">
        <f t="shared" si="175"/>
        <v>791</v>
      </c>
      <c r="M684" s="53">
        <v>1.1000000000000001</v>
      </c>
      <c r="N684" s="54">
        <v>60</v>
      </c>
      <c r="O684" s="55">
        <f t="shared" si="176"/>
        <v>930.1</v>
      </c>
      <c r="P684" s="57">
        <f t="shared" si="178"/>
        <v>930</v>
      </c>
      <c r="Q684" s="23"/>
      <c r="R684" s="23"/>
      <c r="S684" s="46">
        <v>25</v>
      </c>
      <c r="T684" s="46">
        <v>25</v>
      </c>
      <c r="U684" s="46">
        <f t="shared" si="168"/>
        <v>200</v>
      </c>
      <c r="V684" s="15">
        <f t="shared" si="177"/>
        <v>250</v>
      </c>
      <c r="AA684" s="8"/>
      <c r="AB684" s="5"/>
      <c r="AC684" s="4"/>
    </row>
    <row r="685" spans="1:35" ht="13.5" customHeight="1">
      <c r="A685" s="23" t="str">
        <f t="shared" si="170"/>
        <v>LW14 11070Podstawowy</v>
      </c>
      <c r="B685" s="18" t="s">
        <v>98</v>
      </c>
      <c r="C685" s="14" t="s">
        <v>431</v>
      </c>
      <c r="D685" s="15">
        <v>110</v>
      </c>
      <c r="E685" s="13">
        <v>70</v>
      </c>
      <c r="F685" s="61" t="s">
        <v>2552</v>
      </c>
      <c r="G685" s="43" t="str">
        <f t="shared" si="171"/>
        <v>54,63</v>
      </c>
      <c r="H685" s="43" t="str">
        <f t="shared" si="172"/>
        <v>54,63</v>
      </c>
      <c r="I685" s="43">
        <f t="shared" si="173"/>
        <v>57.63</v>
      </c>
      <c r="J685" s="61" t="s">
        <v>2622</v>
      </c>
      <c r="K685" s="58" t="str">
        <f t="shared" si="174"/>
        <v>868,13</v>
      </c>
      <c r="L685" s="47">
        <f t="shared" si="175"/>
        <v>869</v>
      </c>
      <c r="M685" s="53">
        <v>1.1000000000000001</v>
      </c>
      <c r="N685" s="54">
        <v>60</v>
      </c>
      <c r="O685" s="55">
        <f t="shared" si="176"/>
        <v>1015.9000000000001</v>
      </c>
      <c r="P685" s="57">
        <f t="shared" si="178"/>
        <v>1015</v>
      </c>
      <c r="Q685" s="23"/>
      <c r="R685" s="23"/>
      <c r="S685" s="46">
        <v>25</v>
      </c>
      <c r="T685" s="46">
        <v>25</v>
      </c>
      <c r="U685" s="46">
        <f t="shared" si="168"/>
        <v>200</v>
      </c>
      <c r="V685" s="15">
        <f t="shared" si="177"/>
        <v>250</v>
      </c>
      <c r="AA685" s="8"/>
      <c r="AB685" s="5"/>
      <c r="AC685" s="4"/>
    </row>
    <row r="686" spans="1:35" ht="13.5" customHeight="1">
      <c r="A686" s="23" t="str">
        <f t="shared" si="170"/>
        <v>LW15 11070Podstawowy</v>
      </c>
      <c r="B686" s="18" t="s">
        <v>99</v>
      </c>
      <c r="C686" s="14" t="s">
        <v>431</v>
      </c>
      <c r="D686" s="15">
        <v>110</v>
      </c>
      <c r="E686" s="13">
        <v>70</v>
      </c>
      <c r="F686" s="61" t="s">
        <v>2553</v>
      </c>
      <c r="G686" s="43" t="str">
        <f t="shared" si="171"/>
        <v>50,49</v>
      </c>
      <c r="H686" s="43" t="str">
        <f t="shared" si="172"/>
        <v>50,49</v>
      </c>
      <c r="I686" s="43">
        <f t="shared" si="173"/>
        <v>53.49</v>
      </c>
      <c r="J686" s="61" t="s">
        <v>2623</v>
      </c>
      <c r="K686" s="58" t="str">
        <f t="shared" si="174"/>
        <v>654,91</v>
      </c>
      <c r="L686" s="47">
        <f t="shared" si="175"/>
        <v>655</v>
      </c>
      <c r="M686" s="53">
        <v>1.1000000000000001</v>
      </c>
      <c r="N686" s="54">
        <v>60</v>
      </c>
      <c r="O686" s="55">
        <f t="shared" si="176"/>
        <v>780.50000000000011</v>
      </c>
      <c r="P686" s="57">
        <f t="shared" si="178"/>
        <v>780</v>
      </c>
      <c r="Q686" s="23"/>
      <c r="R686" s="23"/>
      <c r="S686" s="46">
        <v>25</v>
      </c>
      <c r="T686" s="46">
        <v>25</v>
      </c>
      <c r="U686" s="46">
        <f t="shared" si="168"/>
        <v>180</v>
      </c>
      <c r="V686" s="15">
        <f t="shared" si="177"/>
        <v>230</v>
      </c>
      <c r="AA686" s="8"/>
      <c r="AB686" s="5"/>
      <c r="AC686" s="4"/>
    </row>
    <row r="687" spans="1:35" ht="13.5" customHeight="1">
      <c r="A687" s="23" t="str">
        <f t="shared" si="170"/>
        <v>LW16 11070Podstawowy</v>
      </c>
      <c r="B687" s="18" t="s">
        <v>100</v>
      </c>
      <c r="C687" s="14" t="s">
        <v>431</v>
      </c>
      <c r="D687" s="15">
        <v>110</v>
      </c>
      <c r="E687" s="13">
        <v>70</v>
      </c>
      <c r="F687" s="61" t="s">
        <v>84</v>
      </c>
      <c r="G687" s="43" t="str">
        <f t="shared" si="171"/>
        <v>52,62</v>
      </c>
      <c r="H687" s="43" t="str">
        <f t="shared" si="172"/>
        <v>52,62</v>
      </c>
      <c r="I687" s="43">
        <f t="shared" si="173"/>
        <v>55.62</v>
      </c>
      <c r="J687" s="61" t="s">
        <v>2624</v>
      </c>
      <c r="K687" s="58" t="str">
        <f t="shared" si="174"/>
        <v>778,74</v>
      </c>
      <c r="L687" s="47">
        <f t="shared" si="175"/>
        <v>779</v>
      </c>
      <c r="M687" s="53">
        <v>1.1000000000000001</v>
      </c>
      <c r="N687" s="54">
        <v>60</v>
      </c>
      <c r="O687" s="55">
        <f t="shared" si="176"/>
        <v>916.90000000000009</v>
      </c>
      <c r="P687" s="57">
        <f t="shared" si="178"/>
        <v>916</v>
      </c>
      <c r="Q687" s="23"/>
      <c r="R687" s="23"/>
      <c r="S687" s="46">
        <v>25</v>
      </c>
      <c r="T687" s="46">
        <v>25</v>
      </c>
      <c r="U687" s="46">
        <f t="shared" si="168"/>
        <v>200</v>
      </c>
      <c r="V687" s="15">
        <f t="shared" si="177"/>
        <v>250</v>
      </c>
      <c r="AB687" s="4"/>
      <c r="AC687" s="4"/>
    </row>
    <row r="688" spans="1:35" ht="13.5" customHeight="1">
      <c r="A688" s="23" t="str">
        <f t="shared" si="170"/>
        <v>LW17 11070Podstawowy</v>
      </c>
      <c r="B688" s="18" t="s">
        <v>101</v>
      </c>
      <c r="C688" s="14" t="s">
        <v>431</v>
      </c>
      <c r="D688" s="15">
        <v>110</v>
      </c>
      <c r="E688" s="13">
        <v>70</v>
      </c>
      <c r="F688" s="61" t="s">
        <v>2465</v>
      </c>
      <c r="G688" s="43" t="str">
        <f t="shared" si="171"/>
        <v>52,86</v>
      </c>
      <c r="H688" s="43" t="str">
        <f t="shared" si="172"/>
        <v>52,86</v>
      </c>
      <c r="I688" s="43">
        <f t="shared" si="173"/>
        <v>55.86</v>
      </c>
      <c r="J688" s="61" t="s">
        <v>2625</v>
      </c>
      <c r="K688" s="58" t="str">
        <f t="shared" si="174"/>
        <v>860,52</v>
      </c>
      <c r="L688" s="47">
        <f t="shared" si="175"/>
        <v>861</v>
      </c>
      <c r="M688" s="53">
        <v>1.1000000000000001</v>
      </c>
      <c r="N688" s="54">
        <v>60</v>
      </c>
      <c r="O688" s="55">
        <f t="shared" si="176"/>
        <v>1007.1</v>
      </c>
      <c r="P688" s="57">
        <f t="shared" si="178"/>
        <v>1007</v>
      </c>
      <c r="Q688" s="23"/>
      <c r="R688" s="23"/>
      <c r="S688" s="46">
        <v>25</v>
      </c>
      <c r="T688" s="46">
        <v>25</v>
      </c>
      <c r="U688" s="46">
        <f t="shared" si="168"/>
        <v>200</v>
      </c>
      <c r="V688" s="15">
        <f t="shared" si="177"/>
        <v>250</v>
      </c>
      <c r="AB688" s="40"/>
      <c r="AC688" s="4"/>
    </row>
    <row r="689" spans="1:22" ht="13.5" customHeight="1">
      <c r="A689" s="23" t="str">
        <f t="shared" si="170"/>
        <v>LW18 11070Podstawowy</v>
      </c>
      <c r="B689" s="18" t="s">
        <v>102</v>
      </c>
      <c r="C689" s="14" t="s">
        <v>431</v>
      </c>
      <c r="D689" s="15">
        <v>110</v>
      </c>
      <c r="E689" s="13">
        <v>70</v>
      </c>
      <c r="F689" s="61" t="s">
        <v>2554</v>
      </c>
      <c r="G689" s="43" t="str">
        <f t="shared" si="171"/>
        <v>54,95</v>
      </c>
      <c r="H689" s="43" t="str">
        <f t="shared" si="172"/>
        <v>54,95</v>
      </c>
      <c r="I689" s="43">
        <f t="shared" si="173"/>
        <v>57.95</v>
      </c>
      <c r="J689" s="61" t="s">
        <v>2626</v>
      </c>
      <c r="K689" s="58" t="str">
        <f t="shared" si="174"/>
        <v>903,17</v>
      </c>
      <c r="L689" s="47">
        <f t="shared" si="175"/>
        <v>904</v>
      </c>
      <c r="M689" s="53">
        <v>1.1000000000000001</v>
      </c>
      <c r="N689" s="54">
        <v>60</v>
      </c>
      <c r="O689" s="55">
        <f t="shared" si="176"/>
        <v>1054.4000000000001</v>
      </c>
      <c r="P689" s="57">
        <f t="shared" si="178"/>
        <v>1054</v>
      </c>
      <c r="Q689" s="23"/>
      <c r="R689" s="23"/>
      <c r="S689" s="46">
        <v>25</v>
      </c>
      <c r="T689" s="46">
        <v>25</v>
      </c>
      <c r="U689" s="46">
        <f t="shared" si="168"/>
        <v>200</v>
      </c>
      <c r="V689" s="15">
        <f t="shared" si="177"/>
        <v>250</v>
      </c>
    </row>
    <row r="690" spans="1:22" ht="13.5" customHeight="1">
      <c r="A690" s="23" t="str">
        <f t="shared" si="170"/>
        <v>LW19 11070Podstawowy</v>
      </c>
      <c r="B690" s="18" t="s">
        <v>103</v>
      </c>
      <c r="C690" s="14" t="s">
        <v>431</v>
      </c>
      <c r="D690" s="15">
        <v>110</v>
      </c>
      <c r="E690" s="13">
        <v>70</v>
      </c>
      <c r="F690" s="61" t="s">
        <v>2555</v>
      </c>
      <c r="G690" s="43" t="str">
        <f t="shared" si="171"/>
        <v>50,85</v>
      </c>
      <c r="H690" s="43" t="str">
        <f t="shared" si="172"/>
        <v>50,85</v>
      </c>
      <c r="I690" s="43">
        <f t="shared" si="173"/>
        <v>53.85</v>
      </c>
      <c r="J690" s="61" t="s">
        <v>2627</v>
      </c>
      <c r="K690" s="58" t="str">
        <f t="shared" si="174"/>
        <v>732,92</v>
      </c>
      <c r="L690" s="47">
        <f t="shared" si="175"/>
        <v>733</v>
      </c>
      <c r="M690" s="53">
        <v>1.1000000000000001</v>
      </c>
      <c r="N690" s="54">
        <v>60</v>
      </c>
      <c r="O690" s="55">
        <f t="shared" si="176"/>
        <v>866.30000000000007</v>
      </c>
      <c r="P690" s="57">
        <f t="shared" si="178"/>
        <v>866</v>
      </c>
      <c r="Q690" s="23"/>
      <c r="R690" s="23"/>
      <c r="S690" s="46">
        <v>25</v>
      </c>
      <c r="T690" s="46">
        <v>25</v>
      </c>
      <c r="U690" s="46">
        <f t="shared" si="168"/>
        <v>180</v>
      </c>
      <c r="V690" s="15">
        <f t="shared" si="177"/>
        <v>230</v>
      </c>
    </row>
    <row r="691" spans="1:22" ht="13.5" customHeight="1">
      <c r="A691" s="23" t="str">
        <f t="shared" si="170"/>
        <v>LW20 11070Podstawowy</v>
      </c>
      <c r="B691" s="18" t="s">
        <v>105</v>
      </c>
      <c r="C691" s="14" t="s">
        <v>431</v>
      </c>
      <c r="D691" s="15">
        <v>110</v>
      </c>
      <c r="E691" s="13">
        <v>70</v>
      </c>
      <c r="F691" s="61" t="s">
        <v>2556</v>
      </c>
      <c r="G691" s="43" t="str">
        <f t="shared" si="171"/>
        <v>52,98</v>
      </c>
      <c r="H691" s="43" t="str">
        <f t="shared" si="172"/>
        <v>52,98</v>
      </c>
      <c r="I691" s="43">
        <f t="shared" si="173"/>
        <v>55.98</v>
      </c>
      <c r="J691" s="61" t="s">
        <v>2628</v>
      </c>
      <c r="K691" s="58" t="str">
        <f t="shared" si="174"/>
        <v>811,08</v>
      </c>
      <c r="L691" s="47">
        <f t="shared" si="175"/>
        <v>812</v>
      </c>
      <c r="M691" s="53">
        <v>1.1000000000000001</v>
      </c>
      <c r="N691" s="54">
        <v>60</v>
      </c>
      <c r="O691" s="55">
        <f t="shared" si="176"/>
        <v>953.2</v>
      </c>
      <c r="P691" s="57">
        <f t="shared" si="178"/>
        <v>953</v>
      </c>
      <c r="Q691" s="23"/>
      <c r="R691" s="23"/>
      <c r="S691" s="46">
        <v>25</v>
      </c>
      <c r="T691" s="46">
        <v>25</v>
      </c>
      <c r="U691" s="46">
        <f t="shared" si="168"/>
        <v>200</v>
      </c>
      <c r="V691" s="15">
        <f t="shared" si="177"/>
        <v>250</v>
      </c>
    </row>
    <row r="692" spans="1:22" ht="13.5" customHeight="1">
      <c r="A692" s="23" t="str">
        <f t="shared" si="170"/>
        <v>LW2511070Podstawowy</v>
      </c>
      <c r="B692" s="18" t="s">
        <v>559</v>
      </c>
      <c r="C692" s="14" t="s">
        <v>431</v>
      </c>
      <c r="D692" s="15">
        <v>110</v>
      </c>
      <c r="E692" s="13">
        <v>70</v>
      </c>
      <c r="F692" s="61" t="s">
        <v>2557</v>
      </c>
      <c r="G692" s="43" t="str">
        <f t="shared" si="171"/>
        <v>41,57</v>
      </c>
      <c r="H692" s="43" t="str">
        <f t="shared" si="172"/>
        <v>41,57</v>
      </c>
      <c r="I692" s="43">
        <f t="shared" si="173"/>
        <v>44.57</v>
      </c>
      <c r="J692" s="61" t="s">
        <v>2629</v>
      </c>
      <c r="K692" s="58" t="str">
        <f t="shared" si="174"/>
        <v>647,50</v>
      </c>
      <c r="L692" s="47">
        <f t="shared" si="175"/>
        <v>648</v>
      </c>
      <c r="M692" s="53">
        <v>1.1000000000000001</v>
      </c>
      <c r="N692" s="54">
        <v>60</v>
      </c>
      <c r="O692" s="55">
        <f t="shared" si="176"/>
        <v>772.80000000000007</v>
      </c>
      <c r="P692" s="57">
        <f t="shared" si="178"/>
        <v>772</v>
      </c>
      <c r="Q692" s="23"/>
      <c r="R692" s="23"/>
      <c r="S692" s="46">
        <v>25</v>
      </c>
      <c r="T692" s="46">
        <v>25</v>
      </c>
      <c r="U692" s="46">
        <f t="shared" si="168"/>
        <v>160</v>
      </c>
      <c r="V692" s="15">
        <f t="shared" si="177"/>
        <v>210</v>
      </c>
    </row>
    <row r="693" spans="1:22" ht="13.5" customHeight="1">
      <c r="A693" s="23" t="str">
        <f t="shared" si="170"/>
        <v>LW2611070Podstawowy</v>
      </c>
      <c r="B693" s="18" t="s">
        <v>560</v>
      </c>
      <c r="C693" s="14" t="s">
        <v>431</v>
      </c>
      <c r="D693" s="15">
        <v>110</v>
      </c>
      <c r="E693" s="13">
        <v>70</v>
      </c>
      <c r="F693" s="61" t="s">
        <v>2558</v>
      </c>
      <c r="G693" s="43" t="str">
        <f t="shared" si="171"/>
        <v>43,68</v>
      </c>
      <c r="H693" s="43" t="str">
        <f t="shared" si="172"/>
        <v>43,68</v>
      </c>
      <c r="I693" s="43">
        <f t="shared" si="173"/>
        <v>46.68</v>
      </c>
      <c r="J693" s="61" t="s">
        <v>2630</v>
      </c>
      <c r="K693" s="58" t="str">
        <f t="shared" si="174"/>
        <v>759,79</v>
      </c>
      <c r="L693" s="47">
        <f t="shared" si="175"/>
        <v>760</v>
      </c>
      <c r="M693" s="53">
        <v>1.1000000000000001</v>
      </c>
      <c r="N693" s="54">
        <v>60</v>
      </c>
      <c r="O693" s="55">
        <f t="shared" si="176"/>
        <v>896.00000000000011</v>
      </c>
      <c r="P693" s="57">
        <f t="shared" si="178"/>
        <v>896</v>
      </c>
      <c r="Q693" s="23"/>
      <c r="R693" s="23"/>
      <c r="S693" s="46">
        <v>25</v>
      </c>
      <c r="T693" s="46">
        <v>25</v>
      </c>
      <c r="U693" s="46">
        <f t="shared" si="168"/>
        <v>160</v>
      </c>
      <c r="V693" s="15">
        <f t="shared" si="177"/>
        <v>210</v>
      </c>
    </row>
    <row r="694" spans="1:22" ht="13.5" customHeight="1">
      <c r="A694" s="23" t="str">
        <f t="shared" si="170"/>
        <v>LW2711070Podstawowy</v>
      </c>
      <c r="B694" s="18" t="s">
        <v>1738</v>
      </c>
      <c r="C694" s="14" t="s">
        <v>431</v>
      </c>
      <c r="D694" s="15">
        <v>110</v>
      </c>
      <c r="E694" s="13">
        <v>70</v>
      </c>
      <c r="F694" s="61" t="s">
        <v>2559</v>
      </c>
      <c r="G694" s="43" t="str">
        <f t="shared" si="171"/>
        <v>45,2</v>
      </c>
      <c r="H694" s="43" t="str">
        <f t="shared" si="172"/>
        <v>45,2</v>
      </c>
      <c r="I694" s="43">
        <f t="shared" si="173"/>
        <v>48.2</v>
      </c>
      <c r="J694" s="61" t="s">
        <v>2631</v>
      </c>
      <c r="K694" s="58" t="str">
        <f t="shared" si="174"/>
        <v>736,59</v>
      </c>
      <c r="L694" s="47">
        <f t="shared" si="175"/>
        <v>737</v>
      </c>
      <c r="M694" s="53">
        <v>1.1000000000000001</v>
      </c>
      <c r="N694" s="54">
        <v>60</v>
      </c>
      <c r="O694" s="55">
        <f t="shared" si="176"/>
        <v>870.7</v>
      </c>
      <c r="P694" s="57">
        <f t="shared" si="178"/>
        <v>870</v>
      </c>
      <c r="Q694" s="23"/>
      <c r="R694" s="23"/>
      <c r="S694" s="46">
        <v>25</v>
      </c>
      <c r="T694" s="46">
        <v>25</v>
      </c>
      <c r="U694" s="46">
        <f t="shared" si="168"/>
        <v>160</v>
      </c>
      <c r="V694" s="15">
        <f t="shared" si="177"/>
        <v>210</v>
      </c>
    </row>
    <row r="695" spans="1:22" ht="13.5" customHeight="1">
      <c r="A695" s="23" t="str">
        <f t="shared" si="170"/>
        <v>LW2811070Podstawowy</v>
      </c>
      <c r="B695" s="18" t="s">
        <v>1739</v>
      </c>
      <c r="C695" s="14" t="s">
        <v>431</v>
      </c>
      <c r="D695" s="15">
        <v>110</v>
      </c>
      <c r="E695" s="13">
        <v>70</v>
      </c>
      <c r="F695" s="61" t="s">
        <v>2560</v>
      </c>
      <c r="G695" s="43" t="str">
        <f t="shared" si="171"/>
        <v>47,45</v>
      </c>
      <c r="H695" s="43" t="str">
        <f t="shared" si="172"/>
        <v>47,45</v>
      </c>
      <c r="I695" s="43">
        <f t="shared" si="173"/>
        <v>50.45</v>
      </c>
      <c r="J695" s="61" t="s">
        <v>2632</v>
      </c>
      <c r="K695" s="58" t="str">
        <f t="shared" si="174"/>
        <v>868,91</v>
      </c>
      <c r="L695" s="47">
        <f t="shared" si="175"/>
        <v>869</v>
      </c>
      <c r="M695" s="53">
        <v>1.1000000000000001</v>
      </c>
      <c r="N695" s="54">
        <v>60</v>
      </c>
      <c r="O695" s="55">
        <f t="shared" si="176"/>
        <v>1015.9000000000001</v>
      </c>
      <c r="P695" s="57">
        <f t="shared" si="178"/>
        <v>1015</v>
      </c>
      <c r="Q695" s="23"/>
      <c r="R695" s="23"/>
      <c r="S695" s="46">
        <v>25</v>
      </c>
      <c r="T695" s="46">
        <v>25</v>
      </c>
      <c r="U695" s="46">
        <f t="shared" si="168"/>
        <v>180</v>
      </c>
      <c r="V695" s="15">
        <f t="shared" si="177"/>
        <v>230</v>
      </c>
    </row>
    <row r="696" spans="1:22" ht="13.5" customHeight="1">
      <c r="A696" s="23" t="str">
        <f t="shared" si="170"/>
        <v>LW2911070Podstawowy</v>
      </c>
      <c r="B696" s="18" t="s">
        <v>1740</v>
      </c>
      <c r="C696" s="14" t="s">
        <v>431</v>
      </c>
      <c r="D696" s="15">
        <v>110</v>
      </c>
      <c r="E696" s="13">
        <v>70</v>
      </c>
      <c r="F696" s="61" t="s">
        <v>2561</v>
      </c>
      <c r="G696" s="43" t="str">
        <f t="shared" si="171"/>
        <v>51,04</v>
      </c>
      <c r="H696" s="43" t="str">
        <f t="shared" si="172"/>
        <v>51,04</v>
      </c>
      <c r="I696" s="43">
        <f t="shared" si="173"/>
        <v>54.04</v>
      </c>
      <c r="J696" s="61" t="s">
        <v>2633</v>
      </c>
      <c r="K696" s="58" t="str">
        <f t="shared" si="174"/>
        <v>811,35</v>
      </c>
      <c r="L696" s="47">
        <f t="shared" si="175"/>
        <v>812</v>
      </c>
      <c r="M696" s="53">
        <v>1.1000000000000001</v>
      </c>
      <c r="N696" s="54">
        <v>60</v>
      </c>
      <c r="O696" s="55">
        <f t="shared" si="176"/>
        <v>953.2</v>
      </c>
      <c r="P696" s="57">
        <f t="shared" si="178"/>
        <v>953</v>
      </c>
      <c r="Q696" s="23"/>
      <c r="R696" s="23"/>
      <c r="S696" s="46">
        <v>25</v>
      </c>
      <c r="T696" s="46">
        <v>25</v>
      </c>
      <c r="U696" s="46">
        <f t="shared" si="168"/>
        <v>180</v>
      </c>
      <c r="V696" s="15">
        <f t="shared" si="177"/>
        <v>230</v>
      </c>
    </row>
    <row r="697" spans="1:22" ht="13.5" customHeight="1">
      <c r="A697" s="23" t="str">
        <f t="shared" si="170"/>
        <v>LW3011070Podstawowy</v>
      </c>
      <c r="B697" s="18" t="s">
        <v>1742</v>
      </c>
      <c r="C697" s="14" t="s">
        <v>431</v>
      </c>
      <c r="D697" s="15">
        <v>110</v>
      </c>
      <c r="E697" s="13">
        <v>70</v>
      </c>
      <c r="F697" s="61" t="s">
        <v>26</v>
      </c>
      <c r="G697" s="43" t="str">
        <f t="shared" si="171"/>
        <v>53,29</v>
      </c>
      <c r="H697" s="43" t="str">
        <f t="shared" si="172"/>
        <v>53,29</v>
      </c>
      <c r="I697" s="43">
        <f t="shared" si="173"/>
        <v>56.29</v>
      </c>
      <c r="J697" s="61" t="s">
        <v>2634</v>
      </c>
      <c r="K697" s="58" t="str">
        <f t="shared" si="174"/>
        <v>985,28</v>
      </c>
      <c r="L697" s="47">
        <f t="shared" si="175"/>
        <v>986</v>
      </c>
      <c r="M697" s="53">
        <v>1.1000000000000001</v>
      </c>
      <c r="N697" s="54">
        <v>60</v>
      </c>
      <c r="O697" s="55">
        <f t="shared" si="176"/>
        <v>1144.6000000000001</v>
      </c>
      <c r="P697" s="57">
        <f t="shared" si="178"/>
        <v>1144</v>
      </c>
      <c r="Q697" s="23"/>
      <c r="R697" s="23"/>
      <c r="S697" s="46">
        <v>25</v>
      </c>
      <c r="T697" s="46">
        <v>25</v>
      </c>
      <c r="U697" s="46">
        <f t="shared" si="168"/>
        <v>200</v>
      </c>
      <c r="V697" s="15">
        <f t="shared" si="177"/>
        <v>250</v>
      </c>
    </row>
    <row r="698" spans="1:22" ht="13.5" customHeight="1">
      <c r="A698" s="23" t="str">
        <f t="shared" si="170"/>
        <v>LW3111070Podstawowy</v>
      </c>
      <c r="B698" s="18" t="s">
        <v>1743</v>
      </c>
      <c r="C698" s="14" t="s">
        <v>431</v>
      </c>
      <c r="D698" s="15">
        <v>110</v>
      </c>
      <c r="E698" s="13">
        <v>70</v>
      </c>
      <c r="F698" s="61" t="s">
        <v>2562</v>
      </c>
      <c r="G698" s="43" t="str">
        <f t="shared" si="171"/>
        <v>55,42</v>
      </c>
      <c r="H698" s="43" t="str">
        <f t="shared" si="172"/>
        <v>55,42</v>
      </c>
      <c r="I698" s="43">
        <f t="shared" si="173"/>
        <v>58.42</v>
      </c>
      <c r="J698" s="61" t="s">
        <v>2635</v>
      </c>
      <c r="K698" s="58" t="str">
        <f t="shared" si="174"/>
        <v>955,83</v>
      </c>
      <c r="L698" s="47">
        <f t="shared" si="175"/>
        <v>956</v>
      </c>
      <c r="M698" s="53">
        <v>1.1000000000000001</v>
      </c>
      <c r="N698" s="54">
        <v>60</v>
      </c>
      <c r="O698" s="55">
        <f t="shared" si="176"/>
        <v>1111.6000000000001</v>
      </c>
      <c r="P698" s="57">
        <f t="shared" si="178"/>
        <v>1111</v>
      </c>
      <c r="Q698" s="23"/>
      <c r="R698" s="23"/>
      <c r="S698" s="46">
        <v>25</v>
      </c>
      <c r="T698" s="46">
        <v>25</v>
      </c>
      <c r="U698" s="46">
        <f t="shared" si="168"/>
        <v>200</v>
      </c>
      <c r="V698" s="15">
        <f t="shared" si="177"/>
        <v>250</v>
      </c>
    </row>
    <row r="699" spans="1:22" ht="13.5" customHeight="1">
      <c r="A699" s="23" t="str">
        <f t="shared" si="170"/>
        <v>LW3211070Podstawowy</v>
      </c>
      <c r="B699" s="18" t="s">
        <v>1744</v>
      </c>
      <c r="C699" s="14" t="s">
        <v>431</v>
      </c>
      <c r="D699" s="15">
        <v>110</v>
      </c>
      <c r="E699" s="13">
        <v>70</v>
      </c>
      <c r="F699" s="61" t="s">
        <v>2563</v>
      </c>
      <c r="G699" s="43" t="str">
        <f t="shared" si="171"/>
        <v>57,67</v>
      </c>
      <c r="H699" s="43" t="str">
        <f t="shared" si="172"/>
        <v>57,67</v>
      </c>
      <c r="I699" s="43">
        <f t="shared" si="173"/>
        <v>60.67</v>
      </c>
      <c r="J699" s="61" t="s">
        <v>2636</v>
      </c>
      <c r="K699" s="58" t="str">
        <f t="shared" si="174"/>
        <v>1091,53</v>
      </c>
      <c r="L699" s="47">
        <f t="shared" si="175"/>
        <v>1092</v>
      </c>
      <c r="M699" s="53">
        <v>1.1000000000000001</v>
      </c>
      <c r="N699" s="54">
        <v>60</v>
      </c>
      <c r="O699" s="55">
        <f t="shared" si="176"/>
        <v>1261.2</v>
      </c>
      <c r="P699" s="57">
        <f t="shared" si="178"/>
        <v>1261</v>
      </c>
      <c r="Q699" s="23"/>
      <c r="R699" s="23"/>
      <c r="S699" s="46">
        <v>25</v>
      </c>
      <c r="T699" s="46">
        <v>25</v>
      </c>
      <c r="U699" s="46">
        <f t="shared" si="168"/>
        <v>200</v>
      </c>
      <c r="V699" s="15">
        <f t="shared" si="177"/>
        <v>250</v>
      </c>
    </row>
    <row r="700" spans="1:22" ht="13.5" customHeight="1">
      <c r="A700" s="23" t="str">
        <f t="shared" si="170"/>
        <v>LW3311070Podstawowy</v>
      </c>
      <c r="B700" s="18" t="s">
        <v>1745</v>
      </c>
      <c r="C700" s="14" t="s">
        <v>431</v>
      </c>
      <c r="D700" s="15">
        <v>110</v>
      </c>
      <c r="E700" s="13">
        <v>70</v>
      </c>
      <c r="F700" s="61" t="s">
        <v>2564</v>
      </c>
      <c r="G700" s="43" t="str">
        <f t="shared" si="171"/>
        <v>59,23</v>
      </c>
      <c r="H700" s="43" t="str">
        <f t="shared" si="172"/>
        <v>59,23</v>
      </c>
      <c r="I700" s="43">
        <f t="shared" si="173"/>
        <v>62.23</v>
      </c>
      <c r="J700" s="61" t="s">
        <v>2637</v>
      </c>
      <c r="K700" s="58" t="str">
        <f t="shared" si="174"/>
        <v>927,76</v>
      </c>
      <c r="L700" s="47">
        <f t="shared" si="175"/>
        <v>928</v>
      </c>
      <c r="M700" s="53">
        <v>1.1000000000000001</v>
      </c>
      <c r="N700" s="54">
        <v>60</v>
      </c>
      <c r="O700" s="55">
        <f t="shared" si="176"/>
        <v>1080.8000000000002</v>
      </c>
      <c r="P700" s="57">
        <f t="shared" si="178"/>
        <v>1080</v>
      </c>
      <c r="Q700" s="23"/>
      <c r="R700" s="23"/>
      <c r="S700" s="46">
        <v>25</v>
      </c>
      <c r="T700" s="46">
        <v>25</v>
      </c>
      <c r="U700" s="46">
        <f t="shared" si="168"/>
        <v>200</v>
      </c>
      <c r="V700" s="15">
        <f t="shared" si="177"/>
        <v>250</v>
      </c>
    </row>
    <row r="701" spans="1:22" ht="13.5" customHeight="1">
      <c r="A701" s="23" t="str">
        <f t="shared" si="170"/>
        <v>LW3411070Podstawowy</v>
      </c>
      <c r="B701" s="18" t="s">
        <v>1746</v>
      </c>
      <c r="C701" s="14" t="s">
        <v>431</v>
      </c>
      <c r="D701" s="15">
        <v>110</v>
      </c>
      <c r="E701" s="13">
        <v>70</v>
      </c>
      <c r="F701" s="61" t="s">
        <v>2565</v>
      </c>
      <c r="G701" s="43" t="str">
        <f t="shared" si="171"/>
        <v>58,09</v>
      </c>
      <c r="H701" s="43" t="str">
        <f t="shared" si="172"/>
        <v>58,09</v>
      </c>
      <c r="I701" s="43">
        <f t="shared" si="173"/>
        <v>61.09</v>
      </c>
      <c r="J701" s="61" t="s">
        <v>2638</v>
      </c>
      <c r="K701" s="58" t="str">
        <f t="shared" si="174"/>
        <v>1097,65</v>
      </c>
      <c r="L701" s="47">
        <f t="shared" si="175"/>
        <v>1098</v>
      </c>
      <c r="M701" s="53">
        <v>1.1000000000000001</v>
      </c>
      <c r="N701" s="54">
        <v>60</v>
      </c>
      <c r="O701" s="55">
        <f t="shared" si="176"/>
        <v>1267.8000000000002</v>
      </c>
      <c r="P701" s="57">
        <f t="shared" si="178"/>
        <v>1267</v>
      </c>
      <c r="Q701" s="23"/>
      <c r="R701" s="23"/>
      <c r="S701" s="46">
        <v>25</v>
      </c>
      <c r="T701" s="46">
        <v>25</v>
      </c>
      <c r="U701" s="46">
        <f t="shared" si="168"/>
        <v>200</v>
      </c>
      <c r="V701" s="15">
        <f t="shared" si="177"/>
        <v>250</v>
      </c>
    </row>
    <row r="702" spans="1:22" ht="13.5" customHeight="1">
      <c r="A702" s="23" t="str">
        <f t="shared" si="170"/>
        <v>LW3511070Podstawowy</v>
      </c>
      <c r="B702" s="18" t="s">
        <v>1747</v>
      </c>
      <c r="C702" s="14" t="s">
        <v>431</v>
      </c>
      <c r="D702" s="15">
        <v>110</v>
      </c>
      <c r="E702" s="13">
        <v>70</v>
      </c>
      <c r="F702" s="61" t="s">
        <v>48</v>
      </c>
      <c r="G702" s="43" t="str">
        <f t="shared" si="171"/>
        <v>50,95</v>
      </c>
      <c r="H702" s="43" t="str">
        <f t="shared" si="172"/>
        <v>50,95</v>
      </c>
      <c r="I702" s="43">
        <f t="shared" si="173"/>
        <v>53.95</v>
      </c>
      <c r="J702" s="61" t="s">
        <v>2639</v>
      </c>
      <c r="K702" s="58" t="str">
        <f t="shared" si="174"/>
        <v>741,14</v>
      </c>
      <c r="L702" s="47">
        <f t="shared" si="175"/>
        <v>742</v>
      </c>
      <c r="M702" s="53">
        <v>1.1000000000000001</v>
      </c>
      <c r="N702" s="54">
        <v>60</v>
      </c>
      <c r="O702" s="55">
        <f t="shared" si="176"/>
        <v>876.2</v>
      </c>
      <c r="P702" s="57">
        <f t="shared" si="178"/>
        <v>876</v>
      </c>
      <c r="Q702" s="23"/>
      <c r="R702" s="23"/>
      <c r="S702" s="46">
        <v>25</v>
      </c>
      <c r="T702" s="46">
        <v>25</v>
      </c>
      <c r="U702" s="46">
        <f t="shared" si="168"/>
        <v>180</v>
      </c>
      <c r="V702" s="15">
        <f t="shared" si="177"/>
        <v>230</v>
      </c>
    </row>
    <row r="703" spans="1:22" ht="13.5" customHeight="1">
      <c r="A703" s="23" t="str">
        <f t="shared" si="170"/>
        <v>LW3611070Podstawowy</v>
      </c>
      <c r="B703" s="18" t="s">
        <v>1748</v>
      </c>
      <c r="C703" s="14" t="s">
        <v>431</v>
      </c>
      <c r="D703" s="15">
        <v>110</v>
      </c>
      <c r="E703" s="13">
        <v>70</v>
      </c>
      <c r="F703" s="61" t="s">
        <v>2566</v>
      </c>
      <c r="G703" s="43" t="str">
        <f t="shared" si="171"/>
        <v>53,2</v>
      </c>
      <c r="H703" s="43" t="str">
        <f t="shared" si="172"/>
        <v>53,2</v>
      </c>
      <c r="I703" s="43">
        <f t="shared" si="173"/>
        <v>56.2</v>
      </c>
      <c r="J703" s="61" t="s">
        <v>2640</v>
      </c>
      <c r="K703" s="58" t="str">
        <f t="shared" si="174"/>
        <v>876,84</v>
      </c>
      <c r="L703" s="47">
        <f t="shared" si="175"/>
        <v>877</v>
      </c>
      <c r="M703" s="53">
        <v>1.1000000000000001</v>
      </c>
      <c r="N703" s="54">
        <v>60</v>
      </c>
      <c r="O703" s="55">
        <f t="shared" si="176"/>
        <v>1024.7</v>
      </c>
      <c r="P703" s="57">
        <f t="shared" si="178"/>
        <v>1024</v>
      </c>
      <c r="Q703" s="23"/>
      <c r="R703" s="23"/>
      <c r="S703" s="46">
        <v>25</v>
      </c>
      <c r="T703" s="46">
        <v>25</v>
      </c>
      <c r="U703" s="46">
        <f t="shared" si="168"/>
        <v>200</v>
      </c>
      <c r="V703" s="15">
        <f t="shared" si="177"/>
        <v>250</v>
      </c>
    </row>
    <row r="704" spans="1:22" ht="13.5" customHeight="1">
      <c r="A704" s="23" t="str">
        <f t="shared" si="170"/>
        <v>LW3711070Podstawowy</v>
      </c>
      <c r="B704" s="18" t="s">
        <v>1907</v>
      </c>
      <c r="C704" s="14" t="s">
        <v>431</v>
      </c>
      <c r="D704" s="15">
        <v>110</v>
      </c>
      <c r="E704" s="13">
        <v>70</v>
      </c>
      <c r="F704" s="61" t="s">
        <v>2567</v>
      </c>
      <c r="G704" s="43" t="str">
        <f t="shared" si="171"/>
        <v>51,22</v>
      </c>
      <c r="H704" s="43" t="str">
        <f t="shared" si="172"/>
        <v>51,22</v>
      </c>
      <c r="I704" s="43">
        <f t="shared" si="173"/>
        <v>54.22</v>
      </c>
      <c r="J704" s="61" t="s">
        <v>2641</v>
      </c>
      <c r="K704" s="58" t="str">
        <f t="shared" si="174"/>
        <v>678,59</v>
      </c>
      <c r="L704" s="47">
        <f t="shared" si="175"/>
        <v>679</v>
      </c>
      <c r="M704" s="53">
        <v>1.1000000000000001</v>
      </c>
      <c r="N704" s="54">
        <v>60</v>
      </c>
      <c r="O704" s="55">
        <f t="shared" si="176"/>
        <v>806.90000000000009</v>
      </c>
      <c r="P704" s="57">
        <f t="shared" si="178"/>
        <v>806</v>
      </c>
      <c r="Q704" s="23"/>
      <c r="R704" s="23"/>
      <c r="S704" s="46">
        <v>25</v>
      </c>
      <c r="T704" s="46">
        <v>25</v>
      </c>
      <c r="U704" s="46">
        <f t="shared" si="168"/>
        <v>180</v>
      </c>
      <c r="V704" s="15">
        <f t="shared" si="177"/>
        <v>230</v>
      </c>
    </row>
    <row r="705" spans="1:22" ht="13.5" customHeight="1">
      <c r="A705" s="23" t="str">
        <f t="shared" si="170"/>
        <v>LW3811070Podstawowy</v>
      </c>
      <c r="B705" s="18" t="s">
        <v>1978</v>
      </c>
      <c r="C705" s="14" t="s">
        <v>431</v>
      </c>
      <c r="D705" s="15">
        <v>110</v>
      </c>
      <c r="E705" s="13">
        <v>70</v>
      </c>
      <c r="F705" s="61" t="s">
        <v>2568</v>
      </c>
      <c r="G705" s="43" t="str">
        <f t="shared" si="171"/>
        <v>50,63</v>
      </c>
      <c r="H705" s="43" t="str">
        <f t="shared" si="172"/>
        <v>50,63</v>
      </c>
      <c r="I705" s="43">
        <f t="shared" si="173"/>
        <v>53.63</v>
      </c>
      <c r="J705" s="61" t="s">
        <v>2642</v>
      </c>
      <c r="K705" s="58" t="str">
        <f t="shared" si="174"/>
        <v>800,41</v>
      </c>
      <c r="L705" s="47">
        <f t="shared" si="175"/>
        <v>801</v>
      </c>
      <c r="M705" s="53">
        <v>1.1000000000000001</v>
      </c>
      <c r="N705" s="54">
        <v>60</v>
      </c>
      <c r="O705" s="55">
        <f t="shared" si="176"/>
        <v>941.1</v>
      </c>
      <c r="P705" s="57">
        <f t="shared" si="178"/>
        <v>941</v>
      </c>
      <c r="Q705" s="23"/>
      <c r="R705" s="23"/>
      <c r="S705" s="46">
        <v>25</v>
      </c>
      <c r="T705" s="46">
        <v>25</v>
      </c>
      <c r="U705" s="46">
        <f t="shared" si="168"/>
        <v>180</v>
      </c>
      <c r="V705" s="15">
        <f t="shared" si="177"/>
        <v>230</v>
      </c>
    </row>
    <row r="706" spans="1:22" ht="13.5" customHeight="1">
      <c r="A706" s="235" t="str">
        <f t="shared" ref="A706:A742" si="179">CONCATENATE(B706,D706,E706,C706)</f>
        <v>LW duble 1 11070Kolor</v>
      </c>
      <c r="B706" s="18" t="s">
        <v>90</v>
      </c>
      <c r="C706" s="14" t="s">
        <v>2</v>
      </c>
      <c r="D706" s="15">
        <v>110</v>
      </c>
      <c r="E706" s="13">
        <v>70</v>
      </c>
      <c r="F706" s="61" t="s">
        <v>2539</v>
      </c>
      <c r="G706" s="43" t="str">
        <f>LEFT(F706,FIND("kg",F706)-2)</f>
        <v>49,71</v>
      </c>
      <c r="H706" s="43" t="str">
        <f t="shared" si="172"/>
        <v>49,71</v>
      </c>
      <c r="I706" s="43">
        <f t="shared" ref="I706:I742" si="180">H706+3</f>
        <v>52.71</v>
      </c>
      <c r="J706" s="61" t="s">
        <v>2569</v>
      </c>
      <c r="K706" s="58" t="str">
        <f t="shared" ref="K706:K721" si="181">LEFT(J706,FIND("zł",J706)-2)</f>
        <v>845,85</v>
      </c>
      <c r="L706" s="51">
        <f t="shared" ref="L706:L721" si="182">ROUNDUP(K706,0)</f>
        <v>846</v>
      </c>
      <c r="M706" s="53">
        <v>1.1000000000000001</v>
      </c>
      <c r="N706" s="54">
        <v>60</v>
      </c>
      <c r="O706" s="55">
        <f t="shared" ref="O706:O742" si="183">L706*M706+N706</f>
        <v>990.6</v>
      </c>
      <c r="P706" s="57">
        <f t="shared" si="178"/>
        <v>990</v>
      </c>
      <c r="Q706" s="23"/>
      <c r="R706" s="23"/>
      <c r="S706" s="46">
        <v>25</v>
      </c>
      <c r="T706" s="46">
        <v>25</v>
      </c>
      <c r="U706" s="46">
        <f t="shared" si="168"/>
        <v>180</v>
      </c>
      <c r="V706" s="15">
        <f>SUM(S706:U706)</f>
        <v>230</v>
      </c>
    </row>
    <row r="707" spans="1:22" ht="13.5" customHeight="1">
      <c r="A707" s="235" t="str">
        <f t="shared" si="179"/>
        <v>LW duble 2 11070Kolor</v>
      </c>
      <c r="B707" s="18" t="s">
        <v>91</v>
      </c>
      <c r="C707" s="14" t="s">
        <v>2</v>
      </c>
      <c r="D707" s="15">
        <v>110</v>
      </c>
      <c r="E707" s="13">
        <v>70</v>
      </c>
      <c r="F707" s="61" t="s">
        <v>2540</v>
      </c>
      <c r="G707" s="43" t="str">
        <f t="shared" ref="G707:G769" si="184">LEFT(F707,FIND("kg",F707)-2)</f>
        <v>48,12</v>
      </c>
      <c r="H707" s="43" t="str">
        <f t="shared" si="172"/>
        <v>48,12</v>
      </c>
      <c r="I707" s="43">
        <f t="shared" si="180"/>
        <v>51.12</v>
      </c>
      <c r="J707" s="61" t="s">
        <v>2570</v>
      </c>
      <c r="K707" s="58" t="str">
        <f t="shared" si="181"/>
        <v>946,10</v>
      </c>
      <c r="L707" s="51">
        <f t="shared" si="182"/>
        <v>947</v>
      </c>
      <c r="M707" s="53">
        <v>1.1000000000000001</v>
      </c>
      <c r="N707" s="54">
        <v>60</v>
      </c>
      <c r="O707" s="55">
        <f t="shared" si="183"/>
        <v>1101.7</v>
      </c>
      <c r="P707" s="57">
        <f t="shared" si="178"/>
        <v>1101</v>
      </c>
      <c r="Q707" s="23"/>
      <c r="R707" s="23"/>
      <c r="S707" s="46">
        <v>25</v>
      </c>
      <c r="T707" s="46">
        <v>25</v>
      </c>
      <c r="U707" s="46">
        <f t="shared" ref="U707:U770" si="185">IF(I707&lt;=$AA$5,$AB$4,IF(I707&lt;=$AA$15,$AB$6,IF(I707&lt;=$AA$17,$AB$16,IF(I707&lt;=$AA$19,AB$18,IF(I707&lt;=$AA$21,AB$20,IF(I707&lt;=$AA$23,AB$22,AB$23))))))</f>
        <v>180</v>
      </c>
      <c r="V707" s="15">
        <f t="shared" ref="V707:V742" si="186">SUM(S707:U707)</f>
        <v>230</v>
      </c>
    </row>
    <row r="708" spans="1:22" ht="13.5" customHeight="1">
      <c r="A708" s="235" t="str">
        <f t="shared" si="179"/>
        <v>LW duble 3 11070Kolor</v>
      </c>
      <c r="B708" s="18" t="s">
        <v>92</v>
      </c>
      <c r="C708" s="14" t="s">
        <v>2</v>
      </c>
      <c r="D708" s="15">
        <v>110</v>
      </c>
      <c r="E708" s="13">
        <v>70</v>
      </c>
      <c r="F708" s="61" t="s">
        <v>2541</v>
      </c>
      <c r="G708" s="43" t="str">
        <f t="shared" si="184"/>
        <v>53,63</v>
      </c>
      <c r="H708" s="43" t="str">
        <f t="shared" si="172"/>
        <v>53,63</v>
      </c>
      <c r="I708" s="43">
        <f t="shared" si="180"/>
        <v>56.63</v>
      </c>
      <c r="J708" s="61" t="s">
        <v>2571</v>
      </c>
      <c r="K708" s="58" t="str">
        <f t="shared" si="181"/>
        <v>1163,60</v>
      </c>
      <c r="L708" s="51">
        <f t="shared" si="182"/>
        <v>1164</v>
      </c>
      <c r="M708" s="53">
        <v>1.1000000000000001</v>
      </c>
      <c r="N708" s="54">
        <v>60</v>
      </c>
      <c r="O708" s="55">
        <f t="shared" si="183"/>
        <v>1340.4</v>
      </c>
      <c r="P708" s="57">
        <f t="shared" si="178"/>
        <v>1340</v>
      </c>
      <c r="Q708" s="23"/>
      <c r="R708" s="23"/>
      <c r="S708" s="46">
        <v>25</v>
      </c>
      <c r="T708" s="46">
        <v>25</v>
      </c>
      <c r="U708" s="46">
        <f t="shared" si="185"/>
        <v>200</v>
      </c>
      <c r="V708" s="15">
        <f t="shared" si="186"/>
        <v>250</v>
      </c>
    </row>
    <row r="709" spans="1:22" ht="13.5" customHeight="1">
      <c r="A709" s="235" t="str">
        <f t="shared" si="179"/>
        <v>LW1 11070Kolor</v>
      </c>
      <c r="B709" s="18" t="s">
        <v>93</v>
      </c>
      <c r="C709" s="14" t="s">
        <v>2</v>
      </c>
      <c r="D709" s="15">
        <v>110</v>
      </c>
      <c r="E709" s="13">
        <v>70</v>
      </c>
      <c r="F709" s="61" t="s">
        <v>2542</v>
      </c>
      <c r="G709" s="43" t="str">
        <f t="shared" si="184"/>
        <v>37,55</v>
      </c>
      <c r="H709" s="43" t="str">
        <f t="shared" si="172"/>
        <v>37,55</v>
      </c>
      <c r="I709" s="43">
        <f t="shared" si="180"/>
        <v>40.549999999999997</v>
      </c>
      <c r="J709" s="61" t="s">
        <v>2572</v>
      </c>
      <c r="K709" s="58" t="str">
        <f t="shared" si="181"/>
        <v>571,65</v>
      </c>
      <c r="L709" s="51">
        <f t="shared" si="182"/>
        <v>572</v>
      </c>
      <c r="M709" s="53">
        <v>1.1000000000000001</v>
      </c>
      <c r="N709" s="54">
        <v>60</v>
      </c>
      <c r="O709" s="55">
        <f t="shared" si="183"/>
        <v>689.2</v>
      </c>
      <c r="P709" s="57">
        <f t="shared" si="178"/>
        <v>689</v>
      </c>
      <c r="Q709" s="23"/>
      <c r="R709" s="23"/>
      <c r="S709" s="46">
        <v>25</v>
      </c>
      <c r="T709" s="46">
        <v>25</v>
      </c>
      <c r="U709" s="46">
        <f t="shared" si="185"/>
        <v>160</v>
      </c>
      <c r="V709" s="15">
        <f t="shared" si="186"/>
        <v>210</v>
      </c>
    </row>
    <row r="710" spans="1:22" ht="13.5" customHeight="1">
      <c r="A710" s="235" t="str">
        <f t="shared" si="179"/>
        <v>LW2 11070Kolor</v>
      </c>
      <c r="B710" s="18" t="s">
        <v>104</v>
      </c>
      <c r="C710" s="14" t="s">
        <v>2</v>
      </c>
      <c r="D710" s="15">
        <v>110</v>
      </c>
      <c r="E710" s="13">
        <v>70</v>
      </c>
      <c r="F710" s="61" t="s">
        <v>2543</v>
      </c>
      <c r="G710" s="43" t="str">
        <f t="shared" si="184"/>
        <v>38,81</v>
      </c>
      <c r="H710" s="43" t="str">
        <f t="shared" si="172"/>
        <v>38,81</v>
      </c>
      <c r="I710" s="43">
        <f t="shared" si="180"/>
        <v>41.81</v>
      </c>
      <c r="J710" s="61" t="s">
        <v>2573</v>
      </c>
      <c r="K710" s="58" t="str">
        <f t="shared" si="181"/>
        <v>617,53</v>
      </c>
      <c r="L710" s="51">
        <f t="shared" si="182"/>
        <v>618</v>
      </c>
      <c r="M710" s="53">
        <v>1.1000000000000001</v>
      </c>
      <c r="N710" s="54">
        <v>60</v>
      </c>
      <c r="O710" s="55">
        <f t="shared" si="183"/>
        <v>739.80000000000007</v>
      </c>
      <c r="P710" s="57">
        <f t="shared" si="178"/>
        <v>739</v>
      </c>
      <c r="Q710" s="23"/>
      <c r="R710" s="23"/>
      <c r="S710" s="46">
        <v>25</v>
      </c>
      <c r="T710" s="46">
        <v>25</v>
      </c>
      <c r="U710" s="46">
        <f t="shared" si="185"/>
        <v>160</v>
      </c>
      <c r="V710" s="15">
        <f t="shared" si="186"/>
        <v>210</v>
      </c>
    </row>
    <row r="711" spans="1:22" ht="13.5" customHeight="1">
      <c r="A711" s="235" t="str">
        <f t="shared" si="179"/>
        <v>LW3 11070Kolor</v>
      </c>
      <c r="B711" s="18" t="s">
        <v>106</v>
      </c>
      <c r="C711" s="14" t="s">
        <v>2</v>
      </c>
      <c r="D711" s="15">
        <v>110</v>
      </c>
      <c r="E711" s="13">
        <v>70</v>
      </c>
      <c r="F711" s="61" t="s">
        <v>30</v>
      </c>
      <c r="G711" s="43" t="str">
        <f t="shared" si="184"/>
        <v>41,61</v>
      </c>
      <c r="H711" s="43" t="str">
        <f t="shared" si="172"/>
        <v>41,61</v>
      </c>
      <c r="I711" s="43">
        <f t="shared" si="180"/>
        <v>44.61</v>
      </c>
      <c r="J711" s="61" t="s">
        <v>2574</v>
      </c>
      <c r="K711" s="58" t="str">
        <f t="shared" si="181"/>
        <v>654,78</v>
      </c>
      <c r="L711" s="51">
        <f t="shared" si="182"/>
        <v>655</v>
      </c>
      <c r="M711" s="53">
        <v>1.1000000000000001</v>
      </c>
      <c r="N711" s="54">
        <v>60</v>
      </c>
      <c r="O711" s="55">
        <f t="shared" si="183"/>
        <v>780.50000000000011</v>
      </c>
      <c r="P711" s="57">
        <f t="shared" si="178"/>
        <v>780</v>
      </c>
      <c r="Q711" s="23"/>
      <c r="R711" s="23"/>
      <c r="S711" s="46">
        <v>25</v>
      </c>
      <c r="T711" s="46">
        <v>25</v>
      </c>
      <c r="U711" s="46">
        <f t="shared" si="185"/>
        <v>160</v>
      </c>
      <c r="V711" s="15">
        <f t="shared" si="186"/>
        <v>210</v>
      </c>
    </row>
    <row r="712" spans="1:22" ht="13.5" customHeight="1">
      <c r="A712" s="235" t="str">
        <f t="shared" si="179"/>
        <v>LW4 11070Kolor</v>
      </c>
      <c r="B712" s="18" t="s">
        <v>107</v>
      </c>
      <c r="C712" s="14" t="s">
        <v>2</v>
      </c>
      <c r="D712" s="15">
        <v>110</v>
      </c>
      <c r="E712" s="13">
        <v>70</v>
      </c>
      <c r="F712" s="61" t="s">
        <v>2544</v>
      </c>
      <c r="G712" s="43" t="str">
        <f t="shared" si="184"/>
        <v>45,18</v>
      </c>
      <c r="H712" s="43" t="str">
        <f t="shared" si="172"/>
        <v>45,18</v>
      </c>
      <c r="I712" s="43">
        <f t="shared" si="180"/>
        <v>48.18</v>
      </c>
      <c r="J712" s="61" t="s">
        <v>2575</v>
      </c>
      <c r="K712" s="58" t="str">
        <f t="shared" si="181"/>
        <v>734,76</v>
      </c>
      <c r="L712" s="51">
        <f t="shared" si="182"/>
        <v>735</v>
      </c>
      <c r="M712" s="53">
        <v>1.1000000000000001</v>
      </c>
      <c r="N712" s="54">
        <v>60</v>
      </c>
      <c r="O712" s="55">
        <f t="shared" si="183"/>
        <v>868.50000000000011</v>
      </c>
      <c r="P712" s="57">
        <f t="shared" si="178"/>
        <v>868</v>
      </c>
      <c r="Q712" s="23"/>
      <c r="R712" s="23"/>
      <c r="S712" s="46">
        <v>25</v>
      </c>
      <c r="T712" s="46">
        <v>25</v>
      </c>
      <c r="U712" s="46">
        <f t="shared" si="185"/>
        <v>160</v>
      </c>
      <c r="V712" s="15">
        <f t="shared" si="186"/>
        <v>210</v>
      </c>
    </row>
    <row r="713" spans="1:22" ht="13.5" customHeight="1">
      <c r="A713" s="235" t="str">
        <f t="shared" si="179"/>
        <v>LW5 11070Kolor</v>
      </c>
      <c r="B713" s="18" t="s">
        <v>108</v>
      </c>
      <c r="C713" s="14" t="s">
        <v>2</v>
      </c>
      <c r="D713" s="15">
        <v>110</v>
      </c>
      <c r="E713" s="13">
        <v>70</v>
      </c>
      <c r="F713" s="61" t="s">
        <v>2545</v>
      </c>
      <c r="G713" s="43" t="str">
        <f t="shared" si="184"/>
        <v>46,52</v>
      </c>
      <c r="H713" s="43" t="str">
        <f t="shared" si="172"/>
        <v>46,52</v>
      </c>
      <c r="I713" s="43">
        <f t="shared" si="180"/>
        <v>49.52</v>
      </c>
      <c r="J713" s="61" t="s">
        <v>2576</v>
      </c>
      <c r="K713" s="58" t="str">
        <f t="shared" si="181"/>
        <v>776,14</v>
      </c>
      <c r="L713" s="51">
        <f t="shared" si="182"/>
        <v>777</v>
      </c>
      <c r="M713" s="53">
        <v>1.1000000000000001</v>
      </c>
      <c r="N713" s="54">
        <v>60</v>
      </c>
      <c r="O713" s="55">
        <f t="shared" si="183"/>
        <v>914.7</v>
      </c>
      <c r="P713" s="57">
        <f t="shared" si="178"/>
        <v>914</v>
      </c>
      <c r="Q713" s="23"/>
      <c r="R713" s="23"/>
      <c r="S713" s="46">
        <v>25</v>
      </c>
      <c r="T713" s="46">
        <v>25</v>
      </c>
      <c r="U713" s="46">
        <f t="shared" si="185"/>
        <v>160</v>
      </c>
      <c r="V713" s="15">
        <f t="shared" si="186"/>
        <v>210</v>
      </c>
    </row>
    <row r="714" spans="1:22" ht="13.5" customHeight="1">
      <c r="A714" s="235" t="str">
        <f t="shared" si="179"/>
        <v>LW6 11070Kolor</v>
      </c>
      <c r="B714" s="18" t="s">
        <v>109</v>
      </c>
      <c r="C714" s="14" t="s">
        <v>2</v>
      </c>
      <c r="D714" s="15">
        <v>110</v>
      </c>
      <c r="E714" s="13">
        <v>70</v>
      </c>
      <c r="F714" s="61" t="s">
        <v>2546</v>
      </c>
      <c r="G714" s="43" t="str">
        <f t="shared" si="184"/>
        <v>48,62</v>
      </c>
      <c r="H714" s="43" t="str">
        <f t="shared" si="172"/>
        <v>48,62</v>
      </c>
      <c r="I714" s="43">
        <f t="shared" si="180"/>
        <v>51.62</v>
      </c>
      <c r="J714" s="61" t="s">
        <v>2577</v>
      </c>
      <c r="K714" s="58" t="str">
        <f t="shared" si="181"/>
        <v>835,60</v>
      </c>
      <c r="L714" s="51">
        <f t="shared" si="182"/>
        <v>836</v>
      </c>
      <c r="M714" s="53">
        <v>1.1000000000000001</v>
      </c>
      <c r="N714" s="54">
        <v>60</v>
      </c>
      <c r="O714" s="55">
        <f t="shared" si="183"/>
        <v>979.6</v>
      </c>
      <c r="P714" s="57">
        <f t="shared" si="178"/>
        <v>979</v>
      </c>
      <c r="Q714" s="23"/>
      <c r="R714" s="23"/>
      <c r="S714" s="46">
        <v>25</v>
      </c>
      <c r="T714" s="46">
        <v>25</v>
      </c>
      <c r="U714" s="46">
        <f t="shared" si="185"/>
        <v>180</v>
      </c>
      <c r="V714" s="15">
        <f t="shared" si="186"/>
        <v>230</v>
      </c>
    </row>
    <row r="715" spans="1:22" ht="13.5" customHeight="1">
      <c r="A715" s="235" t="str">
        <f t="shared" si="179"/>
        <v>LW7 11070Kolor</v>
      </c>
      <c r="B715" s="18" t="s">
        <v>110</v>
      </c>
      <c r="C715" s="14" t="s">
        <v>2</v>
      </c>
      <c r="D715" s="15">
        <v>110</v>
      </c>
      <c r="E715" s="13">
        <v>70</v>
      </c>
      <c r="F715" s="61" t="s">
        <v>2547</v>
      </c>
      <c r="G715" s="43" t="str">
        <f t="shared" si="184"/>
        <v>44,74</v>
      </c>
      <c r="H715" s="43" t="str">
        <f t="shared" si="172"/>
        <v>44,74</v>
      </c>
      <c r="I715" s="43">
        <f t="shared" si="180"/>
        <v>47.74</v>
      </c>
      <c r="J715" s="61" t="s">
        <v>2578</v>
      </c>
      <c r="K715" s="58" t="str">
        <f t="shared" si="181"/>
        <v>736,60</v>
      </c>
      <c r="L715" s="51">
        <f t="shared" si="182"/>
        <v>737</v>
      </c>
      <c r="M715" s="53">
        <v>1.1000000000000001</v>
      </c>
      <c r="N715" s="54">
        <v>60</v>
      </c>
      <c r="O715" s="55">
        <f t="shared" si="183"/>
        <v>870.7</v>
      </c>
      <c r="P715" s="57">
        <f t="shared" si="178"/>
        <v>870</v>
      </c>
      <c r="Q715" s="23"/>
      <c r="R715" s="23"/>
      <c r="S715" s="46">
        <v>25</v>
      </c>
      <c r="T715" s="46">
        <v>25</v>
      </c>
      <c r="U715" s="46">
        <f t="shared" si="185"/>
        <v>160</v>
      </c>
      <c r="V715" s="15">
        <f t="shared" si="186"/>
        <v>210</v>
      </c>
    </row>
    <row r="716" spans="1:22" ht="13.5" customHeight="1">
      <c r="A716" s="235" t="str">
        <f t="shared" si="179"/>
        <v>LW8 11070Kolor</v>
      </c>
      <c r="B716" s="18" t="s">
        <v>111</v>
      </c>
      <c r="C716" s="14" t="s">
        <v>2</v>
      </c>
      <c r="D716" s="15">
        <v>110</v>
      </c>
      <c r="E716" s="13">
        <v>70</v>
      </c>
      <c r="F716" s="61" t="s">
        <v>2252</v>
      </c>
      <c r="G716" s="43" t="str">
        <f t="shared" si="184"/>
        <v>46,85</v>
      </c>
      <c r="H716" s="43" t="str">
        <f t="shared" si="172"/>
        <v>46,85</v>
      </c>
      <c r="I716" s="43">
        <f t="shared" si="180"/>
        <v>49.85</v>
      </c>
      <c r="J716" s="61" t="s">
        <v>2579</v>
      </c>
      <c r="K716" s="58" t="str">
        <f>LEFT(J716,FIND("zł",J716)-2)</f>
        <v>796,13</v>
      </c>
      <c r="L716" s="51">
        <f t="shared" si="182"/>
        <v>797</v>
      </c>
      <c r="M716" s="53">
        <v>1.1000000000000001</v>
      </c>
      <c r="N716" s="54">
        <v>60</v>
      </c>
      <c r="O716" s="55">
        <f t="shared" si="183"/>
        <v>936.7</v>
      </c>
      <c r="P716" s="57">
        <f t="shared" si="178"/>
        <v>936</v>
      </c>
      <c r="Q716" s="23"/>
      <c r="R716" s="23"/>
      <c r="S716" s="46">
        <v>25</v>
      </c>
      <c r="T716" s="46">
        <v>25</v>
      </c>
      <c r="U716" s="46">
        <f t="shared" si="185"/>
        <v>160</v>
      </c>
      <c r="V716" s="15">
        <f t="shared" si="186"/>
        <v>210</v>
      </c>
    </row>
    <row r="717" spans="1:22" ht="13.5" customHeight="1">
      <c r="A717" s="235" t="str">
        <f t="shared" si="179"/>
        <v>LW9 11070Kolor</v>
      </c>
      <c r="B717" s="18" t="s">
        <v>112</v>
      </c>
      <c r="C717" s="14" t="s">
        <v>2</v>
      </c>
      <c r="D717" s="15">
        <v>110</v>
      </c>
      <c r="E717" s="13">
        <v>70</v>
      </c>
      <c r="F717" s="61" t="s">
        <v>2548</v>
      </c>
      <c r="G717" s="43" t="str">
        <f t="shared" si="184"/>
        <v>46,77</v>
      </c>
      <c r="H717" s="43" t="str">
        <f t="shared" si="172"/>
        <v>46,77</v>
      </c>
      <c r="I717" s="43">
        <f t="shared" si="180"/>
        <v>49.77</v>
      </c>
      <c r="J717" s="61" t="s">
        <v>2580</v>
      </c>
      <c r="K717" s="58" t="str">
        <f t="shared" si="181"/>
        <v>846,21</v>
      </c>
      <c r="L717" s="51">
        <f t="shared" si="182"/>
        <v>847</v>
      </c>
      <c r="M717" s="53">
        <v>1.1000000000000001</v>
      </c>
      <c r="N717" s="54">
        <v>60</v>
      </c>
      <c r="O717" s="55">
        <f t="shared" si="183"/>
        <v>991.7</v>
      </c>
      <c r="P717" s="57">
        <f t="shared" si="178"/>
        <v>991</v>
      </c>
      <c r="Q717" s="23"/>
      <c r="R717" s="23"/>
      <c r="S717" s="46">
        <v>25</v>
      </c>
      <c r="T717" s="46">
        <v>25</v>
      </c>
      <c r="U717" s="46">
        <f t="shared" si="185"/>
        <v>160</v>
      </c>
      <c r="V717" s="15">
        <f t="shared" si="186"/>
        <v>210</v>
      </c>
    </row>
    <row r="718" spans="1:22" ht="13.5" customHeight="1">
      <c r="A718" s="235" t="str">
        <f t="shared" si="179"/>
        <v>LW10 11070Kolor</v>
      </c>
      <c r="B718" s="18" t="s">
        <v>94</v>
      </c>
      <c r="C718" s="14" t="s">
        <v>2</v>
      </c>
      <c r="D718" s="15">
        <v>110</v>
      </c>
      <c r="E718" s="13">
        <v>70</v>
      </c>
      <c r="F718" s="61" t="s">
        <v>66</v>
      </c>
      <c r="G718" s="43" t="str">
        <f t="shared" si="184"/>
        <v>48,86</v>
      </c>
      <c r="H718" s="43" t="str">
        <f t="shared" si="172"/>
        <v>48,86</v>
      </c>
      <c r="I718" s="43">
        <f t="shared" si="180"/>
        <v>51.86</v>
      </c>
      <c r="J718" s="61" t="s">
        <v>2581</v>
      </c>
      <c r="K718" s="58" t="str">
        <f t="shared" si="181"/>
        <v>905,64</v>
      </c>
      <c r="L718" s="51">
        <f t="shared" si="182"/>
        <v>906</v>
      </c>
      <c r="M718" s="53">
        <v>1.1000000000000001</v>
      </c>
      <c r="N718" s="54">
        <v>60</v>
      </c>
      <c r="O718" s="55">
        <f t="shared" si="183"/>
        <v>1056.6000000000001</v>
      </c>
      <c r="P718" s="57">
        <f t="shared" si="178"/>
        <v>1056</v>
      </c>
      <c r="Q718" s="23"/>
      <c r="R718" s="23"/>
      <c r="S718" s="46">
        <v>25</v>
      </c>
      <c r="T718" s="46">
        <v>25</v>
      </c>
      <c r="U718" s="46">
        <f t="shared" si="185"/>
        <v>180</v>
      </c>
      <c r="V718" s="15">
        <f t="shared" si="186"/>
        <v>230</v>
      </c>
    </row>
    <row r="719" spans="1:22" ht="13.5" customHeight="1">
      <c r="A719" s="235" t="str">
        <f t="shared" si="179"/>
        <v>LW11 11070Kolor</v>
      </c>
      <c r="B719" s="18" t="s">
        <v>95</v>
      </c>
      <c r="C719" s="14" t="s">
        <v>2</v>
      </c>
      <c r="D719" s="15">
        <v>110</v>
      </c>
      <c r="E719" s="13">
        <v>70</v>
      </c>
      <c r="F719" s="61" t="s">
        <v>2549</v>
      </c>
      <c r="G719" s="43" t="str">
        <f t="shared" si="184"/>
        <v>51,25</v>
      </c>
      <c r="H719" s="43" t="str">
        <f t="shared" si="172"/>
        <v>51,25</v>
      </c>
      <c r="I719" s="43">
        <f t="shared" si="180"/>
        <v>54.25</v>
      </c>
      <c r="J719" s="61" t="s">
        <v>2582</v>
      </c>
      <c r="K719" s="58" t="str">
        <f t="shared" si="181"/>
        <v>801,47</v>
      </c>
      <c r="L719" s="51">
        <f t="shared" si="182"/>
        <v>802</v>
      </c>
      <c r="M719" s="53">
        <v>1.1000000000000001</v>
      </c>
      <c r="N719" s="54">
        <v>60</v>
      </c>
      <c r="O719" s="55">
        <f t="shared" si="183"/>
        <v>942.2</v>
      </c>
      <c r="P719" s="57">
        <f t="shared" si="178"/>
        <v>942</v>
      </c>
      <c r="Q719" s="23"/>
      <c r="R719" s="23"/>
      <c r="S719" s="46">
        <v>25</v>
      </c>
      <c r="T719" s="46">
        <v>25</v>
      </c>
      <c r="U719" s="46">
        <f t="shared" si="185"/>
        <v>180</v>
      </c>
      <c r="V719" s="15">
        <f t="shared" si="186"/>
        <v>230</v>
      </c>
    </row>
    <row r="720" spans="1:22" ht="13.5" customHeight="1">
      <c r="A720" s="235" t="str">
        <f t="shared" si="179"/>
        <v>LW12 11070Kolor</v>
      </c>
      <c r="B720" s="18" t="s">
        <v>96</v>
      </c>
      <c r="C720" s="14" t="s">
        <v>2</v>
      </c>
      <c r="D720" s="15">
        <v>110</v>
      </c>
      <c r="E720" s="13">
        <v>70</v>
      </c>
      <c r="F720" s="61" t="s">
        <v>2550</v>
      </c>
      <c r="G720" s="43" t="str">
        <f t="shared" si="184"/>
        <v>53,34</v>
      </c>
      <c r="H720" s="43" t="str">
        <f t="shared" si="172"/>
        <v>53,34</v>
      </c>
      <c r="I720" s="43">
        <f t="shared" si="180"/>
        <v>56.34</v>
      </c>
      <c r="J720" s="61" t="s">
        <v>2583</v>
      </c>
      <c r="K720" s="58" t="str">
        <f t="shared" si="181"/>
        <v>899,12</v>
      </c>
      <c r="L720" s="51">
        <f t="shared" si="182"/>
        <v>900</v>
      </c>
      <c r="M720" s="53">
        <v>1.1000000000000001</v>
      </c>
      <c r="N720" s="54">
        <v>60</v>
      </c>
      <c r="O720" s="55">
        <f t="shared" si="183"/>
        <v>1050</v>
      </c>
      <c r="P720" s="57">
        <f t="shared" si="178"/>
        <v>1050</v>
      </c>
      <c r="Q720" s="23"/>
      <c r="R720" s="23"/>
      <c r="S720" s="46">
        <v>25</v>
      </c>
      <c r="T720" s="46">
        <v>25</v>
      </c>
      <c r="U720" s="46">
        <f t="shared" si="185"/>
        <v>200</v>
      </c>
      <c r="V720" s="15">
        <f t="shared" si="186"/>
        <v>250</v>
      </c>
    </row>
    <row r="721" spans="1:22" ht="13.5" customHeight="1">
      <c r="A721" s="235" t="str">
        <f t="shared" si="179"/>
        <v>LW13 11070Kolor</v>
      </c>
      <c r="B721" s="18" t="s">
        <v>97</v>
      </c>
      <c r="C721" s="14" t="s">
        <v>2</v>
      </c>
      <c r="D721" s="15">
        <v>110</v>
      </c>
      <c r="E721" s="13">
        <v>70</v>
      </c>
      <c r="F721" s="61" t="s">
        <v>2551</v>
      </c>
      <c r="G721" s="43" t="str">
        <f t="shared" si="184"/>
        <v>52,53</v>
      </c>
      <c r="H721" s="43" t="str">
        <f t="shared" si="172"/>
        <v>52,53</v>
      </c>
      <c r="I721" s="43">
        <f t="shared" si="180"/>
        <v>55.53</v>
      </c>
      <c r="J721" s="61" t="s">
        <v>2584</v>
      </c>
      <c r="K721" s="58" t="str">
        <f t="shared" si="181"/>
        <v>902,98</v>
      </c>
      <c r="L721" s="51">
        <f t="shared" si="182"/>
        <v>903</v>
      </c>
      <c r="M721" s="53">
        <v>1.1000000000000001</v>
      </c>
      <c r="N721" s="54">
        <v>60</v>
      </c>
      <c r="O721" s="55">
        <f t="shared" si="183"/>
        <v>1053.3000000000002</v>
      </c>
      <c r="P721" s="57">
        <f t="shared" si="178"/>
        <v>1053</v>
      </c>
      <c r="Q721" s="23"/>
      <c r="R721" s="23"/>
      <c r="S721" s="46">
        <v>25</v>
      </c>
      <c r="T721" s="46">
        <v>25</v>
      </c>
      <c r="U721" s="46">
        <f t="shared" si="185"/>
        <v>200</v>
      </c>
      <c r="V721" s="15">
        <f t="shared" si="186"/>
        <v>250</v>
      </c>
    </row>
    <row r="722" spans="1:22" ht="13.5" customHeight="1">
      <c r="A722" s="235" t="str">
        <f t="shared" si="179"/>
        <v>LW14 11070Kolor</v>
      </c>
      <c r="B722" s="18" t="s">
        <v>98</v>
      </c>
      <c r="C722" s="14" t="s">
        <v>2</v>
      </c>
      <c r="D722" s="15">
        <v>110</v>
      </c>
      <c r="E722" s="13">
        <v>70</v>
      </c>
      <c r="F722" s="61" t="s">
        <v>2552</v>
      </c>
      <c r="G722" s="43" t="str">
        <f t="shared" si="184"/>
        <v>54,63</v>
      </c>
      <c r="H722" s="43" t="str">
        <f t="shared" si="172"/>
        <v>54,63</v>
      </c>
      <c r="I722" s="43">
        <f t="shared" si="180"/>
        <v>57.63</v>
      </c>
      <c r="J722" s="61" t="s">
        <v>2585</v>
      </c>
      <c r="K722" s="58" t="str">
        <f>LEFT(J722,FIND("zł",J722)-2)</f>
        <v>984,81</v>
      </c>
      <c r="L722" s="51">
        <f>ROUNDUP(K722,0)</f>
        <v>985</v>
      </c>
      <c r="M722" s="53">
        <v>1.1000000000000001</v>
      </c>
      <c r="N722" s="54">
        <v>60</v>
      </c>
      <c r="O722" s="55">
        <f t="shared" si="183"/>
        <v>1143.5</v>
      </c>
      <c r="P722" s="57">
        <f t="shared" si="178"/>
        <v>1143</v>
      </c>
      <c r="Q722" s="23"/>
      <c r="R722" s="23"/>
      <c r="S722" s="46">
        <v>25</v>
      </c>
      <c r="T722" s="46">
        <v>25</v>
      </c>
      <c r="U722" s="46">
        <f t="shared" si="185"/>
        <v>200</v>
      </c>
      <c r="V722" s="15">
        <f t="shared" si="186"/>
        <v>250</v>
      </c>
    </row>
    <row r="723" spans="1:22" ht="13.5" customHeight="1">
      <c r="A723" s="235" t="str">
        <f t="shared" si="179"/>
        <v>LW15 11070Kolor</v>
      </c>
      <c r="B723" s="18" t="s">
        <v>99</v>
      </c>
      <c r="C723" s="14" t="s">
        <v>2</v>
      </c>
      <c r="D723" s="15">
        <v>110</v>
      </c>
      <c r="E723" s="13">
        <v>70</v>
      </c>
      <c r="F723" s="61" t="s">
        <v>2553</v>
      </c>
      <c r="G723" s="43" t="str">
        <f t="shared" si="184"/>
        <v>50,49</v>
      </c>
      <c r="H723" s="43" t="str">
        <f t="shared" si="172"/>
        <v>50,49</v>
      </c>
      <c r="I723" s="43">
        <f t="shared" si="180"/>
        <v>53.49</v>
      </c>
      <c r="J723" s="61" t="s">
        <v>2586</v>
      </c>
      <c r="K723" s="58" t="str">
        <f t="shared" ref="K723:K742" si="187">LEFT(J723,FIND("zł",J723)-2)</f>
        <v>763,31</v>
      </c>
      <c r="L723" s="51">
        <f t="shared" ref="L723:L779" si="188">ROUNDUP(K723,0)</f>
        <v>764</v>
      </c>
      <c r="M723" s="53">
        <v>1.1000000000000001</v>
      </c>
      <c r="N723" s="54">
        <v>60</v>
      </c>
      <c r="O723" s="55">
        <f t="shared" si="183"/>
        <v>900.40000000000009</v>
      </c>
      <c r="P723" s="57">
        <f t="shared" si="178"/>
        <v>900</v>
      </c>
      <c r="Q723" s="23"/>
      <c r="R723" s="23"/>
      <c r="S723" s="46">
        <v>25</v>
      </c>
      <c r="T723" s="46">
        <v>25</v>
      </c>
      <c r="U723" s="46">
        <f t="shared" si="185"/>
        <v>180</v>
      </c>
      <c r="V723" s="15">
        <f t="shared" si="186"/>
        <v>230</v>
      </c>
    </row>
    <row r="724" spans="1:22" ht="13.5" customHeight="1">
      <c r="A724" s="235" t="str">
        <f t="shared" si="179"/>
        <v>LW16 11070Kolor</v>
      </c>
      <c r="B724" s="18" t="s">
        <v>100</v>
      </c>
      <c r="C724" s="14" t="s">
        <v>2</v>
      </c>
      <c r="D724" s="15">
        <v>110</v>
      </c>
      <c r="E724" s="13">
        <v>70</v>
      </c>
      <c r="F724" s="61" t="s">
        <v>84</v>
      </c>
      <c r="G724" s="43" t="str">
        <f t="shared" si="184"/>
        <v>52,62</v>
      </c>
      <c r="H724" s="43" t="str">
        <f t="shared" si="172"/>
        <v>52,62</v>
      </c>
      <c r="I724" s="43">
        <f t="shared" si="180"/>
        <v>55.62</v>
      </c>
      <c r="J724" s="61" t="s">
        <v>2587</v>
      </c>
      <c r="K724" s="58" t="str">
        <f t="shared" si="187"/>
        <v>891,19</v>
      </c>
      <c r="L724" s="51">
        <f t="shared" si="188"/>
        <v>892</v>
      </c>
      <c r="M724" s="53">
        <v>1.1000000000000001</v>
      </c>
      <c r="N724" s="54">
        <v>60</v>
      </c>
      <c r="O724" s="55">
        <f t="shared" si="183"/>
        <v>1041.2</v>
      </c>
      <c r="P724" s="57">
        <f t="shared" si="178"/>
        <v>1041</v>
      </c>
      <c r="Q724" s="23"/>
      <c r="R724" s="23"/>
      <c r="S724" s="46">
        <v>25</v>
      </c>
      <c r="T724" s="46">
        <v>25</v>
      </c>
      <c r="U724" s="46">
        <f t="shared" si="185"/>
        <v>200</v>
      </c>
      <c r="V724" s="15">
        <f t="shared" si="186"/>
        <v>250</v>
      </c>
    </row>
    <row r="725" spans="1:22" ht="13.5" customHeight="1">
      <c r="A725" s="235" t="str">
        <f t="shared" si="179"/>
        <v>LW17 11070Kolor</v>
      </c>
      <c r="B725" s="18" t="s">
        <v>101</v>
      </c>
      <c r="C725" s="14" t="s">
        <v>2</v>
      </c>
      <c r="D725" s="15">
        <v>110</v>
      </c>
      <c r="E725" s="13">
        <v>70</v>
      </c>
      <c r="F725" s="61" t="s">
        <v>2465</v>
      </c>
      <c r="G725" s="43" t="str">
        <f t="shared" si="184"/>
        <v>52,86</v>
      </c>
      <c r="H725" s="43" t="str">
        <f t="shared" si="172"/>
        <v>52,86</v>
      </c>
      <c r="I725" s="43">
        <f t="shared" si="180"/>
        <v>55.86</v>
      </c>
      <c r="J725" s="61" t="s">
        <v>2588</v>
      </c>
      <c r="K725" s="58" t="str">
        <f t="shared" si="187"/>
        <v>973,85</v>
      </c>
      <c r="L725" s="51">
        <f t="shared" si="188"/>
        <v>974</v>
      </c>
      <c r="M725" s="53">
        <v>1.1000000000000001</v>
      </c>
      <c r="N725" s="54">
        <v>60</v>
      </c>
      <c r="O725" s="55">
        <f t="shared" si="183"/>
        <v>1131.4000000000001</v>
      </c>
      <c r="P725" s="57">
        <f t="shared" si="178"/>
        <v>1131</v>
      </c>
      <c r="Q725" s="23"/>
      <c r="R725" s="23"/>
      <c r="S725" s="46">
        <v>25</v>
      </c>
      <c r="T725" s="46">
        <v>25</v>
      </c>
      <c r="U725" s="46">
        <f t="shared" si="185"/>
        <v>200</v>
      </c>
      <c r="V725" s="15">
        <f t="shared" si="186"/>
        <v>250</v>
      </c>
    </row>
    <row r="726" spans="1:22" ht="13.5" customHeight="1">
      <c r="A726" s="235" t="str">
        <f t="shared" si="179"/>
        <v>LW18 11070Kolor</v>
      </c>
      <c r="B726" s="18" t="s">
        <v>102</v>
      </c>
      <c r="C726" s="14" t="s">
        <v>2</v>
      </c>
      <c r="D726" s="15">
        <v>110</v>
      </c>
      <c r="E726" s="13">
        <v>70</v>
      </c>
      <c r="F726" s="61" t="s">
        <v>2554</v>
      </c>
      <c r="G726" s="43" t="str">
        <f t="shared" si="184"/>
        <v>54,95</v>
      </c>
      <c r="H726" s="43" t="str">
        <f t="shared" si="172"/>
        <v>54,95</v>
      </c>
      <c r="I726" s="43">
        <f t="shared" si="180"/>
        <v>57.95</v>
      </c>
      <c r="J726" s="61" t="s">
        <v>2589</v>
      </c>
      <c r="K726" s="58" t="str">
        <f t="shared" si="187"/>
        <v>1020,54</v>
      </c>
      <c r="L726" s="51">
        <f t="shared" si="188"/>
        <v>1021</v>
      </c>
      <c r="M726" s="53">
        <v>1.1000000000000001</v>
      </c>
      <c r="N726" s="54">
        <v>60</v>
      </c>
      <c r="O726" s="55">
        <f t="shared" si="183"/>
        <v>1183.1000000000001</v>
      </c>
      <c r="P726" s="57">
        <f t="shared" si="178"/>
        <v>1183</v>
      </c>
      <c r="Q726" s="23"/>
      <c r="R726" s="23"/>
      <c r="S726" s="46">
        <v>25</v>
      </c>
      <c r="T726" s="46">
        <v>25</v>
      </c>
      <c r="U726" s="46">
        <f t="shared" si="185"/>
        <v>200</v>
      </c>
      <c r="V726" s="15">
        <f t="shared" si="186"/>
        <v>250</v>
      </c>
    </row>
    <row r="727" spans="1:22" ht="13.5" customHeight="1">
      <c r="A727" s="235" t="str">
        <f t="shared" si="179"/>
        <v>LW19 11070Kolor</v>
      </c>
      <c r="B727" s="18" t="s">
        <v>103</v>
      </c>
      <c r="C727" s="14" t="s">
        <v>2</v>
      </c>
      <c r="D727" s="15">
        <v>110</v>
      </c>
      <c r="E727" s="13">
        <v>70</v>
      </c>
      <c r="F727" s="61" t="s">
        <v>2555</v>
      </c>
      <c r="G727" s="43" t="str">
        <f t="shared" si="184"/>
        <v>50,85</v>
      </c>
      <c r="H727" s="43" t="str">
        <f t="shared" si="172"/>
        <v>50,85</v>
      </c>
      <c r="I727" s="43">
        <f t="shared" si="180"/>
        <v>53.85</v>
      </c>
      <c r="J727" s="61" t="s">
        <v>2590</v>
      </c>
      <c r="K727" s="58" t="str">
        <f t="shared" si="187"/>
        <v>842,01</v>
      </c>
      <c r="L727" s="51">
        <f t="shared" si="188"/>
        <v>843</v>
      </c>
      <c r="M727" s="53">
        <v>1.1000000000000001</v>
      </c>
      <c r="N727" s="54">
        <v>60</v>
      </c>
      <c r="O727" s="55">
        <f t="shared" si="183"/>
        <v>987.30000000000007</v>
      </c>
      <c r="P727" s="57">
        <f t="shared" si="178"/>
        <v>987</v>
      </c>
      <c r="Q727" s="23"/>
      <c r="R727" s="23"/>
      <c r="S727" s="46">
        <v>25</v>
      </c>
      <c r="T727" s="46">
        <v>25</v>
      </c>
      <c r="U727" s="46">
        <f t="shared" si="185"/>
        <v>180</v>
      </c>
      <c r="V727" s="15">
        <f t="shared" si="186"/>
        <v>230</v>
      </c>
    </row>
    <row r="728" spans="1:22" ht="13.5" customHeight="1">
      <c r="A728" s="235" t="str">
        <f t="shared" si="179"/>
        <v>LW20 11070Kolor</v>
      </c>
      <c r="B728" s="18" t="s">
        <v>105</v>
      </c>
      <c r="C728" s="14" t="s">
        <v>2</v>
      </c>
      <c r="D728" s="15">
        <v>110</v>
      </c>
      <c r="E728" s="13">
        <v>70</v>
      </c>
      <c r="F728" s="61" t="s">
        <v>2556</v>
      </c>
      <c r="G728" s="43" t="str">
        <f t="shared" si="184"/>
        <v>52,98</v>
      </c>
      <c r="H728" s="43" t="str">
        <f t="shared" si="172"/>
        <v>52,98</v>
      </c>
      <c r="I728" s="43">
        <f t="shared" si="180"/>
        <v>55.98</v>
      </c>
      <c r="J728" s="61" t="s">
        <v>2591</v>
      </c>
      <c r="K728" s="58" t="str">
        <f t="shared" si="187"/>
        <v>924,21</v>
      </c>
      <c r="L728" s="51">
        <f t="shared" si="188"/>
        <v>925</v>
      </c>
      <c r="M728" s="53">
        <v>1.1000000000000001</v>
      </c>
      <c r="N728" s="54">
        <v>60</v>
      </c>
      <c r="O728" s="55">
        <f t="shared" si="183"/>
        <v>1077.5</v>
      </c>
      <c r="P728" s="57">
        <f t="shared" si="178"/>
        <v>1077</v>
      </c>
      <c r="Q728" s="23"/>
      <c r="R728" s="23"/>
      <c r="S728" s="46">
        <v>25</v>
      </c>
      <c r="T728" s="46">
        <v>25</v>
      </c>
      <c r="U728" s="46">
        <f t="shared" si="185"/>
        <v>200</v>
      </c>
      <c r="V728" s="15">
        <f t="shared" si="186"/>
        <v>250</v>
      </c>
    </row>
    <row r="729" spans="1:22" ht="13.5" customHeight="1">
      <c r="A729" s="235" t="str">
        <f t="shared" si="179"/>
        <v>LW2511070Kolor</v>
      </c>
      <c r="B729" s="18" t="s">
        <v>559</v>
      </c>
      <c r="C729" s="14" t="s">
        <v>2</v>
      </c>
      <c r="D729" s="15">
        <v>110</v>
      </c>
      <c r="E729" s="13">
        <v>70</v>
      </c>
      <c r="F729" s="61" t="s">
        <v>2557</v>
      </c>
      <c r="G729" s="43" t="str">
        <f t="shared" si="184"/>
        <v>41,57</v>
      </c>
      <c r="H729" s="43" t="str">
        <f t="shared" si="172"/>
        <v>41,57</v>
      </c>
      <c r="I729" s="43">
        <f t="shared" si="180"/>
        <v>44.57</v>
      </c>
      <c r="J729" s="61" t="s">
        <v>2592</v>
      </c>
      <c r="K729" s="58" t="str">
        <f t="shared" si="187"/>
        <v>736,57</v>
      </c>
      <c r="L729" s="51">
        <f t="shared" si="188"/>
        <v>737</v>
      </c>
      <c r="M729" s="53">
        <v>1.1000000000000001</v>
      </c>
      <c r="N729" s="54">
        <v>60</v>
      </c>
      <c r="O729" s="55">
        <f t="shared" si="183"/>
        <v>870.7</v>
      </c>
      <c r="P729" s="57">
        <f t="shared" si="178"/>
        <v>870</v>
      </c>
      <c r="Q729" s="23"/>
      <c r="R729" s="23"/>
      <c r="S729" s="46">
        <v>25</v>
      </c>
      <c r="T729" s="46">
        <v>25</v>
      </c>
      <c r="U729" s="46">
        <f t="shared" si="185"/>
        <v>160</v>
      </c>
      <c r="V729" s="15">
        <f t="shared" si="186"/>
        <v>210</v>
      </c>
    </row>
    <row r="730" spans="1:22" ht="13.5" customHeight="1">
      <c r="A730" s="235" t="str">
        <f t="shared" si="179"/>
        <v>LW2611070Kolor</v>
      </c>
      <c r="B730" s="18" t="s">
        <v>560</v>
      </c>
      <c r="C730" s="14" t="s">
        <v>2</v>
      </c>
      <c r="D730" s="15">
        <v>110</v>
      </c>
      <c r="E730" s="13">
        <v>70</v>
      </c>
      <c r="F730" s="61" t="s">
        <v>2558</v>
      </c>
      <c r="G730" s="43" t="str">
        <f t="shared" si="184"/>
        <v>43,68</v>
      </c>
      <c r="H730" s="43" t="str">
        <f t="shared" si="172"/>
        <v>43,68</v>
      </c>
      <c r="I730" s="43">
        <f t="shared" si="180"/>
        <v>46.68</v>
      </c>
      <c r="J730" s="61" t="s">
        <v>2593</v>
      </c>
      <c r="K730" s="58" t="str">
        <f t="shared" si="187"/>
        <v>852,60</v>
      </c>
      <c r="L730" s="51">
        <f t="shared" si="188"/>
        <v>853</v>
      </c>
      <c r="M730" s="53">
        <v>1.1000000000000001</v>
      </c>
      <c r="N730" s="54">
        <v>60</v>
      </c>
      <c r="O730" s="55">
        <f t="shared" si="183"/>
        <v>998.30000000000007</v>
      </c>
      <c r="P730" s="57">
        <f t="shared" si="178"/>
        <v>998</v>
      </c>
      <c r="Q730" s="23"/>
      <c r="R730" s="23"/>
      <c r="S730" s="46">
        <v>25</v>
      </c>
      <c r="T730" s="46">
        <v>25</v>
      </c>
      <c r="U730" s="46">
        <f t="shared" si="185"/>
        <v>160</v>
      </c>
      <c r="V730" s="15">
        <f t="shared" si="186"/>
        <v>210</v>
      </c>
    </row>
    <row r="731" spans="1:22" ht="13.5" customHeight="1">
      <c r="A731" s="235" t="str">
        <f t="shared" si="179"/>
        <v>LW2711070Kolor</v>
      </c>
      <c r="B731" s="18" t="s">
        <v>1738</v>
      </c>
      <c r="C731" s="14" t="s">
        <v>2</v>
      </c>
      <c r="D731" s="15">
        <v>110</v>
      </c>
      <c r="E731" s="13">
        <v>70</v>
      </c>
      <c r="F731" s="61" t="s">
        <v>2559</v>
      </c>
      <c r="G731" s="43" t="str">
        <f t="shared" si="184"/>
        <v>45,2</v>
      </c>
      <c r="H731" s="43" t="str">
        <f t="shared" si="172"/>
        <v>45,2</v>
      </c>
      <c r="I731" s="43">
        <f t="shared" si="180"/>
        <v>48.2</v>
      </c>
      <c r="J731" s="61" t="s">
        <v>2594</v>
      </c>
      <c r="K731" s="58" t="str">
        <f t="shared" si="187"/>
        <v>833,37</v>
      </c>
      <c r="L731" s="51">
        <f t="shared" si="188"/>
        <v>834</v>
      </c>
      <c r="M731" s="53">
        <v>1.1000000000000001</v>
      </c>
      <c r="N731" s="54">
        <v>60</v>
      </c>
      <c r="O731" s="55">
        <f t="shared" si="183"/>
        <v>977.40000000000009</v>
      </c>
      <c r="P731" s="57">
        <f t="shared" si="178"/>
        <v>977</v>
      </c>
      <c r="Q731" s="23"/>
      <c r="R731" s="23"/>
      <c r="S731" s="46">
        <v>25</v>
      </c>
      <c r="T731" s="46">
        <v>25</v>
      </c>
      <c r="U731" s="46">
        <f t="shared" si="185"/>
        <v>160</v>
      </c>
      <c r="V731" s="15">
        <f t="shared" si="186"/>
        <v>210</v>
      </c>
    </row>
    <row r="732" spans="1:22" ht="13.5" customHeight="1">
      <c r="A732" s="235" t="str">
        <f t="shared" si="179"/>
        <v>LW2811070Kolor</v>
      </c>
      <c r="B732" s="18" t="s">
        <v>1739</v>
      </c>
      <c r="C732" s="14" t="s">
        <v>2</v>
      </c>
      <c r="D732" s="15">
        <v>110</v>
      </c>
      <c r="E732" s="13">
        <v>70</v>
      </c>
      <c r="F732" s="61" t="s">
        <v>2560</v>
      </c>
      <c r="G732" s="43" t="str">
        <f t="shared" si="184"/>
        <v>47,45</v>
      </c>
      <c r="H732" s="43" t="str">
        <f t="shared" ref="H732:H779" si="189">MID(G732,1,5)</f>
        <v>47,45</v>
      </c>
      <c r="I732" s="43">
        <f t="shared" si="180"/>
        <v>50.45</v>
      </c>
      <c r="J732" s="61" t="s">
        <v>2595</v>
      </c>
      <c r="K732" s="58" t="str">
        <f t="shared" si="187"/>
        <v>969,74</v>
      </c>
      <c r="L732" s="51">
        <f t="shared" si="188"/>
        <v>970</v>
      </c>
      <c r="M732" s="53">
        <v>1.1000000000000001</v>
      </c>
      <c r="N732" s="54">
        <v>60</v>
      </c>
      <c r="O732" s="55">
        <f t="shared" si="183"/>
        <v>1127</v>
      </c>
      <c r="P732" s="57">
        <f t="shared" si="178"/>
        <v>1127</v>
      </c>
      <c r="Q732" s="23"/>
      <c r="R732" s="23"/>
      <c r="S732" s="46">
        <v>25</v>
      </c>
      <c r="T732" s="46">
        <v>25</v>
      </c>
      <c r="U732" s="46">
        <f t="shared" si="185"/>
        <v>180</v>
      </c>
      <c r="V732" s="15">
        <f t="shared" si="186"/>
        <v>230</v>
      </c>
    </row>
    <row r="733" spans="1:22" ht="13.5" customHeight="1">
      <c r="A733" s="235" t="str">
        <f t="shared" si="179"/>
        <v>LW2911070Kolor</v>
      </c>
      <c r="B733" s="18" t="s">
        <v>1740</v>
      </c>
      <c r="C733" s="14" t="s">
        <v>2</v>
      </c>
      <c r="D733" s="15">
        <v>110</v>
      </c>
      <c r="E733" s="13">
        <v>70</v>
      </c>
      <c r="F733" s="61" t="s">
        <v>2561</v>
      </c>
      <c r="G733" s="43" t="str">
        <f t="shared" si="184"/>
        <v>51,04</v>
      </c>
      <c r="H733" s="43" t="str">
        <f t="shared" si="189"/>
        <v>51,04</v>
      </c>
      <c r="I733" s="43">
        <f t="shared" si="180"/>
        <v>54.04</v>
      </c>
      <c r="J733" s="61" t="s">
        <v>2596</v>
      </c>
      <c r="K733" s="58" t="str">
        <f t="shared" si="187"/>
        <v>920,62</v>
      </c>
      <c r="L733" s="51">
        <f t="shared" si="188"/>
        <v>921</v>
      </c>
      <c r="M733" s="53">
        <v>1.1000000000000001</v>
      </c>
      <c r="N733" s="54">
        <v>60</v>
      </c>
      <c r="O733" s="55">
        <f t="shared" si="183"/>
        <v>1073.1000000000001</v>
      </c>
      <c r="P733" s="57">
        <f t="shared" ref="P733:P779" si="190">INT(O733)</f>
        <v>1073</v>
      </c>
      <c r="Q733" s="23"/>
      <c r="R733" s="23"/>
      <c r="S733" s="46">
        <v>25</v>
      </c>
      <c r="T733" s="46">
        <v>25</v>
      </c>
      <c r="U733" s="46">
        <f t="shared" si="185"/>
        <v>180</v>
      </c>
      <c r="V733" s="15">
        <f t="shared" si="186"/>
        <v>230</v>
      </c>
    </row>
    <row r="734" spans="1:22" ht="13.5" customHeight="1">
      <c r="A734" s="235" t="str">
        <f t="shared" si="179"/>
        <v>LW3011070Kolor</v>
      </c>
      <c r="B734" s="18" t="s">
        <v>1742</v>
      </c>
      <c r="C734" s="14" t="s">
        <v>2</v>
      </c>
      <c r="D734" s="15">
        <v>110</v>
      </c>
      <c r="E734" s="13">
        <v>70</v>
      </c>
      <c r="F734" s="61" t="s">
        <v>26</v>
      </c>
      <c r="G734" s="43" t="str">
        <f t="shared" si="184"/>
        <v>53,29</v>
      </c>
      <c r="H734" s="43" t="str">
        <f t="shared" si="189"/>
        <v>53,29</v>
      </c>
      <c r="I734" s="43">
        <f t="shared" si="180"/>
        <v>56.29</v>
      </c>
      <c r="J734" s="61" t="s">
        <v>2597</v>
      </c>
      <c r="K734" s="58" t="str">
        <f t="shared" si="187"/>
        <v>1098,59</v>
      </c>
      <c r="L734" s="51">
        <f t="shared" si="188"/>
        <v>1099</v>
      </c>
      <c r="M734" s="53">
        <v>1.1000000000000001</v>
      </c>
      <c r="N734" s="54">
        <v>60</v>
      </c>
      <c r="O734" s="55">
        <f t="shared" si="183"/>
        <v>1268.9000000000001</v>
      </c>
      <c r="P734" s="57">
        <f t="shared" si="190"/>
        <v>1268</v>
      </c>
      <c r="Q734" s="23"/>
      <c r="R734" s="23"/>
      <c r="S734" s="46">
        <v>25</v>
      </c>
      <c r="T734" s="46">
        <v>25</v>
      </c>
      <c r="U734" s="46">
        <f t="shared" si="185"/>
        <v>200</v>
      </c>
      <c r="V734" s="15">
        <f t="shared" si="186"/>
        <v>250</v>
      </c>
    </row>
    <row r="735" spans="1:22" ht="13.5" customHeight="1">
      <c r="A735" s="235" t="str">
        <f t="shared" si="179"/>
        <v>LW3111070Kolor</v>
      </c>
      <c r="B735" s="18" t="s">
        <v>1743</v>
      </c>
      <c r="C735" s="14" t="s">
        <v>2</v>
      </c>
      <c r="D735" s="15">
        <v>110</v>
      </c>
      <c r="E735" s="13">
        <v>70</v>
      </c>
      <c r="F735" s="61" t="s">
        <v>2562</v>
      </c>
      <c r="G735" s="43" t="str">
        <f t="shared" si="184"/>
        <v>55,42</v>
      </c>
      <c r="H735" s="43" t="str">
        <f t="shared" si="189"/>
        <v>55,42</v>
      </c>
      <c r="I735" s="43">
        <f t="shared" si="180"/>
        <v>58.42</v>
      </c>
      <c r="J735" s="61" t="s">
        <v>2598</v>
      </c>
      <c r="K735" s="58" t="str">
        <f t="shared" si="187"/>
        <v>1074,45</v>
      </c>
      <c r="L735" s="51">
        <f t="shared" si="188"/>
        <v>1075</v>
      </c>
      <c r="M735" s="53">
        <v>1.1000000000000001</v>
      </c>
      <c r="N735" s="54">
        <v>60</v>
      </c>
      <c r="O735" s="55">
        <f t="shared" si="183"/>
        <v>1242.5</v>
      </c>
      <c r="P735" s="57">
        <f t="shared" si="190"/>
        <v>1242</v>
      </c>
      <c r="Q735" s="23"/>
      <c r="R735" s="23"/>
      <c r="S735" s="46">
        <v>25</v>
      </c>
      <c r="T735" s="46">
        <v>25</v>
      </c>
      <c r="U735" s="46">
        <f t="shared" si="185"/>
        <v>200</v>
      </c>
      <c r="V735" s="15">
        <f t="shared" si="186"/>
        <v>250</v>
      </c>
    </row>
    <row r="736" spans="1:22" ht="13.5" customHeight="1">
      <c r="A736" s="235" t="str">
        <f t="shared" si="179"/>
        <v>LW3211070Kolor</v>
      </c>
      <c r="B736" s="18" t="s">
        <v>1744</v>
      </c>
      <c r="C736" s="14" t="s">
        <v>2</v>
      </c>
      <c r="D736" s="15">
        <v>110</v>
      </c>
      <c r="E736" s="13">
        <v>70</v>
      </c>
      <c r="F736" s="61" t="s">
        <v>2563</v>
      </c>
      <c r="G736" s="43" t="str">
        <f t="shared" si="184"/>
        <v>57,67</v>
      </c>
      <c r="H736" s="43" t="str">
        <f t="shared" si="189"/>
        <v>57,67</v>
      </c>
      <c r="I736" s="43">
        <f t="shared" si="180"/>
        <v>60.67</v>
      </c>
      <c r="J736" s="61" t="s">
        <v>2599</v>
      </c>
      <c r="K736" s="58" t="str">
        <f t="shared" si="187"/>
        <v>1214,19</v>
      </c>
      <c r="L736" s="51">
        <f t="shared" si="188"/>
        <v>1215</v>
      </c>
      <c r="M736" s="53">
        <v>1.1000000000000001</v>
      </c>
      <c r="N736" s="54">
        <v>60</v>
      </c>
      <c r="O736" s="55">
        <f t="shared" si="183"/>
        <v>1396.5</v>
      </c>
      <c r="P736" s="57">
        <f t="shared" si="190"/>
        <v>1396</v>
      </c>
      <c r="Q736" s="23"/>
      <c r="R736" s="23"/>
      <c r="S736" s="46">
        <v>25</v>
      </c>
      <c r="T736" s="46">
        <v>25</v>
      </c>
      <c r="U736" s="46">
        <f t="shared" si="185"/>
        <v>200</v>
      </c>
      <c r="V736" s="15">
        <f t="shared" si="186"/>
        <v>250</v>
      </c>
    </row>
    <row r="737" spans="1:22" ht="13.5" customHeight="1">
      <c r="A737" s="235" t="str">
        <f t="shared" si="179"/>
        <v>LW3311070Kolor</v>
      </c>
      <c r="B737" s="18" t="s">
        <v>1745</v>
      </c>
      <c r="C737" s="14" t="s">
        <v>2</v>
      </c>
      <c r="D737" s="15">
        <v>110</v>
      </c>
      <c r="E737" s="13">
        <v>70</v>
      </c>
      <c r="F737" s="61" t="s">
        <v>2564</v>
      </c>
      <c r="G737" s="43" t="str">
        <f t="shared" si="184"/>
        <v>59,23</v>
      </c>
      <c r="H737" s="43" t="str">
        <f t="shared" si="189"/>
        <v>59,23</v>
      </c>
      <c r="I737" s="43">
        <f t="shared" si="180"/>
        <v>62.23</v>
      </c>
      <c r="J737" s="61" t="s">
        <v>2600</v>
      </c>
      <c r="K737" s="58" t="str">
        <f t="shared" si="187"/>
        <v>1054,64</v>
      </c>
      <c r="L737" s="51">
        <f t="shared" si="188"/>
        <v>1055</v>
      </c>
      <c r="M737" s="53">
        <v>1.1000000000000001</v>
      </c>
      <c r="N737" s="54">
        <v>60</v>
      </c>
      <c r="O737" s="55">
        <f t="shared" si="183"/>
        <v>1220.5</v>
      </c>
      <c r="P737" s="57">
        <f t="shared" si="190"/>
        <v>1220</v>
      </c>
      <c r="Q737" s="23"/>
      <c r="R737" s="23"/>
      <c r="S737" s="46">
        <v>25</v>
      </c>
      <c r="T737" s="46">
        <v>25</v>
      </c>
      <c r="U737" s="46">
        <f t="shared" si="185"/>
        <v>200</v>
      </c>
      <c r="V737" s="15">
        <f t="shared" si="186"/>
        <v>250</v>
      </c>
    </row>
    <row r="738" spans="1:22" ht="13.5" customHeight="1">
      <c r="A738" s="235" t="str">
        <f t="shared" si="179"/>
        <v>LW3411070Kolor</v>
      </c>
      <c r="B738" s="18" t="s">
        <v>1746</v>
      </c>
      <c r="C738" s="14" t="s">
        <v>2</v>
      </c>
      <c r="D738" s="15">
        <v>110</v>
      </c>
      <c r="E738" s="13">
        <v>70</v>
      </c>
      <c r="F738" s="61" t="s">
        <v>2565</v>
      </c>
      <c r="G738" s="43" t="str">
        <f t="shared" si="184"/>
        <v>58,09</v>
      </c>
      <c r="H738" s="43" t="str">
        <f t="shared" si="189"/>
        <v>58,09</v>
      </c>
      <c r="I738" s="43">
        <f t="shared" si="180"/>
        <v>61.09</v>
      </c>
      <c r="J738" s="61" t="s">
        <v>2601</v>
      </c>
      <c r="K738" s="58" t="str">
        <f t="shared" si="187"/>
        <v>1221,22</v>
      </c>
      <c r="L738" s="51">
        <f t="shared" si="188"/>
        <v>1222</v>
      </c>
      <c r="M738" s="53">
        <v>1.1000000000000001</v>
      </c>
      <c r="N738" s="54">
        <v>60</v>
      </c>
      <c r="O738" s="55">
        <f t="shared" si="183"/>
        <v>1404.2</v>
      </c>
      <c r="P738" s="57">
        <f t="shared" si="190"/>
        <v>1404</v>
      </c>
      <c r="Q738" s="23"/>
      <c r="R738" s="23"/>
      <c r="S738" s="46">
        <v>25</v>
      </c>
      <c r="T738" s="46">
        <v>25</v>
      </c>
      <c r="U738" s="46">
        <f t="shared" si="185"/>
        <v>200</v>
      </c>
      <c r="V738" s="15">
        <f t="shared" si="186"/>
        <v>250</v>
      </c>
    </row>
    <row r="739" spans="1:22" ht="13.5" customHeight="1">
      <c r="A739" s="235" t="str">
        <f t="shared" si="179"/>
        <v>LW3511070Kolor</v>
      </c>
      <c r="B739" s="18" t="s">
        <v>1747</v>
      </c>
      <c r="C739" s="14" t="s">
        <v>2</v>
      </c>
      <c r="D739" s="15">
        <v>110</v>
      </c>
      <c r="E739" s="13">
        <v>70</v>
      </c>
      <c r="F739" s="61" t="s">
        <v>48</v>
      </c>
      <c r="G739" s="43" t="str">
        <f t="shared" si="184"/>
        <v>50,95</v>
      </c>
      <c r="H739" s="43" t="str">
        <f t="shared" si="189"/>
        <v>50,95</v>
      </c>
      <c r="I739" s="43">
        <f t="shared" si="180"/>
        <v>53.95</v>
      </c>
      <c r="J739" s="61" t="s">
        <v>2602</v>
      </c>
      <c r="K739" s="58" t="str">
        <f t="shared" si="187"/>
        <v>850,31</v>
      </c>
      <c r="L739" s="51">
        <f t="shared" si="188"/>
        <v>851</v>
      </c>
      <c r="M739" s="53">
        <v>1.1000000000000001</v>
      </c>
      <c r="N739" s="54">
        <v>60</v>
      </c>
      <c r="O739" s="55">
        <f t="shared" si="183"/>
        <v>996.1</v>
      </c>
      <c r="P739" s="57">
        <f t="shared" si="190"/>
        <v>996</v>
      </c>
      <c r="Q739" s="23"/>
      <c r="R739" s="23"/>
      <c r="S739" s="46">
        <v>25</v>
      </c>
      <c r="T739" s="46">
        <v>25</v>
      </c>
      <c r="U739" s="46">
        <f t="shared" si="185"/>
        <v>180</v>
      </c>
      <c r="V739" s="15">
        <f t="shared" si="186"/>
        <v>230</v>
      </c>
    </row>
    <row r="740" spans="1:22" ht="13.5" customHeight="1">
      <c r="A740" s="235" t="str">
        <f t="shared" si="179"/>
        <v>LW3611070Kolor</v>
      </c>
      <c r="B740" s="18" t="s">
        <v>1748</v>
      </c>
      <c r="C740" s="14" t="s">
        <v>2</v>
      </c>
      <c r="D740" s="15">
        <v>110</v>
      </c>
      <c r="E740" s="13">
        <v>70</v>
      </c>
      <c r="F740" s="61" t="s">
        <v>2566</v>
      </c>
      <c r="G740" s="43" t="str">
        <f t="shared" si="184"/>
        <v>53,2</v>
      </c>
      <c r="H740" s="43" t="str">
        <f t="shared" si="189"/>
        <v>53,2</v>
      </c>
      <c r="I740" s="43">
        <f t="shared" si="180"/>
        <v>56.2</v>
      </c>
      <c r="J740" s="61" t="s">
        <v>2603</v>
      </c>
      <c r="K740" s="58" t="str">
        <f t="shared" si="187"/>
        <v>990,04</v>
      </c>
      <c r="L740" s="51">
        <f t="shared" si="188"/>
        <v>991</v>
      </c>
      <c r="M740" s="53">
        <v>1.1000000000000001</v>
      </c>
      <c r="N740" s="54">
        <v>60</v>
      </c>
      <c r="O740" s="55">
        <f t="shared" si="183"/>
        <v>1150.1000000000001</v>
      </c>
      <c r="P740" s="57">
        <f t="shared" si="190"/>
        <v>1150</v>
      </c>
      <c r="Q740" s="23"/>
      <c r="R740" s="23"/>
      <c r="S740" s="46">
        <v>25</v>
      </c>
      <c r="T740" s="46">
        <v>25</v>
      </c>
      <c r="U740" s="46">
        <f t="shared" si="185"/>
        <v>200</v>
      </c>
      <c r="V740" s="15">
        <f t="shared" si="186"/>
        <v>250</v>
      </c>
    </row>
    <row r="741" spans="1:22" ht="13.5" customHeight="1">
      <c r="A741" s="235" t="str">
        <f t="shared" si="179"/>
        <v>LW3711070Kolor</v>
      </c>
      <c r="B741" s="18" t="s">
        <v>1907</v>
      </c>
      <c r="C741" s="14" t="s">
        <v>2</v>
      </c>
      <c r="D741" s="15">
        <v>110</v>
      </c>
      <c r="E741" s="13">
        <v>70</v>
      </c>
      <c r="F741" s="61" t="s">
        <v>2567</v>
      </c>
      <c r="G741" s="43" t="str">
        <f t="shared" si="184"/>
        <v>51,22</v>
      </c>
      <c r="H741" s="43" t="str">
        <f t="shared" si="189"/>
        <v>51,22</v>
      </c>
      <c r="I741" s="43">
        <f t="shared" si="180"/>
        <v>54.22</v>
      </c>
      <c r="J741" s="61" t="s">
        <v>2604</v>
      </c>
      <c r="K741" s="58" t="str">
        <f t="shared" si="187"/>
        <v>788,43</v>
      </c>
      <c r="L741" s="51">
        <f t="shared" si="188"/>
        <v>789</v>
      </c>
      <c r="M741" s="53">
        <v>1.1000000000000001</v>
      </c>
      <c r="N741" s="54">
        <v>60</v>
      </c>
      <c r="O741" s="55">
        <f t="shared" si="183"/>
        <v>927.90000000000009</v>
      </c>
      <c r="P741" s="57">
        <f t="shared" si="190"/>
        <v>927</v>
      </c>
      <c r="Q741" s="23"/>
      <c r="R741" s="23"/>
      <c r="S741" s="46">
        <v>25</v>
      </c>
      <c r="T741" s="46">
        <v>25</v>
      </c>
      <c r="U741" s="46">
        <f t="shared" si="185"/>
        <v>180</v>
      </c>
      <c r="V741" s="15">
        <f t="shared" si="186"/>
        <v>230</v>
      </c>
    </row>
    <row r="742" spans="1:22" s="4" customFormat="1" ht="13.5" customHeight="1">
      <c r="A742" s="235" t="str">
        <f t="shared" si="179"/>
        <v>LW3811070Kolor</v>
      </c>
      <c r="B742" s="18" t="s">
        <v>1978</v>
      </c>
      <c r="C742" s="14" t="s">
        <v>2</v>
      </c>
      <c r="D742" s="15">
        <v>110</v>
      </c>
      <c r="E742" s="13">
        <v>70</v>
      </c>
      <c r="F742" s="61" t="s">
        <v>2568</v>
      </c>
      <c r="G742" s="43" t="str">
        <f t="shared" si="184"/>
        <v>50,63</v>
      </c>
      <c r="H742" s="43" t="str">
        <f t="shared" si="189"/>
        <v>50,63</v>
      </c>
      <c r="I742" s="43">
        <f t="shared" si="180"/>
        <v>53.63</v>
      </c>
      <c r="J742" s="61" t="s">
        <v>2605</v>
      </c>
      <c r="K742" s="58" t="str">
        <f t="shared" si="187"/>
        <v>908,24</v>
      </c>
      <c r="L742" s="51">
        <f t="shared" si="188"/>
        <v>909</v>
      </c>
      <c r="M742" s="53">
        <v>1.1000000000000001</v>
      </c>
      <c r="N742" s="54">
        <v>60</v>
      </c>
      <c r="O742" s="55">
        <f t="shared" si="183"/>
        <v>1059.9000000000001</v>
      </c>
      <c r="P742" s="57">
        <f t="shared" si="190"/>
        <v>1059</v>
      </c>
      <c r="Q742" s="23"/>
      <c r="R742" s="23"/>
      <c r="S742" s="46">
        <v>25</v>
      </c>
      <c r="T742" s="46">
        <v>25</v>
      </c>
      <c r="U742" s="46">
        <f t="shared" si="185"/>
        <v>180</v>
      </c>
      <c r="V742" s="15">
        <f t="shared" si="186"/>
        <v>230</v>
      </c>
    </row>
    <row r="743" spans="1:22" ht="13.5" customHeight="1">
      <c r="A743" s="23" t="str">
        <f t="shared" ref="A743:A779" si="191">CONCATENATE(B743,D743,E743,C743)</f>
        <v>LW duble 1 11070Drewnopodobne</v>
      </c>
      <c r="B743" s="18" t="s">
        <v>90</v>
      </c>
      <c r="C743" s="14" t="s">
        <v>432</v>
      </c>
      <c r="D743" s="15">
        <v>110</v>
      </c>
      <c r="E743" s="13">
        <v>70</v>
      </c>
      <c r="F743" s="61" t="s">
        <v>2539</v>
      </c>
      <c r="G743" s="43" t="str">
        <f t="shared" si="184"/>
        <v>49,71</v>
      </c>
      <c r="H743" s="43" t="str">
        <f t="shared" si="189"/>
        <v>49,71</v>
      </c>
      <c r="I743" s="43">
        <f>H743+3</f>
        <v>52.71</v>
      </c>
      <c r="J743" s="56"/>
      <c r="K743" s="58">
        <f t="shared" ref="K743:K779" si="192">P669+(P706-P669)/2</f>
        <v>932</v>
      </c>
      <c r="L743" s="51">
        <f t="shared" si="188"/>
        <v>932</v>
      </c>
      <c r="M743" s="53">
        <v>1.1000000000000001</v>
      </c>
      <c r="N743" s="54">
        <v>60</v>
      </c>
      <c r="O743" s="55">
        <f t="shared" ref="O743:O779" si="193">L743*M743+N743</f>
        <v>1085.2</v>
      </c>
      <c r="P743" s="57">
        <f t="shared" si="190"/>
        <v>1085</v>
      </c>
      <c r="Q743" s="23"/>
      <c r="R743" s="23"/>
      <c r="S743" s="46">
        <v>25</v>
      </c>
      <c r="T743" s="46">
        <v>25</v>
      </c>
      <c r="U743" s="46">
        <f t="shared" si="185"/>
        <v>180</v>
      </c>
      <c r="V743" s="15">
        <f t="shared" ref="V743:V779" si="194">SUM(S743:U743)</f>
        <v>230</v>
      </c>
    </row>
    <row r="744" spans="1:22" ht="13.5" customHeight="1">
      <c r="A744" s="23" t="str">
        <f t="shared" si="191"/>
        <v>LW duble 2 11070Drewnopodobne</v>
      </c>
      <c r="B744" s="18" t="s">
        <v>91</v>
      </c>
      <c r="C744" s="14" t="s">
        <v>432</v>
      </c>
      <c r="D744" s="15">
        <v>110</v>
      </c>
      <c r="E744" s="13">
        <v>70</v>
      </c>
      <c r="F744" s="61" t="s">
        <v>2540</v>
      </c>
      <c r="G744" s="43" t="str">
        <f t="shared" si="184"/>
        <v>48,12</v>
      </c>
      <c r="H744" s="43" t="str">
        <f t="shared" si="189"/>
        <v>48,12</v>
      </c>
      <c r="I744" s="43">
        <f t="shared" ref="I744:I779" si="195">H744+3</f>
        <v>51.12</v>
      </c>
      <c r="J744" s="44"/>
      <c r="K744" s="58">
        <f t="shared" si="192"/>
        <v>1044.5</v>
      </c>
      <c r="L744" s="51">
        <f t="shared" si="188"/>
        <v>1045</v>
      </c>
      <c r="M744" s="53">
        <v>1.1000000000000001</v>
      </c>
      <c r="N744" s="54">
        <v>60</v>
      </c>
      <c r="O744" s="55">
        <f t="shared" si="193"/>
        <v>1209.5</v>
      </c>
      <c r="P744" s="57">
        <f t="shared" si="190"/>
        <v>1209</v>
      </c>
      <c r="Q744" s="23"/>
      <c r="R744" s="23"/>
      <c r="S744" s="46">
        <v>25</v>
      </c>
      <c r="T744" s="46">
        <v>25</v>
      </c>
      <c r="U744" s="46">
        <f t="shared" si="185"/>
        <v>180</v>
      </c>
      <c r="V744" s="15">
        <f t="shared" si="194"/>
        <v>230</v>
      </c>
    </row>
    <row r="745" spans="1:22" ht="13.5" customHeight="1">
      <c r="A745" s="23" t="str">
        <f t="shared" si="191"/>
        <v>LW duble 3 11070Drewnopodobne</v>
      </c>
      <c r="B745" s="18" t="s">
        <v>92</v>
      </c>
      <c r="C745" s="14" t="s">
        <v>432</v>
      </c>
      <c r="D745" s="15">
        <v>110</v>
      </c>
      <c r="E745" s="13">
        <v>70</v>
      </c>
      <c r="F745" s="61" t="s">
        <v>2541</v>
      </c>
      <c r="G745" s="43" t="str">
        <f t="shared" si="184"/>
        <v>53,63</v>
      </c>
      <c r="H745" s="43" t="str">
        <f t="shared" si="189"/>
        <v>53,63</v>
      </c>
      <c r="I745" s="43">
        <f t="shared" si="195"/>
        <v>56.63</v>
      </c>
      <c r="J745" s="44"/>
      <c r="K745" s="58">
        <f t="shared" si="192"/>
        <v>1278</v>
      </c>
      <c r="L745" s="51">
        <f t="shared" si="188"/>
        <v>1278</v>
      </c>
      <c r="M745" s="53">
        <v>1.1000000000000001</v>
      </c>
      <c r="N745" s="54">
        <v>60</v>
      </c>
      <c r="O745" s="55">
        <f t="shared" si="193"/>
        <v>1465.8000000000002</v>
      </c>
      <c r="P745" s="57">
        <f t="shared" si="190"/>
        <v>1465</v>
      </c>
      <c r="Q745" s="23"/>
      <c r="R745" s="23"/>
      <c r="S745" s="46">
        <v>25</v>
      </c>
      <c r="T745" s="46">
        <v>25</v>
      </c>
      <c r="U745" s="46">
        <f t="shared" si="185"/>
        <v>200</v>
      </c>
      <c r="V745" s="15">
        <f t="shared" si="194"/>
        <v>250</v>
      </c>
    </row>
    <row r="746" spans="1:22" ht="13.5" customHeight="1">
      <c r="A746" s="23" t="str">
        <f t="shared" si="191"/>
        <v>LW1 11070Drewnopodobne</v>
      </c>
      <c r="B746" s="18" t="s">
        <v>93</v>
      </c>
      <c r="C746" s="14" t="s">
        <v>432</v>
      </c>
      <c r="D746" s="15">
        <v>110</v>
      </c>
      <c r="E746" s="13">
        <v>70</v>
      </c>
      <c r="F746" s="61" t="s">
        <v>2542</v>
      </c>
      <c r="G746" s="43" t="str">
        <f t="shared" si="184"/>
        <v>37,55</v>
      </c>
      <c r="H746" s="43" t="str">
        <f t="shared" si="189"/>
        <v>37,55</v>
      </c>
      <c r="I746" s="43">
        <f t="shared" si="195"/>
        <v>40.549999999999997</v>
      </c>
      <c r="J746" s="44"/>
      <c r="K746" s="58">
        <f t="shared" si="192"/>
        <v>644.5</v>
      </c>
      <c r="L746" s="51">
        <f t="shared" si="188"/>
        <v>645</v>
      </c>
      <c r="M746" s="53">
        <v>1.1000000000000001</v>
      </c>
      <c r="N746" s="54">
        <v>60</v>
      </c>
      <c r="O746" s="55">
        <f t="shared" si="193"/>
        <v>769.50000000000011</v>
      </c>
      <c r="P746" s="57">
        <f t="shared" si="190"/>
        <v>769</v>
      </c>
      <c r="Q746" s="23"/>
      <c r="R746" s="23"/>
      <c r="S746" s="46">
        <v>25</v>
      </c>
      <c r="T746" s="46">
        <v>25</v>
      </c>
      <c r="U746" s="46">
        <f t="shared" si="185"/>
        <v>160</v>
      </c>
      <c r="V746" s="15">
        <f t="shared" si="194"/>
        <v>210</v>
      </c>
    </row>
    <row r="747" spans="1:22" ht="13.5" customHeight="1">
      <c r="A747" s="23" t="str">
        <f t="shared" si="191"/>
        <v>LW2 11070Drewnopodobne</v>
      </c>
      <c r="B747" s="18" t="s">
        <v>104</v>
      </c>
      <c r="C747" s="14" t="s">
        <v>432</v>
      </c>
      <c r="D747" s="15">
        <v>110</v>
      </c>
      <c r="E747" s="13">
        <v>70</v>
      </c>
      <c r="F747" s="61" t="s">
        <v>2543</v>
      </c>
      <c r="G747" s="43" t="str">
        <f t="shared" si="184"/>
        <v>38,81</v>
      </c>
      <c r="H747" s="43" t="str">
        <f t="shared" si="189"/>
        <v>38,81</v>
      </c>
      <c r="I747" s="43">
        <f t="shared" si="195"/>
        <v>41.81</v>
      </c>
      <c r="J747" s="44"/>
      <c r="K747" s="58">
        <f t="shared" si="192"/>
        <v>693.5</v>
      </c>
      <c r="L747" s="51">
        <f t="shared" si="188"/>
        <v>694</v>
      </c>
      <c r="M747" s="53">
        <v>1.1000000000000001</v>
      </c>
      <c r="N747" s="54">
        <v>60</v>
      </c>
      <c r="O747" s="55">
        <f t="shared" si="193"/>
        <v>823.40000000000009</v>
      </c>
      <c r="P747" s="57">
        <f t="shared" si="190"/>
        <v>823</v>
      </c>
      <c r="Q747" s="23"/>
      <c r="R747" s="23"/>
      <c r="S747" s="46">
        <v>25</v>
      </c>
      <c r="T747" s="46">
        <v>25</v>
      </c>
      <c r="U747" s="46">
        <f t="shared" si="185"/>
        <v>160</v>
      </c>
      <c r="V747" s="15">
        <f t="shared" si="194"/>
        <v>210</v>
      </c>
    </row>
    <row r="748" spans="1:22" ht="13.5" customHeight="1">
      <c r="A748" s="23" t="str">
        <f t="shared" si="191"/>
        <v>LW3 11070Drewnopodobne</v>
      </c>
      <c r="B748" s="18" t="s">
        <v>106</v>
      </c>
      <c r="C748" s="14" t="s">
        <v>432</v>
      </c>
      <c r="D748" s="15">
        <v>110</v>
      </c>
      <c r="E748" s="13">
        <v>70</v>
      </c>
      <c r="F748" s="61" t="s">
        <v>30</v>
      </c>
      <c r="G748" s="43" t="str">
        <f t="shared" si="184"/>
        <v>41,61</v>
      </c>
      <c r="H748" s="43" t="str">
        <f t="shared" si="189"/>
        <v>41,61</v>
      </c>
      <c r="I748" s="43">
        <f t="shared" si="195"/>
        <v>44.61</v>
      </c>
      <c r="J748" s="44"/>
      <c r="K748" s="58">
        <f t="shared" si="192"/>
        <v>759.5</v>
      </c>
      <c r="L748" s="51">
        <f t="shared" si="188"/>
        <v>760</v>
      </c>
      <c r="M748" s="53">
        <v>1.1000000000000001</v>
      </c>
      <c r="N748" s="54">
        <v>60</v>
      </c>
      <c r="O748" s="55">
        <f t="shared" si="193"/>
        <v>896.00000000000011</v>
      </c>
      <c r="P748" s="57">
        <f t="shared" si="190"/>
        <v>896</v>
      </c>
      <c r="Q748" s="23"/>
      <c r="R748" s="23"/>
      <c r="S748" s="46">
        <v>25</v>
      </c>
      <c r="T748" s="46">
        <v>25</v>
      </c>
      <c r="U748" s="46">
        <f t="shared" si="185"/>
        <v>160</v>
      </c>
      <c r="V748" s="15">
        <f t="shared" si="194"/>
        <v>210</v>
      </c>
    </row>
    <row r="749" spans="1:22" ht="13.5" customHeight="1">
      <c r="A749" s="23" t="str">
        <f t="shared" si="191"/>
        <v>LW4 11070Drewnopodobne</v>
      </c>
      <c r="B749" s="18" t="s">
        <v>107</v>
      </c>
      <c r="C749" s="14" t="s">
        <v>432</v>
      </c>
      <c r="D749" s="15">
        <v>110</v>
      </c>
      <c r="E749" s="13">
        <v>70</v>
      </c>
      <c r="F749" s="61" t="s">
        <v>2544</v>
      </c>
      <c r="G749" s="43" t="str">
        <f t="shared" si="184"/>
        <v>45,18</v>
      </c>
      <c r="H749" s="43" t="str">
        <f t="shared" si="189"/>
        <v>45,18</v>
      </c>
      <c r="I749" s="43">
        <f t="shared" si="195"/>
        <v>48.18</v>
      </c>
      <c r="J749" s="44"/>
      <c r="K749" s="58">
        <f t="shared" si="192"/>
        <v>815</v>
      </c>
      <c r="L749" s="51">
        <f t="shared" si="188"/>
        <v>815</v>
      </c>
      <c r="M749" s="53">
        <v>1.1000000000000001</v>
      </c>
      <c r="N749" s="54">
        <v>60</v>
      </c>
      <c r="O749" s="55">
        <f t="shared" si="193"/>
        <v>956.50000000000011</v>
      </c>
      <c r="P749" s="57">
        <f t="shared" si="190"/>
        <v>956</v>
      </c>
      <c r="Q749" s="23"/>
      <c r="R749" s="23"/>
      <c r="S749" s="46">
        <v>25</v>
      </c>
      <c r="T749" s="46">
        <v>25</v>
      </c>
      <c r="U749" s="46">
        <f t="shared" si="185"/>
        <v>160</v>
      </c>
      <c r="V749" s="15">
        <f t="shared" si="194"/>
        <v>210</v>
      </c>
    </row>
    <row r="750" spans="1:22" ht="13.5" customHeight="1">
      <c r="A750" s="23" t="str">
        <f t="shared" si="191"/>
        <v>LW5 11070Drewnopodobne</v>
      </c>
      <c r="B750" s="18" t="s">
        <v>108</v>
      </c>
      <c r="C750" s="14" t="s">
        <v>432</v>
      </c>
      <c r="D750" s="15">
        <v>110</v>
      </c>
      <c r="E750" s="13">
        <v>70</v>
      </c>
      <c r="F750" s="61" t="s">
        <v>2545</v>
      </c>
      <c r="G750" s="43" t="str">
        <f t="shared" si="184"/>
        <v>46,52</v>
      </c>
      <c r="H750" s="43" t="str">
        <f t="shared" si="189"/>
        <v>46,52</v>
      </c>
      <c r="I750" s="43">
        <f t="shared" si="195"/>
        <v>49.52</v>
      </c>
      <c r="J750" s="44"/>
      <c r="K750" s="58">
        <f t="shared" si="192"/>
        <v>859</v>
      </c>
      <c r="L750" s="51">
        <f t="shared" si="188"/>
        <v>859</v>
      </c>
      <c r="M750" s="53">
        <v>1.1000000000000001</v>
      </c>
      <c r="N750" s="54">
        <v>60</v>
      </c>
      <c r="O750" s="55">
        <f t="shared" si="193"/>
        <v>1004.9000000000001</v>
      </c>
      <c r="P750" s="57">
        <f t="shared" si="190"/>
        <v>1004</v>
      </c>
      <c r="Q750" s="23"/>
      <c r="R750" s="23"/>
      <c r="S750" s="46">
        <v>25</v>
      </c>
      <c r="T750" s="46">
        <v>25</v>
      </c>
      <c r="U750" s="46">
        <f t="shared" si="185"/>
        <v>160</v>
      </c>
      <c r="V750" s="15">
        <f t="shared" si="194"/>
        <v>210</v>
      </c>
    </row>
    <row r="751" spans="1:22" ht="13.5" customHeight="1">
      <c r="A751" s="23" t="str">
        <f t="shared" si="191"/>
        <v>LW6 11070Drewnopodobne</v>
      </c>
      <c r="B751" s="18" t="s">
        <v>109</v>
      </c>
      <c r="C751" s="14" t="s">
        <v>432</v>
      </c>
      <c r="D751" s="15">
        <v>110</v>
      </c>
      <c r="E751" s="13">
        <v>70</v>
      </c>
      <c r="F751" s="61" t="s">
        <v>2546</v>
      </c>
      <c r="G751" s="43" t="str">
        <f t="shared" si="184"/>
        <v>48,62</v>
      </c>
      <c r="H751" s="43" t="str">
        <f t="shared" si="189"/>
        <v>48,62</v>
      </c>
      <c r="I751" s="43">
        <f t="shared" si="195"/>
        <v>51.62</v>
      </c>
      <c r="J751" s="44"/>
      <c r="K751" s="58">
        <f t="shared" si="192"/>
        <v>922</v>
      </c>
      <c r="L751" s="51">
        <f t="shared" si="188"/>
        <v>922</v>
      </c>
      <c r="M751" s="53">
        <v>1.1000000000000001</v>
      </c>
      <c r="N751" s="54">
        <v>60</v>
      </c>
      <c r="O751" s="55">
        <f t="shared" si="193"/>
        <v>1074.2</v>
      </c>
      <c r="P751" s="57">
        <f t="shared" si="190"/>
        <v>1074</v>
      </c>
      <c r="Q751" s="23"/>
      <c r="R751" s="23"/>
      <c r="S751" s="46">
        <v>25</v>
      </c>
      <c r="T751" s="46">
        <v>25</v>
      </c>
      <c r="U751" s="46">
        <f t="shared" si="185"/>
        <v>180</v>
      </c>
      <c r="V751" s="15">
        <f t="shared" si="194"/>
        <v>230</v>
      </c>
    </row>
    <row r="752" spans="1:22" ht="13.5" customHeight="1">
      <c r="A752" s="23" t="str">
        <f t="shared" si="191"/>
        <v>LW7 11070Drewnopodobne</v>
      </c>
      <c r="B752" s="18" t="s">
        <v>110</v>
      </c>
      <c r="C752" s="14" t="s">
        <v>432</v>
      </c>
      <c r="D752" s="15">
        <v>110</v>
      </c>
      <c r="E752" s="13">
        <v>70</v>
      </c>
      <c r="F752" s="61" t="s">
        <v>2547</v>
      </c>
      <c r="G752" s="43" t="str">
        <f t="shared" si="184"/>
        <v>44,74</v>
      </c>
      <c r="H752" s="43" t="str">
        <f t="shared" si="189"/>
        <v>44,74</v>
      </c>
      <c r="I752" s="43">
        <f t="shared" si="195"/>
        <v>47.74</v>
      </c>
      <c r="J752" s="44"/>
      <c r="K752" s="58">
        <f t="shared" si="192"/>
        <v>817.5</v>
      </c>
      <c r="L752" s="51">
        <f t="shared" si="188"/>
        <v>818</v>
      </c>
      <c r="M752" s="53">
        <v>1.1000000000000001</v>
      </c>
      <c r="N752" s="54">
        <v>60</v>
      </c>
      <c r="O752" s="55">
        <f t="shared" si="193"/>
        <v>959.80000000000007</v>
      </c>
      <c r="P752" s="57">
        <f t="shared" si="190"/>
        <v>959</v>
      </c>
      <c r="Q752" s="23"/>
      <c r="R752" s="23"/>
      <c r="S752" s="46">
        <v>25</v>
      </c>
      <c r="T752" s="46">
        <v>25</v>
      </c>
      <c r="U752" s="46">
        <f t="shared" si="185"/>
        <v>160</v>
      </c>
      <c r="V752" s="15">
        <f t="shared" si="194"/>
        <v>210</v>
      </c>
    </row>
    <row r="753" spans="1:22" ht="13.5" customHeight="1">
      <c r="A753" s="23" t="str">
        <f t="shared" si="191"/>
        <v>LW8 11070Drewnopodobne</v>
      </c>
      <c r="B753" s="18" t="s">
        <v>111</v>
      </c>
      <c r="C753" s="14" t="s">
        <v>432</v>
      </c>
      <c r="D753" s="15">
        <v>110</v>
      </c>
      <c r="E753" s="13">
        <v>70</v>
      </c>
      <c r="F753" s="61" t="s">
        <v>2252</v>
      </c>
      <c r="G753" s="43" t="str">
        <f t="shared" si="184"/>
        <v>46,85</v>
      </c>
      <c r="H753" s="43" t="str">
        <f t="shared" si="189"/>
        <v>46,85</v>
      </c>
      <c r="I753" s="43">
        <f t="shared" si="195"/>
        <v>49.85</v>
      </c>
      <c r="J753" s="44"/>
      <c r="K753" s="58">
        <f t="shared" si="192"/>
        <v>881</v>
      </c>
      <c r="L753" s="51">
        <f t="shared" si="188"/>
        <v>881</v>
      </c>
      <c r="M753" s="53">
        <v>1.1000000000000001</v>
      </c>
      <c r="N753" s="54">
        <v>60</v>
      </c>
      <c r="O753" s="55">
        <f t="shared" si="193"/>
        <v>1029.0999999999999</v>
      </c>
      <c r="P753" s="57">
        <f t="shared" si="190"/>
        <v>1029</v>
      </c>
      <c r="Q753" s="23"/>
      <c r="R753" s="23"/>
      <c r="S753" s="46">
        <v>25</v>
      </c>
      <c r="T753" s="46">
        <v>25</v>
      </c>
      <c r="U753" s="46">
        <f t="shared" si="185"/>
        <v>160</v>
      </c>
      <c r="V753" s="15">
        <f t="shared" si="194"/>
        <v>210</v>
      </c>
    </row>
    <row r="754" spans="1:22" ht="13.5" customHeight="1">
      <c r="A754" s="23" t="str">
        <f t="shared" si="191"/>
        <v>LW9 11070Drewnopodobne</v>
      </c>
      <c r="B754" s="18" t="s">
        <v>112</v>
      </c>
      <c r="C754" s="14" t="s">
        <v>432</v>
      </c>
      <c r="D754" s="15">
        <v>110</v>
      </c>
      <c r="E754" s="13">
        <v>70</v>
      </c>
      <c r="F754" s="61" t="s">
        <v>2548</v>
      </c>
      <c r="G754" s="43" t="str">
        <f t="shared" si="184"/>
        <v>46,77</v>
      </c>
      <c r="H754" s="43" t="str">
        <f t="shared" si="189"/>
        <v>46,77</v>
      </c>
      <c r="I754" s="43">
        <f t="shared" si="195"/>
        <v>49.77</v>
      </c>
      <c r="J754" s="44"/>
      <c r="K754" s="58">
        <f t="shared" si="192"/>
        <v>935.5</v>
      </c>
      <c r="L754" s="51">
        <f t="shared" si="188"/>
        <v>936</v>
      </c>
      <c r="M754" s="53">
        <v>1.1000000000000001</v>
      </c>
      <c r="N754" s="54">
        <v>60</v>
      </c>
      <c r="O754" s="55">
        <f t="shared" si="193"/>
        <v>1089.6000000000001</v>
      </c>
      <c r="P754" s="57">
        <f t="shared" si="190"/>
        <v>1089</v>
      </c>
      <c r="Q754" s="23"/>
      <c r="R754" s="23"/>
      <c r="S754" s="46">
        <v>25</v>
      </c>
      <c r="T754" s="46">
        <v>25</v>
      </c>
      <c r="U754" s="46">
        <f t="shared" si="185"/>
        <v>160</v>
      </c>
      <c r="V754" s="15">
        <f t="shared" si="194"/>
        <v>210</v>
      </c>
    </row>
    <row r="755" spans="1:22" ht="13.5" customHeight="1">
      <c r="A755" s="23" t="str">
        <f t="shared" si="191"/>
        <v>LW10 11070Drewnopodobne</v>
      </c>
      <c r="B755" s="18" t="s">
        <v>94</v>
      </c>
      <c r="C755" s="14" t="s">
        <v>432</v>
      </c>
      <c r="D755" s="15">
        <v>110</v>
      </c>
      <c r="E755" s="13">
        <v>70</v>
      </c>
      <c r="F755" s="61" t="s">
        <v>66</v>
      </c>
      <c r="G755" s="43" t="str">
        <f t="shared" si="184"/>
        <v>48,86</v>
      </c>
      <c r="H755" s="43" t="str">
        <f t="shared" si="189"/>
        <v>48,86</v>
      </c>
      <c r="I755" s="43">
        <f t="shared" si="195"/>
        <v>51.86</v>
      </c>
      <c r="J755" s="44"/>
      <c r="K755" s="58">
        <f t="shared" si="192"/>
        <v>999</v>
      </c>
      <c r="L755" s="51">
        <f t="shared" si="188"/>
        <v>999</v>
      </c>
      <c r="M755" s="53">
        <v>1.1000000000000001</v>
      </c>
      <c r="N755" s="54">
        <v>60</v>
      </c>
      <c r="O755" s="55">
        <f t="shared" si="193"/>
        <v>1158.9000000000001</v>
      </c>
      <c r="P755" s="57">
        <f t="shared" si="190"/>
        <v>1158</v>
      </c>
      <c r="Q755" s="23"/>
      <c r="R755" s="23"/>
      <c r="S755" s="46">
        <v>25</v>
      </c>
      <c r="T755" s="46">
        <v>25</v>
      </c>
      <c r="U755" s="46">
        <f t="shared" si="185"/>
        <v>180</v>
      </c>
      <c r="V755" s="15">
        <f t="shared" si="194"/>
        <v>230</v>
      </c>
    </row>
    <row r="756" spans="1:22" ht="13.5" customHeight="1">
      <c r="A756" s="23" t="str">
        <f t="shared" si="191"/>
        <v>LW11 11070Drewnopodobne</v>
      </c>
      <c r="B756" s="18" t="s">
        <v>95</v>
      </c>
      <c r="C756" s="14" t="s">
        <v>432</v>
      </c>
      <c r="D756" s="15">
        <v>110</v>
      </c>
      <c r="E756" s="13">
        <v>70</v>
      </c>
      <c r="F756" s="61" t="s">
        <v>2549</v>
      </c>
      <c r="G756" s="43" t="str">
        <f t="shared" si="184"/>
        <v>51,25</v>
      </c>
      <c r="H756" s="43" t="str">
        <f t="shared" si="189"/>
        <v>51,25</v>
      </c>
      <c r="I756" s="43">
        <f t="shared" si="195"/>
        <v>54.25</v>
      </c>
      <c r="J756" s="44"/>
      <c r="K756" s="58">
        <f t="shared" si="192"/>
        <v>881.5</v>
      </c>
      <c r="L756" s="51">
        <f t="shared" si="188"/>
        <v>882</v>
      </c>
      <c r="M756" s="53">
        <v>1.1000000000000001</v>
      </c>
      <c r="N756" s="54">
        <v>60</v>
      </c>
      <c r="O756" s="55">
        <f t="shared" si="193"/>
        <v>1030.2</v>
      </c>
      <c r="P756" s="57">
        <f t="shared" si="190"/>
        <v>1030</v>
      </c>
      <c r="Q756" s="23"/>
      <c r="R756" s="23"/>
      <c r="S756" s="46">
        <v>25</v>
      </c>
      <c r="T756" s="46">
        <v>25</v>
      </c>
      <c r="U756" s="46">
        <f t="shared" si="185"/>
        <v>180</v>
      </c>
      <c r="V756" s="15">
        <f t="shared" si="194"/>
        <v>230</v>
      </c>
    </row>
    <row r="757" spans="1:22" ht="13.5" customHeight="1">
      <c r="A757" s="23" t="str">
        <f t="shared" si="191"/>
        <v>LW12 11070Drewnopodobne</v>
      </c>
      <c r="B757" s="18" t="s">
        <v>96</v>
      </c>
      <c r="C757" s="14" t="s">
        <v>432</v>
      </c>
      <c r="D757" s="15">
        <v>110</v>
      </c>
      <c r="E757" s="13">
        <v>70</v>
      </c>
      <c r="F757" s="61" t="s">
        <v>2550</v>
      </c>
      <c r="G757" s="43" t="str">
        <f t="shared" si="184"/>
        <v>53,34</v>
      </c>
      <c r="H757" s="43" t="str">
        <f t="shared" si="189"/>
        <v>53,34</v>
      </c>
      <c r="I757" s="43">
        <f t="shared" si="195"/>
        <v>56.34</v>
      </c>
      <c r="J757" s="44"/>
      <c r="K757" s="58">
        <f t="shared" si="192"/>
        <v>987</v>
      </c>
      <c r="L757" s="51">
        <f t="shared" si="188"/>
        <v>987</v>
      </c>
      <c r="M757" s="53">
        <v>1.1000000000000001</v>
      </c>
      <c r="N757" s="54">
        <v>60</v>
      </c>
      <c r="O757" s="55">
        <f t="shared" si="193"/>
        <v>1145.7</v>
      </c>
      <c r="P757" s="57">
        <f t="shared" si="190"/>
        <v>1145</v>
      </c>
      <c r="Q757" s="23"/>
      <c r="R757" s="23"/>
      <c r="S757" s="46">
        <v>25</v>
      </c>
      <c r="T757" s="46">
        <v>25</v>
      </c>
      <c r="U757" s="46">
        <f t="shared" si="185"/>
        <v>200</v>
      </c>
      <c r="V757" s="15">
        <f t="shared" si="194"/>
        <v>250</v>
      </c>
    </row>
    <row r="758" spans="1:22" ht="13.5" customHeight="1">
      <c r="A758" s="23" t="str">
        <f t="shared" si="191"/>
        <v>LW13 11070Drewnopodobne</v>
      </c>
      <c r="B758" s="18" t="s">
        <v>97</v>
      </c>
      <c r="C758" s="14" t="s">
        <v>432</v>
      </c>
      <c r="D758" s="15">
        <v>110</v>
      </c>
      <c r="E758" s="13">
        <v>70</v>
      </c>
      <c r="F758" s="61" t="s">
        <v>2551</v>
      </c>
      <c r="G758" s="43" t="str">
        <f t="shared" si="184"/>
        <v>52,53</v>
      </c>
      <c r="H758" s="43" t="str">
        <f t="shared" si="189"/>
        <v>52,53</v>
      </c>
      <c r="I758" s="43">
        <f t="shared" si="195"/>
        <v>55.53</v>
      </c>
      <c r="J758" s="44"/>
      <c r="K758" s="58">
        <f t="shared" si="192"/>
        <v>991.5</v>
      </c>
      <c r="L758" s="51">
        <f t="shared" si="188"/>
        <v>992</v>
      </c>
      <c r="M758" s="53">
        <v>1.1000000000000001</v>
      </c>
      <c r="N758" s="54">
        <v>60</v>
      </c>
      <c r="O758" s="55">
        <f t="shared" si="193"/>
        <v>1151.2</v>
      </c>
      <c r="P758" s="57">
        <f t="shared" si="190"/>
        <v>1151</v>
      </c>
      <c r="Q758" s="23"/>
      <c r="R758" s="23"/>
      <c r="S758" s="46">
        <v>25</v>
      </c>
      <c r="T758" s="46">
        <v>25</v>
      </c>
      <c r="U758" s="46">
        <f t="shared" si="185"/>
        <v>200</v>
      </c>
      <c r="V758" s="15">
        <f t="shared" si="194"/>
        <v>250</v>
      </c>
    </row>
    <row r="759" spans="1:22" ht="13.5" customHeight="1">
      <c r="A759" s="23" t="str">
        <f t="shared" si="191"/>
        <v>LW14 11070Drewnopodobne</v>
      </c>
      <c r="B759" s="18" t="s">
        <v>98</v>
      </c>
      <c r="C759" s="14" t="s">
        <v>432</v>
      </c>
      <c r="D759" s="15">
        <v>110</v>
      </c>
      <c r="E759" s="13">
        <v>70</v>
      </c>
      <c r="F759" s="61" t="s">
        <v>2552</v>
      </c>
      <c r="G759" s="43" t="str">
        <f t="shared" si="184"/>
        <v>54,63</v>
      </c>
      <c r="H759" s="43" t="str">
        <f t="shared" si="189"/>
        <v>54,63</v>
      </c>
      <c r="I759" s="43">
        <f t="shared" si="195"/>
        <v>57.63</v>
      </c>
      <c r="J759" s="44"/>
      <c r="K759" s="58">
        <f t="shared" si="192"/>
        <v>1079</v>
      </c>
      <c r="L759" s="51">
        <f t="shared" si="188"/>
        <v>1079</v>
      </c>
      <c r="M759" s="53">
        <v>1.1000000000000001</v>
      </c>
      <c r="N759" s="54">
        <v>60</v>
      </c>
      <c r="O759" s="55">
        <f t="shared" si="193"/>
        <v>1246.9000000000001</v>
      </c>
      <c r="P759" s="57">
        <f t="shared" si="190"/>
        <v>1246</v>
      </c>
      <c r="Q759" s="23"/>
      <c r="R759" s="23"/>
      <c r="S759" s="46">
        <v>25</v>
      </c>
      <c r="T759" s="46">
        <v>25</v>
      </c>
      <c r="U759" s="46">
        <f t="shared" si="185"/>
        <v>200</v>
      </c>
      <c r="V759" s="15">
        <f t="shared" si="194"/>
        <v>250</v>
      </c>
    </row>
    <row r="760" spans="1:22" ht="13.5" customHeight="1">
      <c r="A760" s="23" t="str">
        <f t="shared" si="191"/>
        <v>LW15 11070Drewnopodobne</v>
      </c>
      <c r="B760" s="18" t="s">
        <v>99</v>
      </c>
      <c r="C760" s="14" t="s">
        <v>432</v>
      </c>
      <c r="D760" s="15">
        <v>110</v>
      </c>
      <c r="E760" s="13">
        <v>70</v>
      </c>
      <c r="F760" s="61" t="s">
        <v>2553</v>
      </c>
      <c r="G760" s="43" t="str">
        <f t="shared" si="184"/>
        <v>50,49</v>
      </c>
      <c r="H760" s="43" t="str">
        <f t="shared" si="189"/>
        <v>50,49</v>
      </c>
      <c r="I760" s="43">
        <f t="shared" si="195"/>
        <v>53.49</v>
      </c>
      <c r="J760" s="44"/>
      <c r="K760" s="58">
        <f t="shared" si="192"/>
        <v>840</v>
      </c>
      <c r="L760" s="51">
        <f t="shared" si="188"/>
        <v>840</v>
      </c>
      <c r="M760" s="53">
        <v>1.1000000000000001</v>
      </c>
      <c r="N760" s="54">
        <v>60</v>
      </c>
      <c r="O760" s="55">
        <f t="shared" si="193"/>
        <v>984.00000000000011</v>
      </c>
      <c r="P760" s="57">
        <f t="shared" si="190"/>
        <v>984</v>
      </c>
      <c r="Q760" s="23"/>
      <c r="R760" s="23"/>
      <c r="S760" s="46">
        <v>25</v>
      </c>
      <c r="T760" s="46">
        <v>25</v>
      </c>
      <c r="U760" s="46">
        <f t="shared" si="185"/>
        <v>180</v>
      </c>
      <c r="V760" s="15">
        <f t="shared" si="194"/>
        <v>230</v>
      </c>
    </row>
    <row r="761" spans="1:22" ht="13.5" customHeight="1">
      <c r="A761" s="23" t="str">
        <f t="shared" si="191"/>
        <v>LW16 11070Drewnopodobne</v>
      </c>
      <c r="B761" s="18" t="s">
        <v>100</v>
      </c>
      <c r="C761" s="14" t="s">
        <v>432</v>
      </c>
      <c r="D761" s="15">
        <v>110</v>
      </c>
      <c r="E761" s="13">
        <v>70</v>
      </c>
      <c r="F761" s="61" t="s">
        <v>84</v>
      </c>
      <c r="G761" s="43" t="str">
        <f t="shared" si="184"/>
        <v>52,62</v>
      </c>
      <c r="H761" s="43" t="str">
        <f t="shared" si="189"/>
        <v>52,62</v>
      </c>
      <c r="I761" s="43">
        <f t="shared" si="195"/>
        <v>55.62</v>
      </c>
      <c r="J761" s="44"/>
      <c r="K761" s="58">
        <f t="shared" si="192"/>
        <v>978.5</v>
      </c>
      <c r="L761" s="51">
        <f t="shared" si="188"/>
        <v>979</v>
      </c>
      <c r="M761" s="53">
        <v>1.1000000000000001</v>
      </c>
      <c r="N761" s="54">
        <v>60</v>
      </c>
      <c r="O761" s="55">
        <f t="shared" si="193"/>
        <v>1136.9000000000001</v>
      </c>
      <c r="P761" s="57">
        <f t="shared" si="190"/>
        <v>1136</v>
      </c>
      <c r="Q761" s="23"/>
      <c r="R761" s="23"/>
      <c r="S761" s="46">
        <v>25</v>
      </c>
      <c r="T761" s="46">
        <v>25</v>
      </c>
      <c r="U761" s="46">
        <f t="shared" si="185"/>
        <v>200</v>
      </c>
      <c r="V761" s="15">
        <f t="shared" si="194"/>
        <v>250</v>
      </c>
    </row>
    <row r="762" spans="1:22" ht="13.5" customHeight="1">
      <c r="A762" s="23" t="str">
        <f t="shared" si="191"/>
        <v>LW17 11070Drewnopodobne</v>
      </c>
      <c r="B762" s="18" t="s">
        <v>101</v>
      </c>
      <c r="C762" s="14" t="s">
        <v>432</v>
      </c>
      <c r="D762" s="15">
        <v>110</v>
      </c>
      <c r="E762" s="13">
        <v>70</v>
      </c>
      <c r="F762" s="61" t="s">
        <v>2465</v>
      </c>
      <c r="G762" s="43" t="str">
        <f t="shared" si="184"/>
        <v>52,86</v>
      </c>
      <c r="H762" s="43" t="str">
        <f t="shared" si="189"/>
        <v>52,86</v>
      </c>
      <c r="I762" s="43">
        <f t="shared" si="195"/>
        <v>55.86</v>
      </c>
      <c r="J762" s="44"/>
      <c r="K762" s="58">
        <f t="shared" si="192"/>
        <v>1069</v>
      </c>
      <c r="L762" s="51">
        <f t="shared" si="188"/>
        <v>1069</v>
      </c>
      <c r="M762" s="53">
        <v>1.1000000000000001</v>
      </c>
      <c r="N762" s="54">
        <v>60</v>
      </c>
      <c r="O762" s="55">
        <f t="shared" si="193"/>
        <v>1235.9000000000001</v>
      </c>
      <c r="P762" s="57">
        <f t="shared" si="190"/>
        <v>1235</v>
      </c>
      <c r="Q762" s="23"/>
      <c r="R762" s="23"/>
      <c r="S762" s="46">
        <v>25</v>
      </c>
      <c r="T762" s="46">
        <v>25</v>
      </c>
      <c r="U762" s="46">
        <f t="shared" si="185"/>
        <v>200</v>
      </c>
      <c r="V762" s="15">
        <f t="shared" si="194"/>
        <v>250</v>
      </c>
    </row>
    <row r="763" spans="1:22" ht="13.5" customHeight="1">
      <c r="A763" s="23" t="str">
        <f t="shared" si="191"/>
        <v>LW18 11070Drewnopodobne</v>
      </c>
      <c r="B763" s="18" t="s">
        <v>102</v>
      </c>
      <c r="C763" s="14" t="s">
        <v>432</v>
      </c>
      <c r="D763" s="15">
        <v>110</v>
      </c>
      <c r="E763" s="13">
        <v>70</v>
      </c>
      <c r="F763" s="61" t="s">
        <v>2554</v>
      </c>
      <c r="G763" s="43" t="str">
        <f t="shared" si="184"/>
        <v>54,95</v>
      </c>
      <c r="H763" s="43" t="str">
        <f t="shared" si="189"/>
        <v>54,95</v>
      </c>
      <c r="I763" s="43">
        <f t="shared" si="195"/>
        <v>57.95</v>
      </c>
      <c r="J763" s="44"/>
      <c r="K763" s="58">
        <f t="shared" si="192"/>
        <v>1118.5</v>
      </c>
      <c r="L763" s="51">
        <f t="shared" si="188"/>
        <v>1119</v>
      </c>
      <c r="M763" s="53">
        <v>1.1000000000000001</v>
      </c>
      <c r="N763" s="54">
        <v>60</v>
      </c>
      <c r="O763" s="55">
        <f t="shared" si="193"/>
        <v>1290.9000000000001</v>
      </c>
      <c r="P763" s="57">
        <f t="shared" si="190"/>
        <v>1290</v>
      </c>
      <c r="Q763" s="23"/>
      <c r="R763" s="23"/>
      <c r="S763" s="46">
        <v>25</v>
      </c>
      <c r="T763" s="46">
        <v>25</v>
      </c>
      <c r="U763" s="46">
        <f t="shared" si="185"/>
        <v>200</v>
      </c>
      <c r="V763" s="15">
        <f t="shared" si="194"/>
        <v>250</v>
      </c>
    </row>
    <row r="764" spans="1:22" ht="13.5" customHeight="1">
      <c r="A764" s="23" t="str">
        <f t="shared" si="191"/>
        <v>LW19 11070Drewnopodobne</v>
      </c>
      <c r="B764" s="18" t="s">
        <v>103</v>
      </c>
      <c r="C764" s="14" t="s">
        <v>432</v>
      </c>
      <c r="D764" s="15">
        <v>110</v>
      </c>
      <c r="E764" s="13">
        <v>70</v>
      </c>
      <c r="F764" s="61" t="s">
        <v>2555</v>
      </c>
      <c r="G764" s="43" t="str">
        <f t="shared" si="184"/>
        <v>50,85</v>
      </c>
      <c r="H764" s="43" t="str">
        <f t="shared" si="189"/>
        <v>50,85</v>
      </c>
      <c r="I764" s="43">
        <f t="shared" si="195"/>
        <v>53.85</v>
      </c>
      <c r="J764" s="44"/>
      <c r="K764" s="58">
        <f t="shared" si="192"/>
        <v>926.5</v>
      </c>
      <c r="L764" s="51">
        <f t="shared" si="188"/>
        <v>927</v>
      </c>
      <c r="M764" s="53">
        <v>1.1000000000000001</v>
      </c>
      <c r="N764" s="54">
        <v>60</v>
      </c>
      <c r="O764" s="55">
        <f t="shared" si="193"/>
        <v>1079.7</v>
      </c>
      <c r="P764" s="57">
        <f t="shared" si="190"/>
        <v>1079</v>
      </c>
      <c r="Q764" s="23"/>
      <c r="R764" s="23"/>
      <c r="S764" s="46">
        <v>25</v>
      </c>
      <c r="T764" s="46">
        <v>25</v>
      </c>
      <c r="U764" s="46">
        <f t="shared" si="185"/>
        <v>180</v>
      </c>
      <c r="V764" s="15">
        <f t="shared" si="194"/>
        <v>230</v>
      </c>
    </row>
    <row r="765" spans="1:22" ht="13.5" customHeight="1">
      <c r="A765" s="23" t="str">
        <f t="shared" si="191"/>
        <v>LW20 11070Drewnopodobne</v>
      </c>
      <c r="B765" s="18" t="s">
        <v>105</v>
      </c>
      <c r="C765" s="14" t="s">
        <v>432</v>
      </c>
      <c r="D765" s="15">
        <v>110</v>
      </c>
      <c r="E765" s="13">
        <v>70</v>
      </c>
      <c r="F765" s="61" t="s">
        <v>2556</v>
      </c>
      <c r="G765" s="43" t="str">
        <f t="shared" si="184"/>
        <v>52,98</v>
      </c>
      <c r="H765" s="43" t="str">
        <f t="shared" si="189"/>
        <v>52,98</v>
      </c>
      <c r="I765" s="43">
        <f t="shared" si="195"/>
        <v>55.98</v>
      </c>
      <c r="J765" s="44"/>
      <c r="K765" s="58">
        <f t="shared" si="192"/>
        <v>1015</v>
      </c>
      <c r="L765" s="51">
        <f t="shared" si="188"/>
        <v>1015</v>
      </c>
      <c r="M765" s="53">
        <v>1.1000000000000001</v>
      </c>
      <c r="N765" s="54">
        <v>60</v>
      </c>
      <c r="O765" s="55">
        <f t="shared" si="193"/>
        <v>1176.5</v>
      </c>
      <c r="P765" s="57">
        <f t="shared" si="190"/>
        <v>1176</v>
      </c>
      <c r="Q765" s="23"/>
      <c r="R765" s="23"/>
      <c r="S765" s="46">
        <v>25</v>
      </c>
      <c r="T765" s="46">
        <v>25</v>
      </c>
      <c r="U765" s="46">
        <f t="shared" si="185"/>
        <v>200</v>
      </c>
      <c r="V765" s="15">
        <f t="shared" si="194"/>
        <v>250</v>
      </c>
    </row>
    <row r="766" spans="1:22" ht="13.5" customHeight="1">
      <c r="A766" s="23" t="str">
        <f t="shared" si="191"/>
        <v>LW2511070Drewnopodobne</v>
      </c>
      <c r="B766" s="20" t="s">
        <v>559</v>
      </c>
      <c r="C766" s="14" t="s">
        <v>432</v>
      </c>
      <c r="D766" s="15">
        <v>110</v>
      </c>
      <c r="E766" s="13">
        <v>70</v>
      </c>
      <c r="F766" s="61" t="s">
        <v>2557</v>
      </c>
      <c r="G766" s="43" t="str">
        <f t="shared" si="184"/>
        <v>41,57</v>
      </c>
      <c r="H766" s="43" t="str">
        <f t="shared" si="189"/>
        <v>41,57</v>
      </c>
      <c r="I766" s="43">
        <f t="shared" si="195"/>
        <v>44.57</v>
      </c>
      <c r="J766" s="44"/>
      <c r="K766" s="58">
        <f t="shared" si="192"/>
        <v>821</v>
      </c>
      <c r="L766" s="51">
        <f t="shared" si="188"/>
        <v>821</v>
      </c>
      <c r="M766" s="53">
        <v>1.1000000000000001</v>
      </c>
      <c r="N766" s="54">
        <v>60</v>
      </c>
      <c r="O766" s="55">
        <f t="shared" si="193"/>
        <v>963.1</v>
      </c>
      <c r="P766" s="57">
        <f t="shared" si="190"/>
        <v>963</v>
      </c>
      <c r="Q766" s="23"/>
      <c r="R766" s="23"/>
      <c r="S766" s="46">
        <v>25</v>
      </c>
      <c r="T766" s="46">
        <v>25</v>
      </c>
      <c r="U766" s="46">
        <f t="shared" si="185"/>
        <v>160</v>
      </c>
      <c r="V766" s="15">
        <f t="shared" si="194"/>
        <v>210</v>
      </c>
    </row>
    <row r="767" spans="1:22" ht="13.5" customHeight="1">
      <c r="A767" s="23" t="str">
        <f t="shared" si="191"/>
        <v>LW2611070Drewnopodobne</v>
      </c>
      <c r="B767" s="20" t="s">
        <v>560</v>
      </c>
      <c r="C767" s="14" t="s">
        <v>432</v>
      </c>
      <c r="D767" s="15">
        <v>110</v>
      </c>
      <c r="E767" s="13">
        <v>70</v>
      </c>
      <c r="F767" s="61" t="s">
        <v>2558</v>
      </c>
      <c r="G767" s="43" t="str">
        <f t="shared" si="184"/>
        <v>43,68</v>
      </c>
      <c r="H767" s="43" t="str">
        <f t="shared" si="189"/>
        <v>43,68</v>
      </c>
      <c r="I767" s="43">
        <f t="shared" si="195"/>
        <v>46.68</v>
      </c>
      <c r="J767" s="44"/>
      <c r="K767" s="58">
        <f t="shared" si="192"/>
        <v>947</v>
      </c>
      <c r="L767" s="51">
        <f t="shared" si="188"/>
        <v>947</v>
      </c>
      <c r="M767" s="53">
        <v>1.1000000000000001</v>
      </c>
      <c r="N767" s="54">
        <v>60</v>
      </c>
      <c r="O767" s="55">
        <f t="shared" si="193"/>
        <v>1101.7</v>
      </c>
      <c r="P767" s="57">
        <f t="shared" si="190"/>
        <v>1101</v>
      </c>
      <c r="Q767" s="23"/>
      <c r="R767" s="23"/>
      <c r="S767" s="46">
        <v>25</v>
      </c>
      <c r="T767" s="46">
        <v>25</v>
      </c>
      <c r="U767" s="46">
        <f t="shared" si="185"/>
        <v>160</v>
      </c>
      <c r="V767" s="15">
        <f t="shared" si="194"/>
        <v>210</v>
      </c>
    </row>
    <row r="768" spans="1:22" ht="13.5" customHeight="1">
      <c r="A768" s="23" t="str">
        <f t="shared" si="191"/>
        <v>LW2711070Drewnopodobne</v>
      </c>
      <c r="B768" s="20" t="s">
        <v>1738</v>
      </c>
      <c r="C768" s="14" t="s">
        <v>432</v>
      </c>
      <c r="D768" s="15">
        <v>110</v>
      </c>
      <c r="E768" s="13">
        <v>70</v>
      </c>
      <c r="F768" s="61" t="s">
        <v>2559</v>
      </c>
      <c r="G768" s="43" t="str">
        <f t="shared" si="184"/>
        <v>45,2</v>
      </c>
      <c r="H768" s="43" t="str">
        <f t="shared" si="189"/>
        <v>45,2</v>
      </c>
      <c r="I768" s="43">
        <f t="shared" si="195"/>
        <v>48.2</v>
      </c>
      <c r="J768" s="44"/>
      <c r="K768" s="58">
        <f t="shared" si="192"/>
        <v>923.5</v>
      </c>
      <c r="L768" s="51">
        <f t="shared" si="188"/>
        <v>924</v>
      </c>
      <c r="M768" s="53">
        <v>1.1000000000000001</v>
      </c>
      <c r="N768" s="54">
        <v>60</v>
      </c>
      <c r="O768" s="55">
        <f t="shared" si="193"/>
        <v>1076.4000000000001</v>
      </c>
      <c r="P768" s="57">
        <f t="shared" si="190"/>
        <v>1076</v>
      </c>
      <c r="Q768" s="23"/>
      <c r="R768" s="23"/>
      <c r="S768" s="46">
        <v>25</v>
      </c>
      <c r="T768" s="46">
        <v>25</v>
      </c>
      <c r="U768" s="46">
        <f t="shared" si="185"/>
        <v>160</v>
      </c>
      <c r="V768" s="15">
        <f t="shared" si="194"/>
        <v>210</v>
      </c>
    </row>
    <row r="769" spans="1:35" ht="13.5" customHeight="1">
      <c r="A769" s="23" t="str">
        <f t="shared" si="191"/>
        <v>LW2811070Drewnopodobne</v>
      </c>
      <c r="B769" s="20" t="s">
        <v>1739</v>
      </c>
      <c r="C769" s="14" t="s">
        <v>432</v>
      </c>
      <c r="D769" s="15">
        <v>110</v>
      </c>
      <c r="E769" s="13">
        <v>70</v>
      </c>
      <c r="F769" s="61" t="s">
        <v>2560</v>
      </c>
      <c r="G769" s="43" t="str">
        <f t="shared" si="184"/>
        <v>47,45</v>
      </c>
      <c r="H769" s="43" t="str">
        <f t="shared" si="189"/>
        <v>47,45</v>
      </c>
      <c r="I769" s="43">
        <f t="shared" si="195"/>
        <v>50.45</v>
      </c>
      <c r="J769" s="44"/>
      <c r="K769" s="58">
        <f t="shared" si="192"/>
        <v>1071</v>
      </c>
      <c r="L769" s="51">
        <f t="shared" si="188"/>
        <v>1071</v>
      </c>
      <c r="M769" s="53">
        <v>1.1000000000000001</v>
      </c>
      <c r="N769" s="54">
        <v>60</v>
      </c>
      <c r="O769" s="55">
        <f t="shared" si="193"/>
        <v>1238.1000000000001</v>
      </c>
      <c r="P769" s="57">
        <f t="shared" si="190"/>
        <v>1238</v>
      </c>
      <c r="Q769" s="23"/>
      <c r="R769" s="23"/>
      <c r="S769" s="46">
        <v>25</v>
      </c>
      <c r="T769" s="46">
        <v>25</v>
      </c>
      <c r="U769" s="46">
        <f t="shared" si="185"/>
        <v>180</v>
      </c>
      <c r="V769" s="15">
        <f t="shared" si="194"/>
        <v>230</v>
      </c>
    </row>
    <row r="770" spans="1:35" ht="13.5" customHeight="1">
      <c r="A770" s="23" t="str">
        <f t="shared" si="191"/>
        <v>LW2911070Drewnopodobne</v>
      </c>
      <c r="B770" s="20" t="s">
        <v>1740</v>
      </c>
      <c r="C770" s="14" t="s">
        <v>432</v>
      </c>
      <c r="D770" s="15">
        <v>110</v>
      </c>
      <c r="E770" s="13">
        <v>70</v>
      </c>
      <c r="F770" s="61" t="s">
        <v>2561</v>
      </c>
      <c r="G770" s="43" t="str">
        <f t="shared" ref="G770:G779" si="196">LEFT(F770,FIND("kg",F770)-2)</f>
        <v>51,04</v>
      </c>
      <c r="H770" s="43" t="str">
        <f t="shared" si="189"/>
        <v>51,04</v>
      </c>
      <c r="I770" s="43">
        <f t="shared" si="195"/>
        <v>54.04</v>
      </c>
      <c r="J770" s="44"/>
      <c r="K770" s="58">
        <f t="shared" si="192"/>
        <v>1013</v>
      </c>
      <c r="L770" s="51">
        <f t="shared" si="188"/>
        <v>1013</v>
      </c>
      <c r="M770" s="53">
        <v>1.1000000000000001</v>
      </c>
      <c r="N770" s="54">
        <v>60</v>
      </c>
      <c r="O770" s="55">
        <f t="shared" si="193"/>
        <v>1174.3000000000002</v>
      </c>
      <c r="P770" s="57">
        <f t="shared" si="190"/>
        <v>1174</v>
      </c>
      <c r="Q770" s="23"/>
      <c r="R770" s="23"/>
      <c r="S770" s="46">
        <v>25</v>
      </c>
      <c r="T770" s="46">
        <v>25</v>
      </c>
      <c r="U770" s="46">
        <f t="shared" si="185"/>
        <v>180</v>
      </c>
      <c r="V770" s="15">
        <f t="shared" si="194"/>
        <v>230</v>
      </c>
    </row>
    <row r="771" spans="1:35" ht="13.5" customHeight="1">
      <c r="A771" s="23" t="str">
        <f t="shared" si="191"/>
        <v>LW3011070Drewnopodobne</v>
      </c>
      <c r="B771" s="20" t="s">
        <v>1742</v>
      </c>
      <c r="C771" s="14" t="s">
        <v>432</v>
      </c>
      <c r="D771" s="15">
        <v>110</v>
      </c>
      <c r="E771" s="13">
        <v>70</v>
      </c>
      <c r="F771" s="61" t="s">
        <v>26</v>
      </c>
      <c r="G771" s="43" t="str">
        <f t="shared" si="196"/>
        <v>53,29</v>
      </c>
      <c r="H771" s="43" t="str">
        <f t="shared" si="189"/>
        <v>53,29</v>
      </c>
      <c r="I771" s="43">
        <f t="shared" si="195"/>
        <v>56.29</v>
      </c>
      <c r="J771" s="44"/>
      <c r="K771" s="58">
        <f t="shared" si="192"/>
        <v>1206</v>
      </c>
      <c r="L771" s="51">
        <f t="shared" si="188"/>
        <v>1206</v>
      </c>
      <c r="M771" s="53">
        <v>1.1000000000000001</v>
      </c>
      <c r="N771" s="54">
        <v>60</v>
      </c>
      <c r="O771" s="55">
        <f t="shared" si="193"/>
        <v>1386.6000000000001</v>
      </c>
      <c r="P771" s="57">
        <f t="shared" si="190"/>
        <v>1386</v>
      </c>
      <c r="Q771" s="23"/>
      <c r="R771" s="23"/>
      <c r="S771" s="46">
        <v>25</v>
      </c>
      <c r="T771" s="46">
        <v>25</v>
      </c>
      <c r="U771" s="46">
        <f t="shared" ref="U771:U834" si="197">IF(I771&lt;=$AA$5,$AB$4,IF(I771&lt;=$AA$15,$AB$6,IF(I771&lt;=$AA$17,$AB$16,IF(I771&lt;=$AA$19,AB$18,IF(I771&lt;=$AA$21,AB$20,IF(I771&lt;=$AA$23,AB$22,AB$23))))))</f>
        <v>200</v>
      </c>
      <c r="V771" s="15">
        <f t="shared" si="194"/>
        <v>250</v>
      </c>
    </row>
    <row r="772" spans="1:35" ht="13.5" customHeight="1">
      <c r="A772" s="23" t="str">
        <f t="shared" si="191"/>
        <v>LW3111070Drewnopodobne</v>
      </c>
      <c r="B772" s="20" t="s">
        <v>1743</v>
      </c>
      <c r="C772" s="14" t="s">
        <v>432</v>
      </c>
      <c r="D772" s="15">
        <v>110</v>
      </c>
      <c r="E772" s="13">
        <v>70</v>
      </c>
      <c r="F772" s="61" t="s">
        <v>2562</v>
      </c>
      <c r="G772" s="43" t="str">
        <f t="shared" si="196"/>
        <v>55,42</v>
      </c>
      <c r="H772" s="43" t="str">
        <f t="shared" si="189"/>
        <v>55,42</v>
      </c>
      <c r="I772" s="43">
        <f t="shared" si="195"/>
        <v>58.42</v>
      </c>
      <c r="J772" s="13"/>
      <c r="K772" s="58">
        <f t="shared" si="192"/>
        <v>1176.5</v>
      </c>
      <c r="L772" s="51">
        <f t="shared" si="188"/>
        <v>1177</v>
      </c>
      <c r="M772" s="53">
        <v>1.1000000000000001</v>
      </c>
      <c r="N772" s="54">
        <v>60</v>
      </c>
      <c r="O772" s="55">
        <f t="shared" si="193"/>
        <v>1354.7</v>
      </c>
      <c r="P772" s="57">
        <f t="shared" si="190"/>
        <v>1354</v>
      </c>
      <c r="Q772" s="23"/>
      <c r="R772" s="23"/>
      <c r="S772" s="46">
        <v>25</v>
      </c>
      <c r="T772" s="46">
        <v>25</v>
      </c>
      <c r="U772" s="46">
        <f t="shared" si="197"/>
        <v>200</v>
      </c>
      <c r="V772" s="15">
        <f t="shared" si="194"/>
        <v>250</v>
      </c>
    </row>
    <row r="773" spans="1:35" ht="13.5" customHeight="1">
      <c r="A773" s="23" t="str">
        <f t="shared" si="191"/>
        <v>LW3211070Drewnopodobne</v>
      </c>
      <c r="B773" s="20" t="s">
        <v>1744</v>
      </c>
      <c r="C773" s="14" t="s">
        <v>432</v>
      </c>
      <c r="D773" s="15">
        <v>110</v>
      </c>
      <c r="E773" s="13">
        <v>70</v>
      </c>
      <c r="F773" s="61" t="s">
        <v>2563</v>
      </c>
      <c r="G773" s="43" t="str">
        <f t="shared" si="196"/>
        <v>57,67</v>
      </c>
      <c r="H773" s="43" t="str">
        <f t="shared" si="189"/>
        <v>57,67</v>
      </c>
      <c r="I773" s="43">
        <f t="shared" si="195"/>
        <v>60.67</v>
      </c>
      <c r="J773" s="44"/>
      <c r="K773" s="58">
        <f t="shared" si="192"/>
        <v>1328.5</v>
      </c>
      <c r="L773" s="51">
        <f t="shared" si="188"/>
        <v>1329</v>
      </c>
      <c r="M773" s="53">
        <v>1.1000000000000001</v>
      </c>
      <c r="N773" s="54">
        <v>60</v>
      </c>
      <c r="O773" s="55">
        <f t="shared" si="193"/>
        <v>1521.9</v>
      </c>
      <c r="P773" s="57">
        <f t="shared" si="190"/>
        <v>1521</v>
      </c>
      <c r="Q773" s="23"/>
      <c r="R773" s="23"/>
      <c r="S773" s="46">
        <v>25</v>
      </c>
      <c r="T773" s="46">
        <v>25</v>
      </c>
      <c r="U773" s="46">
        <f t="shared" si="197"/>
        <v>200</v>
      </c>
      <c r="V773" s="15">
        <f t="shared" si="194"/>
        <v>250</v>
      </c>
    </row>
    <row r="774" spans="1:35" ht="13.5" customHeight="1">
      <c r="A774" s="23" t="str">
        <f t="shared" si="191"/>
        <v>LW3311070Drewnopodobne</v>
      </c>
      <c r="B774" s="20" t="s">
        <v>1745</v>
      </c>
      <c r="C774" s="14" t="s">
        <v>432</v>
      </c>
      <c r="D774" s="15">
        <v>110</v>
      </c>
      <c r="E774" s="13">
        <v>70</v>
      </c>
      <c r="F774" s="61" t="s">
        <v>2564</v>
      </c>
      <c r="G774" s="43" t="str">
        <f t="shared" si="196"/>
        <v>59,23</v>
      </c>
      <c r="H774" s="43" t="str">
        <f t="shared" si="189"/>
        <v>59,23</v>
      </c>
      <c r="I774" s="43">
        <f t="shared" si="195"/>
        <v>62.23</v>
      </c>
      <c r="J774" s="44"/>
      <c r="K774" s="58">
        <f t="shared" si="192"/>
        <v>1150</v>
      </c>
      <c r="L774" s="51">
        <f t="shared" si="188"/>
        <v>1150</v>
      </c>
      <c r="M774" s="53">
        <v>1.1000000000000001</v>
      </c>
      <c r="N774" s="54">
        <v>60</v>
      </c>
      <c r="O774" s="55">
        <f t="shared" si="193"/>
        <v>1325</v>
      </c>
      <c r="P774" s="57">
        <f t="shared" si="190"/>
        <v>1325</v>
      </c>
      <c r="Q774" s="23"/>
      <c r="R774" s="23"/>
      <c r="S774" s="46">
        <v>25</v>
      </c>
      <c r="T774" s="46">
        <v>25</v>
      </c>
      <c r="U774" s="46">
        <f t="shared" si="197"/>
        <v>200</v>
      </c>
      <c r="V774" s="15">
        <f t="shared" si="194"/>
        <v>250</v>
      </c>
    </row>
    <row r="775" spans="1:35" ht="13.5" customHeight="1">
      <c r="A775" s="23" t="str">
        <f t="shared" si="191"/>
        <v>LW3411070Drewnopodobne</v>
      </c>
      <c r="B775" s="20" t="s">
        <v>1746</v>
      </c>
      <c r="C775" s="14" t="s">
        <v>432</v>
      </c>
      <c r="D775" s="15">
        <v>110</v>
      </c>
      <c r="E775" s="13">
        <v>70</v>
      </c>
      <c r="F775" s="61" t="s">
        <v>2565</v>
      </c>
      <c r="G775" s="43" t="str">
        <f t="shared" si="196"/>
        <v>58,09</v>
      </c>
      <c r="H775" s="43" t="str">
        <f t="shared" si="189"/>
        <v>58,09</v>
      </c>
      <c r="I775" s="43">
        <f t="shared" si="195"/>
        <v>61.09</v>
      </c>
      <c r="J775" s="44"/>
      <c r="K775" s="58">
        <f t="shared" si="192"/>
        <v>1335.5</v>
      </c>
      <c r="L775" s="51">
        <f t="shared" si="188"/>
        <v>1336</v>
      </c>
      <c r="M775" s="53">
        <v>1.1000000000000001</v>
      </c>
      <c r="N775" s="54">
        <v>60</v>
      </c>
      <c r="O775" s="55">
        <f t="shared" si="193"/>
        <v>1529.6000000000001</v>
      </c>
      <c r="P775" s="57">
        <f t="shared" si="190"/>
        <v>1529</v>
      </c>
      <c r="Q775" s="23"/>
      <c r="R775" s="23"/>
      <c r="S775" s="46">
        <v>25</v>
      </c>
      <c r="T775" s="46">
        <v>25</v>
      </c>
      <c r="U775" s="46">
        <f t="shared" si="197"/>
        <v>200</v>
      </c>
      <c r="V775" s="15">
        <f t="shared" si="194"/>
        <v>250</v>
      </c>
    </row>
    <row r="776" spans="1:35" ht="13.5" customHeight="1">
      <c r="A776" s="23" t="str">
        <f t="shared" si="191"/>
        <v>LW3511070Drewnopodobne</v>
      </c>
      <c r="B776" s="20" t="s">
        <v>1747</v>
      </c>
      <c r="C776" s="14" t="s">
        <v>432</v>
      </c>
      <c r="D776" s="15">
        <v>110</v>
      </c>
      <c r="E776" s="13">
        <v>70</v>
      </c>
      <c r="F776" s="61" t="s">
        <v>48</v>
      </c>
      <c r="G776" s="43" t="str">
        <f t="shared" si="196"/>
        <v>50,95</v>
      </c>
      <c r="H776" s="43" t="str">
        <f t="shared" si="189"/>
        <v>50,95</v>
      </c>
      <c r="I776" s="43">
        <f t="shared" si="195"/>
        <v>53.95</v>
      </c>
      <c r="J776" s="44"/>
      <c r="K776" s="58">
        <f t="shared" si="192"/>
        <v>936</v>
      </c>
      <c r="L776" s="51">
        <f t="shared" si="188"/>
        <v>936</v>
      </c>
      <c r="M776" s="53">
        <v>1.1000000000000001</v>
      </c>
      <c r="N776" s="54">
        <v>60</v>
      </c>
      <c r="O776" s="55">
        <f t="shared" si="193"/>
        <v>1089.6000000000001</v>
      </c>
      <c r="P776" s="57">
        <f t="shared" si="190"/>
        <v>1089</v>
      </c>
      <c r="Q776" s="23"/>
      <c r="R776" s="23"/>
      <c r="S776" s="46">
        <v>25</v>
      </c>
      <c r="T776" s="46">
        <v>25</v>
      </c>
      <c r="U776" s="46">
        <f t="shared" si="197"/>
        <v>180</v>
      </c>
      <c r="V776" s="15">
        <f t="shared" si="194"/>
        <v>230</v>
      </c>
    </row>
    <row r="777" spans="1:35" ht="13.5" customHeight="1">
      <c r="A777" s="23" t="str">
        <f t="shared" si="191"/>
        <v>LW3611070Drewnopodobne</v>
      </c>
      <c r="B777" s="20" t="s">
        <v>1748</v>
      </c>
      <c r="C777" s="14" t="s">
        <v>432</v>
      </c>
      <c r="D777" s="15">
        <v>110</v>
      </c>
      <c r="E777" s="13">
        <v>70</v>
      </c>
      <c r="F777" s="61" t="s">
        <v>2566</v>
      </c>
      <c r="G777" s="43" t="str">
        <f t="shared" si="196"/>
        <v>53,2</v>
      </c>
      <c r="H777" s="43" t="str">
        <f t="shared" si="189"/>
        <v>53,2</v>
      </c>
      <c r="I777" s="43">
        <f t="shared" si="195"/>
        <v>56.2</v>
      </c>
      <c r="J777" s="44"/>
      <c r="K777" s="58">
        <f t="shared" si="192"/>
        <v>1087</v>
      </c>
      <c r="L777" s="51">
        <f t="shared" si="188"/>
        <v>1087</v>
      </c>
      <c r="M777" s="53">
        <v>1.1000000000000001</v>
      </c>
      <c r="N777" s="54">
        <v>60</v>
      </c>
      <c r="O777" s="55">
        <f t="shared" si="193"/>
        <v>1255.7</v>
      </c>
      <c r="P777" s="57">
        <f t="shared" si="190"/>
        <v>1255</v>
      </c>
      <c r="Q777" s="23"/>
      <c r="R777" s="23"/>
      <c r="S777" s="46">
        <v>25</v>
      </c>
      <c r="T777" s="46">
        <v>25</v>
      </c>
      <c r="U777" s="46">
        <f t="shared" si="197"/>
        <v>200</v>
      </c>
      <c r="V777" s="15">
        <f t="shared" si="194"/>
        <v>250</v>
      </c>
    </row>
    <row r="778" spans="1:35" ht="13.5" customHeight="1">
      <c r="A778" s="23" t="str">
        <f t="shared" si="191"/>
        <v>LW3711070Drewnopodobne</v>
      </c>
      <c r="B778" s="20" t="s">
        <v>1907</v>
      </c>
      <c r="C778" s="14" t="s">
        <v>432</v>
      </c>
      <c r="D778" s="15">
        <v>110</v>
      </c>
      <c r="E778" s="13">
        <v>70</v>
      </c>
      <c r="F778" s="61" t="s">
        <v>2567</v>
      </c>
      <c r="G778" s="43" t="str">
        <f t="shared" si="196"/>
        <v>51,22</v>
      </c>
      <c r="H778" s="43" t="str">
        <f t="shared" si="189"/>
        <v>51,22</v>
      </c>
      <c r="I778" s="43">
        <f t="shared" si="195"/>
        <v>54.22</v>
      </c>
      <c r="J778" s="44"/>
      <c r="K778" s="58">
        <f t="shared" si="192"/>
        <v>866.5</v>
      </c>
      <c r="L778" s="51">
        <f t="shared" si="188"/>
        <v>867</v>
      </c>
      <c r="M778" s="53">
        <v>1.1000000000000001</v>
      </c>
      <c r="N778" s="54">
        <v>60</v>
      </c>
      <c r="O778" s="55">
        <f t="shared" si="193"/>
        <v>1013.7</v>
      </c>
      <c r="P778" s="57">
        <f t="shared" si="190"/>
        <v>1013</v>
      </c>
      <c r="Q778" s="23"/>
      <c r="R778" s="23"/>
      <c r="S778" s="46">
        <v>25</v>
      </c>
      <c r="T778" s="46">
        <v>25</v>
      </c>
      <c r="U778" s="46">
        <f t="shared" si="197"/>
        <v>180</v>
      </c>
      <c r="V778" s="15">
        <f t="shared" si="194"/>
        <v>230</v>
      </c>
    </row>
    <row r="779" spans="1:35" s="4" customFormat="1" ht="13.5" customHeight="1">
      <c r="A779" s="23" t="str">
        <f t="shared" si="191"/>
        <v>LW3811070Drewnopodobne</v>
      </c>
      <c r="B779" s="20" t="s">
        <v>1978</v>
      </c>
      <c r="C779" s="14" t="s">
        <v>432</v>
      </c>
      <c r="D779" s="15">
        <v>110</v>
      </c>
      <c r="E779" s="13">
        <v>70</v>
      </c>
      <c r="F779" s="61" t="s">
        <v>2568</v>
      </c>
      <c r="G779" s="43" t="str">
        <f t="shared" si="196"/>
        <v>50,63</v>
      </c>
      <c r="H779" s="43" t="str">
        <f t="shared" si="189"/>
        <v>50,63</v>
      </c>
      <c r="I779" s="43">
        <f t="shared" si="195"/>
        <v>53.63</v>
      </c>
      <c r="J779" s="44"/>
      <c r="K779" s="58">
        <f t="shared" si="192"/>
        <v>1000</v>
      </c>
      <c r="L779" s="51">
        <f t="shared" si="188"/>
        <v>1000</v>
      </c>
      <c r="M779" s="53">
        <v>1.1000000000000001</v>
      </c>
      <c r="N779" s="54">
        <v>60</v>
      </c>
      <c r="O779" s="55">
        <f t="shared" si="193"/>
        <v>1160</v>
      </c>
      <c r="P779" s="57">
        <f t="shared" si="190"/>
        <v>1160</v>
      </c>
      <c r="Q779" s="23"/>
      <c r="R779" s="23"/>
      <c r="S779" s="46">
        <v>25</v>
      </c>
      <c r="T779" s="46">
        <v>25</v>
      </c>
      <c r="U779" s="46">
        <f t="shared" si="197"/>
        <v>180</v>
      </c>
      <c r="V779" s="15">
        <f t="shared" si="194"/>
        <v>230</v>
      </c>
    </row>
    <row r="780" spans="1:35" ht="13.5" customHeight="1">
      <c r="A780" s="235" t="str">
        <f t="shared" ref="A780:A816" si="198">CONCATENATE(B780,D780,E780,C780)</f>
        <v>LW duble 1 11080Podstawowy</v>
      </c>
      <c r="B780" s="18" t="s">
        <v>90</v>
      </c>
      <c r="C780" s="14" t="s">
        <v>431</v>
      </c>
      <c r="D780" s="15">
        <v>110</v>
      </c>
      <c r="E780" s="13">
        <v>80</v>
      </c>
      <c r="F780" s="61" t="s">
        <v>2643</v>
      </c>
      <c r="G780" s="43" t="str">
        <f t="shared" ref="G780:G816" si="199">LEFT(F780,FIND("kg",F780)-2)</f>
        <v>56,08</v>
      </c>
      <c r="H780" s="43" t="str">
        <f t="shared" ref="H780:H842" si="200">MID(G780,1,5)</f>
        <v>56,08</v>
      </c>
      <c r="I780" s="43">
        <f t="shared" ref="I780:I816" si="201">H780+3</f>
        <v>59.08</v>
      </c>
      <c r="J780" s="61" t="s">
        <v>2674</v>
      </c>
      <c r="K780" s="58" t="str">
        <f t="shared" ref="K780:K816" si="202">LEFT(J780,FIND("zł",J780)-2)</f>
        <v>781,66</v>
      </c>
      <c r="L780" s="47">
        <f t="shared" ref="L780:L816" si="203">ROUNDUP(K780,0)</f>
        <v>782</v>
      </c>
      <c r="M780" s="53">
        <v>1.1000000000000001</v>
      </c>
      <c r="N780" s="54">
        <v>60</v>
      </c>
      <c r="O780" s="55">
        <f t="shared" ref="O780:O816" si="204">L780*M780+N780</f>
        <v>920.2</v>
      </c>
      <c r="P780" s="57">
        <f>INT(O780)</f>
        <v>920</v>
      </c>
      <c r="Q780" s="23"/>
      <c r="R780" s="23"/>
      <c r="S780" s="46">
        <v>25</v>
      </c>
      <c r="T780" s="46">
        <v>25</v>
      </c>
      <c r="U780" s="46">
        <f t="shared" si="197"/>
        <v>200</v>
      </c>
      <c r="V780" s="15">
        <f t="shared" ref="V780:V816" si="205">SUM(S780:U780)</f>
        <v>250</v>
      </c>
      <c r="Y780" s="4"/>
      <c r="Z780" s="4"/>
      <c r="AA780" s="40"/>
      <c r="AB780" s="5"/>
      <c r="AC780" s="4"/>
      <c r="AD780" s="5"/>
      <c r="AE780" s="4"/>
      <c r="AF780" s="4"/>
      <c r="AG780" s="4"/>
      <c r="AH780" s="4"/>
      <c r="AI780" s="4"/>
    </row>
    <row r="781" spans="1:35" ht="13.5" customHeight="1">
      <c r="A781" s="235" t="str">
        <f t="shared" si="198"/>
        <v>LW duble 2 11080Podstawowy</v>
      </c>
      <c r="B781" s="18" t="s">
        <v>91</v>
      </c>
      <c r="C781" s="14" t="s">
        <v>431</v>
      </c>
      <c r="D781" s="15">
        <v>110</v>
      </c>
      <c r="E781" s="13">
        <v>80</v>
      </c>
      <c r="F781" s="61" t="s">
        <v>2644</v>
      </c>
      <c r="G781" s="43" t="str">
        <f t="shared" si="199"/>
        <v>53,13</v>
      </c>
      <c r="H781" s="43" t="str">
        <f t="shared" si="200"/>
        <v>53,13</v>
      </c>
      <c r="I781" s="43">
        <f t="shared" si="201"/>
        <v>56.13</v>
      </c>
      <c r="J781" s="61" t="s">
        <v>2675</v>
      </c>
      <c r="K781" s="58" t="str">
        <f t="shared" si="202"/>
        <v>879,45</v>
      </c>
      <c r="L781" s="47">
        <f t="shared" si="203"/>
        <v>880</v>
      </c>
      <c r="M781" s="53">
        <v>1.1000000000000001</v>
      </c>
      <c r="N781" s="54">
        <v>60</v>
      </c>
      <c r="O781" s="55">
        <f t="shared" si="204"/>
        <v>1028</v>
      </c>
      <c r="P781" s="57">
        <f t="shared" ref="P781:P843" si="206">INT(O781)</f>
        <v>1028</v>
      </c>
      <c r="Q781" s="23"/>
      <c r="R781" s="23"/>
      <c r="S781" s="46">
        <v>25</v>
      </c>
      <c r="T781" s="46">
        <v>25</v>
      </c>
      <c r="U781" s="46">
        <f t="shared" si="197"/>
        <v>200</v>
      </c>
      <c r="V781" s="15">
        <f t="shared" si="205"/>
        <v>250</v>
      </c>
      <c r="Y781" s="4"/>
      <c r="Z781" s="4"/>
      <c r="AA781" s="40"/>
      <c r="AB781" s="5"/>
      <c r="AC781" s="4"/>
      <c r="AD781" s="4"/>
      <c r="AE781" s="4"/>
      <c r="AF781" s="4"/>
      <c r="AG781" s="4"/>
      <c r="AH781" s="4"/>
      <c r="AI781" s="4"/>
    </row>
    <row r="782" spans="1:35" ht="13.5" customHeight="1">
      <c r="A782" s="235" t="str">
        <f t="shared" si="198"/>
        <v>LW duble 3 11080Podstawowy</v>
      </c>
      <c r="B782" s="18" t="s">
        <v>92</v>
      </c>
      <c r="C782" s="14" t="s">
        <v>431</v>
      </c>
      <c r="D782" s="15">
        <v>110</v>
      </c>
      <c r="E782" s="13">
        <v>80</v>
      </c>
      <c r="F782" s="61" t="s">
        <v>57</v>
      </c>
      <c r="G782" s="43" t="str">
        <f t="shared" si="199"/>
        <v>59,98</v>
      </c>
      <c r="H782" s="43" t="str">
        <f t="shared" si="200"/>
        <v>59,98</v>
      </c>
      <c r="I782" s="43">
        <f t="shared" si="201"/>
        <v>62.98</v>
      </c>
      <c r="J782" s="61" t="s">
        <v>2676</v>
      </c>
      <c r="K782" s="58" t="str">
        <f t="shared" si="202"/>
        <v>1093,28</v>
      </c>
      <c r="L782" s="47">
        <f t="shared" si="203"/>
        <v>1094</v>
      </c>
      <c r="M782" s="53">
        <v>1.1000000000000001</v>
      </c>
      <c r="N782" s="54">
        <v>60</v>
      </c>
      <c r="O782" s="55">
        <f t="shared" si="204"/>
        <v>1263.4000000000001</v>
      </c>
      <c r="P782" s="57">
        <f t="shared" si="206"/>
        <v>1263</v>
      </c>
      <c r="Q782" s="23"/>
      <c r="R782" s="23"/>
      <c r="S782" s="46">
        <v>25</v>
      </c>
      <c r="T782" s="46">
        <v>25</v>
      </c>
      <c r="U782" s="46">
        <f t="shared" si="197"/>
        <v>200</v>
      </c>
      <c r="V782" s="15">
        <f t="shared" si="205"/>
        <v>250</v>
      </c>
      <c r="Y782" s="4"/>
      <c r="Z782" s="4"/>
      <c r="AA782" s="40"/>
      <c r="AB782" s="5"/>
      <c r="AC782" s="4"/>
      <c r="AD782" s="4"/>
      <c r="AE782" s="4"/>
      <c r="AF782" s="4"/>
      <c r="AG782" s="4"/>
      <c r="AH782" s="4"/>
      <c r="AI782" s="4"/>
    </row>
    <row r="783" spans="1:35" ht="13.5" customHeight="1">
      <c r="A783" s="235" t="str">
        <f t="shared" si="198"/>
        <v>LW1 11080Podstawowy</v>
      </c>
      <c r="B783" s="18" t="s">
        <v>93</v>
      </c>
      <c r="C783" s="14" t="s">
        <v>431</v>
      </c>
      <c r="D783" s="15">
        <v>110</v>
      </c>
      <c r="E783" s="13">
        <v>80</v>
      </c>
      <c r="F783" s="61" t="s">
        <v>2645</v>
      </c>
      <c r="G783" s="43" t="str">
        <f t="shared" si="199"/>
        <v>42,6</v>
      </c>
      <c r="H783" s="43" t="str">
        <f t="shared" si="200"/>
        <v>42,6</v>
      </c>
      <c r="I783" s="43">
        <f t="shared" si="201"/>
        <v>45.6</v>
      </c>
      <c r="J783" s="61" t="s">
        <v>2677</v>
      </c>
      <c r="K783" s="58" t="str">
        <f t="shared" si="202"/>
        <v>525,70</v>
      </c>
      <c r="L783" s="47">
        <f t="shared" si="203"/>
        <v>526</v>
      </c>
      <c r="M783" s="53">
        <v>1.1000000000000001</v>
      </c>
      <c r="N783" s="54">
        <v>60</v>
      </c>
      <c r="O783" s="55">
        <f t="shared" si="204"/>
        <v>638.6</v>
      </c>
      <c r="P783" s="57">
        <f t="shared" si="206"/>
        <v>638</v>
      </c>
      <c r="Q783" s="23"/>
      <c r="R783" s="23"/>
      <c r="S783" s="46">
        <v>25</v>
      </c>
      <c r="T783" s="46">
        <v>25</v>
      </c>
      <c r="U783" s="46">
        <f t="shared" si="197"/>
        <v>160</v>
      </c>
      <c r="V783" s="15">
        <f t="shared" si="205"/>
        <v>210</v>
      </c>
      <c r="Y783" s="4"/>
      <c r="Z783" s="4"/>
      <c r="AA783" s="40"/>
      <c r="AB783" s="5"/>
      <c r="AC783" s="4"/>
      <c r="AD783" s="4"/>
      <c r="AE783" s="4"/>
      <c r="AF783" s="4"/>
      <c r="AG783" s="4"/>
      <c r="AH783" s="4"/>
      <c r="AI783" s="4"/>
    </row>
    <row r="784" spans="1:35" ht="13.5" customHeight="1">
      <c r="A784" s="235" t="str">
        <f t="shared" si="198"/>
        <v>LW2 11080Podstawowy</v>
      </c>
      <c r="B784" s="18" t="s">
        <v>104</v>
      </c>
      <c r="C784" s="14" t="s">
        <v>431</v>
      </c>
      <c r="D784" s="15">
        <v>110</v>
      </c>
      <c r="E784" s="13">
        <v>80</v>
      </c>
      <c r="F784" s="61" t="s">
        <v>2646</v>
      </c>
      <c r="G784" s="43" t="str">
        <f t="shared" si="199"/>
        <v>43,85</v>
      </c>
      <c r="H784" s="43" t="str">
        <f t="shared" si="200"/>
        <v>43,85</v>
      </c>
      <c r="I784" s="43">
        <f t="shared" si="201"/>
        <v>46.85</v>
      </c>
      <c r="J784" s="61" t="s">
        <v>2678</v>
      </c>
      <c r="K784" s="58" t="str">
        <f t="shared" si="202"/>
        <v>569,34</v>
      </c>
      <c r="L784" s="47">
        <f t="shared" si="203"/>
        <v>570</v>
      </c>
      <c r="M784" s="53">
        <v>1.1000000000000001</v>
      </c>
      <c r="N784" s="54">
        <v>60</v>
      </c>
      <c r="O784" s="55">
        <f t="shared" si="204"/>
        <v>687</v>
      </c>
      <c r="P784" s="57">
        <f t="shared" si="206"/>
        <v>687</v>
      </c>
      <c r="Q784" s="23"/>
      <c r="R784" s="23"/>
      <c r="S784" s="46">
        <v>25</v>
      </c>
      <c r="T784" s="46">
        <v>25</v>
      </c>
      <c r="U784" s="46">
        <f t="shared" si="197"/>
        <v>160</v>
      </c>
      <c r="V784" s="15">
        <f t="shared" si="205"/>
        <v>210</v>
      </c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</row>
    <row r="785" spans="1:35" ht="13.5" customHeight="1">
      <c r="A785" s="235" t="str">
        <f t="shared" si="198"/>
        <v>LW3 11080Podstawowy</v>
      </c>
      <c r="B785" s="18" t="s">
        <v>106</v>
      </c>
      <c r="C785" s="14" t="s">
        <v>431</v>
      </c>
      <c r="D785" s="15">
        <v>110</v>
      </c>
      <c r="E785" s="13">
        <v>80</v>
      </c>
      <c r="F785" s="61" t="s">
        <v>20</v>
      </c>
      <c r="G785" s="43" t="str">
        <f t="shared" si="199"/>
        <v>47,79</v>
      </c>
      <c r="H785" s="43" t="str">
        <f t="shared" si="200"/>
        <v>47,79</v>
      </c>
      <c r="I785" s="43">
        <f t="shared" si="201"/>
        <v>50.79</v>
      </c>
      <c r="J785" s="61" t="s">
        <v>2679</v>
      </c>
      <c r="K785" s="58" t="str">
        <f t="shared" si="202"/>
        <v>606,25</v>
      </c>
      <c r="L785" s="47">
        <f t="shared" si="203"/>
        <v>607</v>
      </c>
      <c r="M785" s="53">
        <v>1.1000000000000001</v>
      </c>
      <c r="N785" s="54">
        <v>60</v>
      </c>
      <c r="O785" s="55">
        <f t="shared" si="204"/>
        <v>727.7</v>
      </c>
      <c r="P785" s="57">
        <f t="shared" si="206"/>
        <v>727</v>
      </c>
      <c r="Q785" s="23"/>
      <c r="R785" s="23"/>
      <c r="S785" s="46">
        <v>25</v>
      </c>
      <c r="T785" s="46">
        <v>25</v>
      </c>
      <c r="U785" s="46">
        <f t="shared" si="197"/>
        <v>180</v>
      </c>
      <c r="V785" s="15">
        <f t="shared" si="205"/>
        <v>230</v>
      </c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</row>
    <row r="786" spans="1:35" ht="13.5" customHeight="1">
      <c r="A786" s="235" t="str">
        <f t="shared" si="198"/>
        <v>LW4 11080Podstawowy</v>
      </c>
      <c r="B786" s="18" t="s">
        <v>107</v>
      </c>
      <c r="C786" s="14" t="s">
        <v>431</v>
      </c>
      <c r="D786" s="15">
        <v>110</v>
      </c>
      <c r="E786" s="13">
        <v>80</v>
      </c>
      <c r="F786" s="61" t="s">
        <v>2647</v>
      </c>
      <c r="G786" s="43" t="str">
        <f t="shared" si="199"/>
        <v>51,61</v>
      </c>
      <c r="H786" s="43" t="str">
        <f t="shared" si="200"/>
        <v>51,61</v>
      </c>
      <c r="I786" s="43">
        <f t="shared" si="201"/>
        <v>54.61</v>
      </c>
      <c r="J786" s="61" t="s">
        <v>2680</v>
      </c>
      <c r="K786" s="58" t="str">
        <f t="shared" si="202"/>
        <v>680,13</v>
      </c>
      <c r="L786" s="47">
        <f t="shared" si="203"/>
        <v>681</v>
      </c>
      <c r="M786" s="53">
        <v>1.1000000000000001</v>
      </c>
      <c r="N786" s="54">
        <v>60</v>
      </c>
      <c r="O786" s="55">
        <f t="shared" si="204"/>
        <v>809.1</v>
      </c>
      <c r="P786" s="57">
        <f t="shared" si="206"/>
        <v>809</v>
      </c>
      <c r="Q786" s="23"/>
      <c r="R786" s="23"/>
      <c r="S786" s="46">
        <v>25</v>
      </c>
      <c r="T786" s="46">
        <v>25</v>
      </c>
      <c r="U786" s="46">
        <f t="shared" si="197"/>
        <v>180</v>
      </c>
      <c r="V786" s="15">
        <f t="shared" si="205"/>
        <v>230</v>
      </c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</row>
    <row r="787" spans="1:35" ht="13.5" customHeight="1">
      <c r="A787" s="235" t="str">
        <f t="shared" si="198"/>
        <v>LW5 11080Podstawowy</v>
      </c>
      <c r="B787" s="18" t="s">
        <v>108</v>
      </c>
      <c r="C787" s="14" t="s">
        <v>431</v>
      </c>
      <c r="D787" s="15">
        <v>110</v>
      </c>
      <c r="E787" s="13">
        <v>80</v>
      </c>
      <c r="F787" s="61" t="s">
        <v>2648</v>
      </c>
      <c r="G787" s="43" t="str">
        <f t="shared" si="199"/>
        <v>52,96</v>
      </c>
      <c r="H787" s="43" t="str">
        <f t="shared" si="200"/>
        <v>52,96</v>
      </c>
      <c r="I787" s="43">
        <f t="shared" si="201"/>
        <v>55.96</v>
      </c>
      <c r="J787" s="61" t="s">
        <v>2681</v>
      </c>
      <c r="K787" s="58" t="str">
        <f t="shared" si="202"/>
        <v>718,37</v>
      </c>
      <c r="L787" s="47">
        <f t="shared" si="203"/>
        <v>719</v>
      </c>
      <c r="M787" s="53">
        <v>1.1000000000000001</v>
      </c>
      <c r="N787" s="54">
        <v>60</v>
      </c>
      <c r="O787" s="55">
        <f t="shared" si="204"/>
        <v>850.90000000000009</v>
      </c>
      <c r="P787" s="57">
        <f t="shared" si="206"/>
        <v>850</v>
      </c>
      <c r="Q787" s="23"/>
      <c r="R787" s="23"/>
      <c r="S787" s="46">
        <v>25</v>
      </c>
      <c r="T787" s="46">
        <v>25</v>
      </c>
      <c r="U787" s="46">
        <f t="shared" si="197"/>
        <v>200</v>
      </c>
      <c r="V787" s="15">
        <f t="shared" si="205"/>
        <v>250</v>
      </c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</row>
    <row r="788" spans="1:35" ht="13.5" customHeight="1">
      <c r="A788" s="235" t="str">
        <f t="shared" si="198"/>
        <v>LW6 11080Podstawowy</v>
      </c>
      <c r="B788" s="18" t="s">
        <v>109</v>
      </c>
      <c r="C788" s="14" t="s">
        <v>431</v>
      </c>
      <c r="D788" s="15">
        <v>110</v>
      </c>
      <c r="E788" s="13">
        <v>80</v>
      </c>
      <c r="F788" s="61" t="s">
        <v>58</v>
      </c>
      <c r="G788" s="43" t="str">
        <f t="shared" si="199"/>
        <v>55,05</v>
      </c>
      <c r="H788" s="43" t="str">
        <f t="shared" si="200"/>
        <v>55,05</v>
      </c>
      <c r="I788" s="43">
        <f t="shared" si="201"/>
        <v>58.05</v>
      </c>
      <c r="J788" s="61" t="s">
        <v>2682</v>
      </c>
      <c r="K788" s="58" t="str">
        <f t="shared" si="202"/>
        <v>773,77</v>
      </c>
      <c r="L788" s="47">
        <f t="shared" si="203"/>
        <v>774</v>
      </c>
      <c r="M788" s="53">
        <v>1.1000000000000001</v>
      </c>
      <c r="N788" s="54">
        <v>60</v>
      </c>
      <c r="O788" s="55">
        <f t="shared" si="204"/>
        <v>911.40000000000009</v>
      </c>
      <c r="P788" s="57">
        <f t="shared" si="206"/>
        <v>911</v>
      </c>
      <c r="Q788" s="23"/>
      <c r="R788" s="23"/>
      <c r="S788" s="46">
        <v>25</v>
      </c>
      <c r="T788" s="46">
        <v>25</v>
      </c>
      <c r="U788" s="46">
        <f t="shared" si="197"/>
        <v>200</v>
      </c>
      <c r="V788" s="15">
        <f t="shared" si="205"/>
        <v>250</v>
      </c>
    </row>
    <row r="789" spans="1:35" ht="13.5" customHeight="1">
      <c r="A789" s="235" t="str">
        <f t="shared" si="198"/>
        <v>LW7 11080Podstawowy</v>
      </c>
      <c r="B789" s="18" t="s">
        <v>110</v>
      </c>
      <c r="C789" s="14" t="s">
        <v>431</v>
      </c>
      <c r="D789" s="15">
        <v>110</v>
      </c>
      <c r="E789" s="13">
        <v>80</v>
      </c>
      <c r="F789" s="61" t="s">
        <v>2649</v>
      </c>
      <c r="G789" s="43" t="str">
        <f t="shared" si="199"/>
        <v>51,18</v>
      </c>
      <c r="H789" s="43" t="str">
        <f t="shared" si="200"/>
        <v>51,18</v>
      </c>
      <c r="I789" s="43">
        <f t="shared" si="201"/>
        <v>54.18</v>
      </c>
      <c r="J789" s="61" t="s">
        <v>2683</v>
      </c>
      <c r="K789" s="58" t="str">
        <f t="shared" si="202"/>
        <v>682,56</v>
      </c>
      <c r="L789" s="47">
        <f t="shared" si="203"/>
        <v>683</v>
      </c>
      <c r="M789" s="53">
        <v>1.1000000000000001</v>
      </c>
      <c r="N789" s="54">
        <v>60</v>
      </c>
      <c r="O789" s="55">
        <f t="shared" si="204"/>
        <v>811.30000000000007</v>
      </c>
      <c r="P789" s="57">
        <f t="shared" si="206"/>
        <v>811</v>
      </c>
      <c r="Q789" s="23"/>
      <c r="R789" s="23"/>
      <c r="S789" s="46">
        <v>25</v>
      </c>
      <c r="T789" s="46">
        <v>25</v>
      </c>
      <c r="U789" s="46">
        <f t="shared" si="197"/>
        <v>180</v>
      </c>
      <c r="V789" s="15">
        <f t="shared" si="205"/>
        <v>230</v>
      </c>
    </row>
    <row r="790" spans="1:35" ht="13.5" customHeight="1">
      <c r="A790" s="235" t="str">
        <f t="shared" si="198"/>
        <v>LW8 11080Podstawowy</v>
      </c>
      <c r="B790" s="18" t="s">
        <v>111</v>
      </c>
      <c r="C790" s="14" t="s">
        <v>431</v>
      </c>
      <c r="D790" s="15">
        <v>110</v>
      </c>
      <c r="E790" s="13">
        <v>80</v>
      </c>
      <c r="F790" s="61" t="s">
        <v>2650</v>
      </c>
      <c r="G790" s="43" t="str">
        <f t="shared" si="199"/>
        <v>53,28</v>
      </c>
      <c r="H790" s="43" t="str">
        <f t="shared" si="200"/>
        <v>53,28</v>
      </c>
      <c r="I790" s="43">
        <f t="shared" si="201"/>
        <v>56.28</v>
      </c>
      <c r="J790" s="61" t="s">
        <v>2684</v>
      </c>
      <c r="K790" s="58" t="str">
        <f t="shared" si="202"/>
        <v>738,04</v>
      </c>
      <c r="L790" s="47">
        <f t="shared" si="203"/>
        <v>739</v>
      </c>
      <c r="M790" s="53">
        <v>1.1000000000000001</v>
      </c>
      <c r="N790" s="54">
        <v>60</v>
      </c>
      <c r="O790" s="55">
        <f t="shared" si="204"/>
        <v>872.90000000000009</v>
      </c>
      <c r="P790" s="57">
        <f t="shared" si="206"/>
        <v>872</v>
      </c>
      <c r="Q790" s="23"/>
      <c r="R790" s="23"/>
      <c r="S790" s="46">
        <v>25</v>
      </c>
      <c r="T790" s="46">
        <v>25</v>
      </c>
      <c r="U790" s="46">
        <f t="shared" si="197"/>
        <v>200</v>
      </c>
      <c r="V790" s="15">
        <f t="shared" si="205"/>
        <v>250</v>
      </c>
    </row>
    <row r="791" spans="1:35" ht="13.5" customHeight="1">
      <c r="A791" s="235" t="str">
        <f t="shared" si="198"/>
        <v>LW9 11080Podstawowy</v>
      </c>
      <c r="B791" s="18" t="s">
        <v>112</v>
      </c>
      <c r="C791" s="14" t="s">
        <v>431</v>
      </c>
      <c r="D791" s="15">
        <v>110</v>
      </c>
      <c r="E791" s="13">
        <v>80</v>
      </c>
      <c r="F791" s="61" t="s">
        <v>2651</v>
      </c>
      <c r="G791" s="43" t="str">
        <f t="shared" si="199"/>
        <v>52,7</v>
      </c>
      <c r="H791" s="43" t="str">
        <f t="shared" si="200"/>
        <v>52,7</v>
      </c>
      <c r="I791" s="43">
        <f t="shared" si="201"/>
        <v>55.7</v>
      </c>
      <c r="J791" s="61" t="s">
        <v>2685</v>
      </c>
      <c r="K791" s="58" t="str">
        <f t="shared" si="202"/>
        <v>785,58</v>
      </c>
      <c r="L791" s="47">
        <f t="shared" si="203"/>
        <v>786</v>
      </c>
      <c r="M791" s="53">
        <v>1.1000000000000001</v>
      </c>
      <c r="N791" s="54">
        <v>60</v>
      </c>
      <c r="O791" s="55">
        <f t="shared" si="204"/>
        <v>924.6</v>
      </c>
      <c r="P791" s="57">
        <f t="shared" si="206"/>
        <v>924</v>
      </c>
      <c r="Q791" s="23"/>
      <c r="R791" s="23"/>
      <c r="S791" s="46">
        <v>25</v>
      </c>
      <c r="T791" s="46">
        <v>25</v>
      </c>
      <c r="U791" s="46">
        <f t="shared" si="197"/>
        <v>200</v>
      </c>
      <c r="V791" s="15">
        <f t="shared" si="205"/>
        <v>250</v>
      </c>
    </row>
    <row r="792" spans="1:35" ht="13.5" customHeight="1">
      <c r="A792" s="235" t="str">
        <f t="shared" si="198"/>
        <v>LW10 11080Podstawowy</v>
      </c>
      <c r="B792" s="18" t="s">
        <v>94</v>
      </c>
      <c r="C792" s="14" t="s">
        <v>431</v>
      </c>
      <c r="D792" s="15">
        <v>110</v>
      </c>
      <c r="E792" s="13">
        <v>80</v>
      </c>
      <c r="F792" s="61" t="s">
        <v>2652</v>
      </c>
      <c r="G792" s="43" t="str">
        <f t="shared" si="199"/>
        <v>54,79</v>
      </c>
      <c r="H792" s="43" t="str">
        <f t="shared" si="200"/>
        <v>54,79</v>
      </c>
      <c r="I792" s="43">
        <f t="shared" si="201"/>
        <v>57.79</v>
      </c>
      <c r="J792" s="61" t="s">
        <v>2686</v>
      </c>
      <c r="K792" s="58" t="str">
        <f t="shared" si="202"/>
        <v>840,98</v>
      </c>
      <c r="L792" s="47">
        <f t="shared" si="203"/>
        <v>841</v>
      </c>
      <c r="M792" s="53">
        <v>1.1000000000000001</v>
      </c>
      <c r="N792" s="54">
        <v>60</v>
      </c>
      <c r="O792" s="55">
        <f t="shared" si="204"/>
        <v>985.1</v>
      </c>
      <c r="P792" s="57">
        <f t="shared" si="206"/>
        <v>985</v>
      </c>
      <c r="Q792" s="23"/>
      <c r="R792" s="23"/>
      <c r="S792" s="46">
        <v>25</v>
      </c>
      <c r="T792" s="46">
        <v>25</v>
      </c>
      <c r="U792" s="46">
        <f t="shared" si="197"/>
        <v>200</v>
      </c>
      <c r="V792" s="15">
        <f t="shared" si="205"/>
        <v>250</v>
      </c>
      <c r="AA792" s="8"/>
      <c r="AB792" s="7"/>
    </row>
    <row r="793" spans="1:35" ht="13.5" customHeight="1">
      <c r="A793" s="235" t="str">
        <f t="shared" si="198"/>
        <v>LW11 11080Podstawowy</v>
      </c>
      <c r="B793" s="18" t="s">
        <v>95</v>
      </c>
      <c r="C793" s="14" t="s">
        <v>431</v>
      </c>
      <c r="D793" s="15">
        <v>110</v>
      </c>
      <c r="E793" s="13">
        <v>80</v>
      </c>
      <c r="F793" s="61" t="s">
        <v>2653</v>
      </c>
      <c r="G793" s="43" t="str">
        <f t="shared" si="199"/>
        <v>58,37</v>
      </c>
      <c r="H793" s="43" t="str">
        <f t="shared" si="200"/>
        <v>58,37</v>
      </c>
      <c r="I793" s="43">
        <f t="shared" si="201"/>
        <v>61.37</v>
      </c>
      <c r="J793" s="61" t="s">
        <v>2687</v>
      </c>
      <c r="K793" s="58" t="str">
        <f t="shared" si="202"/>
        <v>736,66</v>
      </c>
      <c r="L793" s="47">
        <f t="shared" si="203"/>
        <v>737</v>
      </c>
      <c r="M793" s="53">
        <v>1.1000000000000001</v>
      </c>
      <c r="N793" s="54">
        <v>60</v>
      </c>
      <c r="O793" s="55">
        <f t="shared" si="204"/>
        <v>870.7</v>
      </c>
      <c r="P793" s="57">
        <f t="shared" si="206"/>
        <v>870</v>
      </c>
      <c r="Q793" s="23"/>
      <c r="R793" s="23"/>
      <c r="S793" s="46">
        <v>25</v>
      </c>
      <c r="T793" s="46">
        <v>25</v>
      </c>
      <c r="U793" s="46">
        <f t="shared" si="197"/>
        <v>200</v>
      </c>
      <c r="V793" s="15">
        <f t="shared" si="205"/>
        <v>250</v>
      </c>
      <c r="AA793" s="8"/>
      <c r="AB793" s="5"/>
      <c r="AC793" s="4"/>
    </row>
    <row r="794" spans="1:35" ht="13.5" customHeight="1">
      <c r="A794" s="235" t="str">
        <f t="shared" si="198"/>
        <v>LW12 11080Podstawowy</v>
      </c>
      <c r="B794" s="18" t="s">
        <v>96</v>
      </c>
      <c r="C794" s="14" t="s">
        <v>431</v>
      </c>
      <c r="D794" s="15">
        <v>110</v>
      </c>
      <c r="E794" s="13">
        <v>80</v>
      </c>
      <c r="F794" s="61" t="s">
        <v>2654</v>
      </c>
      <c r="G794" s="43" t="str">
        <f t="shared" si="199"/>
        <v>60,47</v>
      </c>
      <c r="H794" s="43" t="str">
        <f t="shared" si="200"/>
        <v>60,47</v>
      </c>
      <c r="I794" s="43">
        <f t="shared" si="201"/>
        <v>63.47</v>
      </c>
      <c r="J794" s="61" t="s">
        <v>2688</v>
      </c>
      <c r="K794" s="58" t="str">
        <f t="shared" si="202"/>
        <v>830,27</v>
      </c>
      <c r="L794" s="47">
        <f t="shared" si="203"/>
        <v>831</v>
      </c>
      <c r="M794" s="53">
        <v>1.1000000000000001</v>
      </c>
      <c r="N794" s="54">
        <v>60</v>
      </c>
      <c r="O794" s="55">
        <f t="shared" si="204"/>
        <v>974.1</v>
      </c>
      <c r="P794" s="57">
        <f t="shared" si="206"/>
        <v>974</v>
      </c>
      <c r="Q794" s="23"/>
      <c r="R794" s="23"/>
      <c r="S794" s="46">
        <v>25</v>
      </c>
      <c r="T794" s="46">
        <v>25</v>
      </c>
      <c r="U794" s="46">
        <f t="shared" si="197"/>
        <v>200</v>
      </c>
      <c r="V794" s="15">
        <f t="shared" si="205"/>
        <v>250</v>
      </c>
      <c r="AA794" s="8"/>
      <c r="AB794" s="5"/>
      <c r="AC794" s="4"/>
    </row>
    <row r="795" spans="1:35" ht="13.5" customHeight="1">
      <c r="A795" s="235" t="str">
        <f t="shared" si="198"/>
        <v>LW13 11080Podstawowy</v>
      </c>
      <c r="B795" s="18" t="s">
        <v>97</v>
      </c>
      <c r="C795" s="14" t="s">
        <v>431</v>
      </c>
      <c r="D795" s="15">
        <v>110</v>
      </c>
      <c r="E795" s="13">
        <v>80</v>
      </c>
      <c r="F795" s="61" t="s">
        <v>2655</v>
      </c>
      <c r="G795" s="43" t="str">
        <f t="shared" si="199"/>
        <v>59,15</v>
      </c>
      <c r="H795" s="43" t="str">
        <f t="shared" si="200"/>
        <v>59,15</v>
      </c>
      <c r="I795" s="43">
        <f t="shared" si="201"/>
        <v>62.15</v>
      </c>
      <c r="J795" s="61" t="s">
        <v>2689</v>
      </c>
      <c r="K795" s="58" t="str">
        <f t="shared" si="202"/>
        <v>833,23</v>
      </c>
      <c r="L795" s="47">
        <f t="shared" si="203"/>
        <v>834</v>
      </c>
      <c r="M795" s="53">
        <v>1.1000000000000001</v>
      </c>
      <c r="N795" s="54">
        <v>60</v>
      </c>
      <c r="O795" s="55">
        <f t="shared" si="204"/>
        <v>977.40000000000009</v>
      </c>
      <c r="P795" s="57">
        <f t="shared" si="206"/>
        <v>977</v>
      </c>
      <c r="Q795" s="23"/>
      <c r="R795" s="23"/>
      <c r="S795" s="46">
        <v>25</v>
      </c>
      <c r="T795" s="46">
        <v>25</v>
      </c>
      <c r="U795" s="46">
        <f t="shared" si="197"/>
        <v>200</v>
      </c>
      <c r="V795" s="15">
        <f t="shared" si="205"/>
        <v>250</v>
      </c>
      <c r="AA795" s="8"/>
      <c r="AB795" s="5"/>
      <c r="AC795" s="4"/>
    </row>
    <row r="796" spans="1:35" ht="13.5" customHeight="1">
      <c r="A796" s="235" t="str">
        <f t="shared" si="198"/>
        <v>LW14 11080Podstawowy</v>
      </c>
      <c r="B796" s="18" t="s">
        <v>98</v>
      </c>
      <c r="C796" s="14" t="s">
        <v>431</v>
      </c>
      <c r="D796" s="15">
        <v>110</v>
      </c>
      <c r="E796" s="13">
        <v>80</v>
      </c>
      <c r="F796" s="61" t="s">
        <v>2656</v>
      </c>
      <c r="G796" s="43" t="str">
        <f t="shared" si="199"/>
        <v>61,25</v>
      </c>
      <c r="H796" s="43" t="str">
        <f t="shared" si="200"/>
        <v>61,25</v>
      </c>
      <c r="I796" s="43">
        <f t="shared" si="201"/>
        <v>64.25</v>
      </c>
      <c r="J796" s="61" t="s">
        <v>2690</v>
      </c>
      <c r="K796" s="58" t="str">
        <f t="shared" si="202"/>
        <v>911,02</v>
      </c>
      <c r="L796" s="47">
        <f t="shared" si="203"/>
        <v>912</v>
      </c>
      <c r="M796" s="53">
        <v>1.1000000000000001</v>
      </c>
      <c r="N796" s="54">
        <v>60</v>
      </c>
      <c r="O796" s="55">
        <f t="shared" si="204"/>
        <v>1063.2</v>
      </c>
      <c r="P796" s="57">
        <f t="shared" si="206"/>
        <v>1063</v>
      </c>
      <c r="Q796" s="23"/>
      <c r="R796" s="23"/>
      <c r="S796" s="46">
        <v>25</v>
      </c>
      <c r="T796" s="46">
        <v>25</v>
      </c>
      <c r="U796" s="46">
        <f t="shared" si="197"/>
        <v>200</v>
      </c>
      <c r="V796" s="15">
        <f t="shared" si="205"/>
        <v>250</v>
      </c>
      <c r="AA796" s="8"/>
      <c r="AB796" s="5"/>
      <c r="AC796" s="4"/>
    </row>
    <row r="797" spans="1:35" ht="13.5" customHeight="1">
      <c r="A797" s="235" t="str">
        <f t="shared" si="198"/>
        <v>LW15 11080Podstawowy</v>
      </c>
      <c r="B797" s="18" t="s">
        <v>99</v>
      </c>
      <c r="C797" s="14" t="s">
        <v>431</v>
      </c>
      <c r="D797" s="15">
        <v>110</v>
      </c>
      <c r="E797" s="13">
        <v>80</v>
      </c>
      <c r="F797" s="61" t="s">
        <v>2657</v>
      </c>
      <c r="G797" s="43" t="str">
        <f t="shared" si="199"/>
        <v>57,62</v>
      </c>
      <c r="H797" s="43" t="str">
        <f t="shared" si="200"/>
        <v>57,62</v>
      </c>
      <c r="I797" s="43">
        <f t="shared" si="201"/>
        <v>60.62</v>
      </c>
      <c r="J797" s="61" t="s">
        <v>2691</v>
      </c>
      <c r="K797" s="58" t="str">
        <f t="shared" si="202"/>
        <v>700,13</v>
      </c>
      <c r="L797" s="47">
        <f t="shared" si="203"/>
        <v>701</v>
      </c>
      <c r="M797" s="53">
        <v>1.1000000000000001</v>
      </c>
      <c r="N797" s="54">
        <v>60</v>
      </c>
      <c r="O797" s="55">
        <f t="shared" si="204"/>
        <v>831.1</v>
      </c>
      <c r="P797" s="57">
        <f t="shared" si="206"/>
        <v>831</v>
      </c>
      <c r="Q797" s="23"/>
      <c r="R797" s="23"/>
      <c r="S797" s="46">
        <v>25</v>
      </c>
      <c r="T797" s="46">
        <v>25</v>
      </c>
      <c r="U797" s="46">
        <f t="shared" si="197"/>
        <v>200</v>
      </c>
      <c r="V797" s="15">
        <f t="shared" si="205"/>
        <v>250</v>
      </c>
      <c r="AA797" s="8"/>
      <c r="AB797" s="5"/>
      <c r="AC797" s="4"/>
    </row>
    <row r="798" spans="1:35" ht="13.5" customHeight="1">
      <c r="A798" s="235" t="str">
        <f t="shared" si="198"/>
        <v>LW16 11080Podstawowy</v>
      </c>
      <c r="B798" s="18" t="s">
        <v>100</v>
      </c>
      <c r="C798" s="14" t="s">
        <v>431</v>
      </c>
      <c r="D798" s="15">
        <v>110</v>
      </c>
      <c r="E798" s="13">
        <v>80</v>
      </c>
      <c r="F798" s="61" t="s">
        <v>2658</v>
      </c>
      <c r="G798" s="43" t="str">
        <f t="shared" si="199"/>
        <v>59,75</v>
      </c>
      <c r="H798" s="43" t="str">
        <f t="shared" si="200"/>
        <v>59,75</v>
      </c>
      <c r="I798" s="43">
        <f t="shared" si="201"/>
        <v>62.75</v>
      </c>
      <c r="J798" s="61" t="s">
        <v>2692</v>
      </c>
      <c r="K798" s="58" t="str">
        <f t="shared" si="202"/>
        <v>823,96</v>
      </c>
      <c r="L798" s="47">
        <f t="shared" si="203"/>
        <v>824</v>
      </c>
      <c r="M798" s="53">
        <v>1.1000000000000001</v>
      </c>
      <c r="N798" s="54">
        <v>60</v>
      </c>
      <c r="O798" s="55">
        <f t="shared" si="204"/>
        <v>966.40000000000009</v>
      </c>
      <c r="P798" s="57">
        <f t="shared" si="206"/>
        <v>966</v>
      </c>
      <c r="Q798" s="23"/>
      <c r="R798" s="23"/>
      <c r="S798" s="46">
        <v>25</v>
      </c>
      <c r="T798" s="46">
        <v>25</v>
      </c>
      <c r="U798" s="46">
        <f t="shared" si="197"/>
        <v>200</v>
      </c>
      <c r="V798" s="15">
        <f t="shared" si="205"/>
        <v>250</v>
      </c>
      <c r="AB798" s="4"/>
      <c r="AC798" s="4"/>
    </row>
    <row r="799" spans="1:35" ht="13.5" customHeight="1">
      <c r="A799" s="235" t="str">
        <f t="shared" si="198"/>
        <v>LW17 11080Podstawowy</v>
      </c>
      <c r="B799" s="18" t="s">
        <v>101</v>
      </c>
      <c r="C799" s="14" t="s">
        <v>431</v>
      </c>
      <c r="D799" s="15">
        <v>110</v>
      </c>
      <c r="E799" s="13">
        <v>80</v>
      </c>
      <c r="F799" s="61" t="s">
        <v>2659</v>
      </c>
      <c r="G799" s="43" t="str">
        <f t="shared" si="199"/>
        <v>58,98</v>
      </c>
      <c r="H799" s="43" t="str">
        <f t="shared" si="200"/>
        <v>58,98</v>
      </c>
      <c r="I799" s="43">
        <f t="shared" si="201"/>
        <v>61.98</v>
      </c>
      <c r="J799" s="61" t="s">
        <v>2693</v>
      </c>
      <c r="K799" s="58" t="str">
        <f t="shared" si="202"/>
        <v>901,07</v>
      </c>
      <c r="L799" s="47">
        <f t="shared" si="203"/>
        <v>902</v>
      </c>
      <c r="M799" s="53">
        <v>1.1000000000000001</v>
      </c>
      <c r="N799" s="54">
        <v>60</v>
      </c>
      <c r="O799" s="55">
        <f t="shared" si="204"/>
        <v>1052.2</v>
      </c>
      <c r="P799" s="57">
        <f t="shared" si="206"/>
        <v>1052</v>
      </c>
      <c r="Q799" s="23"/>
      <c r="R799" s="23"/>
      <c r="S799" s="46">
        <v>25</v>
      </c>
      <c r="T799" s="46">
        <v>25</v>
      </c>
      <c r="U799" s="46">
        <f t="shared" si="197"/>
        <v>200</v>
      </c>
      <c r="V799" s="15">
        <f t="shared" si="205"/>
        <v>250</v>
      </c>
      <c r="AB799" s="40"/>
      <c r="AC799" s="4"/>
    </row>
    <row r="800" spans="1:35" ht="13.5" customHeight="1">
      <c r="A800" s="235" t="str">
        <f t="shared" si="198"/>
        <v>LW18 11080Podstawowy</v>
      </c>
      <c r="B800" s="18" t="s">
        <v>102</v>
      </c>
      <c r="C800" s="14" t="s">
        <v>431</v>
      </c>
      <c r="D800" s="15">
        <v>110</v>
      </c>
      <c r="E800" s="13">
        <v>80</v>
      </c>
      <c r="F800" s="61" t="s">
        <v>2660</v>
      </c>
      <c r="G800" s="43" t="str">
        <f t="shared" si="199"/>
        <v>61,07</v>
      </c>
      <c r="H800" s="43" t="str">
        <f t="shared" si="200"/>
        <v>61,07</v>
      </c>
      <c r="I800" s="43">
        <f t="shared" si="201"/>
        <v>64.069999999999993</v>
      </c>
      <c r="J800" s="61" t="s">
        <v>2694</v>
      </c>
      <c r="K800" s="58" t="str">
        <f t="shared" si="202"/>
        <v>943,72</v>
      </c>
      <c r="L800" s="47">
        <f t="shared" si="203"/>
        <v>944</v>
      </c>
      <c r="M800" s="53">
        <v>1.1000000000000001</v>
      </c>
      <c r="N800" s="54">
        <v>60</v>
      </c>
      <c r="O800" s="55">
        <f t="shared" si="204"/>
        <v>1098.4000000000001</v>
      </c>
      <c r="P800" s="57">
        <f t="shared" si="206"/>
        <v>1098</v>
      </c>
      <c r="Q800" s="23"/>
      <c r="R800" s="23"/>
      <c r="S800" s="46">
        <v>25</v>
      </c>
      <c r="T800" s="46">
        <v>25</v>
      </c>
      <c r="U800" s="46">
        <f t="shared" si="197"/>
        <v>200</v>
      </c>
      <c r="V800" s="15">
        <f t="shared" si="205"/>
        <v>250</v>
      </c>
    </row>
    <row r="801" spans="1:22" ht="13.5" customHeight="1">
      <c r="A801" s="235" t="str">
        <f t="shared" si="198"/>
        <v>LW19 11080Podstawowy</v>
      </c>
      <c r="B801" s="18" t="s">
        <v>103</v>
      </c>
      <c r="C801" s="14" t="s">
        <v>431</v>
      </c>
      <c r="D801" s="15">
        <v>110</v>
      </c>
      <c r="E801" s="13">
        <v>80</v>
      </c>
      <c r="F801" s="61" t="s">
        <v>2661</v>
      </c>
      <c r="G801" s="43" t="str">
        <f t="shared" si="199"/>
        <v>57,47</v>
      </c>
      <c r="H801" s="43" t="str">
        <f t="shared" si="200"/>
        <v>57,47</v>
      </c>
      <c r="I801" s="43">
        <f t="shared" si="201"/>
        <v>60.47</v>
      </c>
      <c r="J801" s="61" t="s">
        <v>2695</v>
      </c>
      <c r="K801" s="58" t="str">
        <f t="shared" si="202"/>
        <v>775,80</v>
      </c>
      <c r="L801" s="47">
        <f t="shared" si="203"/>
        <v>776</v>
      </c>
      <c r="M801" s="53">
        <v>1.1000000000000001</v>
      </c>
      <c r="N801" s="54">
        <v>60</v>
      </c>
      <c r="O801" s="55">
        <f t="shared" si="204"/>
        <v>913.6</v>
      </c>
      <c r="P801" s="57">
        <f t="shared" si="206"/>
        <v>913</v>
      </c>
      <c r="Q801" s="23"/>
      <c r="R801" s="23"/>
      <c r="S801" s="46">
        <v>25</v>
      </c>
      <c r="T801" s="46">
        <v>25</v>
      </c>
      <c r="U801" s="46">
        <f t="shared" si="197"/>
        <v>200</v>
      </c>
      <c r="V801" s="15">
        <f t="shared" si="205"/>
        <v>250</v>
      </c>
    </row>
    <row r="802" spans="1:22" ht="13.5" customHeight="1">
      <c r="A802" s="235" t="str">
        <f t="shared" si="198"/>
        <v>LW20 11080Podstawowy</v>
      </c>
      <c r="B802" s="18" t="s">
        <v>105</v>
      </c>
      <c r="C802" s="14" t="s">
        <v>431</v>
      </c>
      <c r="D802" s="15">
        <v>110</v>
      </c>
      <c r="E802" s="13">
        <v>80</v>
      </c>
      <c r="F802" s="61" t="s">
        <v>80</v>
      </c>
      <c r="G802" s="43" t="str">
        <f t="shared" si="199"/>
        <v>59,6</v>
      </c>
      <c r="H802" s="43" t="str">
        <f t="shared" si="200"/>
        <v>59,6</v>
      </c>
      <c r="I802" s="43">
        <f t="shared" si="201"/>
        <v>62.6</v>
      </c>
      <c r="J802" s="61" t="s">
        <v>2696</v>
      </c>
      <c r="K802" s="58" t="str">
        <f t="shared" si="202"/>
        <v>853,96</v>
      </c>
      <c r="L802" s="47">
        <f t="shared" si="203"/>
        <v>854</v>
      </c>
      <c r="M802" s="53">
        <v>1.1000000000000001</v>
      </c>
      <c r="N802" s="54">
        <v>60</v>
      </c>
      <c r="O802" s="55">
        <f t="shared" si="204"/>
        <v>999.40000000000009</v>
      </c>
      <c r="P802" s="57">
        <f t="shared" si="206"/>
        <v>999</v>
      </c>
      <c r="Q802" s="23"/>
      <c r="R802" s="23"/>
      <c r="S802" s="46">
        <v>25</v>
      </c>
      <c r="T802" s="46">
        <v>25</v>
      </c>
      <c r="U802" s="46">
        <f t="shared" si="197"/>
        <v>200</v>
      </c>
      <c r="V802" s="15">
        <f t="shared" si="205"/>
        <v>250</v>
      </c>
    </row>
    <row r="803" spans="1:22" ht="13.5" customHeight="1">
      <c r="A803" s="235" t="str">
        <f t="shared" si="198"/>
        <v>LW2511080Podstawowy</v>
      </c>
      <c r="B803" s="18" t="s">
        <v>559</v>
      </c>
      <c r="C803" s="14" t="s">
        <v>431</v>
      </c>
      <c r="D803" s="15">
        <v>110</v>
      </c>
      <c r="E803" s="13">
        <v>80</v>
      </c>
      <c r="F803" s="61" t="s">
        <v>2662</v>
      </c>
      <c r="G803" s="43" t="str">
        <f t="shared" si="199"/>
        <v>47,24</v>
      </c>
      <c r="H803" s="43" t="str">
        <f t="shared" si="200"/>
        <v>47,24</v>
      </c>
      <c r="I803" s="43">
        <f t="shared" si="201"/>
        <v>50.24</v>
      </c>
      <c r="J803" s="61" t="s">
        <v>2697</v>
      </c>
      <c r="K803" s="58" t="str">
        <f t="shared" si="202"/>
        <v>685,97</v>
      </c>
      <c r="L803" s="47">
        <f t="shared" si="203"/>
        <v>686</v>
      </c>
      <c r="M803" s="53">
        <v>1.1000000000000001</v>
      </c>
      <c r="N803" s="54">
        <v>60</v>
      </c>
      <c r="O803" s="55">
        <f t="shared" si="204"/>
        <v>814.6</v>
      </c>
      <c r="P803" s="57">
        <f t="shared" si="206"/>
        <v>814</v>
      </c>
      <c r="Q803" s="23"/>
      <c r="R803" s="23"/>
      <c r="S803" s="46">
        <v>25</v>
      </c>
      <c r="T803" s="46">
        <v>25</v>
      </c>
      <c r="U803" s="46">
        <f t="shared" si="197"/>
        <v>180</v>
      </c>
      <c r="V803" s="15">
        <f t="shared" si="205"/>
        <v>230</v>
      </c>
    </row>
    <row r="804" spans="1:22" ht="13.5" customHeight="1">
      <c r="A804" s="235" t="str">
        <f t="shared" si="198"/>
        <v>LW2611080Podstawowy</v>
      </c>
      <c r="B804" s="18" t="s">
        <v>560</v>
      </c>
      <c r="C804" s="14" t="s">
        <v>431</v>
      </c>
      <c r="D804" s="15">
        <v>110</v>
      </c>
      <c r="E804" s="13">
        <v>80</v>
      </c>
      <c r="F804" s="61" t="s">
        <v>2663</v>
      </c>
      <c r="G804" s="43" t="str">
        <f t="shared" si="199"/>
        <v>49,33</v>
      </c>
      <c r="H804" s="43" t="str">
        <f t="shared" si="200"/>
        <v>49,33</v>
      </c>
      <c r="I804" s="43">
        <f t="shared" si="201"/>
        <v>52.33</v>
      </c>
      <c r="J804" s="61" t="s">
        <v>2698</v>
      </c>
      <c r="K804" s="58" t="str">
        <f t="shared" si="202"/>
        <v>799,84</v>
      </c>
      <c r="L804" s="47">
        <f t="shared" si="203"/>
        <v>800</v>
      </c>
      <c r="M804" s="53">
        <v>1.1000000000000001</v>
      </c>
      <c r="N804" s="54">
        <v>60</v>
      </c>
      <c r="O804" s="55">
        <f t="shared" si="204"/>
        <v>940.00000000000011</v>
      </c>
      <c r="P804" s="57">
        <f t="shared" si="206"/>
        <v>940</v>
      </c>
      <c r="Q804" s="23"/>
      <c r="R804" s="23"/>
      <c r="S804" s="46">
        <v>25</v>
      </c>
      <c r="T804" s="46">
        <v>25</v>
      </c>
      <c r="U804" s="46">
        <f t="shared" si="197"/>
        <v>180</v>
      </c>
      <c r="V804" s="15">
        <f t="shared" si="205"/>
        <v>230</v>
      </c>
    </row>
    <row r="805" spans="1:22" ht="13.5" customHeight="1">
      <c r="A805" s="235" t="str">
        <f t="shared" si="198"/>
        <v>LW2711080Podstawowy</v>
      </c>
      <c r="B805" s="18" t="s">
        <v>1738</v>
      </c>
      <c r="C805" s="14" t="s">
        <v>431</v>
      </c>
      <c r="D805" s="15">
        <v>110</v>
      </c>
      <c r="E805" s="13">
        <v>80</v>
      </c>
      <c r="F805" s="61" t="s">
        <v>2664</v>
      </c>
      <c r="G805" s="43" t="str">
        <f t="shared" si="199"/>
        <v>50,98</v>
      </c>
      <c r="H805" s="43" t="str">
        <f t="shared" si="200"/>
        <v>50,98</v>
      </c>
      <c r="I805" s="43">
        <f t="shared" si="201"/>
        <v>53.98</v>
      </c>
      <c r="J805" s="61" t="s">
        <v>2699</v>
      </c>
      <c r="K805" s="58" t="str">
        <f t="shared" si="202"/>
        <v>775,61</v>
      </c>
      <c r="L805" s="47">
        <f t="shared" si="203"/>
        <v>776</v>
      </c>
      <c r="M805" s="53">
        <v>1.1000000000000001</v>
      </c>
      <c r="N805" s="54">
        <v>60</v>
      </c>
      <c r="O805" s="55">
        <f t="shared" si="204"/>
        <v>913.6</v>
      </c>
      <c r="P805" s="57">
        <f t="shared" si="206"/>
        <v>913</v>
      </c>
      <c r="Q805" s="23"/>
      <c r="R805" s="23"/>
      <c r="S805" s="46">
        <v>25</v>
      </c>
      <c r="T805" s="46">
        <v>25</v>
      </c>
      <c r="U805" s="46">
        <f t="shared" si="197"/>
        <v>180</v>
      </c>
      <c r="V805" s="15">
        <f t="shared" si="205"/>
        <v>230</v>
      </c>
    </row>
    <row r="806" spans="1:22" ht="13.5" customHeight="1">
      <c r="A806" s="235" t="str">
        <f t="shared" si="198"/>
        <v>LW2811080Podstawowy</v>
      </c>
      <c r="B806" s="18" t="s">
        <v>1739</v>
      </c>
      <c r="C806" s="14" t="s">
        <v>431</v>
      </c>
      <c r="D806" s="15">
        <v>110</v>
      </c>
      <c r="E806" s="13">
        <v>80</v>
      </c>
      <c r="F806" s="61" t="s">
        <v>2241</v>
      </c>
      <c r="G806" s="43" t="str">
        <f t="shared" si="199"/>
        <v>53,23</v>
      </c>
      <c r="H806" s="43" t="str">
        <f t="shared" si="200"/>
        <v>53,23</v>
      </c>
      <c r="I806" s="43">
        <f t="shared" si="201"/>
        <v>56.23</v>
      </c>
      <c r="J806" s="61" t="s">
        <v>2700</v>
      </c>
      <c r="K806" s="58" t="str">
        <f t="shared" si="202"/>
        <v>909,57</v>
      </c>
      <c r="L806" s="47">
        <f t="shared" si="203"/>
        <v>910</v>
      </c>
      <c r="M806" s="53">
        <v>1.1000000000000001</v>
      </c>
      <c r="N806" s="54">
        <v>60</v>
      </c>
      <c r="O806" s="55">
        <f t="shared" si="204"/>
        <v>1061</v>
      </c>
      <c r="P806" s="57">
        <f t="shared" si="206"/>
        <v>1061</v>
      </c>
      <c r="Q806" s="23"/>
      <c r="R806" s="23"/>
      <c r="S806" s="46">
        <v>25</v>
      </c>
      <c r="T806" s="46">
        <v>25</v>
      </c>
      <c r="U806" s="46">
        <f t="shared" si="197"/>
        <v>200</v>
      </c>
      <c r="V806" s="15">
        <f t="shared" si="205"/>
        <v>250</v>
      </c>
    </row>
    <row r="807" spans="1:22" ht="13.5" customHeight="1">
      <c r="A807" s="235" t="str">
        <f t="shared" si="198"/>
        <v>LW2911080Podstawowy</v>
      </c>
      <c r="B807" s="18" t="s">
        <v>1740</v>
      </c>
      <c r="C807" s="14" t="s">
        <v>431</v>
      </c>
      <c r="D807" s="15">
        <v>110</v>
      </c>
      <c r="E807" s="13">
        <v>80</v>
      </c>
      <c r="F807" s="61" t="s">
        <v>2665</v>
      </c>
      <c r="G807" s="43" t="str">
        <f t="shared" si="199"/>
        <v>56,99</v>
      </c>
      <c r="H807" s="43" t="str">
        <f t="shared" si="200"/>
        <v>56,99</v>
      </c>
      <c r="I807" s="43">
        <f t="shared" si="201"/>
        <v>59.99</v>
      </c>
      <c r="J807" s="61" t="s">
        <v>2701</v>
      </c>
      <c r="K807" s="58" t="str">
        <f t="shared" si="202"/>
        <v>851,13</v>
      </c>
      <c r="L807" s="47">
        <f t="shared" si="203"/>
        <v>852</v>
      </c>
      <c r="M807" s="53">
        <v>1.1000000000000001</v>
      </c>
      <c r="N807" s="54">
        <v>60</v>
      </c>
      <c r="O807" s="55">
        <f t="shared" si="204"/>
        <v>997.2</v>
      </c>
      <c r="P807" s="57">
        <f t="shared" si="206"/>
        <v>997</v>
      </c>
      <c r="Q807" s="23"/>
      <c r="R807" s="23"/>
      <c r="S807" s="46">
        <v>25</v>
      </c>
      <c r="T807" s="46">
        <v>25</v>
      </c>
      <c r="U807" s="46">
        <f t="shared" si="197"/>
        <v>200</v>
      </c>
      <c r="V807" s="15">
        <f t="shared" si="205"/>
        <v>250</v>
      </c>
    </row>
    <row r="808" spans="1:22" ht="13.5" customHeight="1">
      <c r="A808" s="235" t="str">
        <f t="shared" si="198"/>
        <v>LW3011080Podstawowy</v>
      </c>
      <c r="B808" s="18" t="s">
        <v>1742</v>
      </c>
      <c r="C808" s="14" t="s">
        <v>431</v>
      </c>
      <c r="D808" s="15">
        <v>110</v>
      </c>
      <c r="E808" s="13">
        <v>80</v>
      </c>
      <c r="F808" s="61" t="s">
        <v>2666</v>
      </c>
      <c r="G808" s="43" t="str">
        <f t="shared" si="199"/>
        <v>59,24</v>
      </c>
      <c r="H808" s="43" t="str">
        <f t="shared" si="200"/>
        <v>59,24</v>
      </c>
      <c r="I808" s="43">
        <f t="shared" si="201"/>
        <v>62.24</v>
      </c>
      <c r="J808" s="61" t="s">
        <v>2702</v>
      </c>
      <c r="K808" s="58" t="str">
        <f t="shared" si="202"/>
        <v>1026,68</v>
      </c>
      <c r="L808" s="47">
        <f t="shared" si="203"/>
        <v>1027</v>
      </c>
      <c r="M808" s="53">
        <v>1.1000000000000001</v>
      </c>
      <c r="N808" s="54">
        <v>60</v>
      </c>
      <c r="O808" s="55">
        <f t="shared" si="204"/>
        <v>1189.7</v>
      </c>
      <c r="P808" s="57">
        <f t="shared" si="206"/>
        <v>1189</v>
      </c>
      <c r="Q808" s="23"/>
      <c r="R808" s="23"/>
      <c r="S808" s="46">
        <v>25</v>
      </c>
      <c r="T808" s="46">
        <v>25</v>
      </c>
      <c r="U808" s="46">
        <f t="shared" si="197"/>
        <v>200</v>
      </c>
      <c r="V808" s="15">
        <f t="shared" si="205"/>
        <v>250</v>
      </c>
    </row>
    <row r="809" spans="1:22" ht="13.5" customHeight="1">
      <c r="A809" s="235" t="str">
        <f t="shared" si="198"/>
        <v>LW3111080Podstawowy</v>
      </c>
      <c r="B809" s="18" t="s">
        <v>1743</v>
      </c>
      <c r="C809" s="14" t="s">
        <v>431</v>
      </c>
      <c r="D809" s="15">
        <v>110</v>
      </c>
      <c r="E809" s="13">
        <v>80</v>
      </c>
      <c r="F809" s="61" t="s">
        <v>1851</v>
      </c>
      <c r="G809" s="43" t="str">
        <f t="shared" si="199"/>
        <v>61,53</v>
      </c>
      <c r="H809" s="43" t="str">
        <f t="shared" si="200"/>
        <v>61,53</v>
      </c>
      <c r="I809" s="43">
        <f t="shared" si="201"/>
        <v>64.53</v>
      </c>
      <c r="J809" s="61" t="s">
        <v>2703</v>
      </c>
      <c r="K809" s="58" t="str">
        <f t="shared" si="202"/>
        <v>996,36</v>
      </c>
      <c r="L809" s="47">
        <f t="shared" si="203"/>
        <v>997</v>
      </c>
      <c r="M809" s="53">
        <v>1.1000000000000001</v>
      </c>
      <c r="N809" s="54">
        <v>60</v>
      </c>
      <c r="O809" s="55">
        <f t="shared" si="204"/>
        <v>1156.7</v>
      </c>
      <c r="P809" s="57">
        <f t="shared" si="206"/>
        <v>1156</v>
      </c>
      <c r="Q809" s="23"/>
      <c r="R809" s="23"/>
      <c r="S809" s="46">
        <v>25</v>
      </c>
      <c r="T809" s="46">
        <v>25</v>
      </c>
      <c r="U809" s="46">
        <f t="shared" si="197"/>
        <v>200</v>
      </c>
      <c r="V809" s="15">
        <f t="shared" si="205"/>
        <v>250</v>
      </c>
    </row>
    <row r="810" spans="1:22" ht="13.5" customHeight="1">
      <c r="A810" s="235" t="str">
        <f t="shared" si="198"/>
        <v>LW3211080Podstawowy</v>
      </c>
      <c r="B810" s="18" t="s">
        <v>1744</v>
      </c>
      <c r="C810" s="14" t="s">
        <v>431</v>
      </c>
      <c r="D810" s="15">
        <v>110</v>
      </c>
      <c r="E810" s="13">
        <v>80</v>
      </c>
      <c r="F810" s="61" t="s">
        <v>2667</v>
      </c>
      <c r="G810" s="43" t="str">
        <f t="shared" si="199"/>
        <v>63,78</v>
      </c>
      <c r="H810" s="43" t="str">
        <f t="shared" si="200"/>
        <v>63,78</v>
      </c>
      <c r="I810" s="43">
        <f t="shared" si="201"/>
        <v>66.78</v>
      </c>
      <c r="J810" s="61" t="s">
        <v>2704</v>
      </c>
      <c r="K810" s="58" t="str">
        <f t="shared" si="202"/>
        <v>1133,69</v>
      </c>
      <c r="L810" s="47">
        <f t="shared" si="203"/>
        <v>1134</v>
      </c>
      <c r="M810" s="53">
        <v>1.1000000000000001</v>
      </c>
      <c r="N810" s="54">
        <v>60</v>
      </c>
      <c r="O810" s="55">
        <f t="shared" si="204"/>
        <v>1307.4000000000001</v>
      </c>
      <c r="P810" s="57">
        <f t="shared" si="206"/>
        <v>1307</v>
      </c>
      <c r="Q810" s="23"/>
      <c r="R810" s="23"/>
      <c r="S810" s="46">
        <v>25</v>
      </c>
      <c r="T810" s="46">
        <v>25</v>
      </c>
      <c r="U810" s="46">
        <f t="shared" si="197"/>
        <v>220</v>
      </c>
      <c r="V810" s="15">
        <f t="shared" si="205"/>
        <v>270</v>
      </c>
    </row>
    <row r="811" spans="1:22" ht="13.5" customHeight="1">
      <c r="A811" s="235" t="str">
        <f t="shared" si="198"/>
        <v>LW3311080Podstawowy</v>
      </c>
      <c r="B811" s="18" t="s">
        <v>1745</v>
      </c>
      <c r="C811" s="14" t="s">
        <v>431</v>
      </c>
      <c r="D811" s="15">
        <v>110</v>
      </c>
      <c r="E811" s="13">
        <v>80</v>
      </c>
      <c r="F811" s="61" t="s">
        <v>2668</v>
      </c>
      <c r="G811" s="43" t="str">
        <f t="shared" si="199"/>
        <v>65,6</v>
      </c>
      <c r="H811" s="43" t="str">
        <f t="shared" si="200"/>
        <v>65,6</v>
      </c>
      <c r="I811" s="43">
        <f t="shared" si="201"/>
        <v>68.599999999999994</v>
      </c>
      <c r="J811" s="61" t="s">
        <v>2705</v>
      </c>
      <c r="K811" s="58" t="str">
        <f t="shared" si="202"/>
        <v>969,49</v>
      </c>
      <c r="L811" s="47">
        <f t="shared" si="203"/>
        <v>970</v>
      </c>
      <c r="M811" s="53">
        <v>1.1000000000000001</v>
      </c>
      <c r="N811" s="54">
        <v>60</v>
      </c>
      <c r="O811" s="55">
        <f t="shared" si="204"/>
        <v>1127</v>
      </c>
      <c r="P811" s="57">
        <f t="shared" si="206"/>
        <v>1127</v>
      </c>
      <c r="Q811" s="23"/>
      <c r="R811" s="23"/>
      <c r="S811" s="46">
        <v>25</v>
      </c>
      <c r="T811" s="46">
        <v>25</v>
      </c>
      <c r="U811" s="46">
        <f t="shared" si="197"/>
        <v>220</v>
      </c>
      <c r="V811" s="15">
        <f t="shared" si="205"/>
        <v>270</v>
      </c>
    </row>
    <row r="812" spans="1:22" ht="13.5" customHeight="1">
      <c r="A812" s="235" t="str">
        <f t="shared" si="198"/>
        <v>LW3411080Podstawowy</v>
      </c>
      <c r="B812" s="18" t="s">
        <v>1746</v>
      </c>
      <c r="C812" s="14" t="s">
        <v>431</v>
      </c>
      <c r="D812" s="15">
        <v>110</v>
      </c>
      <c r="E812" s="13">
        <v>80</v>
      </c>
      <c r="F812" s="61" t="s">
        <v>2669</v>
      </c>
      <c r="G812" s="43" t="str">
        <f t="shared" si="199"/>
        <v>64,2</v>
      </c>
      <c r="H812" s="43" t="str">
        <f t="shared" si="200"/>
        <v>64,2</v>
      </c>
      <c r="I812" s="43">
        <f t="shared" si="201"/>
        <v>67.2</v>
      </c>
      <c r="J812" s="61" t="s">
        <v>2706</v>
      </c>
      <c r="K812" s="58" t="str">
        <f t="shared" si="202"/>
        <v>1139,80</v>
      </c>
      <c r="L812" s="47">
        <f t="shared" si="203"/>
        <v>1140</v>
      </c>
      <c r="M812" s="53">
        <v>1.1000000000000001</v>
      </c>
      <c r="N812" s="54">
        <v>60</v>
      </c>
      <c r="O812" s="55">
        <f t="shared" si="204"/>
        <v>1314</v>
      </c>
      <c r="P812" s="57">
        <f t="shared" si="206"/>
        <v>1314</v>
      </c>
      <c r="Q812" s="23"/>
      <c r="R812" s="23"/>
      <c r="S812" s="46">
        <v>25</v>
      </c>
      <c r="T812" s="46">
        <v>25</v>
      </c>
      <c r="U812" s="46">
        <f t="shared" si="197"/>
        <v>220</v>
      </c>
      <c r="V812" s="15">
        <f t="shared" si="205"/>
        <v>270</v>
      </c>
    </row>
    <row r="813" spans="1:22" ht="13.5" customHeight="1">
      <c r="A813" s="235" t="str">
        <f t="shared" si="198"/>
        <v>LW3511080Podstawowy</v>
      </c>
      <c r="B813" s="18" t="s">
        <v>1747</v>
      </c>
      <c r="C813" s="14" t="s">
        <v>431</v>
      </c>
      <c r="D813" s="15">
        <v>110</v>
      </c>
      <c r="E813" s="13">
        <v>80</v>
      </c>
      <c r="F813" s="61" t="s">
        <v>2670</v>
      </c>
      <c r="G813" s="43" t="str">
        <f t="shared" si="199"/>
        <v>57,57</v>
      </c>
      <c r="H813" s="43" t="str">
        <f t="shared" si="200"/>
        <v>57,57</v>
      </c>
      <c r="I813" s="43">
        <f t="shared" si="201"/>
        <v>60.57</v>
      </c>
      <c r="J813" s="61" t="s">
        <v>2707</v>
      </c>
      <c r="K813" s="58" t="str">
        <f t="shared" si="202"/>
        <v>784,00</v>
      </c>
      <c r="L813" s="47">
        <f t="shared" si="203"/>
        <v>784</v>
      </c>
      <c r="M813" s="53">
        <v>1.1000000000000001</v>
      </c>
      <c r="N813" s="54">
        <v>60</v>
      </c>
      <c r="O813" s="55">
        <f t="shared" si="204"/>
        <v>922.40000000000009</v>
      </c>
      <c r="P813" s="57">
        <f t="shared" si="206"/>
        <v>922</v>
      </c>
      <c r="Q813" s="23"/>
      <c r="R813" s="23"/>
      <c r="S813" s="46">
        <v>25</v>
      </c>
      <c r="T813" s="46">
        <v>25</v>
      </c>
      <c r="U813" s="46">
        <f t="shared" si="197"/>
        <v>200</v>
      </c>
      <c r="V813" s="15">
        <f t="shared" si="205"/>
        <v>250</v>
      </c>
    </row>
    <row r="814" spans="1:22" ht="13.5" customHeight="1">
      <c r="A814" s="235" t="str">
        <f t="shared" si="198"/>
        <v>LW3611080Podstawowy</v>
      </c>
      <c r="B814" s="18" t="s">
        <v>1748</v>
      </c>
      <c r="C814" s="14" t="s">
        <v>431</v>
      </c>
      <c r="D814" s="15">
        <v>110</v>
      </c>
      <c r="E814" s="13">
        <v>80</v>
      </c>
      <c r="F814" s="61" t="s">
        <v>2671</v>
      </c>
      <c r="G814" s="43" t="str">
        <f t="shared" si="199"/>
        <v>59,81</v>
      </c>
      <c r="H814" s="43" t="str">
        <f t="shared" si="200"/>
        <v>59,81</v>
      </c>
      <c r="I814" s="43">
        <f t="shared" si="201"/>
        <v>62.81</v>
      </c>
      <c r="J814" s="61" t="s">
        <v>2708</v>
      </c>
      <c r="K814" s="58" t="str">
        <f t="shared" si="202"/>
        <v>921,34</v>
      </c>
      <c r="L814" s="47">
        <f t="shared" si="203"/>
        <v>922</v>
      </c>
      <c r="M814" s="53">
        <v>1.1000000000000001</v>
      </c>
      <c r="N814" s="54">
        <v>60</v>
      </c>
      <c r="O814" s="55">
        <f t="shared" si="204"/>
        <v>1074.2</v>
      </c>
      <c r="P814" s="57">
        <f t="shared" si="206"/>
        <v>1074</v>
      </c>
      <c r="Q814" s="23"/>
      <c r="R814" s="23"/>
      <c r="S814" s="46">
        <v>25</v>
      </c>
      <c r="T814" s="46">
        <v>25</v>
      </c>
      <c r="U814" s="46">
        <f t="shared" si="197"/>
        <v>200</v>
      </c>
      <c r="V814" s="15">
        <f t="shared" si="205"/>
        <v>250</v>
      </c>
    </row>
    <row r="815" spans="1:22" ht="13.5" customHeight="1">
      <c r="A815" s="235" t="str">
        <f t="shared" si="198"/>
        <v>LW3711080Podstawowy</v>
      </c>
      <c r="B815" s="18" t="s">
        <v>1907</v>
      </c>
      <c r="C815" s="14" t="s">
        <v>431</v>
      </c>
      <c r="D815" s="15">
        <v>110</v>
      </c>
      <c r="E815" s="13">
        <v>80</v>
      </c>
      <c r="F815" s="61" t="s">
        <v>2672</v>
      </c>
      <c r="G815" s="43" t="str">
        <f t="shared" si="199"/>
        <v>58,34</v>
      </c>
      <c r="H815" s="43" t="str">
        <f t="shared" si="200"/>
        <v>58,34</v>
      </c>
      <c r="I815" s="43">
        <f t="shared" si="201"/>
        <v>61.34</v>
      </c>
      <c r="J815" s="61" t="s">
        <v>2709</v>
      </c>
      <c r="K815" s="58" t="str">
        <f t="shared" si="202"/>
        <v>723,79</v>
      </c>
      <c r="L815" s="47">
        <f t="shared" si="203"/>
        <v>724</v>
      </c>
      <c r="M815" s="53">
        <v>1.1000000000000001</v>
      </c>
      <c r="N815" s="54">
        <v>60</v>
      </c>
      <c r="O815" s="55">
        <f t="shared" si="204"/>
        <v>856.40000000000009</v>
      </c>
      <c r="P815" s="57">
        <f t="shared" si="206"/>
        <v>856</v>
      </c>
      <c r="Q815" s="23"/>
      <c r="R815" s="23"/>
      <c r="S815" s="46">
        <v>25</v>
      </c>
      <c r="T815" s="46">
        <v>25</v>
      </c>
      <c r="U815" s="46">
        <f t="shared" si="197"/>
        <v>200</v>
      </c>
      <c r="V815" s="15">
        <f t="shared" si="205"/>
        <v>250</v>
      </c>
    </row>
    <row r="816" spans="1:22" ht="13.5" customHeight="1">
      <c r="A816" s="235" t="str">
        <f t="shared" si="198"/>
        <v>LW3811080Podstawowy</v>
      </c>
      <c r="B816" s="18" t="s">
        <v>1978</v>
      </c>
      <c r="C816" s="14" t="s">
        <v>431</v>
      </c>
      <c r="D816" s="15">
        <v>110</v>
      </c>
      <c r="E816" s="13">
        <v>80</v>
      </c>
      <c r="F816" s="61" t="s">
        <v>2673</v>
      </c>
      <c r="G816" s="43" t="str">
        <f t="shared" si="199"/>
        <v>57,24</v>
      </c>
      <c r="H816" s="43" t="str">
        <f t="shared" si="200"/>
        <v>57,24</v>
      </c>
      <c r="I816" s="43">
        <f t="shared" si="201"/>
        <v>60.24</v>
      </c>
      <c r="J816" s="61" t="s">
        <v>2710</v>
      </c>
      <c r="K816" s="58" t="str">
        <f t="shared" si="202"/>
        <v>844,90</v>
      </c>
      <c r="L816" s="47">
        <f t="shared" si="203"/>
        <v>845</v>
      </c>
      <c r="M816" s="53">
        <v>1.1000000000000001</v>
      </c>
      <c r="N816" s="54">
        <v>60</v>
      </c>
      <c r="O816" s="55">
        <f t="shared" si="204"/>
        <v>989.50000000000011</v>
      </c>
      <c r="P816" s="57">
        <f t="shared" si="206"/>
        <v>989</v>
      </c>
      <c r="Q816" s="23"/>
      <c r="R816" s="23"/>
      <c r="S816" s="46">
        <v>25</v>
      </c>
      <c r="T816" s="46">
        <v>25</v>
      </c>
      <c r="U816" s="46">
        <f t="shared" si="197"/>
        <v>200</v>
      </c>
      <c r="V816" s="15">
        <f t="shared" si="205"/>
        <v>250</v>
      </c>
    </row>
    <row r="817" spans="1:22" ht="13.5" customHeight="1">
      <c r="A817" s="23" t="str">
        <f t="shared" ref="A817:A853" si="207">CONCATENATE(B817,D817,E817,C817)</f>
        <v>LW duble 1 11080Kolor</v>
      </c>
      <c r="B817" s="18" t="s">
        <v>90</v>
      </c>
      <c r="C817" s="14" t="s">
        <v>2</v>
      </c>
      <c r="D817" s="15">
        <v>110</v>
      </c>
      <c r="E817" s="13">
        <v>80</v>
      </c>
      <c r="F817" s="61" t="s">
        <v>2643</v>
      </c>
      <c r="G817" s="43" t="str">
        <f>LEFT(F817,FIND("kg",F817)-2)</f>
        <v>56,08</v>
      </c>
      <c r="H817" s="43" t="str">
        <f t="shared" si="200"/>
        <v>56,08</v>
      </c>
      <c r="I817" s="43">
        <f t="shared" ref="I817:I853" si="208">H817+3</f>
        <v>59.08</v>
      </c>
      <c r="J817" s="61" t="s">
        <v>2711</v>
      </c>
      <c r="K817" s="58" t="str">
        <f t="shared" ref="K817:K832" si="209">LEFT(J817,FIND("zł",J817)-2)</f>
        <v>902,14</v>
      </c>
      <c r="L817" s="51">
        <f t="shared" ref="L817:L832" si="210">ROUNDUP(K817,0)</f>
        <v>903</v>
      </c>
      <c r="M817" s="53">
        <v>1.1000000000000001</v>
      </c>
      <c r="N817" s="54">
        <v>60</v>
      </c>
      <c r="O817" s="55">
        <f t="shared" ref="O817:O853" si="211">L817*M817+N817</f>
        <v>1053.3000000000002</v>
      </c>
      <c r="P817" s="57">
        <f t="shared" si="206"/>
        <v>1053</v>
      </c>
      <c r="Q817" s="23"/>
      <c r="R817" s="23"/>
      <c r="S817" s="46">
        <v>25</v>
      </c>
      <c r="T817" s="46">
        <v>25</v>
      </c>
      <c r="U817" s="46">
        <f t="shared" si="197"/>
        <v>200</v>
      </c>
      <c r="V817" s="15">
        <f>SUM(S817:U817)</f>
        <v>250</v>
      </c>
    </row>
    <row r="818" spans="1:22" ht="13.5" customHeight="1">
      <c r="A818" s="23" t="str">
        <f t="shared" si="207"/>
        <v>LW duble 2 11080Kolor</v>
      </c>
      <c r="B818" s="18" t="s">
        <v>91</v>
      </c>
      <c r="C818" s="14" t="s">
        <v>2</v>
      </c>
      <c r="D818" s="15">
        <v>110</v>
      </c>
      <c r="E818" s="13">
        <v>80</v>
      </c>
      <c r="F818" s="61" t="s">
        <v>2644</v>
      </c>
      <c r="G818" s="43" t="str">
        <f t="shared" ref="G818:G880" si="212">LEFT(F818,FIND("kg",F818)-2)</f>
        <v>53,13</v>
      </c>
      <c r="H818" s="43" t="str">
        <f t="shared" si="200"/>
        <v>53,13</v>
      </c>
      <c r="I818" s="43">
        <f t="shared" si="208"/>
        <v>56.13</v>
      </c>
      <c r="J818" s="61" t="s">
        <v>2712</v>
      </c>
      <c r="K818" s="58" t="str">
        <f t="shared" si="209"/>
        <v>993,14</v>
      </c>
      <c r="L818" s="51">
        <f t="shared" si="210"/>
        <v>994</v>
      </c>
      <c r="M818" s="53">
        <v>1.1000000000000001</v>
      </c>
      <c r="N818" s="54">
        <v>60</v>
      </c>
      <c r="O818" s="55">
        <f t="shared" si="211"/>
        <v>1153.4000000000001</v>
      </c>
      <c r="P818" s="57">
        <f t="shared" si="206"/>
        <v>1153</v>
      </c>
      <c r="Q818" s="23"/>
      <c r="R818" s="23"/>
      <c r="S818" s="46">
        <v>25</v>
      </c>
      <c r="T818" s="46">
        <v>25</v>
      </c>
      <c r="U818" s="46">
        <f t="shared" si="197"/>
        <v>200</v>
      </c>
      <c r="V818" s="15">
        <f t="shared" ref="V818:V853" si="213">SUM(S818:U818)</f>
        <v>250</v>
      </c>
    </row>
    <row r="819" spans="1:22" ht="13.5" customHeight="1">
      <c r="A819" s="23" t="str">
        <f t="shared" si="207"/>
        <v>LW duble 3 11080Kolor</v>
      </c>
      <c r="B819" s="18" t="s">
        <v>92</v>
      </c>
      <c r="C819" s="14" t="s">
        <v>2</v>
      </c>
      <c r="D819" s="15">
        <v>110</v>
      </c>
      <c r="E819" s="13">
        <v>80</v>
      </c>
      <c r="F819" s="61" t="s">
        <v>57</v>
      </c>
      <c r="G819" s="43" t="str">
        <f t="shared" si="212"/>
        <v>59,98</v>
      </c>
      <c r="H819" s="43" t="str">
        <f t="shared" si="200"/>
        <v>59,98</v>
      </c>
      <c r="I819" s="43">
        <f t="shared" si="208"/>
        <v>62.98</v>
      </c>
      <c r="J819" s="61" t="s">
        <v>2713</v>
      </c>
      <c r="K819" s="58" t="str">
        <f t="shared" si="209"/>
        <v>1220,52</v>
      </c>
      <c r="L819" s="51">
        <f t="shared" si="210"/>
        <v>1221</v>
      </c>
      <c r="M819" s="53">
        <v>1.1000000000000001</v>
      </c>
      <c r="N819" s="54">
        <v>60</v>
      </c>
      <c r="O819" s="55">
        <f t="shared" si="211"/>
        <v>1403.1000000000001</v>
      </c>
      <c r="P819" s="57">
        <f t="shared" si="206"/>
        <v>1403</v>
      </c>
      <c r="Q819" s="23"/>
      <c r="R819" s="23"/>
      <c r="S819" s="46">
        <v>25</v>
      </c>
      <c r="T819" s="46">
        <v>25</v>
      </c>
      <c r="U819" s="46">
        <f t="shared" si="197"/>
        <v>200</v>
      </c>
      <c r="V819" s="15">
        <f t="shared" si="213"/>
        <v>250</v>
      </c>
    </row>
    <row r="820" spans="1:22" ht="13.5" customHeight="1">
      <c r="A820" s="23" t="str">
        <f t="shared" si="207"/>
        <v>LW1 11080Kolor</v>
      </c>
      <c r="B820" s="18" t="s">
        <v>93</v>
      </c>
      <c r="C820" s="14" t="s">
        <v>2</v>
      </c>
      <c r="D820" s="15">
        <v>110</v>
      </c>
      <c r="E820" s="13">
        <v>80</v>
      </c>
      <c r="F820" s="61" t="s">
        <v>2645</v>
      </c>
      <c r="G820" s="43" t="str">
        <f t="shared" si="212"/>
        <v>42,6</v>
      </c>
      <c r="H820" s="43" t="str">
        <f t="shared" si="200"/>
        <v>42,6</v>
      </c>
      <c r="I820" s="43">
        <f t="shared" si="208"/>
        <v>45.6</v>
      </c>
      <c r="J820" s="61" t="s">
        <v>56</v>
      </c>
      <c r="K820" s="58" t="str">
        <f t="shared" si="209"/>
        <v>617,31</v>
      </c>
      <c r="L820" s="51">
        <f t="shared" si="210"/>
        <v>618</v>
      </c>
      <c r="M820" s="53">
        <v>1.1000000000000001</v>
      </c>
      <c r="N820" s="54">
        <v>60</v>
      </c>
      <c r="O820" s="55">
        <f t="shared" si="211"/>
        <v>739.80000000000007</v>
      </c>
      <c r="P820" s="57">
        <f t="shared" si="206"/>
        <v>739</v>
      </c>
      <c r="Q820" s="23"/>
      <c r="R820" s="23"/>
      <c r="S820" s="46">
        <v>25</v>
      </c>
      <c r="T820" s="46">
        <v>25</v>
      </c>
      <c r="U820" s="46">
        <f t="shared" si="197"/>
        <v>160</v>
      </c>
      <c r="V820" s="15">
        <f t="shared" si="213"/>
        <v>210</v>
      </c>
    </row>
    <row r="821" spans="1:22" ht="13.5" customHeight="1">
      <c r="A821" s="23" t="str">
        <f t="shared" si="207"/>
        <v>LW2 11080Kolor</v>
      </c>
      <c r="B821" s="18" t="s">
        <v>104</v>
      </c>
      <c r="C821" s="14" t="s">
        <v>2</v>
      </c>
      <c r="D821" s="15">
        <v>110</v>
      </c>
      <c r="E821" s="13">
        <v>80</v>
      </c>
      <c r="F821" s="61" t="s">
        <v>2646</v>
      </c>
      <c r="G821" s="43" t="str">
        <f t="shared" si="212"/>
        <v>43,85</v>
      </c>
      <c r="H821" s="43" t="str">
        <f t="shared" si="200"/>
        <v>43,85</v>
      </c>
      <c r="I821" s="43">
        <f t="shared" si="208"/>
        <v>46.85</v>
      </c>
      <c r="J821" s="61" t="s">
        <v>2714</v>
      </c>
      <c r="K821" s="58" t="str">
        <f t="shared" si="209"/>
        <v>663,18</v>
      </c>
      <c r="L821" s="51">
        <f t="shared" si="210"/>
        <v>664</v>
      </c>
      <c r="M821" s="53">
        <v>1.1000000000000001</v>
      </c>
      <c r="N821" s="54">
        <v>60</v>
      </c>
      <c r="O821" s="55">
        <f t="shared" si="211"/>
        <v>790.40000000000009</v>
      </c>
      <c r="P821" s="57">
        <f t="shared" si="206"/>
        <v>790</v>
      </c>
      <c r="Q821" s="23"/>
      <c r="R821" s="23"/>
      <c r="S821" s="46">
        <v>25</v>
      </c>
      <c r="T821" s="46">
        <v>25</v>
      </c>
      <c r="U821" s="46">
        <f t="shared" si="197"/>
        <v>160</v>
      </c>
      <c r="V821" s="15">
        <f t="shared" si="213"/>
        <v>210</v>
      </c>
    </row>
    <row r="822" spans="1:22" ht="13.5" customHeight="1">
      <c r="A822" s="23" t="str">
        <f t="shared" si="207"/>
        <v>LW3 11080Kolor</v>
      </c>
      <c r="B822" s="18" t="s">
        <v>106</v>
      </c>
      <c r="C822" s="14" t="s">
        <v>2</v>
      </c>
      <c r="D822" s="15">
        <v>110</v>
      </c>
      <c r="E822" s="13">
        <v>80</v>
      </c>
      <c r="F822" s="61" t="s">
        <v>20</v>
      </c>
      <c r="G822" s="43" t="str">
        <f t="shared" si="212"/>
        <v>47,79</v>
      </c>
      <c r="H822" s="43" t="str">
        <f t="shared" si="200"/>
        <v>47,79</v>
      </c>
      <c r="I822" s="43">
        <f t="shared" si="208"/>
        <v>50.79</v>
      </c>
      <c r="J822" s="61" t="s">
        <v>2715</v>
      </c>
      <c r="K822" s="58" t="str">
        <f t="shared" si="209"/>
        <v>708,93</v>
      </c>
      <c r="L822" s="51">
        <f t="shared" si="210"/>
        <v>709</v>
      </c>
      <c r="M822" s="53">
        <v>1.1000000000000001</v>
      </c>
      <c r="N822" s="54">
        <v>60</v>
      </c>
      <c r="O822" s="55">
        <f t="shared" si="211"/>
        <v>839.90000000000009</v>
      </c>
      <c r="P822" s="57">
        <f t="shared" si="206"/>
        <v>839</v>
      </c>
      <c r="Q822" s="23"/>
      <c r="R822" s="23"/>
      <c r="S822" s="46">
        <v>25</v>
      </c>
      <c r="T822" s="46">
        <v>25</v>
      </c>
      <c r="U822" s="46">
        <f t="shared" si="197"/>
        <v>180</v>
      </c>
      <c r="V822" s="15">
        <f t="shared" si="213"/>
        <v>230</v>
      </c>
    </row>
    <row r="823" spans="1:22" ht="13.5" customHeight="1">
      <c r="A823" s="23" t="str">
        <f t="shared" si="207"/>
        <v>LW4 11080Kolor</v>
      </c>
      <c r="B823" s="18" t="s">
        <v>107</v>
      </c>
      <c r="C823" s="14" t="s">
        <v>2</v>
      </c>
      <c r="D823" s="15">
        <v>110</v>
      </c>
      <c r="E823" s="13">
        <v>80</v>
      </c>
      <c r="F823" s="61" t="s">
        <v>2647</v>
      </c>
      <c r="G823" s="43" t="str">
        <f t="shared" si="212"/>
        <v>51,61</v>
      </c>
      <c r="H823" s="43" t="str">
        <f t="shared" si="200"/>
        <v>51,61</v>
      </c>
      <c r="I823" s="43">
        <f t="shared" si="208"/>
        <v>54.61</v>
      </c>
      <c r="J823" s="61" t="s">
        <v>2716</v>
      </c>
      <c r="K823" s="58" t="str">
        <f t="shared" si="209"/>
        <v>790,62</v>
      </c>
      <c r="L823" s="51">
        <f t="shared" si="210"/>
        <v>791</v>
      </c>
      <c r="M823" s="53">
        <v>1.1000000000000001</v>
      </c>
      <c r="N823" s="54">
        <v>60</v>
      </c>
      <c r="O823" s="55">
        <f t="shared" si="211"/>
        <v>930.1</v>
      </c>
      <c r="P823" s="57">
        <f t="shared" si="206"/>
        <v>930</v>
      </c>
      <c r="Q823" s="23"/>
      <c r="R823" s="23"/>
      <c r="S823" s="46">
        <v>25</v>
      </c>
      <c r="T823" s="46">
        <v>25</v>
      </c>
      <c r="U823" s="46">
        <f t="shared" si="197"/>
        <v>180</v>
      </c>
      <c r="V823" s="15">
        <f t="shared" si="213"/>
        <v>230</v>
      </c>
    </row>
    <row r="824" spans="1:22" ht="13.5" customHeight="1">
      <c r="A824" s="23" t="str">
        <f t="shared" si="207"/>
        <v>LW5 11080Kolor</v>
      </c>
      <c r="B824" s="18" t="s">
        <v>108</v>
      </c>
      <c r="C824" s="14" t="s">
        <v>2</v>
      </c>
      <c r="D824" s="15">
        <v>110</v>
      </c>
      <c r="E824" s="13">
        <v>80</v>
      </c>
      <c r="F824" s="61" t="s">
        <v>2648</v>
      </c>
      <c r="G824" s="43" t="str">
        <f t="shared" si="212"/>
        <v>52,96</v>
      </c>
      <c r="H824" s="43" t="str">
        <f t="shared" si="200"/>
        <v>52,96</v>
      </c>
      <c r="I824" s="43">
        <f t="shared" si="208"/>
        <v>55.96</v>
      </c>
      <c r="J824" s="61" t="s">
        <v>2717</v>
      </c>
      <c r="K824" s="58" t="str">
        <f t="shared" si="209"/>
        <v>832,01</v>
      </c>
      <c r="L824" s="51">
        <f t="shared" si="210"/>
        <v>833</v>
      </c>
      <c r="M824" s="53">
        <v>1.1000000000000001</v>
      </c>
      <c r="N824" s="54">
        <v>60</v>
      </c>
      <c r="O824" s="55">
        <f t="shared" si="211"/>
        <v>976.30000000000007</v>
      </c>
      <c r="P824" s="57">
        <f t="shared" si="206"/>
        <v>976</v>
      </c>
      <c r="Q824" s="23"/>
      <c r="R824" s="23"/>
      <c r="S824" s="46">
        <v>25</v>
      </c>
      <c r="T824" s="46">
        <v>25</v>
      </c>
      <c r="U824" s="46">
        <f t="shared" si="197"/>
        <v>200</v>
      </c>
      <c r="V824" s="15">
        <f t="shared" si="213"/>
        <v>250</v>
      </c>
    </row>
    <row r="825" spans="1:22" ht="13.5" customHeight="1">
      <c r="A825" s="23" t="str">
        <f t="shared" si="207"/>
        <v>LW6 11080Kolor</v>
      </c>
      <c r="B825" s="18" t="s">
        <v>109</v>
      </c>
      <c r="C825" s="14" t="s">
        <v>2</v>
      </c>
      <c r="D825" s="15">
        <v>110</v>
      </c>
      <c r="E825" s="13">
        <v>80</v>
      </c>
      <c r="F825" s="61" t="s">
        <v>58</v>
      </c>
      <c r="G825" s="43" t="str">
        <f t="shared" si="212"/>
        <v>55,05</v>
      </c>
      <c r="H825" s="43" t="str">
        <f t="shared" si="200"/>
        <v>55,05</v>
      </c>
      <c r="I825" s="43">
        <f t="shared" si="208"/>
        <v>58.05</v>
      </c>
      <c r="J825" s="61" t="s">
        <v>2718</v>
      </c>
      <c r="K825" s="58" t="str">
        <f t="shared" si="209"/>
        <v>891,45</v>
      </c>
      <c r="L825" s="51">
        <f t="shared" si="210"/>
        <v>892</v>
      </c>
      <c r="M825" s="53">
        <v>1.1000000000000001</v>
      </c>
      <c r="N825" s="54">
        <v>60</v>
      </c>
      <c r="O825" s="55">
        <f t="shared" si="211"/>
        <v>1041.2</v>
      </c>
      <c r="P825" s="57">
        <f t="shared" si="206"/>
        <v>1041</v>
      </c>
      <c r="Q825" s="23"/>
      <c r="R825" s="23"/>
      <c r="S825" s="46">
        <v>25</v>
      </c>
      <c r="T825" s="46">
        <v>25</v>
      </c>
      <c r="U825" s="46">
        <f t="shared" si="197"/>
        <v>200</v>
      </c>
      <c r="V825" s="15">
        <f t="shared" si="213"/>
        <v>250</v>
      </c>
    </row>
    <row r="826" spans="1:22" ht="13.5" customHeight="1">
      <c r="A826" s="23" t="str">
        <f t="shared" si="207"/>
        <v>LW7 11080Kolor</v>
      </c>
      <c r="B826" s="18" t="s">
        <v>110</v>
      </c>
      <c r="C826" s="14" t="s">
        <v>2</v>
      </c>
      <c r="D826" s="15">
        <v>110</v>
      </c>
      <c r="E826" s="13">
        <v>80</v>
      </c>
      <c r="F826" s="61" t="s">
        <v>2649</v>
      </c>
      <c r="G826" s="43" t="str">
        <f t="shared" si="212"/>
        <v>51,18</v>
      </c>
      <c r="H826" s="43" t="str">
        <f t="shared" si="200"/>
        <v>51,18</v>
      </c>
      <c r="I826" s="43">
        <f t="shared" si="208"/>
        <v>54.18</v>
      </c>
      <c r="J826" s="61" t="s">
        <v>2719</v>
      </c>
      <c r="K826" s="58" t="str">
        <f t="shared" si="209"/>
        <v>792,46</v>
      </c>
      <c r="L826" s="51">
        <f t="shared" si="210"/>
        <v>793</v>
      </c>
      <c r="M826" s="53">
        <v>1.1000000000000001</v>
      </c>
      <c r="N826" s="54">
        <v>60</v>
      </c>
      <c r="O826" s="55">
        <f t="shared" si="211"/>
        <v>932.30000000000007</v>
      </c>
      <c r="P826" s="57">
        <f t="shared" si="206"/>
        <v>932</v>
      </c>
      <c r="Q826" s="23"/>
      <c r="R826" s="23"/>
      <c r="S826" s="46">
        <v>25</v>
      </c>
      <c r="T826" s="46">
        <v>25</v>
      </c>
      <c r="U826" s="46">
        <f t="shared" si="197"/>
        <v>180</v>
      </c>
      <c r="V826" s="15">
        <f t="shared" si="213"/>
        <v>230</v>
      </c>
    </row>
    <row r="827" spans="1:22" ht="13.5" customHeight="1">
      <c r="A827" s="23" t="str">
        <f t="shared" si="207"/>
        <v>LW8 11080Kolor</v>
      </c>
      <c r="B827" s="18" t="s">
        <v>111</v>
      </c>
      <c r="C827" s="14" t="s">
        <v>2</v>
      </c>
      <c r="D827" s="15">
        <v>110</v>
      </c>
      <c r="E827" s="13">
        <v>80</v>
      </c>
      <c r="F827" s="61" t="s">
        <v>2650</v>
      </c>
      <c r="G827" s="43" t="str">
        <f t="shared" si="212"/>
        <v>53,28</v>
      </c>
      <c r="H827" s="43" t="str">
        <f t="shared" si="200"/>
        <v>53,28</v>
      </c>
      <c r="I827" s="43">
        <f t="shared" si="208"/>
        <v>56.28</v>
      </c>
      <c r="J827" s="61" t="s">
        <v>2720</v>
      </c>
      <c r="K827" s="58" t="str">
        <f>LEFT(J827,FIND("zł",J827)-2)</f>
        <v>851,97</v>
      </c>
      <c r="L827" s="51">
        <f t="shared" si="210"/>
        <v>852</v>
      </c>
      <c r="M827" s="53">
        <v>1.1000000000000001</v>
      </c>
      <c r="N827" s="54">
        <v>60</v>
      </c>
      <c r="O827" s="55">
        <f t="shared" si="211"/>
        <v>997.2</v>
      </c>
      <c r="P827" s="57">
        <f t="shared" si="206"/>
        <v>997</v>
      </c>
      <c r="Q827" s="23"/>
      <c r="R827" s="23"/>
      <c r="S827" s="46">
        <v>25</v>
      </c>
      <c r="T827" s="46">
        <v>25</v>
      </c>
      <c r="U827" s="46">
        <f t="shared" si="197"/>
        <v>200</v>
      </c>
      <c r="V827" s="15">
        <f t="shared" si="213"/>
        <v>250</v>
      </c>
    </row>
    <row r="828" spans="1:22" ht="13.5" customHeight="1">
      <c r="A828" s="23" t="str">
        <f t="shared" si="207"/>
        <v>LW9 11080Kolor</v>
      </c>
      <c r="B828" s="18" t="s">
        <v>112</v>
      </c>
      <c r="C828" s="14" t="s">
        <v>2</v>
      </c>
      <c r="D828" s="15">
        <v>110</v>
      </c>
      <c r="E828" s="13">
        <v>80</v>
      </c>
      <c r="F828" s="61" t="s">
        <v>2651</v>
      </c>
      <c r="G828" s="43" t="str">
        <f t="shared" si="212"/>
        <v>52,7</v>
      </c>
      <c r="H828" s="43" t="str">
        <f t="shared" si="200"/>
        <v>52,7</v>
      </c>
      <c r="I828" s="43">
        <f t="shared" si="208"/>
        <v>55.7</v>
      </c>
      <c r="J828" s="61" t="s">
        <v>2721</v>
      </c>
      <c r="K828" s="58" t="str">
        <f t="shared" si="209"/>
        <v>898,65</v>
      </c>
      <c r="L828" s="51">
        <f t="shared" si="210"/>
        <v>899</v>
      </c>
      <c r="M828" s="53">
        <v>1.1000000000000001</v>
      </c>
      <c r="N828" s="54">
        <v>60</v>
      </c>
      <c r="O828" s="55">
        <f t="shared" si="211"/>
        <v>1048.9000000000001</v>
      </c>
      <c r="P828" s="57">
        <f t="shared" si="206"/>
        <v>1048</v>
      </c>
      <c r="Q828" s="23"/>
      <c r="R828" s="23"/>
      <c r="S828" s="46">
        <v>25</v>
      </c>
      <c r="T828" s="46">
        <v>25</v>
      </c>
      <c r="U828" s="46">
        <f t="shared" si="197"/>
        <v>200</v>
      </c>
      <c r="V828" s="15">
        <f t="shared" si="213"/>
        <v>250</v>
      </c>
    </row>
    <row r="829" spans="1:22" ht="13.5" customHeight="1">
      <c r="A829" s="23" t="str">
        <f t="shared" si="207"/>
        <v>LW10 11080Kolor</v>
      </c>
      <c r="B829" s="18" t="s">
        <v>94</v>
      </c>
      <c r="C829" s="14" t="s">
        <v>2</v>
      </c>
      <c r="D829" s="15">
        <v>110</v>
      </c>
      <c r="E829" s="13">
        <v>80</v>
      </c>
      <c r="F829" s="61" t="s">
        <v>2652</v>
      </c>
      <c r="G829" s="43" t="str">
        <f t="shared" si="212"/>
        <v>54,79</v>
      </c>
      <c r="H829" s="43" t="str">
        <f t="shared" si="200"/>
        <v>54,79</v>
      </c>
      <c r="I829" s="43">
        <f t="shared" si="208"/>
        <v>57.79</v>
      </c>
      <c r="J829" s="61" t="s">
        <v>2722</v>
      </c>
      <c r="K829" s="58" t="str">
        <f t="shared" si="209"/>
        <v>958,08</v>
      </c>
      <c r="L829" s="51">
        <f t="shared" si="210"/>
        <v>959</v>
      </c>
      <c r="M829" s="53">
        <v>1.1000000000000001</v>
      </c>
      <c r="N829" s="54">
        <v>60</v>
      </c>
      <c r="O829" s="55">
        <f t="shared" si="211"/>
        <v>1114.9000000000001</v>
      </c>
      <c r="P829" s="57">
        <f t="shared" si="206"/>
        <v>1114</v>
      </c>
      <c r="Q829" s="23"/>
      <c r="R829" s="23"/>
      <c r="S829" s="46">
        <v>25</v>
      </c>
      <c r="T829" s="46">
        <v>25</v>
      </c>
      <c r="U829" s="46">
        <f t="shared" si="197"/>
        <v>200</v>
      </c>
      <c r="V829" s="15">
        <f t="shared" si="213"/>
        <v>250</v>
      </c>
    </row>
    <row r="830" spans="1:22" ht="13.5" customHeight="1">
      <c r="A830" s="23" t="str">
        <f t="shared" si="207"/>
        <v>LW11 11080Kolor</v>
      </c>
      <c r="B830" s="18" t="s">
        <v>95</v>
      </c>
      <c r="C830" s="14" t="s">
        <v>2</v>
      </c>
      <c r="D830" s="15">
        <v>110</v>
      </c>
      <c r="E830" s="13">
        <v>80</v>
      </c>
      <c r="F830" s="61" t="s">
        <v>2653</v>
      </c>
      <c r="G830" s="43" t="str">
        <f t="shared" si="212"/>
        <v>58,37</v>
      </c>
      <c r="H830" s="43" t="str">
        <f t="shared" si="200"/>
        <v>58,37</v>
      </c>
      <c r="I830" s="43">
        <f t="shared" si="208"/>
        <v>61.37</v>
      </c>
      <c r="J830" s="61" t="s">
        <v>2723</v>
      </c>
      <c r="K830" s="58" t="str">
        <f t="shared" si="209"/>
        <v>862,02</v>
      </c>
      <c r="L830" s="51">
        <f t="shared" si="210"/>
        <v>863</v>
      </c>
      <c r="M830" s="53">
        <v>1.1000000000000001</v>
      </c>
      <c r="N830" s="54">
        <v>60</v>
      </c>
      <c r="O830" s="55">
        <f t="shared" si="211"/>
        <v>1009.3000000000001</v>
      </c>
      <c r="P830" s="57">
        <f t="shared" si="206"/>
        <v>1009</v>
      </c>
      <c r="Q830" s="23"/>
      <c r="R830" s="23"/>
      <c r="S830" s="46">
        <v>25</v>
      </c>
      <c r="T830" s="46">
        <v>25</v>
      </c>
      <c r="U830" s="46">
        <f t="shared" si="197"/>
        <v>200</v>
      </c>
      <c r="V830" s="15">
        <f t="shared" si="213"/>
        <v>250</v>
      </c>
    </row>
    <row r="831" spans="1:22" ht="13.5" customHeight="1">
      <c r="A831" s="23" t="str">
        <f t="shared" si="207"/>
        <v>LW12 11080Kolor</v>
      </c>
      <c r="B831" s="18" t="s">
        <v>96</v>
      </c>
      <c r="C831" s="14" t="s">
        <v>2</v>
      </c>
      <c r="D831" s="15">
        <v>110</v>
      </c>
      <c r="E831" s="13">
        <v>80</v>
      </c>
      <c r="F831" s="61" t="s">
        <v>2654</v>
      </c>
      <c r="G831" s="43" t="str">
        <f t="shared" si="212"/>
        <v>60,47</v>
      </c>
      <c r="H831" s="43" t="str">
        <f t="shared" si="200"/>
        <v>60,47</v>
      </c>
      <c r="I831" s="43">
        <f t="shared" si="208"/>
        <v>63.47</v>
      </c>
      <c r="J831" s="61" t="s">
        <v>2724</v>
      </c>
      <c r="K831" s="58" t="str">
        <f t="shared" si="209"/>
        <v>959,68</v>
      </c>
      <c r="L831" s="51">
        <f t="shared" si="210"/>
        <v>960</v>
      </c>
      <c r="M831" s="53">
        <v>1.1000000000000001</v>
      </c>
      <c r="N831" s="54">
        <v>60</v>
      </c>
      <c r="O831" s="55">
        <f t="shared" si="211"/>
        <v>1116</v>
      </c>
      <c r="P831" s="57">
        <f t="shared" si="206"/>
        <v>1116</v>
      </c>
      <c r="Q831" s="23"/>
      <c r="R831" s="23"/>
      <c r="S831" s="46">
        <v>25</v>
      </c>
      <c r="T831" s="46">
        <v>25</v>
      </c>
      <c r="U831" s="46">
        <f t="shared" si="197"/>
        <v>200</v>
      </c>
      <c r="V831" s="15">
        <f t="shared" si="213"/>
        <v>250</v>
      </c>
    </row>
    <row r="832" spans="1:22" ht="13.5" customHeight="1">
      <c r="A832" s="23" t="str">
        <f t="shared" si="207"/>
        <v>LW13 11080Kolor</v>
      </c>
      <c r="B832" s="18" t="s">
        <v>97</v>
      </c>
      <c r="C832" s="14" t="s">
        <v>2</v>
      </c>
      <c r="D832" s="15">
        <v>110</v>
      </c>
      <c r="E832" s="13">
        <v>80</v>
      </c>
      <c r="F832" s="61" t="s">
        <v>2655</v>
      </c>
      <c r="G832" s="43" t="str">
        <f t="shared" si="212"/>
        <v>59,15</v>
      </c>
      <c r="H832" s="43" t="str">
        <f t="shared" si="200"/>
        <v>59,15</v>
      </c>
      <c r="I832" s="43">
        <f t="shared" si="208"/>
        <v>62.15</v>
      </c>
      <c r="J832" s="61" t="s">
        <v>2725</v>
      </c>
      <c r="K832" s="58" t="str">
        <f t="shared" si="209"/>
        <v>960,12</v>
      </c>
      <c r="L832" s="51">
        <f t="shared" si="210"/>
        <v>961</v>
      </c>
      <c r="M832" s="53">
        <v>1.1000000000000001</v>
      </c>
      <c r="N832" s="54">
        <v>60</v>
      </c>
      <c r="O832" s="55">
        <f t="shared" si="211"/>
        <v>1117.1000000000001</v>
      </c>
      <c r="P832" s="57">
        <f t="shared" si="206"/>
        <v>1117</v>
      </c>
      <c r="Q832" s="23"/>
      <c r="R832" s="23"/>
      <c r="S832" s="46">
        <v>25</v>
      </c>
      <c r="T832" s="46">
        <v>25</v>
      </c>
      <c r="U832" s="46">
        <f t="shared" si="197"/>
        <v>200</v>
      </c>
      <c r="V832" s="15">
        <f t="shared" si="213"/>
        <v>250</v>
      </c>
    </row>
    <row r="833" spans="1:22" ht="13.5" customHeight="1">
      <c r="A833" s="23" t="str">
        <f t="shared" si="207"/>
        <v>LW14 11080Kolor</v>
      </c>
      <c r="B833" s="18" t="s">
        <v>98</v>
      </c>
      <c r="C833" s="14" t="s">
        <v>2</v>
      </c>
      <c r="D833" s="15">
        <v>110</v>
      </c>
      <c r="E833" s="13">
        <v>80</v>
      </c>
      <c r="F833" s="61" t="s">
        <v>2656</v>
      </c>
      <c r="G833" s="43" t="str">
        <f t="shared" si="212"/>
        <v>61,25</v>
      </c>
      <c r="H833" s="43" t="str">
        <f t="shared" si="200"/>
        <v>61,25</v>
      </c>
      <c r="I833" s="43">
        <f t="shared" si="208"/>
        <v>64.25</v>
      </c>
      <c r="J833" s="61" t="s">
        <v>2726</v>
      </c>
      <c r="K833" s="58" t="str">
        <f>LEFT(J833,FIND("zł",J833)-2)</f>
        <v>1041,95</v>
      </c>
      <c r="L833" s="51">
        <f>ROUNDUP(K833,0)</f>
        <v>1042</v>
      </c>
      <c r="M833" s="53">
        <v>1.1000000000000001</v>
      </c>
      <c r="N833" s="54">
        <v>60</v>
      </c>
      <c r="O833" s="55">
        <f t="shared" si="211"/>
        <v>1206.2</v>
      </c>
      <c r="P833" s="57">
        <f t="shared" si="206"/>
        <v>1206</v>
      </c>
      <c r="Q833" s="23"/>
      <c r="R833" s="23"/>
      <c r="S833" s="46">
        <v>25</v>
      </c>
      <c r="T833" s="46">
        <v>25</v>
      </c>
      <c r="U833" s="46">
        <f t="shared" si="197"/>
        <v>200</v>
      </c>
      <c r="V833" s="15">
        <f t="shared" si="213"/>
        <v>250</v>
      </c>
    </row>
    <row r="834" spans="1:22" ht="13.5" customHeight="1">
      <c r="A834" s="23" t="str">
        <f t="shared" si="207"/>
        <v>LW15 11080Kolor</v>
      </c>
      <c r="B834" s="18" t="s">
        <v>99</v>
      </c>
      <c r="C834" s="14" t="s">
        <v>2</v>
      </c>
      <c r="D834" s="15">
        <v>110</v>
      </c>
      <c r="E834" s="13">
        <v>80</v>
      </c>
      <c r="F834" s="61" t="s">
        <v>2657</v>
      </c>
      <c r="G834" s="43" t="str">
        <f t="shared" si="212"/>
        <v>57,62</v>
      </c>
      <c r="H834" s="43" t="str">
        <f t="shared" si="200"/>
        <v>57,62</v>
      </c>
      <c r="I834" s="43">
        <f t="shared" si="208"/>
        <v>60.62</v>
      </c>
      <c r="J834" s="61" t="s">
        <v>2727</v>
      </c>
      <c r="K834" s="58" t="str">
        <f t="shared" ref="K834:K853" si="214">LEFT(J834,FIND("zł",J834)-2)</f>
        <v>823,87</v>
      </c>
      <c r="L834" s="51">
        <f t="shared" ref="L834:L890" si="215">ROUNDUP(K834,0)</f>
        <v>824</v>
      </c>
      <c r="M834" s="53">
        <v>1.1000000000000001</v>
      </c>
      <c r="N834" s="54">
        <v>60</v>
      </c>
      <c r="O834" s="55">
        <f t="shared" si="211"/>
        <v>966.40000000000009</v>
      </c>
      <c r="P834" s="57">
        <f t="shared" si="206"/>
        <v>966</v>
      </c>
      <c r="Q834" s="23"/>
      <c r="R834" s="23"/>
      <c r="S834" s="46">
        <v>25</v>
      </c>
      <c r="T834" s="46">
        <v>25</v>
      </c>
      <c r="U834" s="46">
        <f t="shared" si="197"/>
        <v>200</v>
      </c>
      <c r="V834" s="15">
        <f t="shared" si="213"/>
        <v>250</v>
      </c>
    </row>
    <row r="835" spans="1:22" ht="13.5" customHeight="1">
      <c r="A835" s="23" t="str">
        <f t="shared" si="207"/>
        <v>LW16 11080Kolor</v>
      </c>
      <c r="B835" s="18" t="s">
        <v>100</v>
      </c>
      <c r="C835" s="14" t="s">
        <v>2</v>
      </c>
      <c r="D835" s="15">
        <v>110</v>
      </c>
      <c r="E835" s="13">
        <v>80</v>
      </c>
      <c r="F835" s="61" t="s">
        <v>2658</v>
      </c>
      <c r="G835" s="43" t="str">
        <f t="shared" si="212"/>
        <v>59,75</v>
      </c>
      <c r="H835" s="43" t="str">
        <f t="shared" si="200"/>
        <v>59,75</v>
      </c>
      <c r="I835" s="43">
        <f t="shared" si="208"/>
        <v>62.75</v>
      </c>
      <c r="J835" s="61" t="s">
        <v>2728</v>
      </c>
      <c r="K835" s="58" t="str">
        <f t="shared" si="214"/>
        <v>951,74</v>
      </c>
      <c r="L835" s="51">
        <f t="shared" si="215"/>
        <v>952</v>
      </c>
      <c r="M835" s="53">
        <v>1.1000000000000001</v>
      </c>
      <c r="N835" s="54">
        <v>60</v>
      </c>
      <c r="O835" s="55">
        <f t="shared" si="211"/>
        <v>1107.2</v>
      </c>
      <c r="P835" s="57">
        <f t="shared" si="206"/>
        <v>1107</v>
      </c>
      <c r="Q835" s="23"/>
      <c r="R835" s="23"/>
      <c r="S835" s="46">
        <v>25</v>
      </c>
      <c r="T835" s="46">
        <v>25</v>
      </c>
      <c r="U835" s="46">
        <f t="shared" ref="U835:U898" si="216">IF(I835&lt;=$AA$5,$AB$4,IF(I835&lt;=$AA$15,$AB$6,IF(I835&lt;=$AA$17,$AB$16,IF(I835&lt;=$AA$19,AB$18,IF(I835&lt;=$AA$21,AB$20,IF(I835&lt;=$AA$23,AB$22,AB$23))))))</f>
        <v>200</v>
      </c>
      <c r="V835" s="15">
        <f t="shared" si="213"/>
        <v>250</v>
      </c>
    </row>
    <row r="836" spans="1:22" ht="13.5" customHeight="1">
      <c r="A836" s="23" t="str">
        <f t="shared" si="207"/>
        <v>LW17 11080Kolor</v>
      </c>
      <c r="B836" s="18" t="s">
        <v>101</v>
      </c>
      <c r="C836" s="14" t="s">
        <v>2</v>
      </c>
      <c r="D836" s="15">
        <v>110</v>
      </c>
      <c r="E836" s="13">
        <v>80</v>
      </c>
      <c r="F836" s="61" t="s">
        <v>2659</v>
      </c>
      <c r="G836" s="43" t="str">
        <f t="shared" si="212"/>
        <v>58,98</v>
      </c>
      <c r="H836" s="43" t="str">
        <f t="shared" si="200"/>
        <v>58,98</v>
      </c>
      <c r="I836" s="43">
        <f t="shared" si="208"/>
        <v>61.98</v>
      </c>
      <c r="J836" s="61" t="s">
        <v>2729</v>
      </c>
      <c r="K836" s="58" t="str">
        <f t="shared" si="214"/>
        <v>1027,56</v>
      </c>
      <c r="L836" s="51">
        <f t="shared" si="215"/>
        <v>1028</v>
      </c>
      <c r="M836" s="53">
        <v>1.1000000000000001</v>
      </c>
      <c r="N836" s="54">
        <v>60</v>
      </c>
      <c r="O836" s="55">
        <f t="shared" si="211"/>
        <v>1190.8000000000002</v>
      </c>
      <c r="P836" s="57">
        <f t="shared" si="206"/>
        <v>1190</v>
      </c>
      <c r="Q836" s="23"/>
      <c r="R836" s="23"/>
      <c r="S836" s="46">
        <v>25</v>
      </c>
      <c r="T836" s="46">
        <v>25</v>
      </c>
      <c r="U836" s="46">
        <f t="shared" si="216"/>
        <v>200</v>
      </c>
      <c r="V836" s="15">
        <f t="shared" si="213"/>
        <v>250</v>
      </c>
    </row>
    <row r="837" spans="1:22" ht="13.5" customHeight="1">
      <c r="A837" s="23" t="str">
        <f t="shared" si="207"/>
        <v>LW18 11080Kolor</v>
      </c>
      <c r="B837" s="18" t="s">
        <v>102</v>
      </c>
      <c r="C837" s="14" t="s">
        <v>2</v>
      </c>
      <c r="D837" s="15">
        <v>110</v>
      </c>
      <c r="E837" s="13">
        <v>80</v>
      </c>
      <c r="F837" s="61" t="s">
        <v>2660</v>
      </c>
      <c r="G837" s="43" t="str">
        <f t="shared" si="212"/>
        <v>61,07</v>
      </c>
      <c r="H837" s="43" t="str">
        <f t="shared" si="200"/>
        <v>61,07</v>
      </c>
      <c r="I837" s="43">
        <f t="shared" si="208"/>
        <v>64.069999999999993</v>
      </c>
      <c r="J837" s="61" t="s">
        <v>2730</v>
      </c>
      <c r="K837" s="58" t="str">
        <f t="shared" si="214"/>
        <v>1074,26</v>
      </c>
      <c r="L837" s="51">
        <f t="shared" si="215"/>
        <v>1075</v>
      </c>
      <c r="M837" s="53">
        <v>1.1000000000000001</v>
      </c>
      <c r="N837" s="54">
        <v>60</v>
      </c>
      <c r="O837" s="55">
        <f t="shared" si="211"/>
        <v>1242.5</v>
      </c>
      <c r="P837" s="57">
        <f t="shared" si="206"/>
        <v>1242</v>
      </c>
      <c r="Q837" s="23"/>
      <c r="R837" s="23"/>
      <c r="S837" s="46">
        <v>25</v>
      </c>
      <c r="T837" s="46">
        <v>25</v>
      </c>
      <c r="U837" s="46">
        <f t="shared" si="216"/>
        <v>200</v>
      </c>
      <c r="V837" s="15">
        <f t="shared" si="213"/>
        <v>250</v>
      </c>
    </row>
    <row r="838" spans="1:22" ht="13.5" customHeight="1">
      <c r="A838" s="23" t="str">
        <f t="shared" si="207"/>
        <v>LW19 11080Kolor</v>
      </c>
      <c r="B838" s="18" t="s">
        <v>103</v>
      </c>
      <c r="C838" s="14" t="s">
        <v>2</v>
      </c>
      <c r="D838" s="15">
        <v>110</v>
      </c>
      <c r="E838" s="13">
        <v>80</v>
      </c>
      <c r="F838" s="61" t="s">
        <v>2661</v>
      </c>
      <c r="G838" s="43" t="str">
        <f t="shared" si="212"/>
        <v>57,47</v>
      </c>
      <c r="H838" s="43" t="str">
        <f t="shared" si="200"/>
        <v>57,47</v>
      </c>
      <c r="I838" s="43">
        <f t="shared" si="208"/>
        <v>60.47</v>
      </c>
      <c r="J838" s="61" t="s">
        <v>2731</v>
      </c>
      <c r="K838" s="58" t="str">
        <f t="shared" si="214"/>
        <v>899,14</v>
      </c>
      <c r="L838" s="51">
        <f t="shared" si="215"/>
        <v>900</v>
      </c>
      <c r="M838" s="53">
        <v>1.1000000000000001</v>
      </c>
      <c r="N838" s="54">
        <v>60</v>
      </c>
      <c r="O838" s="55">
        <f t="shared" si="211"/>
        <v>1050</v>
      </c>
      <c r="P838" s="57">
        <f t="shared" si="206"/>
        <v>1050</v>
      </c>
      <c r="Q838" s="23"/>
      <c r="R838" s="23"/>
      <c r="S838" s="46">
        <v>25</v>
      </c>
      <c r="T838" s="46">
        <v>25</v>
      </c>
      <c r="U838" s="46">
        <f t="shared" si="216"/>
        <v>200</v>
      </c>
      <c r="V838" s="15">
        <f t="shared" si="213"/>
        <v>250</v>
      </c>
    </row>
    <row r="839" spans="1:22" ht="13.5" customHeight="1">
      <c r="A839" s="23" t="str">
        <f t="shared" si="207"/>
        <v>LW20 11080Kolor</v>
      </c>
      <c r="B839" s="18" t="s">
        <v>105</v>
      </c>
      <c r="C839" s="14" t="s">
        <v>2</v>
      </c>
      <c r="D839" s="15">
        <v>110</v>
      </c>
      <c r="E839" s="13">
        <v>80</v>
      </c>
      <c r="F839" s="61" t="s">
        <v>80</v>
      </c>
      <c r="G839" s="43" t="str">
        <f t="shared" si="212"/>
        <v>59,6</v>
      </c>
      <c r="H839" s="43" t="str">
        <f t="shared" si="200"/>
        <v>59,6</v>
      </c>
      <c r="I839" s="43">
        <f t="shared" si="208"/>
        <v>62.6</v>
      </c>
      <c r="J839" s="61" t="s">
        <v>2732</v>
      </c>
      <c r="K839" s="58" t="str">
        <f t="shared" si="214"/>
        <v>981,35</v>
      </c>
      <c r="L839" s="51">
        <f t="shared" si="215"/>
        <v>982</v>
      </c>
      <c r="M839" s="53">
        <v>1.1000000000000001</v>
      </c>
      <c r="N839" s="54">
        <v>60</v>
      </c>
      <c r="O839" s="55">
        <f t="shared" si="211"/>
        <v>1140.2</v>
      </c>
      <c r="P839" s="57">
        <f t="shared" si="206"/>
        <v>1140</v>
      </c>
      <c r="Q839" s="23"/>
      <c r="R839" s="23"/>
      <c r="S839" s="46">
        <v>25</v>
      </c>
      <c r="T839" s="46">
        <v>25</v>
      </c>
      <c r="U839" s="46">
        <f t="shared" si="216"/>
        <v>200</v>
      </c>
      <c r="V839" s="15">
        <f t="shared" si="213"/>
        <v>250</v>
      </c>
    </row>
    <row r="840" spans="1:22" ht="13.5" customHeight="1">
      <c r="A840" s="23" t="str">
        <f t="shared" si="207"/>
        <v>LW2511080Kolor</v>
      </c>
      <c r="B840" s="18" t="s">
        <v>559</v>
      </c>
      <c r="C840" s="14" t="s">
        <v>2</v>
      </c>
      <c r="D840" s="15">
        <v>110</v>
      </c>
      <c r="E840" s="13">
        <v>80</v>
      </c>
      <c r="F840" s="61" t="s">
        <v>2662</v>
      </c>
      <c r="G840" s="43" t="str">
        <f t="shared" si="212"/>
        <v>47,24</v>
      </c>
      <c r="H840" s="43" t="str">
        <f t="shared" si="200"/>
        <v>47,24</v>
      </c>
      <c r="I840" s="43">
        <f t="shared" si="208"/>
        <v>50.24</v>
      </c>
      <c r="J840" s="61" t="s">
        <v>2733</v>
      </c>
      <c r="K840" s="58" t="str">
        <f t="shared" si="214"/>
        <v>787,23</v>
      </c>
      <c r="L840" s="51">
        <f t="shared" si="215"/>
        <v>788</v>
      </c>
      <c r="M840" s="53">
        <v>1.1000000000000001</v>
      </c>
      <c r="N840" s="54">
        <v>60</v>
      </c>
      <c r="O840" s="55">
        <f t="shared" si="211"/>
        <v>926.80000000000007</v>
      </c>
      <c r="P840" s="57">
        <f t="shared" si="206"/>
        <v>926</v>
      </c>
      <c r="Q840" s="23"/>
      <c r="R840" s="23"/>
      <c r="S840" s="46">
        <v>25</v>
      </c>
      <c r="T840" s="46">
        <v>25</v>
      </c>
      <c r="U840" s="46">
        <f t="shared" si="216"/>
        <v>180</v>
      </c>
      <c r="V840" s="15">
        <f t="shared" si="213"/>
        <v>230</v>
      </c>
    </row>
    <row r="841" spans="1:22" ht="13.5" customHeight="1">
      <c r="A841" s="23" t="str">
        <f t="shared" si="207"/>
        <v>LW2611080Kolor</v>
      </c>
      <c r="B841" s="18" t="s">
        <v>560</v>
      </c>
      <c r="C841" s="14" t="s">
        <v>2</v>
      </c>
      <c r="D841" s="15">
        <v>110</v>
      </c>
      <c r="E841" s="13">
        <v>80</v>
      </c>
      <c r="F841" s="61" t="s">
        <v>2663</v>
      </c>
      <c r="G841" s="43" t="str">
        <f t="shared" si="212"/>
        <v>49,33</v>
      </c>
      <c r="H841" s="43" t="str">
        <f t="shared" si="200"/>
        <v>49,33</v>
      </c>
      <c r="I841" s="43">
        <f t="shared" si="208"/>
        <v>52.33</v>
      </c>
      <c r="J841" s="61" t="s">
        <v>2734</v>
      </c>
      <c r="K841" s="58" t="str">
        <f t="shared" si="214"/>
        <v>904,82</v>
      </c>
      <c r="L841" s="51">
        <f t="shared" si="215"/>
        <v>905</v>
      </c>
      <c r="M841" s="53">
        <v>1.1000000000000001</v>
      </c>
      <c r="N841" s="54">
        <v>60</v>
      </c>
      <c r="O841" s="55">
        <f t="shared" si="211"/>
        <v>1055.5</v>
      </c>
      <c r="P841" s="57">
        <f t="shared" si="206"/>
        <v>1055</v>
      </c>
      <c r="Q841" s="23"/>
      <c r="R841" s="23"/>
      <c r="S841" s="46">
        <v>25</v>
      </c>
      <c r="T841" s="46">
        <v>25</v>
      </c>
      <c r="U841" s="46">
        <f t="shared" si="216"/>
        <v>180</v>
      </c>
      <c r="V841" s="15">
        <f t="shared" si="213"/>
        <v>230</v>
      </c>
    </row>
    <row r="842" spans="1:22" ht="13.5" customHeight="1">
      <c r="A842" s="23" t="str">
        <f t="shared" si="207"/>
        <v>LW2711080Kolor</v>
      </c>
      <c r="B842" s="18" t="s">
        <v>1738</v>
      </c>
      <c r="C842" s="14" t="s">
        <v>2</v>
      </c>
      <c r="D842" s="15">
        <v>110</v>
      </c>
      <c r="E842" s="13">
        <v>80</v>
      </c>
      <c r="F842" s="61" t="s">
        <v>2664</v>
      </c>
      <c r="G842" s="43" t="str">
        <f t="shared" si="212"/>
        <v>50,98</v>
      </c>
      <c r="H842" s="43" t="str">
        <f t="shared" si="200"/>
        <v>50,98</v>
      </c>
      <c r="I842" s="43">
        <f t="shared" si="208"/>
        <v>53.98</v>
      </c>
      <c r="J842" s="61" t="s">
        <v>2735</v>
      </c>
      <c r="K842" s="58" t="str">
        <f t="shared" si="214"/>
        <v>884,85</v>
      </c>
      <c r="L842" s="51">
        <f t="shared" si="215"/>
        <v>885</v>
      </c>
      <c r="M842" s="53">
        <v>1.1000000000000001</v>
      </c>
      <c r="N842" s="54">
        <v>60</v>
      </c>
      <c r="O842" s="55">
        <f t="shared" si="211"/>
        <v>1033.5</v>
      </c>
      <c r="P842" s="57">
        <f t="shared" si="206"/>
        <v>1033</v>
      </c>
      <c r="Q842" s="23"/>
      <c r="R842" s="23"/>
      <c r="S842" s="46">
        <v>25</v>
      </c>
      <c r="T842" s="46">
        <v>25</v>
      </c>
      <c r="U842" s="46">
        <f t="shared" si="216"/>
        <v>180</v>
      </c>
      <c r="V842" s="15">
        <f t="shared" si="213"/>
        <v>230</v>
      </c>
    </row>
    <row r="843" spans="1:22" ht="13.5" customHeight="1">
      <c r="A843" s="23" t="str">
        <f t="shared" si="207"/>
        <v>LW2811080Kolor</v>
      </c>
      <c r="B843" s="18" t="s">
        <v>1739</v>
      </c>
      <c r="C843" s="14" t="s">
        <v>2</v>
      </c>
      <c r="D843" s="15">
        <v>110</v>
      </c>
      <c r="E843" s="13">
        <v>80</v>
      </c>
      <c r="F843" s="61" t="s">
        <v>2241</v>
      </c>
      <c r="G843" s="43" t="str">
        <f t="shared" si="212"/>
        <v>53,23</v>
      </c>
      <c r="H843" s="43" t="str">
        <f t="shared" ref="H843:H890" si="217">MID(G843,1,5)</f>
        <v>53,23</v>
      </c>
      <c r="I843" s="43">
        <f t="shared" si="208"/>
        <v>56.23</v>
      </c>
      <c r="J843" s="61" t="s">
        <v>2736</v>
      </c>
      <c r="K843" s="58" t="str">
        <f t="shared" si="214"/>
        <v>1022,85</v>
      </c>
      <c r="L843" s="51">
        <f t="shared" si="215"/>
        <v>1023</v>
      </c>
      <c r="M843" s="53">
        <v>1.1000000000000001</v>
      </c>
      <c r="N843" s="54">
        <v>60</v>
      </c>
      <c r="O843" s="55">
        <f t="shared" si="211"/>
        <v>1185.3000000000002</v>
      </c>
      <c r="P843" s="57">
        <f t="shared" si="206"/>
        <v>1185</v>
      </c>
      <c r="Q843" s="23"/>
      <c r="R843" s="23"/>
      <c r="S843" s="46">
        <v>25</v>
      </c>
      <c r="T843" s="46">
        <v>25</v>
      </c>
      <c r="U843" s="46">
        <f t="shared" si="216"/>
        <v>200</v>
      </c>
      <c r="V843" s="15">
        <f t="shared" si="213"/>
        <v>250</v>
      </c>
    </row>
    <row r="844" spans="1:22" ht="13.5" customHeight="1">
      <c r="A844" s="23" t="str">
        <f t="shared" si="207"/>
        <v>LW2911080Kolor</v>
      </c>
      <c r="B844" s="18" t="s">
        <v>1740</v>
      </c>
      <c r="C844" s="14" t="s">
        <v>2</v>
      </c>
      <c r="D844" s="15">
        <v>110</v>
      </c>
      <c r="E844" s="13">
        <v>80</v>
      </c>
      <c r="F844" s="61" t="s">
        <v>2665</v>
      </c>
      <c r="G844" s="43" t="str">
        <f t="shared" si="212"/>
        <v>56,99</v>
      </c>
      <c r="H844" s="43" t="str">
        <f t="shared" si="217"/>
        <v>56,99</v>
      </c>
      <c r="I844" s="43">
        <f t="shared" si="208"/>
        <v>59.99</v>
      </c>
      <c r="J844" s="61" t="s">
        <v>2737</v>
      </c>
      <c r="K844" s="58" t="str">
        <f t="shared" si="214"/>
        <v>973,20</v>
      </c>
      <c r="L844" s="51">
        <f t="shared" si="215"/>
        <v>974</v>
      </c>
      <c r="M844" s="53">
        <v>1.1000000000000001</v>
      </c>
      <c r="N844" s="54">
        <v>60</v>
      </c>
      <c r="O844" s="55">
        <f t="shared" si="211"/>
        <v>1131.4000000000001</v>
      </c>
      <c r="P844" s="57">
        <f t="shared" ref="P844:P890" si="218">INT(O844)</f>
        <v>1131</v>
      </c>
      <c r="Q844" s="23"/>
      <c r="R844" s="23"/>
      <c r="S844" s="46">
        <v>25</v>
      </c>
      <c r="T844" s="46">
        <v>25</v>
      </c>
      <c r="U844" s="46">
        <f t="shared" si="216"/>
        <v>200</v>
      </c>
      <c r="V844" s="15">
        <f t="shared" si="213"/>
        <v>250</v>
      </c>
    </row>
    <row r="845" spans="1:22" ht="13.5" customHeight="1">
      <c r="A845" s="23" t="str">
        <f t="shared" si="207"/>
        <v>LW3011080Kolor</v>
      </c>
      <c r="B845" s="18" t="s">
        <v>1742</v>
      </c>
      <c r="C845" s="14" t="s">
        <v>2</v>
      </c>
      <c r="D845" s="15">
        <v>110</v>
      </c>
      <c r="E845" s="13">
        <v>80</v>
      </c>
      <c r="F845" s="61" t="s">
        <v>2666</v>
      </c>
      <c r="G845" s="43" t="str">
        <f t="shared" si="212"/>
        <v>59,24</v>
      </c>
      <c r="H845" s="43" t="str">
        <f t="shared" si="217"/>
        <v>59,24</v>
      </c>
      <c r="I845" s="43">
        <f t="shared" si="208"/>
        <v>62.24</v>
      </c>
      <c r="J845" s="61" t="s">
        <v>2738</v>
      </c>
      <c r="K845" s="58" t="str">
        <f t="shared" si="214"/>
        <v>1152,80</v>
      </c>
      <c r="L845" s="51">
        <f t="shared" si="215"/>
        <v>1153</v>
      </c>
      <c r="M845" s="53">
        <v>1.1000000000000001</v>
      </c>
      <c r="N845" s="54">
        <v>60</v>
      </c>
      <c r="O845" s="55">
        <f t="shared" si="211"/>
        <v>1328.3000000000002</v>
      </c>
      <c r="P845" s="57">
        <f t="shared" si="218"/>
        <v>1328</v>
      </c>
      <c r="Q845" s="23"/>
      <c r="R845" s="23"/>
      <c r="S845" s="46">
        <v>25</v>
      </c>
      <c r="T845" s="46">
        <v>25</v>
      </c>
      <c r="U845" s="46">
        <f t="shared" si="216"/>
        <v>200</v>
      </c>
      <c r="V845" s="15">
        <f t="shared" si="213"/>
        <v>250</v>
      </c>
    </row>
    <row r="846" spans="1:22" ht="13.5" customHeight="1">
      <c r="A846" s="23" t="str">
        <f t="shared" si="207"/>
        <v>LW3111080Kolor</v>
      </c>
      <c r="B846" s="18" t="s">
        <v>1743</v>
      </c>
      <c r="C846" s="14" t="s">
        <v>2</v>
      </c>
      <c r="D846" s="15">
        <v>110</v>
      </c>
      <c r="E846" s="13">
        <v>80</v>
      </c>
      <c r="F846" s="61" t="s">
        <v>1851</v>
      </c>
      <c r="G846" s="43" t="str">
        <f t="shared" si="212"/>
        <v>61,53</v>
      </c>
      <c r="H846" s="43" t="str">
        <f t="shared" si="217"/>
        <v>61,53</v>
      </c>
      <c r="I846" s="43">
        <f t="shared" si="208"/>
        <v>64.53</v>
      </c>
      <c r="J846" s="61" t="s">
        <v>2739</v>
      </c>
      <c r="K846" s="58" t="str">
        <f t="shared" si="214"/>
        <v>1128,13</v>
      </c>
      <c r="L846" s="51">
        <f t="shared" si="215"/>
        <v>1129</v>
      </c>
      <c r="M846" s="53">
        <v>1.1000000000000001</v>
      </c>
      <c r="N846" s="54">
        <v>60</v>
      </c>
      <c r="O846" s="55">
        <f t="shared" si="211"/>
        <v>1301.9000000000001</v>
      </c>
      <c r="P846" s="57">
        <f t="shared" si="218"/>
        <v>1301</v>
      </c>
      <c r="Q846" s="23"/>
      <c r="R846" s="23"/>
      <c r="S846" s="46">
        <v>25</v>
      </c>
      <c r="T846" s="46">
        <v>25</v>
      </c>
      <c r="U846" s="46">
        <f t="shared" si="216"/>
        <v>200</v>
      </c>
      <c r="V846" s="15">
        <f t="shared" si="213"/>
        <v>250</v>
      </c>
    </row>
    <row r="847" spans="1:22" ht="13.5" customHeight="1">
      <c r="A847" s="23" t="str">
        <f t="shared" si="207"/>
        <v>LW3211080Kolor</v>
      </c>
      <c r="B847" s="18" t="s">
        <v>1744</v>
      </c>
      <c r="C847" s="14" t="s">
        <v>2</v>
      </c>
      <c r="D847" s="15">
        <v>110</v>
      </c>
      <c r="E847" s="13">
        <v>80</v>
      </c>
      <c r="F847" s="61" t="s">
        <v>2667</v>
      </c>
      <c r="G847" s="43" t="str">
        <f t="shared" si="212"/>
        <v>63,78</v>
      </c>
      <c r="H847" s="43" t="str">
        <f t="shared" si="217"/>
        <v>63,78</v>
      </c>
      <c r="I847" s="43">
        <f t="shared" si="208"/>
        <v>66.78</v>
      </c>
      <c r="J847" s="61" t="s">
        <v>2740</v>
      </c>
      <c r="K847" s="58" t="str">
        <f t="shared" si="214"/>
        <v>1269,50</v>
      </c>
      <c r="L847" s="51">
        <f t="shared" si="215"/>
        <v>1270</v>
      </c>
      <c r="M847" s="53">
        <v>1.1000000000000001</v>
      </c>
      <c r="N847" s="54">
        <v>60</v>
      </c>
      <c r="O847" s="55">
        <f t="shared" si="211"/>
        <v>1457</v>
      </c>
      <c r="P847" s="57">
        <f t="shared" si="218"/>
        <v>1457</v>
      </c>
      <c r="Q847" s="23"/>
      <c r="R847" s="23"/>
      <c r="S847" s="46">
        <v>25</v>
      </c>
      <c r="T847" s="46">
        <v>25</v>
      </c>
      <c r="U847" s="46">
        <f t="shared" si="216"/>
        <v>220</v>
      </c>
      <c r="V847" s="15">
        <f t="shared" si="213"/>
        <v>270</v>
      </c>
    </row>
    <row r="848" spans="1:22" ht="13.5" customHeight="1">
      <c r="A848" s="23" t="str">
        <f t="shared" si="207"/>
        <v>LW3311080Kolor</v>
      </c>
      <c r="B848" s="18" t="s">
        <v>1745</v>
      </c>
      <c r="C848" s="14" t="s">
        <v>2</v>
      </c>
      <c r="D848" s="15">
        <v>110</v>
      </c>
      <c r="E848" s="13">
        <v>80</v>
      </c>
      <c r="F848" s="61" t="s">
        <v>2668</v>
      </c>
      <c r="G848" s="43" t="str">
        <f t="shared" si="212"/>
        <v>65,6</v>
      </c>
      <c r="H848" s="43" t="str">
        <f t="shared" si="217"/>
        <v>65,6</v>
      </c>
      <c r="I848" s="43">
        <f t="shared" si="208"/>
        <v>68.599999999999994</v>
      </c>
      <c r="J848" s="61" t="s">
        <v>2741</v>
      </c>
      <c r="K848" s="58" t="str">
        <f t="shared" si="214"/>
        <v>1110,08</v>
      </c>
      <c r="L848" s="51">
        <f t="shared" si="215"/>
        <v>1111</v>
      </c>
      <c r="M848" s="53">
        <v>1.1000000000000001</v>
      </c>
      <c r="N848" s="54">
        <v>60</v>
      </c>
      <c r="O848" s="55">
        <f t="shared" si="211"/>
        <v>1282.1000000000001</v>
      </c>
      <c r="P848" s="57">
        <f t="shared" si="218"/>
        <v>1282</v>
      </c>
      <c r="Q848" s="23"/>
      <c r="R848" s="23"/>
      <c r="S848" s="46">
        <v>25</v>
      </c>
      <c r="T848" s="46">
        <v>25</v>
      </c>
      <c r="U848" s="46">
        <f t="shared" si="216"/>
        <v>220</v>
      </c>
      <c r="V848" s="15">
        <f t="shared" si="213"/>
        <v>270</v>
      </c>
    </row>
    <row r="849" spans="1:22" ht="13.5" customHeight="1">
      <c r="A849" s="23" t="str">
        <f t="shared" si="207"/>
        <v>LW3411080Kolor</v>
      </c>
      <c r="B849" s="18" t="s">
        <v>1746</v>
      </c>
      <c r="C849" s="14" t="s">
        <v>2</v>
      </c>
      <c r="D849" s="15">
        <v>110</v>
      </c>
      <c r="E849" s="13">
        <v>80</v>
      </c>
      <c r="F849" s="61" t="s">
        <v>2669</v>
      </c>
      <c r="G849" s="43" t="str">
        <f t="shared" si="212"/>
        <v>64,2</v>
      </c>
      <c r="H849" s="43" t="str">
        <f t="shared" si="217"/>
        <v>64,2</v>
      </c>
      <c r="I849" s="43">
        <f t="shared" si="208"/>
        <v>67.2</v>
      </c>
      <c r="J849" s="61" t="s">
        <v>2742</v>
      </c>
      <c r="K849" s="58" t="str">
        <f t="shared" si="214"/>
        <v>1276,53</v>
      </c>
      <c r="L849" s="51">
        <f t="shared" si="215"/>
        <v>1277</v>
      </c>
      <c r="M849" s="53">
        <v>1.1000000000000001</v>
      </c>
      <c r="N849" s="54">
        <v>60</v>
      </c>
      <c r="O849" s="55">
        <f t="shared" si="211"/>
        <v>1464.7</v>
      </c>
      <c r="P849" s="57">
        <f t="shared" si="218"/>
        <v>1464</v>
      </c>
      <c r="Q849" s="23"/>
      <c r="R849" s="23"/>
      <c r="S849" s="46">
        <v>25</v>
      </c>
      <c r="T849" s="46">
        <v>25</v>
      </c>
      <c r="U849" s="46">
        <f t="shared" si="216"/>
        <v>220</v>
      </c>
      <c r="V849" s="15">
        <f t="shared" si="213"/>
        <v>270</v>
      </c>
    </row>
    <row r="850" spans="1:22" ht="13.5" customHeight="1">
      <c r="A850" s="23" t="str">
        <f t="shared" si="207"/>
        <v>LW3511080Kolor</v>
      </c>
      <c r="B850" s="18" t="s">
        <v>1747</v>
      </c>
      <c r="C850" s="14" t="s">
        <v>2</v>
      </c>
      <c r="D850" s="15">
        <v>110</v>
      </c>
      <c r="E850" s="13">
        <v>80</v>
      </c>
      <c r="F850" s="61" t="s">
        <v>2670</v>
      </c>
      <c r="G850" s="43" t="str">
        <f t="shared" si="212"/>
        <v>57,57</v>
      </c>
      <c r="H850" s="43" t="str">
        <f t="shared" si="217"/>
        <v>57,57</v>
      </c>
      <c r="I850" s="43">
        <f t="shared" si="208"/>
        <v>60.57</v>
      </c>
      <c r="J850" s="61" t="s">
        <v>2743</v>
      </c>
      <c r="K850" s="58" t="str">
        <f t="shared" si="214"/>
        <v>907,40</v>
      </c>
      <c r="L850" s="51">
        <f t="shared" si="215"/>
        <v>908</v>
      </c>
      <c r="M850" s="53">
        <v>1.1000000000000001</v>
      </c>
      <c r="N850" s="54">
        <v>60</v>
      </c>
      <c r="O850" s="55">
        <f t="shared" si="211"/>
        <v>1058.8000000000002</v>
      </c>
      <c r="P850" s="57">
        <f t="shared" si="218"/>
        <v>1058</v>
      </c>
      <c r="Q850" s="23"/>
      <c r="R850" s="23"/>
      <c r="S850" s="46">
        <v>25</v>
      </c>
      <c r="T850" s="46">
        <v>25</v>
      </c>
      <c r="U850" s="46">
        <f t="shared" si="216"/>
        <v>200</v>
      </c>
      <c r="V850" s="15">
        <f t="shared" si="213"/>
        <v>250</v>
      </c>
    </row>
    <row r="851" spans="1:22" ht="13.5" customHeight="1">
      <c r="A851" s="23" t="str">
        <f t="shared" si="207"/>
        <v>LW3611080Kolor</v>
      </c>
      <c r="B851" s="18" t="s">
        <v>1748</v>
      </c>
      <c r="C851" s="14" t="s">
        <v>2</v>
      </c>
      <c r="D851" s="15">
        <v>110</v>
      </c>
      <c r="E851" s="13">
        <v>80</v>
      </c>
      <c r="F851" s="61" t="s">
        <v>2671</v>
      </c>
      <c r="G851" s="43" t="str">
        <f t="shared" si="212"/>
        <v>59,81</v>
      </c>
      <c r="H851" s="43" t="str">
        <f t="shared" si="217"/>
        <v>59,81</v>
      </c>
      <c r="I851" s="43">
        <f t="shared" si="208"/>
        <v>62.81</v>
      </c>
      <c r="J851" s="61" t="s">
        <v>2744</v>
      </c>
      <c r="K851" s="58" t="str">
        <f t="shared" si="214"/>
        <v>1048,78</v>
      </c>
      <c r="L851" s="51">
        <f t="shared" si="215"/>
        <v>1049</v>
      </c>
      <c r="M851" s="53">
        <v>1.1000000000000001</v>
      </c>
      <c r="N851" s="54">
        <v>60</v>
      </c>
      <c r="O851" s="55">
        <f t="shared" si="211"/>
        <v>1213.9000000000001</v>
      </c>
      <c r="P851" s="57">
        <f t="shared" si="218"/>
        <v>1213</v>
      </c>
      <c r="Q851" s="23"/>
      <c r="R851" s="23"/>
      <c r="S851" s="46">
        <v>25</v>
      </c>
      <c r="T851" s="46">
        <v>25</v>
      </c>
      <c r="U851" s="46">
        <f t="shared" si="216"/>
        <v>200</v>
      </c>
      <c r="V851" s="15">
        <f t="shared" si="213"/>
        <v>250</v>
      </c>
    </row>
    <row r="852" spans="1:22" ht="13.5" customHeight="1">
      <c r="A852" s="23" t="str">
        <f t="shared" si="207"/>
        <v>LW3711080Kolor</v>
      </c>
      <c r="B852" s="18" t="s">
        <v>1907</v>
      </c>
      <c r="C852" s="14" t="s">
        <v>2</v>
      </c>
      <c r="D852" s="15">
        <v>110</v>
      </c>
      <c r="E852" s="13">
        <v>80</v>
      </c>
      <c r="F852" s="61" t="s">
        <v>2672</v>
      </c>
      <c r="G852" s="43" t="str">
        <f t="shared" si="212"/>
        <v>58,34</v>
      </c>
      <c r="H852" s="43" t="str">
        <f t="shared" si="217"/>
        <v>58,34</v>
      </c>
      <c r="I852" s="43">
        <f t="shared" si="208"/>
        <v>61.34</v>
      </c>
      <c r="J852" s="61" t="s">
        <v>2745</v>
      </c>
      <c r="K852" s="58" t="str">
        <f t="shared" si="214"/>
        <v>848,95</v>
      </c>
      <c r="L852" s="51">
        <f t="shared" si="215"/>
        <v>849</v>
      </c>
      <c r="M852" s="53">
        <v>1.1000000000000001</v>
      </c>
      <c r="N852" s="54">
        <v>60</v>
      </c>
      <c r="O852" s="55">
        <f t="shared" si="211"/>
        <v>993.90000000000009</v>
      </c>
      <c r="P852" s="57">
        <f t="shared" si="218"/>
        <v>993</v>
      </c>
      <c r="Q852" s="23"/>
      <c r="R852" s="23"/>
      <c r="S852" s="46">
        <v>25</v>
      </c>
      <c r="T852" s="46">
        <v>25</v>
      </c>
      <c r="U852" s="46">
        <f t="shared" si="216"/>
        <v>200</v>
      </c>
      <c r="V852" s="15">
        <f t="shared" si="213"/>
        <v>250</v>
      </c>
    </row>
    <row r="853" spans="1:22" s="4" customFormat="1" ht="13.5" customHeight="1">
      <c r="A853" s="23" t="str">
        <f t="shared" si="207"/>
        <v>LW3811080Kolor</v>
      </c>
      <c r="B853" s="18" t="s">
        <v>1978</v>
      </c>
      <c r="C853" s="14" t="s">
        <v>2</v>
      </c>
      <c r="D853" s="15">
        <v>110</v>
      </c>
      <c r="E853" s="13">
        <v>80</v>
      </c>
      <c r="F853" s="61" t="s">
        <v>2673</v>
      </c>
      <c r="G853" s="43" t="str">
        <f t="shared" si="212"/>
        <v>57,24</v>
      </c>
      <c r="H853" s="43" t="str">
        <f t="shared" si="217"/>
        <v>57,24</v>
      </c>
      <c r="I853" s="43">
        <f t="shared" si="208"/>
        <v>60.24</v>
      </c>
      <c r="J853" s="61" t="s">
        <v>2746</v>
      </c>
      <c r="K853" s="58" t="str">
        <f t="shared" si="214"/>
        <v>966,97</v>
      </c>
      <c r="L853" s="51">
        <f t="shared" si="215"/>
        <v>967</v>
      </c>
      <c r="M853" s="53">
        <v>1.1000000000000001</v>
      </c>
      <c r="N853" s="54">
        <v>60</v>
      </c>
      <c r="O853" s="55">
        <f t="shared" si="211"/>
        <v>1123.7</v>
      </c>
      <c r="P853" s="57">
        <f t="shared" si="218"/>
        <v>1123</v>
      </c>
      <c r="Q853" s="23"/>
      <c r="R853" s="23"/>
      <c r="S853" s="46">
        <v>25</v>
      </c>
      <c r="T853" s="46">
        <v>25</v>
      </c>
      <c r="U853" s="46">
        <f t="shared" si="216"/>
        <v>200</v>
      </c>
      <c r="V853" s="15">
        <f t="shared" si="213"/>
        <v>250</v>
      </c>
    </row>
    <row r="854" spans="1:22" ht="13.5" customHeight="1">
      <c r="A854" s="235" t="str">
        <f t="shared" ref="A854:A890" si="219">CONCATENATE(B854,D854,E854,C854)</f>
        <v>LW duble 1 11080Drewnopodobne</v>
      </c>
      <c r="B854" s="18" t="s">
        <v>90</v>
      </c>
      <c r="C854" s="14" t="s">
        <v>432</v>
      </c>
      <c r="D854" s="15">
        <v>110</v>
      </c>
      <c r="E854" s="13">
        <v>80</v>
      </c>
      <c r="F854" s="61" t="s">
        <v>2643</v>
      </c>
      <c r="G854" s="43" t="str">
        <f t="shared" si="212"/>
        <v>56,08</v>
      </c>
      <c r="H854" s="43" t="str">
        <f t="shared" si="217"/>
        <v>56,08</v>
      </c>
      <c r="I854" s="43">
        <f>H854+3</f>
        <v>59.08</v>
      </c>
      <c r="J854" s="56"/>
      <c r="K854" s="58">
        <f t="shared" ref="K854:K890" si="220">P780+(P817-P780)/2</f>
        <v>986.5</v>
      </c>
      <c r="L854" s="51">
        <f t="shared" si="215"/>
        <v>987</v>
      </c>
      <c r="M854" s="53">
        <v>1.1000000000000001</v>
      </c>
      <c r="N854" s="54">
        <v>60</v>
      </c>
      <c r="O854" s="55">
        <f t="shared" ref="O854:O890" si="221">L854*M854+N854</f>
        <v>1145.7</v>
      </c>
      <c r="P854" s="57">
        <f t="shared" si="218"/>
        <v>1145</v>
      </c>
      <c r="Q854" s="23"/>
      <c r="R854" s="23"/>
      <c r="S854" s="46">
        <v>25</v>
      </c>
      <c r="T854" s="46">
        <v>25</v>
      </c>
      <c r="U854" s="46">
        <f t="shared" si="216"/>
        <v>200</v>
      </c>
      <c r="V854" s="15">
        <f t="shared" ref="V854:V890" si="222">SUM(S854:U854)</f>
        <v>250</v>
      </c>
    </row>
    <row r="855" spans="1:22" ht="13.5" customHeight="1">
      <c r="A855" s="235" t="str">
        <f t="shared" si="219"/>
        <v>LW duble 2 11080Drewnopodobne</v>
      </c>
      <c r="B855" s="18" t="s">
        <v>91</v>
      </c>
      <c r="C855" s="14" t="s">
        <v>432</v>
      </c>
      <c r="D855" s="15">
        <v>110</v>
      </c>
      <c r="E855" s="13">
        <v>80</v>
      </c>
      <c r="F855" s="61" t="s">
        <v>2644</v>
      </c>
      <c r="G855" s="43" t="str">
        <f t="shared" si="212"/>
        <v>53,13</v>
      </c>
      <c r="H855" s="43" t="str">
        <f t="shared" si="217"/>
        <v>53,13</v>
      </c>
      <c r="I855" s="43">
        <f t="shared" ref="I855:I890" si="223">H855+3</f>
        <v>56.13</v>
      </c>
      <c r="J855" s="44"/>
      <c r="K855" s="58">
        <f t="shared" si="220"/>
        <v>1090.5</v>
      </c>
      <c r="L855" s="51">
        <f t="shared" si="215"/>
        <v>1091</v>
      </c>
      <c r="M855" s="53">
        <v>1.1000000000000001</v>
      </c>
      <c r="N855" s="54">
        <v>60</v>
      </c>
      <c r="O855" s="55">
        <f t="shared" si="221"/>
        <v>1260.1000000000001</v>
      </c>
      <c r="P855" s="57">
        <f t="shared" si="218"/>
        <v>1260</v>
      </c>
      <c r="Q855" s="23"/>
      <c r="R855" s="23"/>
      <c r="S855" s="46">
        <v>25</v>
      </c>
      <c r="T855" s="46">
        <v>25</v>
      </c>
      <c r="U855" s="46">
        <f t="shared" si="216"/>
        <v>200</v>
      </c>
      <c r="V855" s="15">
        <f t="shared" si="222"/>
        <v>250</v>
      </c>
    </row>
    <row r="856" spans="1:22" ht="13.5" customHeight="1">
      <c r="A856" s="235" t="str">
        <f t="shared" si="219"/>
        <v>LW duble 3 11080Drewnopodobne</v>
      </c>
      <c r="B856" s="18" t="s">
        <v>92</v>
      </c>
      <c r="C856" s="14" t="s">
        <v>432</v>
      </c>
      <c r="D856" s="15">
        <v>110</v>
      </c>
      <c r="E856" s="13">
        <v>80</v>
      </c>
      <c r="F856" s="61" t="s">
        <v>57</v>
      </c>
      <c r="G856" s="43" t="str">
        <f t="shared" si="212"/>
        <v>59,98</v>
      </c>
      <c r="H856" s="43" t="str">
        <f t="shared" si="217"/>
        <v>59,98</v>
      </c>
      <c r="I856" s="43">
        <f t="shared" si="223"/>
        <v>62.98</v>
      </c>
      <c r="J856" s="44"/>
      <c r="K856" s="58">
        <f t="shared" si="220"/>
        <v>1333</v>
      </c>
      <c r="L856" s="51">
        <f t="shared" si="215"/>
        <v>1333</v>
      </c>
      <c r="M856" s="53">
        <v>1.1000000000000001</v>
      </c>
      <c r="N856" s="54">
        <v>60</v>
      </c>
      <c r="O856" s="55">
        <f t="shared" si="221"/>
        <v>1526.3000000000002</v>
      </c>
      <c r="P856" s="57">
        <f t="shared" si="218"/>
        <v>1526</v>
      </c>
      <c r="Q856" s="23"/>
      <c r="R856" s="23"/>
      <c r="S856" s="46">
        <v>25</v>
      </c>
      <c r="T856" s="46">
        <v>25</v>
      </c>
      <c r="U856" s="46">
        <f t="shared" si="216"/>
        <v>200</v>
      </c>
      <c r="V856" s="15">
        <f t="shared" si="222"/>
        <v>250</v>
      </c>
    </row>
    <row r="857" spans="1:22" ht="13.5" customHeight="1">
      <c r="A857" s="235" t="str">
        <f t="shared" si="219"/>
        <v>LW1 11080Drewnopodobne</v>
      </c>
      <c r="B857" s="18" t="s">
        <v>93</v>
      </c>
      <c r="C857" s="14" t="s">
        <v>432</v>
      </c>
      <c r="D857" s="15">
        <v>110</v>
      </c>
      <c r="E857" s="13">
        <v>80</v>
      </c>
      <c r="F857" s="61" t="s">
        <v>2645</v>
      </c>
      <c r="G857" s="43" t="str">
        <f t="shared" si="212"/>
        <v>42,6</v>
      </c>
      <c r="H857" s="43" t="str">
        <f t="shared" si="217"/>
        <v>42,6</v>
      </c>
      <c r="I857" s="43">
        <f t="shared" si="223"/>
        <v>45.6</v>
      </c>
      <c r="J857" s="44"/>
      <c r="K857" s="58">
        <f t="shared" si="220"/>
        <v>688.5</v>
      </c>
      <c r="L857" s="51">
        <f t="shared" si="215"/>
        <v>689</v>
      </c>
      <c r="M857" s="53">
        <v>1.1000000000000001</v>
      </c>
      <c r="N857" s="54">
        <v>60</v>
      </c>
      <c r="O857" s="55">
        <f t="shared" si="221"/>
        <v>817.90000000000009</v>
      </c>
      <c r="P857" s="57">
        <f t="shared" si="218"/>
        <v>817</v>
      </c>
      <c r="Q857" s="23"/>
      <c r="R857" s="23"/>
      <c r="S857" s="46">
        <v>25</v>
      </c>
      <c r="T857" s="46">
        <v>25</v>
      </c>
      <c r="U857" s="46">
        <f t="shared" si="216"/>
        <v>160</v>
      </c>
      <c r="V857" s="15">
        <f t="shared" si="222"/>
        <v>210</v>
      </c>
    </row>
    <row r="858" spans="1:22" ht="13.5" customHeight="1">
      <c r="A858" s="235" t="str">
        <f t="shared" si="219"/>
        <v>LW2 11080Drewnopodobne</v>
      </c>
      <c r="B858" s="18" t="s">
        <v>104</v>
      </c>
      <c r="C858" s="14" t="s">
        <v>432</v>
      </c>
      <c r="D858" s="15">
        <v>110</v>
      </c>
      <c r="E858" s="13">
        <v>80</v>
      </c>
      <c r="F858" s="61" t="s">
        <v>2646</v>
      </c>
      <c r="G858" s="43" t="str">
        <f t="shared" si="212"/>
        <v>43,85</v>
      </c>
      <c r="H858" s="43" t="str">
        <f t="shared" si="217"/>
        <v>43,85</v>
      </c>
      <c r="I858" s="43">
        <f t="shared" si="223"/>
        <v>46.85</v>
      </c>
      <c r="J858" s="44"/>
      <c r="K858" s="58">
        <f t="shared" si="220"/>
        <v>738.5</v>
      </c>
      <c r="L858" s="51">
        <f t="shared" si="215"/>
        <v>739</v>
      </c>
      <c r="M858" s="53">
        <v>1.1000000000000001</v>
      </c>
      <c r="N858" s="54">
        <v>60</v>
      </c>
      <c r="O858" s="55">
        <f t="shared" si="221"/>
        <v>872.90000000000009</v>
      </c>
      <c r="P858" s="57">
        <f t="shared" si="218"/>
        <v>872</v>
      </c>
      <c r="Q858" s="23"/>
      <c r="R858" s="23"/>
      <c r="S858" s="46">
        <v>25</v>
      </c>
      <c r="T858" s="46">
        <v>25</v>
      </c>
      <c r="U858" s="46">
        <f t="shared" si="216"/>
        <v>160</v>
      </c>
      <c r="V858" s="15">
        <f t="shared" si="222"/>
        <v>210</v>
      </c>
    </row>
    <row r="859" spans="1:22" ht="13.5" customHeight="1">
      <c r="A859" s="235" t="str">
        <f t="shared" si="219"/>
        <v>LW3 11080Drewnopodobne</v>
      </c>
      <c r="B859" s="18" t="s">
        <v>106</v>
      </c>
      <c r="C859" s="14" t="s">
        <v>432</v>
      </c>
      <c r="D859" s="15">
        <v>110</v>
      </c>
      <c r="E859" s="13">
        <v>80</v>
      </c>
      <c r="F859" s="61" t="s">
        <v>20</v>
      </c>
      <c r="G859" s="43" t="str">
        <f t="shared" si="212"/>
        <v>47,79</v>
      </c>
      <c r="H859" s="43" t="str">
        <f t="shared" si="217"/>
        <v>47,79</v>
      </c>
      <c r="I859" s="43">
        <f t="shared" si="223"/>
        <v>50.79</v>
      </c>
      <c r="J859" s="44"/>
      <c r="K859" s="58">
        <f t="shared" si="220"/>
        <v>783</v>
      </c>
      <c r="L859" s="51">
        <f t="shared" si="215"/>
        <v>783</v>
      </c>
      <c r="M859" s="53">
        <v>1.1000000000000001</v>
      </c>
      <c r="N859" s="54">
        <v>60</v>
      </c>
      <c r="O859" s="55">
        <f t="shared" si="221"/>
        <v>921.30000000000007</v>
      </c>
      <c r="P859" s="57">
        <f t="shared" si="218"/>
        <v>921</v>
      </c>
      <c r="Q859" s="23"/>
      <c r="R859" s="23"/>
      <c r="S859" s="46">
        <v>25</v>
      </c>
      <c r="T859" s="46">
        <v>25</v>
      </c>
      <c r="U859" s="46">
        <f t="shared" si="216"/>
        <v>180</v>
      </c>
      <c r="V859" s="15">
        <f t="shared" si="222"/>
        <v>230</v>
      </c>
    </row>
    <row r="860" spans="1:22" ht="13.5" customHeight="1">
      <c r="A860" s="235" t="str">
        <f t="shared" si="219"/>
        <v>LW4 11080Drewnopodobne</v>
      </c>
      <c r="B860" s="18" t="s">
        <v>107</v>
      </c>
      <c r="C860" s="14" t="s">
        <v>432</v>
      </c>
      <c r="D860" s="15">
        <v>110</v>
      </c>
      <c r="E860" s="13">
        <v>80</v>
      </c>
      <c r="F860" s="61" t="s">
        <v>2647</v>
      </c>
      <c r="G860" s="43" t="str">
        <f t="shared" si="212"/>
        <v>51,61</v>
      </c>
      <c r="H860" s="43" t="str">
        <f t="shared" si="217"/>
        <v>51,61</v>
      </c>
      <c r="I860" s="43">
        <f t="shared" si="223"/>
        <v>54.61</v>
      </c>
      <c r="J860" s="44"/>
      <c r="K860" s="58">
        <f t="shared" si="220"/>
        <v>869.5</v>
      </c>
      <c r="L860" s="51">
        <f t="shared" si="215"/>
        <v>870</v>
      </c>
      <c r="M860" s="53">
        <v>1.1000000000000001</v>
      </c>
      <c r="N860" s="54">
        <v>60</v>
      </c>
      <c r="O860" s="55">
        <f t="shared" si="221"/>
        <v>1017.0000000000001</v>
      </c>
      <c r="P860" s="57">
        <f t="shared" si="218"/>
        <v>1017</v>
      </c>
      <c r="Q860" s="23"/>
      <c r="R860" s="23"/>
      <c r="S860" s="46">
        <v>25</v>
      </c>
      <c r="T860" s="46">
        <v>25</v>
      </c>
      <c r="U860" s="46">
        <f t="shared" si="216"/>
        <v>180</v>
      </c>
      <c r="V860" s="15">
        <f t="shared" si="222"/>
        <v>230</v>
      </c>
    </row>
    <row r="861" spans="1:22" ht="13.5" customHeight="1">
      <c r="A861" s="235" t="str">
        <f t="shared" si="219"/>
        <v>LW5 11080Drewnopodobne</v>
      </c>
      <c r="B861" s="18" t="s">
        <v>108</v>
      </c>
      <c r="C861" s="14" t="s">
        <v>432</v>
      </c>
      <c r="D861" s="15">
        <v>110</v>
      </c>
      <c r="E861" s="13">
        <v>80</v>
      </c>
      <c r="F861" s="61" t="s">
        <v>2648</v>
      </c>
      <c r="G861" s="43" t="str">
        <f t="shared" si="212"/>
        <v>52,96</v>
      </c>
      <c r="H861" s="43" t="str">
        <f t="shared" si="217"/>
        <v>52,96</v>
      </c>
      <c r="I861" s="43">
        <f t="shared" si="223"/>
        <v>55.96</v>
      </c>
      <c r="J861" s="44"/>
      <c r="K861" s="58">
        <f t="shared" si="220"/>
        <v>913</v>
      </c>
      <c r="L861" s="51">
        <f t="shared" si="215"/>
        <v>913</v>
      </c>
      <c r="M861" s="53">
        <v>1.1000000000000001</v>
      </c>
      <c r="N861" s="54">
        <v>60</v>
      </c>
      <c r="O861" s="55">
        <f t="shared" si="221"/>
        <v>1064.3000000000002</v>
      </c>
      <c r="P861" s="57">
        <f t="shared" si="218"/>
        <v>1064</v>
      </c>
      <c r="Q861" s="23"/>
      <c r="R861" s="23"/>
      <c r="S861" s="46">
        <v>25</v>
      </c>
      <c r="T861" s="46">
        <v>25</v>
      </c>
      <c r="U861" s="46">
        <f t="shared" si="216"/>
        <v>200</v>
      </c>
      <c r="V861" s="15">
        <f t="shared" si="222"/>
        <v>250</v>
      </c>
    </row>
    <row r="862" spans="1:22" ht="13.5" customHeight="1">
      <c r="A862" s="235" t="str">
        <f t="shared" si="219"/>
        <v>LW6 11080Drewnopodobne</v>
      </c>
      <c r="B862" s="18" t="s">
        <v>109</v>
      </c>
      <c r="C862" s="14" t="s">
        <v>432</v>
      </c>
      <c r="D862" s="15">
        <v>110</v>
      </c>
      <c r="E862" s="13">
        <v>80</v>
      </c>
      <c r="F862" s="61" t="s">
        <v>58</v>
      </c>
      <c r="G862" s="43" t="str">
        <f t="shared" si="212"/>
        <v>55,05</v>
      </c>
      <c r="H862" s="43" t="str">
        <f t="shared" si="217"/>
        <v>55,05</v>
      </c>
      <c r="I862" s="43">
        <f t="shared" si="223"/>
        <v>58.05</v>
      </c>
      <c r="J862" s="44"/>
      <c r="K862" s="58">
        <f t="shared" si="220"/>
        <v>976</v>
      </c>
      <c r="L862" s="51">
        <f t="shared" si="215"/>
        <v>976</v>
      </c>
      <c r="M862" s="53">
        <v>1.1000000000000001</v>
      </c>
      <c r="N862" s="54">
        <v>60</v>
      </c>
      <c r="O862" s="55">
        <f t="shared" si="221"/>
        <v>1133.6000000000001</v>
      </c>
      <c r="P862" s="57">
        <f t="shared" si="218"/>
        <v>1133</v>
      </c>
      <c r="Q862" s="23"/>
      <c r="R862" s="23"/>
      <c r="S862" s="46">
        <v>25</v>
      </c>
      <c r="T862" s="46">
        <v>25</v>
      </c>
      <c r="U862" s="46">
        <f t="shared" si="216"/>
        <v>200</v>
      </c>
      <c r="V862" s="15">
        <f t="shared" si="222"/>
        <v>250</v>
      </c>
    </row>
    <row r="863" spans="1:22" ht="13.5" customHeight="1">
      <c r="A863" s="235" t="str">
        <f t="shared" si="219"/>
        <v>LW7 11080Drewnopodobne</v>
      </c>
      <c r="B863" s="18" t="s">
        <v>110</v>
      </c>
      <c r="C863" s="14" t="s">
        <v>432</v>
      </c>
      <c r="D863" s="15">
        <v>110</v>
      </c>
      <c r="E863" s="13">
        <v>80</v>
      </c>
      <c r="F863" s="61" t="s">
        <v>2649</v>
      </c>
      <c r="G863" s="43" t="str">
        <f t="shared" si="212"/>
        <v>51,18</v>
      </c>
      <c r="H863" s="43" t="str">
        <f t="shared" si="217"/>
        <v>51,18</v>
      </c>
      <c r="I863" s="43">
        <f t="shared" si="223"/>
        <v>54.18</v>
      </c>
      <c r="J863" s="44"/>
      <c r="K863" s="58">
        <f t="shared" si="220"/>
        <v>871.5</v>
      </c>
      <c r="L863" s="51">
        <f t="shared" si="215"/>
        <v>872</v>
      </c>
      <c r="M863" s="53">
        <v>1.1000000000000001</v>
      </c>
      <c r="N863" s="54">
        <v>60</v>
      </c>
      <c r="O863" s="55">
        <f t="shared" si="221"/>
        <v>1019.2</v>
      </c>
      <c r="P863" s="57">
        <f t="shared" si="218"/>
        <v>1019</v>
      </c>
      <c r="Q863" s="23"/>
      <c r="R863" s="23"/>
      <c r="S863" s="46">
        <v>25</v>
      </c>
      <c r="T863" s="46">
        <v>25</v>
      </c>
      <c r="U863" s="46">
        <f t="shared" si="216"/>
        <v>180</v>
      </c>
      <c r="V863" s="15">
        <f t="shared" si="222"/>
        <v>230</v>
      </c>
    </row>
    <row r="864" spans="1:22" ht="13.5" customHeight="1">
      <c r="A864" s="235" t="str">
        <f t="shared" si="219"/>
        <v>LW8 11080Drewnopodobne</v>
      </c>
      <c r="B864" s="18" t="s">
        <v>111</v>
      </c>
      <c r="C864" s="14" t="s">
        <v>432</v>
      </c>
      <c r="D864" s="15">
        <v>110</v>
      </c>
      <c r="E864" s="13">
        <v>80</v>
      </c>
      <c r="F864" s="61" t="s">
        <v>2650</v>
      </c>
      <c r="G864" s="43" t="str">
        <f t="shared" si="212"/>
        <v>53,28</v>
      </c>
      <c r="H864" s="43" t="str">
        <f t="shared" si="217"/>
        <v>53,28</v>
      </c>
      <c r="I864" s="43">
        <f t="shared" si="223"/>
        <v>56.28</v>
      </c>
      <c r="J864" s="44"/>
      <c r="K864" s="58">
        <f t="shared" si="220"/>
        <v>934.5</v>
      </c>
      <c r="L864" s="51">
        <f t="shared" si="215"/>
        <v>935</v>
      </c>
      <c r="M864" s="53">
        <v>1.1000000000000001</v>
      </c>
      <c r="N864" s="54">
        <v>60</v>
      </c>
      <c r="O864" s="55">
        <f t="shared" si="221"/>
        <v>1088.5</v>
      </c>
      <c r="P864" s="57">
        <f t="shared" si="218"/>
        <v>1088</v>
      </c>
      <c r="Q864" s="23"/>
      <c r="R864" s="23"/>
      <c r="S864" s="46">
        <v>25</v>
      </c>
      <c r="T864" s="46">
        <v>25</v>
      </c>
      <c r="U864" s="46">
        <f t="shared" si="216"/>
        <v>200</v>
      </c>
      <c r="V864" s="15">
        <f t="shared" si="222"/>
        <v>250</v>
      </c>
    </row>
    <row r="865" spans="1:22" ht="13.5" customHeight="1">
      <c r="A865" s="235" t="str">
        <f t="shared" si="219"/>
        <v>LW9 11080Drewnopodobne</v>
      </c>
      <c r="B865" s="18" t="s">
        <v>112</v>
      </c>
      <c r="C865" s="14" t="s">
        <v>432</v>
      </c>
      <c r="D865" s="15">
        <v>110</v>
      </c>
      <c r="E865" s="13">
        <v>80</v>
      </c>
      <c r="F865" s="61" t="s">
        <v>2651</v>
      </c>
      <c r="G865" s="43" t="str">
        <f t="shared" si="212"/>
        <v>52,7</v>
      </c>
      <c r="H865" s="43" t="str">
        <f t="shared" si="217"/>
        <v>52,7</v>
      </c>
      <c r="I865" s="43">
        <f t="shared" si="223"/>
        <v>55.7</v>
      </c>
      <c r="J865" s="44"/>
      <c r="K865" s="58">
        <f t="shared" si="220"/>
        <v>986</v>
      </c>
      <c r="L865" s="51">
        <f t="shared" si="215"/>
        <v>986</v>
      </c>
      <c r="M865" s="53">
        <v>1.1000000000000001</v>
      </c>
      <c r="N865" s="54">
        <v>60</v>
      </c>
      <c r="O865" s="55">
        <f t="shared" si="221"/>
        <v>1144.6000000000001</v>
      </c>
      <c r="P865" s="57">
        <f t="shared" si="218"/>
        <v>1144</v>
      </c>
      <c r="Q865" s="23"/>
      <c r="R865" s="23"/>
      <c r="S865" s="46">
        <v>25</v>
      </c>
      <c r="T865" s="46">
        <v>25</v>
      </c>
      <c r="U865" s="46">
        <f t="shared" si="216"/>
        <v>200</v>
      </c>
      <c r="V865" s="15">
        <f t="shared" si="222"/>
        <v>250</v>
      </c>
    </row>
    <row r="866" spans="1:22" ht="13.5" customHeight="1">
      <c r="A866" s="235" t="str">
        <f t="shared" si="219"/>
        <v>LW10 11080Drewnopodobne</v>
      </c>
      <c r="B866" s="18" t="s">
        <v>94</v>
      </c>
      <c r="C866" s="14" t="s">
        <v>432</v>
      </c>
      <c r="D866" s="15">
        <v>110</v>
      </c>
      <c r="E866" s="13">
        <v>80</v>
      </c>
      <c r="F866" s="61" t="s">
        <v>2652</v>
      </c>
      <c r="G866" s="43" t="str">
        <f t="shared" si="212"/>
        <v>54,79</v>
      </c>
      <c r="H866" s="43" t="str">
        <f t="shared" si="217"/>
        <v>54,79</v>
      </c>
      <c r="I866" s="43">
        <f t="shared" si="223"/>
        <v>57.79</v>
      </c>
      <c r="J866" s="44"/>
      <c r="K866" s="58">
        <f t="shared" si="220"/>
        <v>1049.5</v>
      </c>
      <c r="L866" s="51">
        <f t="shared" si="215"/>
        <v>1050</v>
      </c>
      <c r="M866" s="53">
        <v>1.1000000000000001</v>
      </c>
      <c r="N866" s="54">
        <v>60</v>
      </c>
      <c r="O866" s="55">
        <f t="shared" si="221"/>
        <v>1215</v>
      </c>
      <c r="P866" s="57">
        <f t="shared" si="218"/>
        <v>1215</v>
      </c>
      <c r="Q866" s="23"/>
      <c r="R866" s="23"/>
      <c r="S866" s="46">
        <v>25</v>
      </c>
      <c r="T866" s="46">
        <v>25</v>
      </c>
      <c r="U866" s="46">
        <f t="shared" si="216"/>
        <v>200</v>
      </c>
      <c r="V866" s="15">
        <f t="shared" si="222"/>
        <v>250</v>
      </c>
    </row>
    <row r="867" spans="1:22" ht="13.5" customHeight="1">
      <c r="A867" s="235" t="str">
        <f t="shared" si="219"/>
        <v>LW11 11080Drewnopodobne</v>
      </c>
      <c r="B867" s="18" t="s">
        <v>95</v>
      </c>
      <c r="C867" s="14" t="s">
        <v>432</v>
      </c>
      <c r="D867" s="15">
        <v>110</v>
      </c>
      <c r="E867" s="13">
        <v>80</v>
      </c>
      <c r="F867" s="61" t="s">
        <v>2653</v>
      </c>
      <c r="G867" s="43" t="str">
        <f t="shared" si="212"/>
        <v>58,37</v>
      </c>
      <c r="H867" s="43" t="str">
        <f t="shared" si="217"/>
        <v>58,37</v>
      </c>
      <c r="I867" s="43">
        <f t="shared" si="223"/>
        <v>61.37</v>
      </c>
      <c r="J867" s="44"/>
      <c r="K867" s="58">
        <f t="shared" si="220"/>
        <v>939.5</v>
      </c>
      <c r="L867" s="51">
        <f t="shared" si="215"/>
        <v>940</v>
      </c>
      <c r="M867" s="53">
        <v>1.1000000000000001</v>
      </c>
      <c r="N867" s="54">
        <v>60</v>
      </c>
      <c r="O867" s="55">
        <f t="shared" si="221"/>
        <v>1094</v>
      </c>
      <c r="P867" s="57">
        <f t="shared" si="218"/>
        <v>1094</v>
      </c>
      <c r="Q867" s="23"/>
      <c r="R867" s="23"/>
      <c r="S867" s="46">
        <v>25</v>
      </c>
      <c r="T867" s="46">
        <v>25</v>
      </c>
      <c r="U867" s="46">
        <f t="shared" si="216"/>
        <v>200</v>
      </c>
      <c r="V867" s="15">
        <f t="shared" si="222"/>
        <v>250</v>
      </c>
    </row>
    <row r="868" spans="1:22" ht="13.5" customHeight="1">
      <c r="A868" s="235" t="str">
        <f t="shared" si="219"/>
        <v>LW12 11080Drewnopodobne</v>
      </c>
      <c r="B868" s="18" t="s">
        <v>96</v>
      </c>
      <c r="C868" s="14" t="s">
        <v>432</v>
      </c>
      <c r="D868" s="15">
        <v>110</v>
      </c>
      <c r="E868" s="13">
        <v>80</v>
      </c>
      <c r="F868" s="61" t="s">
        <v>2654</v>
      </c>
      <c r="G868" s="43" t="str">
        <f t="shared" si="212"/>
        <v>60,47</v>
      </c>
      <c r="H868" s="43" t="str">
        <f t="shared" si="217"/>
        <v>60,47</v>
      </c>
      <c r="I868" s="43">
        <f t="shared" si="223"/>
        <v>63.47</v>
      </c>
      <c r="J868" s="44"/>
      <c r="K868" s="58">
        <f t="shared" si="220"/>
        <v>1045</v>
      </c>
      <c r="L868" s="51">
        <f t="shared" si="215"/>
        <v>1045</v>
      </c>
      <c r="M868" s="53">
        <v>1.1000000000000001</v>
      </c>
      <c r="N868" s="54">
        <v>60</v>
      </c>
      <c r="O868" s="55">
        <f t="shared" si="221"/>
        <v>1209.5</v>
      </c>
      <c r="P868" s="57">
        <f t="shared" si="218"/>
        <v>1209</v>
      </c>
      <c r="Q868" s="23"/>
      <c r="R868" s="23"/>
      <c r="S868" s="46">
        <v>25</v>
      </c>
      <c r="T868" s="46">
        <v>25</v>
      </c>
      <c r="U868" s="46">
        <f t="shared" si="216"/>
        <v>200</v>
      </c>
      <c r="V868" s="15">
        <f t="shared" si="222"/>
        <v>250</v>
      </c>
    </row>
    <row r="869" spans="1:22" ht="13.5" customHeight="1">
      <c r="A869" s="235" t="str">
        <f t="shared" si="219"/>
        <v>LW13 11080Drewnopodobne</v>
      </c>
      <c r="B869" s="18" t="s">
        <v>97</v>
      </c>
      <c r="C869" s="14" t="s">
        <v>432</v>
      </c>
      <c r="D869" s="15">
        <v>110</v>
      </c>
      <c r="E869" s="13">
        <v>80</v>
      </c>
      <c r="F869" s="61" t="s">
        <v>2655</v>
      </c>
      <c r="G869" s="43" t="str">
        <f t="shared" si="212"/>
        <v>59,15</v>
      </c>
      <c r="H869" s="43" t="str">
        <f t="shared" si="217"/>
        <v>59,15</v>
      </c>
      <c r="I869" s="43">
        <f t="shared" si="223"/>
        <v>62.15</v>
      </c>
      <c r="J869" s="44"/>
      <c r="K869" s="58">
        <f t="shared" si="220"/>
        <v>1047</v>
      </c>
      <c r="L869" s="51">
        <f t="shared" si="215"/>
        <v>1047</v>
      </c>
      <c r="M869" s="53">
        <v>1.1000000000000001</v>
      </c>
      <c r="N869" s="54">
        <v>60</v>
      </c>
      <c r="O869" s="55">
        <f t="shared" si="221"/>
        <v>1211.7</v>
      </c>
      <c r="P869" s="57">
        <f t="shared" si="218"/>
        <v>1211</v>
      </c>
      <c r="Q869" s="23"/>
      <c r="R869" s="23"/>
      <c r="S869" s="46">
        <v>25</v>
      </c>
      <c r="T869" s="46">
        <v>25</v>
      </c>
      <c r="U869" s="46">
        <f t="shared" si="216"/>
        <v>200</v>
      </c>
      <c r="V869" s="15">
        <f t="shared" si="222"/>
        <v>250</v>
      </c>
    </row>
    <row r="870" spans="1:22" ht="13.5" customHeight="1">
      <c r="A870" s="235" t="str">
        <f t="shared" si="219"/>
        <v>LW14 11080Drewnopodobne</v>
      </c>
      <c r="B870" s="18" t="s">
        <v>98</v>
      </c>
      <c r="C870" s="14" t="s">
        <v>432</v>
      </c>
      <c r="D870" s="15">
        <v>110</v>
      </c>
      <c r="E870" s="13">
        <v>80</v>
      </c>
      <c r="F870" s="61" t="s">
        <v>2656</v>
      </c>
      <c r="G870" s="43" t="str">
        <f t="shared" si="212"/>
        <v>61,25</v>
      </c>
      <c r="H870" s="43" t="str">
        <f t="shared" si="217"/>
        <v>61,25</v>
      </c>
      <c r="I870" s="43">
        <f t="shared" si="223"/>
        <v>64.25</v>
      </c>
      <c r="J870" s="44"/>
      <c r="K870" s="58">
        <f t="shared" si="220"/>
        <v>1134.5</v>
      </c>
      <c r="L870" s="51">
        <f t="shared" si="215"/>
        <v>1135</v>
      </c>
      <c r="M870" s="53">
        <v>1.1000000000000001</v>
      </c>
      <c r="N870" s="54">
        <v>60</v>
      </c>
      <c r="O870" s="55">
        <f t="shared" si="221"/>
        <v>1308.5</v>
      </c>
      <c r="P870" s="57">
        <f t="shared" si="218"/>
        <v>1308</v>
      </c>
      <c r="Q870" s="23"/>
      <c r="R870" s="23"/>
      <c r="S870" s="46">
        <v>25</v>
      </c>
      <c r="T870" s="46">
        <v>25</v>
      </c>
      <c r="U870" s="46">
        <f t="shared" si="216"/>
        <v>200</v>
      </c>
      <c r="V870" s="15">
        <f t="shared" si="222"/>
        <v>250</v>
      </c>
    </row>
    <row r="871" spans="1:22" ht="13.5" customHeight="1">
      <c r="A871" s="235" t="str">
        <f t="shared" si="219"/>
        <v>LW15 11080Drewnopodobne</v>
      </c>
      <c r="B871" s="18" t="s">
        <v>99</v>
      </c>
      <c r="C871" s="14" t="s">
        <v>432</v>
      </c>
      <c r="D871" s="15">
        <v>110</v>
      </c>
      <c r="E871" s="13">
        <v>80</v>
      </c>
      <c r="F871" s="61" t="s">
        <v>2657</v>
      </c>
      <c r="G871" s="43" t="str">
        <f t="shared" si="212"/>
        <v>57,62</v>
      </c>
      <c r="H871" s="43" t="str">
        <f t="shared" si="217"/>
        <v>57,62</v>
      </c>
      <c r="I871" s="43">
        <f t="shared" si="223"/>
        <v>60.62</v>
      </c>
      <c r="J871" s="44"/>
      <c r="K871" s="58">
        <f t="shared" si="220"/>
        <v>898.5</v>
      </c>
      <c r="L871" s="51">
        <f t="shared" si="215"/>
        <v>899</v>
      </c>
      <c r="M871" s="53">
        <v>1.1000000000000001</v>
      </c>
      <c r="N871" s="54">
        <v>60</v>
      </c>
      <c r="O871" s="55">
        <f t="shared" si="221"/>
        <v>1048.9000000000001</v>
      </c>
      <c r="P871" s="57">
        <f t="shared" si="218"/>
        <v>1048</v>
      </c>
      <c r="Q871" s="23"/>
      <c r="R871" s="23"/>
      <c r="S871" s="46">
        <v>25</v>
      </c>
      <c r="T871" s="46">
        <v>25</v>
      </c>
      <c r="U871" s="46">
        <f t="shared" si="216"/>
        <v>200</v>
      </c>
      <c r="V871" s="15">
        <f t="shared" si="222"/>
        <v>250</v>
      </c>
    </row>
    <row r="872" spans="1:22" ht="13.5" customHeight="1">
      <c r="A872" s="235" t="str">
        <f t="shared" si="219"/>
        <v>LW16 11080Drewnopodobne</v>
      </c>
      <c r="B872" s="18" t="s">
        <v>100</v>
      </c>
      <c r="C872" s="14" t="s">
        <v>432</v>
      </c>
      <c r="D872" s="15">
        <v>110</v>
      </c>
      <c r="E872" s="13">
        <v>80</v>
      </c>
      <c r="F872" s="61" t="s">
        <v>2658</v>
      </c>
      <c r="G872" s="43" t="str">
        <f t="shared" si="212"/>
        <v>59,75</v>
      </c>
      <c r="H872" s="43" t="str">
        <f t="shared" si="217"/>
        <v>59,75</v>
      </c>
      <c r="I872" s="43">
        <f t="shared" si="223"/>
        <v>62.75</v>
      </c>
      <c r="J872" s="44"/>
      <c r="K872" s="58">
        <f t="shared" si="220"/>
        <v>1036.5</v>
      </c>
      <c r="L872" s="51">
        <f t="shared" si="215"/>
        <v>1037</v>
      </c>
      <c r="M872" s="53">
        <v>1.1000000000000001</v>
      </c>
      <c r="N872" s="54">
        <v>60</v>
      </c>
      <c r="O872" s="55">
        <f t="shared" si="221"/>
        <v>1200.7</v>
      </c>
      <c r="P872" s="57">
        <f t="shared" si="218"/>
        <v>1200</v>
      </c>
      <c r="Q872" s="23"/>
      <c r="R872" s="23"/>
      <c r="S872" s="46">
        <v>25</v>
      </c>
      <c r="T872" s="46">
        <v>25</v>
      </c>
      <c r="U872" s="46">
        <f t="shared" si="216"/>
        <v>200</v>
      </c>
      <c r="V872" s="15">
        <f t="shared" si="222"/>
        <v>250</v>
      </c>
    </row>
    <row r="873" spans="1:22" ht="13.5" customHeight="1">
      <c r="A873" s="235" t="str">
        <f t="shared" si="219"/>
        <v>LW17 11080Drewnopodobne</v>
      </c>
      <c r="B873" s="18" t="s">
        <v>101</v>
      </c>
      <c r="C873" s="14" t="s">
        <v>432</v>
      </c>
      <c r="D873" s="15">
        <v>110</v>
      </c>
      <c r="E873" s="13">
        <v>80</v>
      </c>
      <c r="F873" s="61" t="s">
        <v>2659</v>
      </c>
      <c r="G873" s="43" t="str">
        <f t="shared" si="212"/>
        <v>58,98</v>
      </c>
      <c r="H873" s="43" t="str">
        <f t="shared" si="217"/>
        <v>58,98</v>
      </c>
      <c r="I873" s="43">
        <f t="shared" si="223"/>
        <v>61.98</v>
      </c>
      <c r="J873" s="44"/>
      <c r="K873" s="58">
        <f t="shared" si="220"/>
        <v>1121</v>
      </c>
      <c r="L873" s="51">
        <f t="shared" si="215"/>
        <v>1121</v>
      </c>
      <c r="M873" s="53">
        <v>1.1000000000000001</v>
      </c>
      <c r="N873" s="54">
        <v>60</v>
      </c>
      <c r="O873" s="55">
        <f t="shared" si="221"/>
        <v>1293.1000000000001</v>
      </c>
      <c r="P873" s="57">
        <f t="shared" si="218"/>
        <v>1293</v>
      </c>
      <c r="Q873" s="23"/>
      <c r="R873" s="23"/>
      <c r="S873" s="46">
        <v>25</v>
      </c>
      <c r="T873" s="46">
        <v>25</v>
      </c>
      <c r="U873" s="46">
        <f t="shared" si="216"/>
        <v>200</v>
      </c>
      <c r="V873" s="15">
        <f t="shared" si="222"/>
        <v>250</v>
      </c>
    </row>
    <row r="874" spans="1:22" ht="13.5" customHeight="1">
      <c r="A874" s="235" t="str">
        <f t="shared" si="219"/>
        <v>LW18 11080Drewnopodobne</v>
      </c>
      <c r="B874" s="18" t="s">
        <v>102</v>
      </c>
      <c r="C874" s="14" t="s">
        <v>432</v>
      </c>
      <c r="D874" s="15">
        <v>110</v>
      </c>
      <c r="E874" s="13">
        <v>80</v>
      </c>
      <c r="F874" s="61" t="s">
        <v>2660</v>
      </c>
      <c r="G874" s="43" t="str">
        <f t="shared" si="212"/>
        <v>61,07</v>
      </c>
      <c r="H874" s="43" t="str">
        <f t="shared" si="217"/>
        <v>61,07</v>
      </c>
      <c r="I874" s="43">
        <f t="shared" si="223"/>
        <v>64.069999999999993</v>
      </c>
      <c r="J874" s="44"/>
      <c r="K874" s="58">
        <f t="shared" si="220"/>
        <v>1170</v>
      </c>
      <c r="L874" s="51">
        <f t="shared" si="215"/>
        <v>1170</v>
      </c>
      <c r="M874" s="53">
        <v>1.1000000000000001</v>
      </c>
      <c r="N874" s="54">
        <v>60</v>
      </c>
      <c r="O874" s="55">
        <f t="shared" si="221"/>
        <v>1347</v>
      </c>
      <c r="P874" s="57">
        <f t="shared" si="218"/>
        <v>1347</v>
      </c>
      <c r="Q874" s="23"/>
      <c r="R874" s="23"/>
      <c r="S874" s="46">
        <v>25</v>
      </c>
      <c r="T874" s="46">
        <v>25</v>
      </c>
      <c r="U874" s="46">
        <f t="shared" si="216"/>
        <v>200</v>
      </c>
      <c r="V874" s="15">
        <f t="shared" si="222"/>
        <v>250</v>
      </c>
    </row>
    <row r="875" spans="1:22" ht="13.5" customHeight="1">
      <c r="A875" s="235" t="str">
        <f t="shared" si="219"/>
        <v>LW19 11080Drewnopodobne</v>
      </c>
      <c r="B875" s="18" t="s">
        <v>103</v>
      </c>
      <c r="C875" s="14" t="s">
        <v>432</v>
      </c>
      <c r="D875" s="15">
        <v>110</v>
      </c>
      <c r="E875" s="13">
        <v>80</v>
      </c>
      <c r="F875" s="61" t="s">
        <v>2661</v>
      </c>
      <c r="G875" s="43" t="str">
        <f t="shared" si="212"/>
        <v>57,47</v>
      </c>
      <c r="H875" s="43" t="str">
        <f t="shared" si="217"/>
        <v>57,47</v>
      </c>
      <c r="I875" s="43">
        <f t="shared" si="223"/>
        <v>60.47</v>
      </c>
      <c r="J875" s="44"/>
      <c r="K875" s="58">
        <f t="shared" si="220"/>
        <v>981.5</v>
      </c>
      <c r="L875" s="51">
        <f t="shared" si="215"/>
        <v>982</v>
      </c>
      <c r="M875" s="53">
        <v>1.1000000000000001</v>
      </c>
      <c r="N875" s="54">
        <v>60</v>
      </c>
      <c r="O875" s="55">
        <f t="shared" si="221"/>
        <v>1140.2</v>
      </c>
      <c r="P875" s="57">
        <f t="shared" si="218"/>
        <v>1140</v>
      </c>
      <c r="Q875" s="23"/>
      <c r="R875" s="23"/>
      <c r="S875" s="46">
        <v>25</v>
      </c>
      <c r="T875" s="46">
        <v>25</v>
      </c>
      <c r="U875" s="46">
        <f t="shared" si="216"/>
        <v>200</v>
      </c>
      <c r="V875" s="15">
        <f t="shared" si="222"/>
        <v>250</v>
      </c>
    </row>
    <row r="876" spans="1:22" ht="13.5" customHeight="1">
      <c r="A876" s="235" t="str">
        <f t="shared" si="219"/>
        <v>LW20 11080Drewnopodobne</v>
      </c>
      <c r="B876" s="18" t="s">
        <v>105</v>
      </c>
      <c r="C876" s="14" t="s">
        <v>432</v>
      </c>
      <c r="D876" s="15">
        <v>110</v>
      </c>
      <c r="E876" s="13">
        <v>80</v>
      </c>
      <c r="F876" s="61" t="s">
        <v>80</v>
      </c>
      <c r="G876" s="43" t="str">
        <f t="shared" si="212"/>
        <v>59,6</v>
      </c>
      <c r="H876" s="43" t="str">
        <f t="shared" si="217"/>
        <v>59,6</v>
      </c>
      <c r="I876" s="43">
        <f t="shared" si="223"/>
        <v>62.6</v>
      </c>
      <c r="J876" s="44"/>
      <c r="K876" s="58">
        <f t="shared" si="220"/>
        <v>1069.5</v>
      </c>
      <c r="L876" s="51">
        <f t="shared" si="215"/>
        <v>1070</v>
      </c>
      <c r="M876" s="53">
        <v>1.1000000000000001</v>
      </c>
      <c r="N876" s="54">
        <v>60</v>
      </c>
      <c r="O876" s="55">
        <f t="shared" si="221"/>
        <v>1237</v>
      </c>
      <c r="P876" s="57">
        <f t="shared" si="218"/>
        <v>1237</v>
      </c>
      <c r="Q876" s="23"/>
      <c r="R876" s="23"/>
      <c r="S876" s="46">
        <v>25</v>
      </c>
      <c r="T876" s="46">
        <v>25</v>
      </c>
      <c r="U876" s="46">
        <f t="shared" si="216"/>
        <v>200</v>
      </c>
      <c r="V876" s="15">
        <f t="shared" si="222"/>
        <v>250</v>
      </c>
    </row>
    <row r="877" spans="1:22" ht="13.5" customHeight="1">
      <c r="A877" s="235" t="str">
        <f t="shared" si="219"/>
        <v>LW2511080Drewnopodobne</v>
      </c>
      <c r="B877" s="20" t="s">
        <v>559</v>
      </c>
      <c r="C877" s="14" t="s">
        <v>432</v>
      </c>
      <c r="D877" s="15">
        <v>110</v>
      </c>
      <c r="E877" s="13">
        <v>80</v>
      </c>
      <c r="F877" s="61" t="s">
        <v>2662</v>
      </c>
      <c r="G877" s="43" t="str">
        <f t="shared" si="212"/>
        <v>47,24</v>
      </c>
      <c r="H877" s="43" t="str">
        <f t="shared" si="217"/>
        <v>47,24</v>
      </c>
      <c r="I877" s="43">
        <f t="shared" si="223"/>
        <v>50.24</v>
      </c>
      <c r="J877" s="44"/>
      <c r="K877" s="58">
        <f t="shared" si="220"/>
        <v>870</v>
      </c>
      <c r="L877" s="51">
        <f t="shared" si="215"/>
        <v>870</v>
      </c>
      <c r="M877" s="53">
        <v>1.1000000000000001</v>
      </c>
      <c r="N877" s="54">
        <v>60</v>
      </c>
      <c r="O877" s="55">
        <f t="shared" si="221"/>
        <v>1017.0000000000001</v>
      </c>
      <c r="P877" s="57">
        <f t="shared" si="218"/>
        <v>1017</v>
      </c>
      <c r="Q877" s="23"/>
      <c r="R877" s="23"/>
      <c r="S877" s="46">
        <v>25</v>
      </c>
      <c r="T877" s="46">
        <v>25</v>
      </c>
      <c r="U877" s="46">
        <f t="shared" si="216"/>
        <v>180</v>
      </c>
      <c r="V877" s="15">
        <f t="shared" si="222"/>
        <v>230</v>
      </c>
    </row>
    <row r="878" spans="1:22" ht="13.5" customHeight="1">
      <c r="A878" s="235" t="str">
        <f t="shared" si="219"/>
        <v>LW2611080Drewnopodobne</v>
      </c>
      <c r="B878" s="20" t="s">
        <v>560</v>
      </c>
      <c r="C878" s="14" t="s">
        <v>432</v>
      </c>
      <c r="D878" s="15">
        <v>110</v>
      </c>
      <c r="E878" s="13">
        <v>80</v>
      </c>
      <c r="F878" s="61" t="s">
        <v>2663</v>
      </c>
      <c r="G878" s="43" t="str">
        <f t="shared" si="212"/>
        <v>49,33</v>
      </c>
      <c r="H878" s="43" t="str">
        <f t="shared" si="217"/>
        <v>49,33</v>
      </c>
      <c r="I878" s="43">
        <f t="shared" si="223"/>
        <v>52.33</v>
      </c>
      <c r="J878" s="44"/>
      <c r="K878" s="58">
        <f t="shared" si="220"/>
        <v>997.5</v>
      </c>
      <c r="L878" s="51">
        <f t="shared" si="215"/>
        <v>998</v>
      </c>
      <c r="M878" s="53">
        <v>1.1000000000000001</v>
      </c>
      <c r="N878" s="54">
        <v>60</v>
      </c>
      <c r="O878" s="55">
        <f t="shared" si="221"/>
        <v>1157.8000000000002</v>
      </c>
      <c r="P878" s="57">
        <f t="shared" si="218"/>
        <v>1157</v>
      </c>
      <c r="Q878" s="23"/>
      <c r="R878" s="23"/>
      <c r="S878" s="46">
        <v>25</v>
      </c>
      <c r="T878" s="46">
        <v>25</v>
      </c>
      <c r="U878" s="46">
        <f t="shared" si="216"/>
        <v>180</v>
      </c>
      <c r="V878" s="15">
        <f t="shared" si="222"/>
        <v>230</v>
      </c>
    </row>
    <row r="879" spans="1:22" ht="13.5" customHeight="1">
      <c r="A879" s="235" t="str">
        <f t="shared" si="219"/>
        <v>LW2711080Drewnopodobne</v>
      </c>
      <c r="B879" s="20" t="s">
        <v>1738</v>
      </c>
      <c r="C879" s="14" t="s">
        <v>432</v>
      </c>
      <c r="D879" s="15">
        <v>110</v>
      </c>
      <c r="E879" s="13">
        <v>80</v>
      </c>
      <c r="F879" s="61" t="s">
        <v>2664</v>
      </c>
      <c r="G879" s="43" t="str">
        <f t="shared" si="212"/>
        <v>50,98</v>
      </c>
      <c r="H879" s="43" t="str">
        <f t="shared" si="217"/>
        <v>50,98</v>
      </c>
      <c r="I879" s="43">
        <f t="shared" si="223"/>
        <v>53.98</v>
      </c>
      <c r="J879" s="44"/>
      <c r="K879" s="58">
        <f t="shared" si="220"/>
        <v>973</v>
      </c>
      <c r="L879" s="51">
        <f t="shared" si="215"/>
        <v>973</v>
      </c>
      <c r="M879" s="53">
        <v>1.1000000000000001</v>
      </c>
      <c r="N879" s="54">
        <v>60</v>
      </c>
      <c r="O879" s="55">
        <f t="shared" si="221"/>
        <v>1130.3000000000002</v>
      </c>
      <c r="P879" s="57">
        <f t="shared" si="218"/>
        <v>1130</v>
      </c>
      <c r="Q879" s="23"/>
      <c r="R879" s="23"/>
      <c r="S879" s="46">
        <v>25</v>
      </c>
      <c r="T879" s="46">
        <v>25</v>
      </c>
      <c r="U879" s="46">
        <f t="shared" si="216"/>
        <v>180</v>
      </c>
      <c r="V879" s="15">
        <f t="shared" si="222"/>
        <v>230</v>
      </c>
    </row>
    <row r="880" spans="1:22" ht="13.5" customHeight="1">
      <c r="A880" s="235" t="str">
        <f t="shared" si="219"/>
        <v>LW2811080Drewnopodobne</v>
      </c>
      <c r="B880" s="20" t="s">
        <v>1739</v>
      </c>
      <c r="C880" s="14" t="s">
        <v>432</v>
      </c>
      <c r="D880" s="15">
        <v>110</v>
      </c>
      <c r="E880" s="13">
        <v>80</v>
      </c>
      <c r="F880" s="61" t="s">
        <v>2241</v>
      </c>
      <c r="G880" s="43" t="str">
        <f t="shared" si="212"/>
        <v>53,23</v>
      </c>
      <c r="H880" s="43" t="str">
        <f t="shared" si="217"/>
        <v>53,23</v>
      </c>
      <c r="I880" s="43">
        <f t="shared" si="223"/>
        <v>56.23</v>
      </c>
      <c r="J880" s="44"/>
      <c r="K880" s="58">
        <f t="shared" si="220"/>
        <v>1123</v>
      </c>
      <c r="L880" s="51">
        <f t="shared" si="215"/>
        <v>1123</v>
      </c>
      <c r="M880" s="53">
        <v>1.1000000000000001</v>
      </c>
      <c r="N880" s="54">
        <v>60</v>
      </c>
      <c r="O880" s="55">
        <f t="shared" si="221"/>
        <v>1295.3000000000002</v>
      </c>
      <c r="P880" s="57">
        <f t="shared" si="218"/>
        <v>1295</v>
      </c>
      <c r="Q880" s="23"/>
      <c r="R880" s="23"/>
      <c r="S880" s="46">
        <v>25</v>
      </c>
      <c r="T880" s="46">
        <v>25</v>
      </c>
      <c r="U880" s="46">
        <f t="shared" si="216"/>
        <v>200</v>
      </c>
      <c r="V880" s="15">
        <f t="shared" si="222"/>
        <v>250</v>
      </c>
    </row>
    <row r="881" spans="1:35" ht="13.5" customHeight="1">
      <c r="A881" s="235" t="str">
        <f t="shared" si="219"/>
        <v>LW2911080Drewnopodobne</v>
      </c>
      <c r="B881" s="20" t="s">
        <v>1740</v>
      </c>
      <c r="C881" s="14" t="s">
        <v>432</v>
      </c>
      <c r="D881" s="15">
        <v>110</v>
      </c>
      <c r="E881" s="13">
        <v>80</v>
      </c>
      <c r="F881" s="61" t="s">
        <v>2665</v>
      </c>
      <c r="G881" s="43" t="str">
        <f t="shared" ref="G881:G890" si="224">LEFT(F881,FIND("kg",F881)-2)</f>
        <v>56,99</v>
      </c>
      <c r="H881" s="43" t="str">
        <f t="shared" si="217"/>
        <v>56,99</v>
      </c>
      <c r="I881" s="43">
        <f t="shared" si="223"/>
        <v>59.99</v>
      </c>
      <c r="J881" s="44"/>
      <c r="K881" s="58">
        <f t="shared" si="220"/>
        <v>1064</v>
      </c>
      <c r="L881" s="51">
        <f t="shared" si="215"/>
        <v>1064</v>
      </c>
      <c r="M881" s="53">
        <v>1.1000000000000001</v>
      </c>
      <c r="N881" s="54">
        <v>60</v>
      </c>
      <c r="O881" s="55">
        <f t="shared" si="221"/>
        <v>1230.4000000000001</v>
      </c>
      <c r="P881" s="57">
        <f t="shared" si="218"/>
        <v>1230</v>
      </c>
      <c r="Q881" s="23"/>
      <c r="R881" s="23"/>
      <c r="S881" s="46">
        <v>25</v>
      </c>
      <c r="T881" s="46">
        <v>25</v>
      </c>
      <c r="U881" s="46">
        <f t="shared" si="216"/>
        <v>200</v>
      </c>
      <c r="V881" s="15">
        <f t="shared" si="222"/>
        <v>250</v>
      </c>
    </row>
    <row r="882" spans="1:35" ht="13.5" customHeight="1">
      <c r="A882" s="235" t="str">
        <f t="shared" si="219"/>
        <v>LW3011080Drewnopodobne</v>
      </c>
      <c r="B882" s="20" t="s">
        <v>1742</v>
      </c>
      <c r="C882" s="14" t="s">
        <v>432</v>
      </c>
      <c r="D882" s="15">
        <v>110</v>
      </c>
      <c r="E882" s="13">
        <v>80</v>
      </c>
      <c r="F882" s="61" t="s">
        <v>2666</v>
      </c>
      <c r="G882" s="43" t="str">
        <f t="shared" si="224"/>
        <v>59,24</v>
      </c>
      <c r="H882" s="43" t="str">
        <f t="shared" si="217"/>
        <v>59,24</v>
      </c>
      <c r="I882" s="43">
        <f t="shared" si="223"/>
        <v>62.24</v>
      </c>
      <c r="J882" s="44"/>
      <c r="K882" s="58">
        <f t="shared" si="220"/>
        <v>1258.5</v>
      </c>
      <c r="L882" s="51">
        <f t="shared" si="215"/>
        <v>1259</v>
      </c>
      <c r="M882" s="53">
        <v>1.1000000000000001</v>
      </c>
      <c r="N882" s="54">
        <v>60</v>
      </c>
      <c r="O882" s="55">
        <f t="shared" si="221"/>
        <v>1444.9</v>
      </c>
      <c r="P882" s="57">
        <f t="shared" si="218"/>
        <v>1444</v>
      </c>
      <c r="Q882" s="23"/>
      <c r="R882" s="23"/>
      <c r="S882" s="46">
        <v>25</v>
      </c>
      <c r="T882" s="46">
        <v>25</v>
      </c>
      <c r="U882" s="46">
        <f t="shared" si="216"/>
        <v>200</v>
      </c>
      <c r="V882" s="15">
        <f t="shared" si="222"/>
        <v>250</v>
      </c>
    </row>
    <row r="883" spans="1:35" ht="13.5" customHeight="1">
      <c r="A883" s="235" t="str">
        <f t="shared" si="219"/>
        <v>LW3111080Drewnopodobne</v>
      </c>
      <c r="B883" s="20" t="s">
        <v>1743</v>
      </c>
      <c r="C883" s="14" t="s">
        <v>432</v>
      </c>
      <c r="D883" s="15">
        <v>110</v>
      </c>
      <c r="E883" s="13">
        <v>80</v>
      </c>
      <c r="F883" s="61" t="s">
        <v>1851</v>
      </c>
      <c r="G883" s="43" t="str">
        <f t="shared" si="224"/>
        <v>61,53</v>
      </c>
      <c r="H883" s="43" t="str">
        <f t="shared" si="217"/>
        <v>61,53</v>
      </c>
      <c r="I883" s="43">
        <f t="shared" si="223"/>
        <v>64.53</v>
      </c>
      <c r="J883" s="13"/>
      <c r="K883" s="58">
        <f t="shared" si="220"/>
        <v>1228.5</v>
      </c>
      <c r="L883" s="51">
        <f t="shared" si="215"/>
        <v>1229</v>
      </c>
      <c r="M883" s="53">
        <v>1.1000000000000001</v>
      </c>
      <c r="N883" s="54">
        <v>60</v>
      </c>
      <c r="O883" s="55">
        <f t="shared" si="221"/>
        <v>1411.9</v>
      </c>
      <c r="P883" s="57">
        <f t="shared" si="218"/>
        <v>1411</v>
      </c>
      <c r="Q883" s="23"/>
      <c r="R883" s="23"/>
      <c r="S883" s="46">
        <v>25</v>
      </c>
      <c r="T883" s="46">
        <v>25</v>
      </c>
      <c r="U883" s="46">
        <f t="shared" si="216"/>
        <v>200</v>
      </c>
      <c r="V883" s="15">
        <f t="shared" si="222"/>
        <v>250</v>
      </c>
    </row>
    <row r="884" spans="1:35" ht="13.5" customHeight="1">
      <c r="A884" s="235" t="str">
        <f t="shared" si="219"/>
        <v>LW3211080Drewnopodobne</v>
      </c>
      <c r="B884" s="20" t="s">
        <v>1744</v>
      </c>
      <c r="C884" s="14" t="s">
        <v>432</v>
      </c>
      <c r="D884" s="15">
        <v>110</v>
      </c>
      <c r="E884" s="13">
        <v>80</v>
      </c>
      <c r="F884" s="61" t="s">
        <v>2667</v>
      </c>
      <c r="G884" s="43" t="str">
        <f t="shared" si="224"/>
        <v>63,78</v>
      </c>
      <c r="H884" s="43" t="str">
        <f t="shared" si="217"/>
        <v>63,78</v>
      </c>
      <c r="I884" s="43">
        <f t="shared" si="223"/>
        <v>66.78</v>
      </c>
      <c r="J884" s="44"/>
      <c r="K884" s="58">
        <f t="shared" si="220"/>
        <v>1382</v>
      </c>
      <c r="L884" s="51">
        <f t="shared" si="215"/>
        <v>1382</v>
      </c>
      <c r="M884" s="53">
        <v>1.1000000000000001</v>
      </c>
      <c r="N884" s="54">
        <v>60</v>
      </c>
      <c r="O884" s="55">
        <f t="shared" si="221"/>
        <v>1580.2</v>
      </c>
      <c r="P884" s="57">
        <f t="shared" si="218"/>
        <v>1580</v>
      </c>
      <c r="Q884" s="23"/>
      <c r="R884" s="23"/>
      <c r="S884" s="46">
        <v>25</v>
      </c>
      <c r="T884" s="46">
        <v>25</v>
      </c>
      <c r="U884" s="46">
        <f t="shared" si="216"/>
        <v>220</v>
      </c>
      <c r="V884" s="15">
        <f t="shared" si="222"/>
        <v>270</v>
      </c>
    </row>
    <row r="885" spans="1:35" ht="13.5" customHeight="1">
      <c r="A885" s="235" t="str">
        <f t="shared" si="219"/>
        <v>LW3311080Drewnopodobne</v>
      </c>
      <c r="B885" s="20" t="s">
        <v>1745</v>
      </c>
      <c r="C885" s="14" t="s">
        <v>432</v>
      </c>
      <c r="D885" s="15">
        <v>110</v>
      </c>
      <c r="E885" s="13">
        <v>80</v>
      </c>
      <c r="F885" s="61" t="s">
        <v>2668</v>
      </c>
      <c r="G885" s="43" t="str">
        <f t="shared" si="224"/>
        <v>65,6</v>
      </c>
      <c r="H885" s="43" t="str">
        <f t="shared" si="217"/>
        <v>65,6</v>
      </c>
      <c r="I885" s="43">
        <f t="shared" si="223"/>
        <v>68.599999999999994</v>
      </c>
      <c r="J885" s="44"/>
      <c r="K885" s="58">
        <f t="shared" si="220"/>
        <v>1204.5</v>
      </c>
      <c r="L885" s="51">
        <f t="shared" si="215"/>
        <v>1205</v>
      </c>
      <c r="M885" s="53">
        <v>1.1000000000000001</v>
      </c>
      <c r="N885" s="54">
        <v>60</v>
      </c>
      <c r="O885" s="55">
        <f t="shared" si="221"/>
        <v>1385.5</v>
      </c>
      <c r="P885" s="57">
        <f t="shared" si="218"/>
        <v>1385</v>
      </c>
      <c r="Q885" s="23"/>
      <c r="R885" s="23"/>
      <c r="S885" s="46">
        <v>25</v>
      </c>
      <c r="T885" s="46">
        <v>25</v>
      </c>
      <c r="U885" s="46">
        <f t="shared" si="216"/>
        <v>220</v>
      </c>
      <c r="V885" s="15">
        <f t="shared" si="222"/>
        <v>270</v>
      </c>
    </row>
    <row r="886" spans="1:35" ht="13.5" customHeight="1">
      <c r="A886" s="235" t="str">
        <f t="shared" si="219"/>
        <v>LW3411080Drewnopodobne</v>
      </c>
      <c r="B886" s="20" t="s">
        <v>1746</v>
      </c>
      <c r="C886" s="14" t="s">
        <v>432</v>
      </c>
      <c r="D886" s="15">
        <v>110</v>
      </c>
      <c r="E886" s="13">
        <v>80</v>
      </c>
      <c r="F886" s="61" t="s">
        <v>2669</v>
      </c>
      <c r="G886" s="43" t="str">
        <f t="shared" si="224"/>
        <v>64,2</v>
      </c>
      <c r="H886" s="43" t="str">
        <f t="shared" si="217"/>
        <v>64,2</v>
      </c>
      <c r="I886" s="43">
        <f t="shared" si="223"/>
        <v>67.2</v>
      </c>
      <c r="J886" s="44"/>
      <c r="K886" s="58">
        <f t="shared" si="220"/>
        <v>1389</v>
      </c>
      <c r="L886" s="51">
        <f t="shared" si="215"/>
        <v>1389</v>
      </c>
      <c r="M886" s="53">
        <v>1.1000000000000001</v>
      </c>
      <c r="N886" s="54">
        <v>60</v>
      </c>
      <c r="O886" s="55">
        <f t="shared" si="221"/>
        <v>1587.9</v>
      </c>
      <c r="P886" s="57">
        <f t="shared" si="218"/>
        <v>1587</v>
      </c>
      <c r="Q886" s="23"/>
      <c r="R886" s="23"/>
      <c r="S886" s="46">
        <v>25</v>
      </c>
      <c r="T886" s="46">
        <v>25</v>
      </c>
      <c r="U886" s="46">
        <f t="shared" si="216"/>
        <v>220</v>
      </c>
      <c r="V886" s="15">
        <f t="shared" si="222"/>
        <v>270</v>
      </c>
    </row>
    <row r="887" spans="1:35" ht="13.5" customHeight="1">
      <c r="A887" s="235" t="str">
        <f t="shared" si="219"/>
        <v>LW3511080Drewnopodobne</v>
      </c>
      <c r="B887" s="20" t="s">
        <v>1747</v>
      </c>
      <c r="C887" s="14" t="s">
        <v>432</v>
      </c>
      <c r="D887" s="15">
        <v>110</v>
      </c>
      <c r="E887" s="13">
        <v>80</v>
      </c>
      <c r="F887" s="61" t="s">
        <v>2670</v>
      </c>
      <c r="G887" s="43" t="str">
        <f t="shared" si="224"/>
        <v>57,57</v>
      </c>
      <c r="H887" s="43" t="str">
        <f t="shared" si="217"/>
        <v>57,57</v>
      </c>
      <c r="I887" s="43">
        <f t="shared" si="223"/>
        <v>60.57</v>
      </c>
      <c r="J887" s="44"/>
      <c r="K887" s="58">
        <f t="shared" si="220"/>
        <v>990</v>
      </c>
      <c r="L887" s="51">
        <f t="shared" si="215"/>
        <v>990</v>
      </c>
      <c r="M887" s="53">
        <v>1.1000000000000001</v>
      </c>
      <c r="N887" s="54">
        <v>60</v>
      </c>
      <c r="O887" s="55">
        <f t="shared" si="221"/>
        <v>1149</v>
      </c>
      <c r="P887" s="57">
        <f t="shared" si="218"/>
        <v>1149</v>
      </c>
      <c r="Q887" s="23"/>
      <c r="R887" s="23"/>
      <c r="S887" s="46">
        <v>25</v>
      </c>
      <c r="T887" s="46">
        <v>25</v>
      </c>
      <c r="U887" s="46">
        <f t="shared" si="216"/>
        <v>200</v>
      </c>
      <c r="V887" s="15">
        <f t="shared" si="222"/>
        <v>250</v>
      </c>
    </row>
    <row r="888" spans="1:35" ht="13.5" customHeight="1">
      <c r="A888" s="235" t="str">
        <f t="shared" si="219"/>
        <v>LW3611080Drewnopodobne</v>
      </c>
      <c r="B888" s="20" t="s">
        <v>1748</v>
      </c>
      <c r="C888" s="14" t="s">
        <v>432</v>
      </c>
      <c r="D888" s="15">
        <v>110</v>
      </c>
      <c r="E888" s="13">
        <v>80</v>
      </c>
      <c r="F888" s="61" t="s">
        <v>2671</v>
      </c>
      <c r="G888" s="43" t="str">
        <f t="shared" si="224"/>
        <v>59,81</v>
      </c>
      <c r="H888" s="43" t="str">
        <f t="shared" si="217"/>
        <v>59,81</v>
      </c>
      <c r="I888" s="43">
        <f t="shared" si="223"/>
        <v>62.81</v>
      </c>
      <c r="J888" s="44"/>
      <c r="K888" s="58">
        <f t="shared" si="220"/>
        <v>1143.5</v>
      </c>
      <c r="L888" s="51">
        <f t="shared" si="215"/>
        <v>1144</v>
      </c>
      <c r="M888" s="53">
        <v>1.1000000000000001</v>
      </c>
      <c r="N888" s="54">
        <v>60</v>
      </c>
      <c r="O888" s="55">
        <f t="shared" si="221"/>
        <v>1318.4</v>
      </c>
      <c r="P888" s="57">
        <f t="shared" si="218"/>
        <v>1318</v>
      </c>
      <c r="Q888" s="23"/>
      <c r="R888" s="23"/>
      <c r="S888" s="46">
        <v>25</v>
      </c>
      <c r="T888" s="46">
        <v>25</v>
      </c>
      <c r="U888" s="46">
        <f t="shared" si="216"/>
        <v>200</v>
      </c>
      <c r="V888" s="15">
        <f t="shared" si="222"/>
        <v>250</v>
      </c>
    </row>
    <row r="889" spans="1:35" ht="13.5" customHeight="1">
      <c r="A889" s="235" t="str">
        <f t="shared" si="219"/>
        <v>LW3711080Drewnopodobne</v>
      </c>
      <c r="B889" s="20" t="s">
        <v>1907</v>
      </c>
      <c r="C889" s="14" t="s">
        <v>432</v>
      </c>
      <c r="D889" s="15">
        <v>110</v>
      </c>
      <c r="E889" s="13">
        <v>80</v>
      </c>
      <c r="F889" s="61" t="s">
        <v>2672</v>
      </c>
      <c r="G889" s="43" t="str">
        <f t="shared" si="224"/>
        <v>58,34</v>
      </c>
      <c r="H889" s="43" t="str">
        <f t="shared" si="217"/>
        <v>58,34</v>
      </c>
      <c r="I889" s="43">
        <f t="shared" si="223"/>
        <v>61.34</v>
      </c>
      <c r="J889" s="44"/>
      <c r="K889" s="58">
        <f t="shared" si="220"/>
        <v>924.5</v>
      </c>
      <c r="L889" s="51">
        <f t="shared" si="215"/>
        <v>925</v>
      </c>
      <c r="M889" s="53">
        <v>1.1000000000000001</v>
      </c>
      <c r="N889" s="54">
        <v>60</v>
      </c>
      <c r="O889" s="55">
        <f t="shared" si="221"/>
        <v>1077.5</v>
      </c>
      <c r="P889" s="57">
        <f t="shared" si="218"/>
        <v>1077</v>
      </c>
      <c r="Q889" s="23"/>
      <c r="R889" s="23"/>
      <c r="S889" s="46">
        <v>25</v>
      </c>
      <c r="T889" s="46">
        <v>25</v>
      </c>
      <c r="U889" s="46">
        <f t="shared" si="216"/>
        <v>200</v>
      </c>
      <c r="V889" s="15">
        <f t="shared" si="222"/>
        <v>250</v>
      </c>
    </row>
    <row r="890" spans="1:35" s="4" customFormat="1" ht="13.5" customHeight="1">
      <c r="A890" s="235" t="str">
        <f t="shared" si="219"/>
        <v>LW3811080Drewnopodobne</v>
      </c>
      <c r="B890" s="20" t="s">
        <v>1978</v>
      </c>
      <c r="C890" s="14" t="s">
        <v>432</v>
      </c>
      <c r="D890" s="15">
        <v>110</v>
      </c>
      <c r="E890" s="13">
        <v>80</v>
      </c>
      <c r="F890" s="61" t="s">
        <v>2673</v>
      </c>
      <c r="G890" s="43" t="str">
        <f t="shared" si="224"/>
        <v>57,24</v>
      </c>
      <c r="H890" s="43" t="str">
        <f t="shared" si="217"/>
        <v>57,24</v>
      </c>
      <c r="I890" s="43">
        <f t="shared" si="223"/>
        <v>60.24</v>
      </c>
      <c r="J890" s="44"/>
      <c r="K890" s="58">
        <f t="shared" si="220"/>
        <v>1056</v>
      </c>
      <c r="L890" s="51">
        <f t="shared" si="215"/>
        <v>1056</v>
      </c>
      <c r="M890" s="53">
        <v>1.1000000000000001</v>
      </c>
      <c r="N890" s="54">
        <v>60</v>
      </c>
      <c r="O890" s="55">
        <f t="shared" si="221"/>
        <v>1221.6000000000001</v>
      </c>
      <c r="P890" s="57">
        <f t="shared" si="218"/>
        <v>1221</v>
      </c>
      <c r="Q890" s="23"/>
      <c r="R890" s="23"/>
      <c r="S890" s="46">
        <v>25</v>
      </c>
      <c r="T890" s="46">
        <v>25</v>
      </c>
      <c r="U890" s="46">
        <f t="shared" si="216"/>
        <v>200</v>
      </c>
      <c r="V890" s="15">
        <f t="shared" si="222"/>
        <v>250</v>
      </c>
    </row>
    <row r="891" spans="1:35" ht="13.5" customHeight="1">
      <c r="A891" s="23" t="str">
        <f t="shared" ref="A891:A927" si="225">CONCATENATE(B891,D891,E891,C891)</f>
        <v>LW duble 1 12050Podstawowy</v>
      </c>
      <c r="B891" s="18" t="s">
        <v>90</v>
      </c>
      <c r="C891" s="14" t="s">
        <v>431</v>
      </c>
      <c r="D891" s="15">
        <v>120</v>
      </c>
      <c r="E891" s="13">
        <v>50</v>
      </c>
      <c r="F891" s="61" t="s">
        <v>2747</v>
      </c>
      <c r="G891" s="43" t="str">
        <f t="shared" ref="G891:G927" si="226">LEFT(F891,FIND("kg",F891)-2)</f>
        <v>39,22</v>
      </c>
      <c r="H891" s="43" t="str">
        <f t="shared" ref="H891:H953" si="227">MID(G891,1,5)</f>
        <v>39,22</v>
      </c>
      <c r="I891" s="43">
        <f t="shared" ref="I891:I927" si="228">H891+3</f>
        <v>42.22</v>
      </c>
      <c r="J891" s="61" t="s">
        <v>2812</v>
      </c>
      <c r="K891" s="58" t="str">
        <f t="shared" ref="K891:K927" si="229">LEFT(J891,FIND("zł",J891)-2)</f>
        <v>670,98</v>
      </c>
      <c r="L891" s="47">
        <f t="shared" ref="L891:L927" si="230">ROUNDUP(K891,0)</f>
        <v>671</v>
      </c>
      <c r="M891" s="53">
        <v>1.1000000000000001</v>
      </c>
      <c r="N891" s="54">
        <v>0</v>
      </c>
      <c r="O891" s="55">
        <f t="shared" ref="O891:O927" si="231">L891*M891+N891</f>
        <v>738.1</v>
      </c>
      <c r="P891" s="57">
        <f>INT(O891)</f>
        <v>738</v>
      </c>
      <c r="Q891" s="23"/>
      <c r="R891" s="23"/>
      <c r="S891" s="46">
        <v>25</v>
      </c>
      <c r="T891" s="46">
        <v>25</v>
      </c>
      <c r="U891" s="46">
        <f t="shared" si="216"/>
        <v>160</v>
      </c>
      <c r="V891" s="15">
        <f t="shared" ref="V891:V927" si="232">SUM(S891:U891)</f>
        <v>210</v>
      </c>
      <c r="Y891" s="4"/>
      <c r="Z891" s="4"/>
      <c r="AA891" s="40"/>
      <c r="AB891" s="5"/>
      <c r="AC891" s="4"/>
      <c r="AD891" s="5"/>
      <c r="AE891" s="4"/>
      <c r="AF891" s="4"/>
      <c r="AG891" s="4"/>
      <c r="AH891" s="4"/>
      <c r="AI891" s="4"/>
    </row>
    <row r="892" spans="1:35" ht="13.5" customHeight="1">
      <c r="A892" s="23" t="str">
        <f t="shared" si="225"/>
        <v>LW duble 2 12050Podstawowy</v>
      </c>
      <c r="B892" s="18" t="s">
        <v>91</v>
      </c>
      <c r="C892" s="14" t="s">
        <v>431</v>
      </c>
      <c r="D892" s="15">
        <v>120</v>
      </c>
      <c r="E892" s="13">
        <v>50</v>
      </c>
      <c r="F892" s="61" t="s">
        <v>2748</v>
      </c>
      <c r="G892" s="43" t="str">
        <f t="shared" si="226"/>
        <v>39,35</v>
      </c>
      <c r="H892" s="43" t="str">
        <f t="shared" si="227"/>
        <v>39,35</v>
      </c>
      <c r="I892" s="43">
        <f t="shared" si="228"/>
        <v>42.35</v>
      </c>
      <c r="J892" s="61" t="s">
        <v>2813</v>
      </c>
      <c r="K892" s="58" t="str">
        <f t="shared" si="229"/>
        <v>780,57</v>
      </c>
      <c r="L892" s="47">
        <f t="shared" si="230"/>
        <v>781</v>
      </c>
      <c r="M892" s="53">
        <v>1.1000000000000001</v>
      </c>
      <c r="N892" s="54">
        <v>0</v>
      </c>
      <c r="O892" s="55">
        <f t="shared" si="231"/>
        <v>859.1</v>
      </c>
      <c r="P892" s="57">
        <f t="shared" ref="P892:P954" si="233">INT(O892)</f>
        <v>859</v>
      </c>
      <c r="Q892" s="23"/>
      <c r="R892" s="23"/>
      <c r="S892" s="46">
        <v>25</v>
      </c>
      <c r="T892" s="46">
        <v>25</v>
      </c>
      <c r="U892" s="46">
        <f t="shared" si="216"/>
        <v>160</v>
      </c>
      <c r="V892" s="15">
        <f t="shared" si="232"/>
        <v>210</v>
      </c>
      <c r="Y892" s="4"/>
      <c r="Z892" s="4"/>
      <c r="AA892" s="40"/>
      <c r="AB892" s="5"/>
      <c r="AC892" s="4"/>
      <c r="AD892" s="4"/>
      <c r="AE892" s="4"/>
      <c r="AF892" s="4"/>
      <c r="AG892" s="4"/>
      <c r="AH892" s="4"/>
      <c r="AI892" s="4"/>
    </row>
    <row r="893" spans="1:35" ht="13.5" customHeight="1">
      <c r="A893" s="23" t="str">
        <f t="shared" si="225"/>
        <v>LW duble 3 12050Podstawowy</v>
      </c>
      <c r="B893" s="18" t="s">
        <v>92</v>
      </c>
      <c r="C893" s="14" t="s">
        <v>431</v>
      </c>
      <c r="D893" s="15">
        <v>120</v>
      </c>
      <c r="E893" s="13">
        <v>50</v>
      </c>
      <c r="F893" s="61" t="s">
        <v>2749</v>
      </c>
      <c r="G893" s="43" t="str">
        <f t="shared" si="226"/>
        <v>43,55</v>
      </c>
      <c r="H893" s="43" t="str">
        <f t="shared" si="227"/>
        <v>43,55</v>
      </c>
      <c r="I893" s="43">
        <f t="shared" si="228"/>
        <v>46.55</v>
      </c>
      <c r="J893" s="61" t="s">
        <v>2814</v>
      </c>
      <c r="K893" s="58" t="str">
        <f t="shared" si="229"/>
        <v>983,79</v>
      </c>
      <c r="L893" s="47">
        <f t="shared" si="230"/>
        <v>984</v>
      </c>
      <c r="M893" s="53">
        <v>1.1000000000000001</v>
      </c>
      <c r="N893" s="54">
        <v>0</v>
      </c>
      <c r="O893" s="55">
        <f t="shared" si="231"/>
        <v>1082.4000000000001</v>
      </c>
      <c r="P893" s="57">
        <f t="shared" si="233"/>
        <v>1082</v>
      </c>
      <c r="Q893" s="23"/>
      <c r="R893" s="23"/>
      <c r="S893" s="46">
        <v>25</v>
      </c>
      <c r="T893" s="46">
        <v>25</v>
      </c>
      <c r="U893" s="46">
        <f t="shared" si="216"/>
        <v>160</v>
      </c>
      <c r="V893" s="15">
        <f t="shared" si="232"/>
        <v>210</v>
      </c>
      <c r="Y893" s="4"/>
      <c r="Z893" s="4"/>
      <c r="AA893" s="40"/>
      <c r="AB893" s="5"/>
      <c r="AC893" s="4"/>
      <c r="AD893" s="4"/>
      <c r="AE893" s="4"/>
      <c r="AF893" s="4"/>
      <c r="AG893" s="4"/>
      <c r="AH893" s="4"/>
      <c r="AI893" s="4"/>
    </row>
    <row r="894" spans="1:35" ht="13.5" customHeight="1">
      <c r="A894" s="23" t="str">
        <f t="shared" si="225"/>
        <v>LW1 12050Podstawowy</v>
      </c>
      <c r="B894" s="18" t="s">
        <v>93</v>
      </c>
      <c r="C894" s="14" t="s">
        <v>431</v>
      </c>
      <c r="D894" s="15">
        <v>120</v>
      </c>
      <c r="E894" s="13">
        <v>50</v>
      </c>
      <c r="F894" s="61" t="s">
        <v>2750</v>
      </c>
      <c r="G894" s="43" t="str">
        <f t="shared" si="226"/>
        <v>28,72</v>
      </c>
      <c r="H894" s="43" t="str">
        <f t="shared" si="227"/>
        <v>28,72</v>
      </c>
      <c r="I894" s="43">
        <f t="shared" si="228"/>
        <v>31.72</v>
      </c>
      <c r="J894" s="61" t="s">
        <v>2815</v>
      </c>
      <c r="K894" s="58" t="str">
        <f t="shared" si="229"/>
        <v>430,45</v>
      </c>
      <c r="L894" s="47">
        <f t="shared" si="230"/>
        <v>431</v>
      </c>
      <c r="M894" s="53">
        <v>1.1000000000000001</v>
      </c>
      <c r="N894" s="54">
        <v>0</v>
      </c>
      <c r="O894" s="55">
        <f t="shared" si="231"/>
        <v>474.1</v>
      </c>
      <c r="P894" s="57">
        <f t="shared" si="233"/>
        <v>474</v>
      </c>
      <c r="Q894" s="23"/>
      <c r="R894" s="23"/>
      <c r="S894" s="46">
        <v>25</v>
      </c>
      <c r="T894" s="46">
        <v>25</v>
      </c>
      <c r="U894" s="46">
        <f t="shared" si="216"/>
        <v>120</v>
      </c>
      <c r="V894" s="15">
        <f t="shared" si="232"/>
        <v>170</v>
      </c>
      <c r="Y894" s="4"/>
      <c r="Z894" s="4"/>
      <c r="AA894" s="40"/>
      <c r="AB894" s="5"/>
      <c r="AC894" s="4"/>
      <c r="AD894" s="4"/>
      <c r="AE894" s="4"/>
      <c r="AF894" s="4"/>
      <c r="AG894" s="4"/>
      <c r="AH894" s="4"/>
      <c r="AI894" s="4"/>
    </row>
    <row r="895" spans="1:35" ht="13.5" customHeight="1">
      <c r="A895" s="23" t="str">
        <f t="shared" si="225"/>
        <v>LW2 12050Podstawowy</v>
      </c>
      <c r="B895" s="18" t="s">
        <v>104</v>
      </c>
      <c r="C895" s="14" t="s">
        <v>431</v>
      </c>
      <c r="D895" s="15">
        <v>120</v>
      </c>
      <c r="E895" s="13">
        <v>50</v>
      </c>
      <c r="F895" s="61" t="s">
        <v>2751</v>
      </c>
      <c r="G895" s="43" t="str">
        <f t="shared" si="226"/>
        <v>30,09</v>
      </c>
      <c r="H895" s="43" t="str">
        <f t="shared" si="227"/>
        <v>30,09</v>
      </c>
      <c r="I895" s="43">
        <f t="shared" si="228"/>
        <v>33.090000000000003</v>
      </c>
      <c r="J895" s="61" t="s">
        <v>2816</v>
      </c>
      <c r="K895" s="58" t="str">
        <f t="shared" si="229"/>
        <v>476,24</v>
      </c>
      <c r="L895" s="47">
        <f t="shared" si="230"/>
        <v>477</v>
      </c>
      <c r="M895" s="53">
        <v>1.1000000000000001</v>
      </c>
      <c r="N895" s="54">
        <v>0</v>
      </c>
      <c r="O895" s="55">
        <f t="shared" si="231"/>
        <v>524.70000000000005</v>
      </c>
      <c r="P895" s="57">
        <f t="shared" si="233"/>
        <v>524</v>
      </c>
      <c r="Q895" s="23"/>
      <c r="R895" s="23"/>
      <c r="S895" s="46">
        <v>25</v>
      </c>
      <c r="T895" s="46">
        <v>25</v>
      </c>
      <c r="U895" s="46">
        <f t="shared" si="216"/>
        <v>120</v>
      </c>
      <c r="V895" s="15">
        <f t="shared" si="232"/>
        <v>170</v>
      </c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</row>
    <row r="896" spans="1:35" ht="13.5" customHeight="1">
      <c r="A896" s="23" t="str">
        <f t="shared" si="225"/>
        <v>LW3 12050Podstawowy</v>
      </c>
      <c r="B896" s="18" t="s">
        <v>106</v>
      </c>
      <c r="C896" s="14" t="s">
        <v>431</v>
      </c>
      <c r="D896" s="15">
        <v>120</v>
      </c>
      <c r="E896" s="13">
        <v>50</v>
      </c>
      <c r="F896" s="61" t="s">
        <v>2752</v>
      </c>
      <c r="G896" s="43" t="str">
        <f t="shared" si="226"/>
        <v>30,26</v>
      </c>
      <c r="H896" s="43" t="str">
        <f t="shared" si="227"/>
        <v>30,26</v>
      </c>
      <c r="I896" s="43">
        <f t="shared" si="228"/>
        <v>33.260000000000005</v>
      </c>
      <c r="J896" s="61" t="s">
        <v>2817</v>
      </c>
      <c r="K896" s="58" t="str">
        <f t="shared" si="229"/>
        <v>491,66</v>
      </c>
      <c r="L896" s="47">
        <f t="shared" si="230"/>
        <v>492</v>
      </c>
      <c r="M896" s="236">
        <v>1.2</v>
      </c>
      <c r="N896" s="54">
        <v>0</v>
      </c>
      <c r="O896" s="55">
        <f t="shared" si="231"/>
        <v>590.4</v>
      </c>
      <c r="P896" s="57">
        <f t="shared" si="233"/>
        <v>590</v>
      </c>
      <c r="Q896" s="23"/>
      <c r="R896" s="23"/>
      <c r="S896" s="46">
        <v>25</v>
      </c>
      <c r="T896" s="46">
        <v>25</v>
      </c>
      <c r="U896" s="46">
        <f t="shared" si="216"/>
        <v>120</v>
      </c>
      <c r="V896" s="15">
        <f t="shared" si="232"/>
        <v>170</v>
      </c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</row>
    <row r="897" spans="1:35" ht="13.5" customHeight="1">
      <c r="A897" s="23" t="str">
        <f t="shared" si="225"/>
        <v>LW4 12050Podstawowy</v>
      </c>
      <c r="B897" s="18" t="s">
        <v>107</v>
      </c>
      <c r="C897" s="14" t="s">
        <v>431</v>
      </c>
      <c r="D897" s="15">
        <v>120</v>
      </c>
      <c r="E897" s="13">
        <v>50</v>
      </c>
      <c r="F897" s="61" t="s">
        <v>1921</v>
      </c>
      <c r="G897" s="43" t="str">
        <f t="shared" si="226"/>
        <v>33,69</v>
      </c>
      <c r="H897" s="43" t="str">
        <f t="shared" si="227"/>
        <v>33,69</v>
      </c>
      <c r="I897" s="43">
        <f t="shared" si="228"/>
        <v>36.69</v>
      </c>
      <c r="J897" s="61" t="s">
        <v>2818</v>
      </c>
      <c r="K897" s="58" t="str">
        <f t="shared" si="229"/>
        <v>565,36</v>
      </c>
      <c r="L897" s="47">
        <f t="shared" si="230"/>
        <v>566</v>
      </c>
      <c r="M897" s="53">
        <v>1.1000000000000001</v>
      </c>
      <c r="N897" s="54">
        <v>0</v>
      </c>
      <c r="O897" s="55">
        <f t="shared" si="231"/>
        <v>622.6</v>
      </c>
      <c r="P897" s="57">
        <f t="shared" si="233"/>
        <v>622</v>
      </c>
      <c r="Q897" s="23"/>
      <c r="R897" s="23"/>
      <c r="S897" s="46">
        <v>25</v>
      </c>
      <c r="T897" s="46">
        <v>25</v>
      </c>
      <c r="U897" s="46">
        <f t="shared" si="216"/>
        <v>120</v>
      </c>
      <c r="V897" s="15">
        <f t="shared" si="232"/>
        <v>170</v>
      </c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</row>
    <row r="898" spans="1:35" ht="13.5" customHeight="1">
      <c r="A898" s="23" t="str">
        <f t="shared" si="225"/>
        <v>LW5 12050Podstawowy</v>
      </c>
      <c r="B898" s="18" t="s">
        <v>108</v>
      </c>
      <c r="C898" s="14" t="s">
        <v>431</v>
      </c>
      <c r="D898" s="15">
        <v>120</v>
      </c>
      <c r="E898" s="13">
        <v>50</v>
      </c>
      <c r="F898" s="61" t="s">
        <v>2753</v>
      </c>
      <c r="G898" s="43" t="str">
        <f t="shared" si="226"/>
        <v>34,67</v>
      </c>
      <c r="H898" s="43" t="str">
        <f t="shared" si="227"/>
        <v>34,67</v>
      </c>
      <c r="I898" s="43">
        <f t="shared" si="228"/>
        <v>37.67</v>
      </c>
      <c r="J898" s="61" t="s">
        <v>2819</v>
      </c>
      <c r="K898" s="58" t="str">
        <f t="shared" si="229"/>
        <v>600,29</v>
      </c>
      <c r="L898" s="47">
        <f t="shared" si="230"/>
        <v>601</v>
      </c>
      <c r="M898" s="53">
        <v>1.1000000000000001</v>
      </c>
      <c r="N898" s="54">
        <v>0</v>
      </c>
      <c r="O898" s="55">
        <f t="shared" si="231"/>
        <v>661.1</v>
      </c>
      <c r="P898" s="57">
        <f t="shared" si="233"/>
        <v>661</v>
      </c>
      <c r="Q898" s="23"/>
      <c r="R898" s="23"/>
      <c r="S898" s="46">
        <v>25</v>
      </c>
      <c r="T898" s="46">
        <v>25</v>
      </c>
      <c r="U898" s="46">
        <f t="shared" si="216"/>
        <v>120</v>
      </c>
      <c r="V898" s="15">
        <f t="shared" si="232"/>
        <v>170</v>
      </c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</row>
    <row r="899" spans="1:35" ht="13.5" customHeight="1">
      <c r="A899" s="23" t="str">
        <f t="shared" si="225"/>
        <v>LW6 12050Podstawowy</v>
      </c>
      <c r="B899" s="18" t="s">
        <v>109</v>
      </c>
      <c r="C899" s="14" t="s">
        <v>431</v>
      </c>
      <c r="D899" s="15">
        <v>120</v>
      </c>
      <c r="E899" s="13">
        <v>50</v>
      </c>
      <c r="F899" s="61" t="s">
        <v>2754</v>
      </c>
      <c r="G899" s="43" t="str">
        <f t="shared" si="226"/>
        <v>37,13</v>
      </c>
      <c r="H899" s="43" t="str">
        <f t="shared" si="227"/>
        <v>37,13</v>
      </c>
      <c r="I899" s="43">
        <f t="shared" si="228"/>
        <v>40.130000000000003</v>
      </c>
      <c r="J899" s="61" t="s">
        <v>2820</v>
      </c>
      <c r="K899" s="58" t="str">
        <f t="shared" si="229"/>
        <v>659,01</v>
      </c>
      <c r="L899" s="47">
        <f t="shared" si="230"/>
        <v>660</v>
      </c>
      <c r="M899" s="53">
        <v>1.1000000000000001</v>
      </c>
      <c r="N899" s="54">
        <v>0</v>
      </c>
      <c r="O899" s="55">
        <f t="shared" si="231"/>
        <v>726.00000000000011</v>
      </c>
      <c r="P899" s="57">
        <f t="shared" si="233"/>
        <v>726</v>
      </c>
      <c r="Q899" s="23"/>
      <c r="R899" s="23"/>
      <c r="S899" s="46">
        <v>25</v>
      </c>
      <c r="T899" s="46">
        <v>25</v>
      </c>
      <c r="U899" s="46">
        <f t="shared" ref="U899:U962" si="234">IF(I899&lt;=$AA$5,$AB$4,IF(I899&lt;=$AA$15,$AB$6,IF(I899&lt;=$AA$17,$AB$16,IF(I899&lt;=$AA$19,AB$18,IF(I899&lt;=$AA$21,AB$20,IF(I899&lt;=$AA$23,AB$22,AB$23))))))</f>
        <v>160</v>
      </c>
      <c r="V899" s="15">
        <f t="shared" si="232"/>
        <v>210</v>
      </c>
    </row>
    <row r="900" spans="1:35" ht="13.5" customHeight="1">
      <c r="A900" s="23" t="str">
        <f t="shared" si="225"/>
        <v>LW7 12050Podstawowy</v>
      </c>
      <c r="B900" s="18" t="s">
        <v>110</v>
      </c>
      <c r="C900" s="14" t="s">
        <v>431</v>
      </c>
      <c r="D900" s="15">
        <v>120</v>
      </c>
      <c r="E900" s="13">
        <v>50</v>
      </c>
      <c r="F900" s="61" t="s">
        <v>11</v>
      </c>
      <c r="G900" s="43" t="str">
        <f t="shared" si="226"/>
        <v>32,89</v>
      </c>
      <c r="H900" s="43" t="str">
        <f t="shared" si="227"/>
        <v>32,89</v>
      </c>
      <c r="I900" s="43">
        <f t="shared" si="228"/>
        <v>35.89</v>
      </c>
      <c r="J900" s="61" t="s">
        <v>2418</v>
      </c>
      <c r="K900" s="58" t="str">
        <f t="shared" si="229"/>
        <v>564,49</v>
      </c>
      <c r="L900" s="47">
        <f t="shared" si="230"/>
        <v>565</v>
      </c>
      <c r="M900" s="53">
        <v>1.1000000000000001</v>
      </c>
      <c r="N900" s="54">
        <v>0</v>
      </c>
      <c r="O900" s="55">
        <f t="shared" si="231"/>
        <v>621.5</v>
      </c>
      <c r="P900" s="57">
        <f t="shared" si="233"/>
        <v>621</v>
      </c>
      <c r="Q900" s="23"/>
      <c r="R900" s="23"/>
      <c r="S900" s="46">
        <v>25</v>
      </c>
      <c r="T900" s="46">
        <v>25</v>
      </c>
      <c r="U900" s="46">
        <f t="shared" si="234"/>
        <v>120</v>
      </c>
      <c r="V900" s="15">
        <f t="shared" si="232"/>
        <v>170</v>
      </c>
    </row>
    <row r="901" spans="1:35" ht="13.5" customHeight="1">
      <c r="A901" s="23" t="str">
        <f t="shared" si="225"/>
        <v>LW8 12050Podstawowy</v>
      </c>
      <c r="B901" s="18" t="s">
        <v>111</v>
      </c>
      <c r="C901" s="14" t="s">
        <v>431</v>
      </c>
      <c r="D901" s="15">
        <v>120</v>
      </c>
      <c r="E901" s="13">
        <v>50</v>
      </c>
      <c r="F901" s="61" t="s">
        <v>2755</v>
      </c>
      <c r="G901" s="43" t="str">
        <f t="shared" si="226"/>
        <v>35,36</v>
      </c>
      <c r="H901" s="43" t="str">
        <f t="shared" si="227"/>
        <v>35,36</v>
      </c>
      <c r="I901" s="43">
        <f t="shared" si="228"/>
        <v>38.36</v>
      </c>
      <c r="J901" s="61" t="s">
        <v>2821</v>
      </c>
      <c r="K901" s="58" t="str">
        <f t="shared" si="229"/>
        <v>623,27</v>
      </c>
      <c r="L901" s="47">
        <f t="shared" si="230"/>
        <v>624</v>
      </c>
      <c r="M901" s="53">
        <v>1.1000000000000001</v>
      </c>
      <c r="N901" s="54">
        <v>0</v>
      </c>
      <c r="O901" s="55">
        <f t="shared" si="231"/>
        <v>686.40000000000009</v>
      </c>
      <c r="P901" s="57">
        <f t="shared" si="233"/>
        <v>686</v>
      </c>
      <c r="Q901" s="23"/>
      <c r="R901" s="23"/>
      <c r="S901" s="46">
        <v>25</v>
      </c>
      <c r="T901" s="46">
        <v>25</v>
      </c>
      <c r="U901" s="46">
        <f t="shared" si="234"/>
        <v>120</v>
      </c>
      <c r="V901" s="15">
        <f t="shared" si="232"/>
        <v>170</v>
      </c>
    </row>
    <row r="902" spans="1:35" ht="13.5" customHeight="1">
      <c r="A902" s="23" t="str">
        <f t="shared" si="225"/>
        <v>LW9 12050Podstawowy</v>
      </c>
      <c r="B902" s="18" t="s">
        <v>112</v>
      </c>
      <c r="C902" s="14" t="s">
        <v>431</v>
      </c>
      <c r="D902" s="15">
        <v>120</v>
      </c>
      <c r="E902" s="13">
        <v>50</v>
      </c>
      <c r="F902" s="61" t="s">
        <v>2756</v>
      </c>
      <c r="G902" s="43" t="str">
        <f t="shared" si="226"/>
        <v>35,92</v>
      </c>
      <c r="H902" s="43" t="str">
        <f t="shared" si="227"/>
        <v>35,92</v>
      </c>
      <c r="I902" s="43">
        <f t="shared" si="228"/>
        <v>38.92</v>
      </c>
      <c r="J902" s="61" t="s">
        <v>2822</v>
      </c>
      <c r="K902" s="58" t="str">
        <f t="shared" si="229"/>
        <v>674,51</v>
      </c>
      <c r="L902" s="47">
        <f t="shared" si="230"/>
        <v>675</v>
      </c>
      <c r="M902" s="53">
        <v>1.1000000000000001</v>
      </c>
      <c r="N902" s="54">
        <v>0</v>
      </c>
      <c r="O902" s="55">
        <f t="shared" si="231"/>
        <v>742.50000000000011</v>
      </c>
      <c r="P902" s="57">
        <f t="shared" si="233"/>
        <v>742</v>
      </c>
      <c r="Q902" s="23"/>
      <c r="R902" s="23"/>
      <c r="S902" s="46">
        <v>25</v>
      </c>
      <c r="T902" s="46">
        <v>25</v>
      </c>
      <c r="U902" s="46">
        <f t="shared" si="234"/>
        <v>120</v>
      </c>
      <c r="V902" s="15">
        <f t="shared" si="232"/>
        <v>170</v>
      </c>
    </row>
    <row r="903" spans="1:35" ht="13.5" customHeight="1">
      <c r="A903" s="23" t="str">
        <f t="shared" si="225"/>
        <v>LW10 12050Podstawowy</v>
      </c>
      <c r="B903" s="18" t="s">
        <v>94</v>
      </c>
      <c r="C903" s="14" t="s">
        <v>431</v>
      </c>
      <c r="D903" s="15">
        <v>120</v>
      </c>
      <c r="E903" s="13">
        <v>50</v>
      </c>
      <c r="F903" s="61" t="s">
        <v>2757</v>
      </c>
      <c r="G903" s="43" t="str">
        <f t="shared" si="226"/>
        <v>38,38</v>
      </c>
      <c r="H903" s="43" t="str">
        <f t="shared" si="227"/>
        <v>38,38</v>
      </c>
      <c r="I903" s="43">
        <f t="shared" si="228"/>
        <v>41.38</v>
      </c>
      <c r="J903" s="61" t="s">
        <v>2823</v>
      </c>
      <c r="K903" s="58" t="str">
        <f t="shared" si="229"/>
        <v>733,21</v>
      </c>
      <c r="L903" s="47">
        <f t="shared" si="230"/>
        <v>734</v>
      </c>
      <c r="M903" s="53">
        <v>1.1000000000000001</v>
      </c>
      <c r="N903" s="54">
        <v>0</v>
      </c>
      <c r="O903" s="55">
        <f t="shared" si="231"/>
        <v>807.40000000000009</v>
      </c>
      <c r="P903" s="57">
        <f t="shared" si="233"/>
        <v>807</v>
      </c>
      <c r="Q903" s="23"/>
      <c r="R903" s="23"/>
      <c r="S903" s="46">
        <v>25</v>
      </c>
      <c r="T903" s="46">
        <v>25</v>
      </c>
      <c r="U903" s="46">
        <f t="shared" si="234"/>
        <v>160</v>
      </c>
      <c r="V903" s="15">
        <f t="shared" si="232"/>
        <v>210</v>
      </c>
      <c r="AA903" s="8"/>
      <c r="AB903" s="7"/>
    </row>
    <row r="904" spans="1:35" ht="13.5" customHeight="1">
      <c r="A904" s="23" t="str">
        <f t="shared" si="225"/>
        <v>LW11 12050Podstawowy</v>
      </c>
      <c r="B904" s="18" t="s">
        <v>95</v>
      </c>
      <c r="C904" s="14" t="s">
        <v>431</v>
      </c>
      <c r="D904" s="15">
        <v>120</v>
      </c>
      <c r="E904" s="13">
        <v>50</v>
      </c>
      <c r="F904" s="61" t="s">
        <v>19</v>
      </c>
      <c r="G904" s="43" t="str">
        <f t="shared" si="226"/>
        <v>38,2</v>
      </c>
      <c r="H904" s="43" t="str">
        <f t="shared" si="227"/>
        <v>38,2</v>
      </c>
      <c r="I904" s="43">
        <f t="shared" si="228"/>
        <v>41.2</v>
      </c>
      <c r="J904" s="61" t="s">
        <v>2824</v>
      </c>
      <c r="K904" s="58" t="str">
        <f t="shared" si="229"/>
        <v>609,85</v>
      </c>
      <c r="L904" s="47">
        <f t="shared" si="230"/>
        <v>610</v>
      </c>
      <c r="M904" s="53">
        <v>1.1000000000000001</v>
      </c>
      <c r="N904" s="54">
        <v>0</v>
      </c>
      <c r="O904" s="55">
        <f t="shared" si="231"/>
        <v>671</v>
      </c>
      <c r="P904" s="57">
        <f t="shared" si="233"/>
        <v>671</v>
      </c>
      <c r="Q904" s="23"/>
      <c r="R904" s="23"/>
      <c r="S904" s="46">
        <v>25</v>
      </c>
      <c r="T904" s="46">
        <v>25</v>
      </c>
      <c r="U904" s="46">
        <f t="shared" si="234"/>
        <v>160</v>
      </c>
      <c r="V904" s="15">
        <f t="shared" si="232"/>
        <v>210</v>
      </c>
      <c r="AA904" s="8"/>
      <c r="AB904" s="5"/>
      <c r="AC904" s="4"/>
    </row>
    <row r="905" spans="1:35" ht="13.5" customHeight="1">
      <c r="A905" s="23" t="str">
        <f t="shared" si="225"/>
        <v>LW12 12050Podstawowy</v>
      </c>
      <c r="B905" s="18" t="s">
        <v>96</v>
      </c>
      <c r="C905" s="14" t="s">
        <v>431</v>
      </c>
      <c r="D905" s="15">
        <v>120</v>
      </c>
      <c r="E905" s="13">
        <v>50</v>
      </c>
      <c r="F905" s="61" t="s">
        <v>2758</v>
      </c>
      <c r="G905" s="43" t="str">
        <f t="shared" si="226"/>
        <v>40,66</v>
      </c>
      <c r="H905" s="43" t="str">
        <f t="shared" si="227"/>
        <v>40,66</v>
      </c>
      <c r="I905" s="43">
        <f t="shared" si="228"/>
        <v>43.66</v>
      </c>
      <c r="J905" s="61" t="s">
        <v>2825</v>
      </c>
      <c r="K905" s="58" t="str">
        <f t="shared" si="229"/>
        <v>706,77</v>
      </c>
      <c r="L905" s="47">
        <f t="shared" si="230"/>
        <v>707</v>
      </c>
      <c r="M905" s="53">
        <v>1.1000000000000001</v>
      </c>
      <c r="N905" s="54">
        <v>0</v>
      </c>
      <c r="O905" s="55">
        <f t="shared" si="231"/>
        <v>777.7</v>
      </c>
      <c r="P905" s="57">
        <f t="shared" si="233"/>
        <v>777</v>
      </c>
      <c r="Q905" s="23"/>
      <c r="R905" s="23"/>
      <c r="S905" s="46">
        <v>25</v>
      </c>
      <c r="T905" s="46">
        <v>25</v>
      </c>
      <c r="U905" s="46">
        <f t="shared" si="234"/>
        <v>160</v>
      </c>
      <c r="V905" s="15">
        <f t="shared" si="232"/>
        <v>210</v>
      </c>
      <c r="AA905" s="8"/>
      <c r="AB905" s="5"/>
      <c r="AC905" s="4"/>
    </row>
    <row r="906" spans="1:35" ht="13.5" customHeight="1">
      <c r="A906" s="23" t="str">
        <f t="shared" si="225"/>
        <v>LW13 12050Podstawowy</v>
      </c>
      <c r="B906" s="18" t="s">
        <v>97</v>
      </c>
      <c r="C906" s="14" t="s">
        <v>431</v>
      </c>
      <c r="D906" s="15">
        <v>120</v>
      </c>
      <c r="E906" s="13">
        <v>50</v>
      </c>
      <c r="F906" s="61" t="s">
        <v>2759</v>
      </c>
      <c r="G906" s="43" t="str">
        <f t="shared" si="226"/>
        <v>40,49</v>
      </c>
      <c r="H906" s="43" t="str">
        <f t="shared" si="227"/>
        <v>40,49</v>
      </c>
      <c r="I906" s="43">
        <f t="shared" si="228"/>
        <v>43.49</v>
      </c>
      <c r="J906" s="61" t="s">
        <v>2826</v>
      </c>
      <c r="K906" s="58" t="str">
        <f t="shared" si="229"/>
        <v>713,42</v>
      </c>
      <c r="L906" s="47">
        <f t="shared" si="230"/>
        <v>714</v>
      </c>
      <c r="M906" s="53">
        <v>1.1000000000000001</v>
      </c>
      <c r="N906" s="54">
        <v>0</v>
      </c>
      <c r="O906" s="55">
        <f t="shared" si="231"/>
        <v>785.40000000000009</v>
      </c>
      <c r="P906" s="57">
        <f t="shared" si="233"/>
        <v>785</v>
      </c>
      <c r="Q906" s="23"/>
      <c r="R906" s="23"/>
      <c r="S906" s="46">
        <v>25</v>
      </c>
      <c r="T906" s="46">
        <v>25</v>
      </c>
      <c r="U906" s="46">
        <f t="shared" si="234"/>
        <v>160</v>
      </c>
      <c r="V906" s="15">
        <f t="shared" si="232"/>
        <v>210</v>
      </c>
      <c r="AA906" s="8"/>
      <c r="AB906" s="5"/>
      <c r="AC906" s="4"/>
    </row>
    <row r="907" spans="1:35" ht="13.5" customHeight="1">
      <c r="A907" s="23" t="str">
        <f t="shared" si="225"/>
        <v>LW14 12050Podstawowy</v>
      </c>
      <c r="B907" s="18" t="s">
        <v>98</v>
      </c>
      <c r="C907" s="14" t="s">
        <v>431</v>
      </c>
      <c r="D907" s="15">
        <v>120</v>
      </c>
      <c r="E907" s="13">
        <v>50</v>
      </c>
      <c r="F907" s="61" t="s">
        <v>2760</v>
      </c>
      <c r="G907" s="43" t="str">
        <f t="shared" si="226"/>
        <v>42,95</v>
      </c>
      <c r="H907" s="43" t="str">
        <f t="shared" si="227"/>
        <v>42,95</v>
      </c>
      <c r="I907" s="43">
        <f t="shared" si="228"/>
        <v>45.95</v>
      </c>
      <c r="J907" s="61" t="s">
        <v>2827</v>
      </c>
      <c r="K907" s="58" t="str">
        <f t="shared" si="229"/>
        <v>794,52</v>
      </c>
      <c r="L907" s="47">
        <f t="shared" si="230"/>
        <v>795</v>
      </c>
      <c r="M907" s="53">
        <v>1.1000000000000001</v>
      </c>
      <c r="N907" s="54">
        <v>0</v>
      </c>
      <c r="O907" s="55">
        <f t="shared" si="231"/>
        <v>874.50000000000011</v>
      </c>
      <c r="P907" s="57">
        <f t="shared" si="233"/>
        <v>874</v>
      </c>
      <c r="Q907" s="23"/>
      <c r="R907" s="23"/>
      <c r="S907" s="46">
        <v>25</v>
      </c>
      <c r="T907" s="46">
        <v>25</v>
      </c>
      <c r="U907" s="46">
        <f t="shared" si="234"/>
        <v>160</v>
      </c>
      <c r="V907" s="15">
        <f t="shared" si="232"/>
        <v>210</v>
      </c>
      <c r="AA907" s="8"/>
      <c r="AB907" s="5"/>
      <c r="AC907" s="4"/>
    </row>
    <row r="908" spans="1:35" ht="13.5" customHeight="1">
      <c r="A908" s="23" t="str">
        <f t="shared" si="225"/>
        <v>LW15 12050Podstawowy</v>
      </c>
      <c r="B908" s="18" t="s">
        <v>99</v>
      </c>
      <c r="C908" s="14" t="s">
        <v>431</v>
      </c>
      <c r="D908" s="15">
        <v>120</v>
      </c>
      <c r="E908" s="13">
        <v>50</v>
      </c>
      <c r="F908" s="61" t="s">
        <v>2761</v>
      </c>
      <c r="G908" s="43" t="str">
        <f t="shared" si="226"/>
        <v>37,44</v>
      </c>
      <c r="H908" s="43" t="str">
        <f t="shared" si="227"/>
        <v>37,44</v>
      </c>
      <c r="I908" s="43">
        <f t="shared" si="228"/>
        <v>40.44</v>
      </c>
      <c r="J908" s="61" t="s">
        <v>2828</v>
      </c>
      <c r="K908" s="58" t="str">
        <f t="shared" si="229"/>
        <v>573,32</v>
      </c>
      <c r="L908" s="47">
        <f t="shared" si="230"/>
        <v>574</v>
      </c>
      <c r="M908" s="53">
        <v>1.1000000000000001</v>
      </c>
      <c r="N908" s="54">
        <v>0</v>
      </c>
      <c r="O908" s="55">
        <f t="shared" si="231"/>
        <v>631.40000000000009</v>
      </c>
      <c r="P908" s="57">
        <f t="shared" si="233"/>
        <v>631</v>
      </c>
      <c r="Q908" s="23"/>
      <c r="R908" s="23"/>
      <c r="S908" s="46">
        <v>25</v>
      </c>
      <c r="T908" s="46">
        <v>25</v>
      </c>
      <c r="U908" s="46">
        <f t="shared" si="234"/>
        <v>160</v>
      </c>
      <c r="V908" s="15">
        <f t="shared" si="232"/>
        <v>210</v>
      </c>
      <c r="AA908" s="8"/>
      <c r="AB908" s="5"/>
      <c r="AC908" s="4"/>
    </row>
    <row r="909" spans="1:35" ht="13.5" customHeight="1">
      <c r="A909" s="23" t="str">
        <f t="shared" si="225"/>
        <v>LW16 12050Podstawowy</v>
      </c>
      <c r="B909" s="18" t="s">
        <v>100</v>
      </c>
      <c r="C909" s="14" t="s">
        <v>431</v>
      </c>
      <c r="D909" s="15">
        <v>120</v>
      </c>
      <c r="E909" s="13">
        <v>50</v>
      </c>
      <c r="F909" s="61" t="s">
        <v>2762</v>
      </c>
      <c r="G909" s="43" t="str">
        <f t="shared" si="226"/>
        <v>39,93</v>
      </c>
      <c r="H909" s="43" t="str">
        <f t="shared" si="227"/>
        <v>39,93</v>
      </c>
      <c r="I909" s="43">
        <f t="shared" si="228"/>
        <v>42.93</v>
      </c>
      <c r="J909" s="61" t="s">
        <v>2829</v>
      </c>
      <c r="K909" s="58" t="str">
        <f t="shared" si="229"/>
        <v>700,46</v>
      </c>
      <c r="L909" s="47">
        <f t="shared" si="230"/>
        <v>701</v>
      </c>
      <c r="M909" s="53">
        <v>1.1000000000000001</v>
      </c>
      <c r="N909" s="54">
        <v>0</v>
      </c>
      <c r="O909" s="55">
        <f t="shared" si="231"/>
        <v>771.1</v>
      </c>
      <c r="P909" s="57">
        <f t="shared" si="233"/>
        <v>771</v>
      </c>
      <c r="Q909" s="23"/>
      <c r="R909" s="23"/>
      <c r="S909" s="46">
        <v>25</v>
      </c>
      <c r="T909" s="46">
        <v>25</v>
      </c>
      <c r="U909" s="46">
        <f t="shared" si="234"/>
        <v>160</v>
      </c>
      <c r="V909" s="15">
        <f t="shared" si="232"/>
        <v>210</v>
      </c>
      <c r="AB909" s="4"/>
      <c r="AC909" s="4"/>
    </row>
    <row r="910" spans="1:35" ht="13.5" customHeight="1">
      <c r="A910" s="23" t="str">
        <f t="shared" si="225"/>
        <v>LW17 12050Podstawowy</v>
      </c>
      <c r="B910" s="18" t="s">
        <v>101</v>
      </c>
      <c r="C910" s="14" t="s">
        <v>431</v>
      </c>
      <c r="D910" s="15">
        <v>120</v>
      </c>
      <c r="E910" s="13">
        <v>50</v>
      </c>
      <c r="F910" s="61" t="s">
        <v>2763</v>
      </c>
      <c r="G910" s="43" t="str">
        <f t="shared" si="226"/>
        <v>41,83</v>
      </c>
      <c r="H910" s="43" t="str">
        <f t="shared" si="227"/>
        <v>41,83</v>
      </c>
      <c r="I910" s="43">
        <f t="shared" si="228"/>
        <v>44.83</v>
      </c>
      <c r="J910" s="61" t="s">
        <v>2830</v>
      </c>
      <c r="K910" s="58" t="str">
        <f t="shared" si="229"/>
        <v>788,26</v>
      </c>
      <c r="L910" s="47">
        <f t="shared" si="230"/>
        <v>789</v>
      </c>
      <c r="M910" s="53">
        <v>1.1000000000000001</v>
      </c>
      <c r="N910" s="54">
        <v>0</v>
      </c>
      <c r="O910" s="55">
        <f t="shared" si="231"/>
        <v>867.90000000000009</v>
      </c>
      <c r="P910" s="57">
        <f t="shared" si="233"/>
        <v>867</v>
      </c>
      <c r="Q910" s="23"/>
      <c r="R910" s="23"/>
      <c r="S910" s="46">
        <v>25</v>
      </c>
      <c r="T910" s="46">
        <v>25</v>
      </c>
      <c r="U910" s="46">
        <f t="shared" si="234"/>
        <v>160</v>
      </c>
      <c r="V910" s="15">
        <f t="shared" si="232"/>
        <v>210</v>
      </c>
      <c r="AB910" s="40"/>
      <c r="AC910" s="4"/>
    </row>
    <row r="911" spans="1:35" ht="13.5" customHeight="1">
      <c r="A911" s="23" t="str">
        <f t="shared" si="225"/>
        <v>LW18 12050Podstawowy</v>
      </c>
      <c r="B911" s="18" t="s">
        <v>102</v>
      </c>
      <c r="C911" s="14" t="s">
        <v>431</v>
      </c>
      <c r="D911" s="15">
        <v>120</v>
      </c>
      <c r="E911" s="13">
        <v>50</v>
      </c>
      <c r="F911" s="61" t="s">
        <v>2764</v>
      </c>
      <c r="G911" s="43" t="str">
        <f t="shared" si="226"/>
        <v>44,29</v>
      </c>
      <c r="H911" s="43" t="str">
        <f t="shared" si="227"/>
        <v>44,29</v>
      </c>
      <c r="I911" s="43">
        <f t="shared" si="228"/>
        <v>47.29</v>
      </c>
      <c r="J911" s="61" t="s">
        <v>2831</v>
      </c>
      <c r="K911" s="58" t="str">
        <f t="shared" si="229"/>
        <v>834,22</v>
      </c>
      <c r="L911" s="47">
        <f t="shared" si="230"/>
        <v>835</v>
      </c>
      <c r="M911" s="53">
        <v>1.1000000000000001</v>
      </c>
      <c r="N911" s="54">
        <v>0</v>
      </c>
      <c r="O911" s="55">
        <f t="shared" si="231"/>
        <v>918.50000000000011</v>
      </c>
      <c r="P911" s="57">
        <f t="shared" si="233"/>
        <v>918</v>
      </c>
      <c r="Q911" s="23"/>
      <c r="R911" s="23"/>
      <c r="S911" s="46">
        <v>25</v>
      </c>
      <c r="T911" s="46">
        <v>25</v>
      </c>
      <c r="U911" s="46">
        <f t="shared" si="234"/>
        <v>160</v>
      </c>
      <c r="V911" s="15">
        <f t="shared" si="232"/>
        <v>210</v>
      </c>
    </row>
    <row r="912" spans="1:35" ht="13.5" customHeight="1">
      <c r="A912" s="23" t="str">
        <f t="shared" si="225"/>
        <v>LW19 12050Podstawowy</v>
      </c>
      <c r="B912" s="18" t="s">
        <v>103</v>
      </c>
      <c r="C912" s="14" t="s">
        <v>431</v>
      </c>
      <c r="D912" s="15">
        <v>120</v>
      </c>
      <c r="E912" s="13">
        <v>50</v>
      </c>
      <c r="F912" s="61" t="s">
        <v>2543</v>
      </c>
      <c r="G912" s="43" t="str">
        <f t="shared" si="226"/>
        <v>38,81</v>
      </c>
      <c r="H912" s="43" t="str">
        <f t="shared" si="227"/>
        <v>38,81</v>
      </c>
      <c r="I912" s="43">
        <f t="shared" si="228"/>
        <v>41.81</v>
      </c>
      <c r="J912" s="61" t="s">
        <v>2832</v>
      </c>
      <c r="K912" s="58" t="str">
        <f t="shared" si="229"/>
        <v>655,99</v>
      </c>
      <c r="L912" s="47">
        <f t="shared" si="230"/>
        <v>656</v>
      </c>
      <c r="M912" s="53">
        <v>1.1000000000000001</v>
      </c>
      <c r="N912" s="54">
        <v>0</v>
      </c>
      <c r="O912" s="55">
        <f t="shared" si="231"/>
        <v>721.6</v>
      </c>
      <c r="P912" s="57">
        <f t="shared" si="233"/>
        <v>721</v>
      </c>
      <c r="Q912" s="23"/>
      <c r="R912" s="23"/>
      <c r="S912" s="46">
        <v>25</v>
      </c>
      <c r="T912" s="46">
        <v>25</v>
      </c>
      <c r="U912" s="46">
        <f t="shared" si="234"/>
        <v>160</v>
      </c>
      <c r="V912" s="15">
        <f t="shared" si="232"/>
        <v>210</v>
      </c>
    </row>
    <row r="913" spans="1:22" ht="13.5" customHeight="1">
      <c r="A913" s="23" t="str">
        <f t="shared" si="225"/>
        <v>LW20 12050Podstawowy</v>
      </c>
      <c r="B913" s="18" t="s">
        <v>105</v>
      </c>
      <c r="C913" s="14" t="s">
        <v>431</v>
      </c>
      <c r="D913" s="15">
        <v>120</v>
      </c>
      <c r="E913" s="13">
        <v>50</v>
      </c>
      <c r="F913" s="61" t="s">
        <v>2765</v>
      </c>
      <c r="G913" s="43" t="str">
        <f t="shared" si="226"/>
        <v>41,3</v>
      </c>
      <c r="H913" s="43" t="str">
        <f t="shared" si="227"/>
        <v>41,3</v>
      </c>
      <c r="I913" s="43">
        <f t="shared" si="228"/>
        <v>44.3</v>
      </c>
      <c r="J913" s="61" t="s">
        <v>2833</v>
      </c>
      <c r="K913" s="58" t="str">
        <f t="shared" si="229"/>
        <v>737,46</v>
      </c>
      <c r="L913" s="47">
        <f t="shared" si="230"/>
        <v>738</v>
      </c>
      <c r="M913" s="53">
        <v>1.1000000000000001</v>
      </c>
      <c r="N913" s="54">
        <v>0</v>
      </c>
      <c r="O913" s="55">
        <f t="shared" si="231"/>
        <v>811.80000000000007</v>
      </c>
      <c r="P913" s="57">
        <f t="shared" si="233"/>
        <v>811</v>
      </c>
      <c r="Q913" s="23"/>
      <c r="R913" s="23"/>
      <c r="S913" s="46">
        <v>25</v>
      </c>
      <c r="T913" s="46">
        <v>25</v>
      </c>
      <c r="U913" s="46">
        <f t="shared" si="234"/>
        <v>160</v>
      </c>
      <c r="V913" s="15">
        <f t="shared" si="232"/>
        <v>210</v>
      </c>
    </row>
    <row r="914" spans="1:22" ht="13.5" customHeight="1">
      <c r="A914" s="23" t="str">
        <f t="shared" si="225"/>
        <v>LW2512050Podstawowy</v>
      </c>
      <c r="B914" s="18" t="s">
        <v>559</v>
      </c>
      <c r="C914" s="14" t="s">
        <v>431</v>
      </c>
      <c r="D914" s="15">
        <v>120</v>
      </c>
      <c r="E914" s="13">
        <v>50</v>
      </c>
      <c r="F914" s="61" t="s">
        <v>33</v>
      </c>
      <c r="G914" s="43" t="str">
        <f t="shared" si="226"/>
        <v>31,25</v>
      </c>
      <c r="H914" s="43" t="str">
        <f t="shared" si="227"/>
        <v>31,25</v>
      </c>
      <c r="I914" s="43">
        <f t="shared" si="228"/>
        <v>34.25</v>
      </c>
      <c r="J914" s="61" t="s">
        <v>2834</v>
      </c>
      <c r="K914" s="58" t="str">
        <f t="shared" si="229"/>
        <v>578,50</v>
      </c>
      <c r="L914" s="47">
        <f t="shared" si="230"/>
        <v>579</v>
      </c>
      <c r="M914" s="53">
        <v>1.1000000000000001</v>
      </c>
      <c r="N914" s="54">
        <v>0</v>
      </c>
      <c r="O914" s="55">
        <f t="shared" si="231"/>
        <v>636.90000000000009</v>
      </c>
      <c r="P914" s="57">
        <f t="shared" si="233"/>
        <v>636</v>
      </c>
      <c r="Q914" s="23"/>
      <c r="R914" s="23"/>
      <c r="S914" s="46">
        <v>25</v>
      </c>
      <c r="T914" s="46">
        <v>25</v>
      </c>
      <c r="U914" s="46">
        <f t="shared" si="234"/>
        <v>120</v>
      </c>
      <c r="V914" s="15">
        <f t="shared" si="232"/>
        <v>170</v>
      </c>
    </row>
    <row r="915" spans="1:22" ht="13.5" customHeight="1">
      <c r="A915" s="23" t="str">
        <f t="shared" si="225"/>
        <v>LW2612050Podstawowy</v>
      </c>
      <c r="B915" s="18" t="s">
        <v>560</v>
      </c>
      <c r="C915" s="14" t="s">
        <v>431</v>
      </c>
      <c r="D915" s="15">
        <v>120</v>
      </c>
      <c r="E915" s="13">
        <v>50</v>
      </c>
      <c r="F915" s="61" t="s">
        <v>2766</v>
      </c>
      <c r="G915" s="43" t="str">
        <f t="shared" si="226"/>
        <v>33,73</v>
      </c>
      <c r="H915" s="43" t="str">
        <f t="shared" si="227"/>
        <v>33,73</v>
      </c>
      <c r="I915" s="43">
        <f t="shared" si="228"/>
        <v>36.729999999999997</v>
      </c>
      <c r="J915" s="61" t="s">
        <v>2101</v>
      </c>
      <c r="K915" s="58" t="str">
        <f t="shared" si="229"/>
        <v>690,91</v>
      </c>
      <c r="L915" s="47">
        <f t="shared" si="230"/>
        <v>691</v>
      </c>
      <c r="M915" s="53">
        <v>1.1000000000000001</v>
      </c>
      <c r="N915" s="54">
        <v>0</v>
      </c>
      <c r="O915" s="55">
        <f t="shared" si="231"/>
        <v>760.1</v>
      </c>
      <c r="P915" s="57">
        <f t="shared" si="233"/>
        <v>760</v>
      </c>
      <c r="Q915" s="23"/>
      <c r="R915" s="23"/>
      <c r="S915" s="46">
        <v>25</v>
      </c>
      <c r="T915" s="46">
        <v>25</v>
      </c>
      <c r="U915" s="46">
        <f t="shared" si="234"/>
        <v>120</v>
      </c>
      <c r="V915" s="15">
        <f t="shared" si="232"/>
        <v>170</v>
      </c>
    </row>
    <row r="916" spans="1:22" ht="13.5" customHeight="1">
      <c r="A916" s="23" t="str">
        <f t="shared" si="225"/>
        <v>LW2712050Podstawowy</v>
      </c>
      <c r="B916" s="18" t="s">
        <v>1738</v>
      </c>
      <c r="C916" s="14" t="s">
        <v>431</v>
      </c>
      <c r="D916" s="15">
        <v>120</v>
      </c>
      <c r="E916" s="13">
        <v>50</v>
      </c>
      <c r="F916" s="61" t="s">
        <v>2767</v>
      </c>
      <c r="G916" s="43" t="str">
        <f t="shared" si="226"/>
        <v>34,63</v>
      </c>
      <c r="H916" s="43" t="str">
        <f t="shared" si="227"/>
        <v>34,63</v>
      </c>
      <c r="I916" s="43">
        <f t="shared" si="228"/>
        <v>37.630000000000003</v>
      </c>
      <c r="J916" s="61" t="s">
        <v>2835</v>
      </c>
      <c r="K916" s="58" t="str">
        <f t="shared" si="229"/>
        <v>666,46</v>
      </c>
      <c r="L916" s="47">
        <f t="shared" si="230"/>
        <v>667</v>
      </c>
      <c r="M916" s="53">
        <v>1.1000000000000001</v>
      </c>
      <c r="N916" s="54">
        <v>0</v>
      </c>
      <c r="O916" s="55">
        <f t="shared" si="231"/>
        <v>733.7</v>
      </c>
      <c r="P916" s="57">
        <f t="shared" si="233"/>
        <v>733</v>
      </c>
      <c r="Q916" s="23"/>
      <c r="R916" s="23"/>
      <c r="S916" s="46">
        <v>25</v>
      </c>
      <c r="T916" s="46">
        <v>25</v>
      </c>
      <c r="U916" s="46">
        <f t="shared" si="234"/>
        <v>120</v>
      </c>
      <c r="V916" s="15">
        <f t="shared" si="232"/>
        <v>170</v>
      </c>
    </row>
    <row r="917" spans="1:22" ht="13.5" customHeight="1">
      <c r="A917" s="23" t="str">
        <f t="shared" si="225"/>
        <v>LW2812050Podstawowy</v>
      </c>
      <c r="B917" s="18" t="s">
        <v>1739</v>
      </c>
      <c r="C917" s="14" t="s">
        <v>431</v>
      </c>
      <c r="D917" s="15">
        <v>120</v>
      </c>
      <c r="E917" s="13">
        <v>50</v>
      </c>
      <c r="F917" s="61" t="s">
        <v>2768</v>
      </c>
      <c r="G917" s="43" t="str">
        <f t="shared" si="226"/>
        <v>37,24</v>
      </c>
      <c r="H917" s="43" t="str">
        <f t="shared" si="227"/>
        <v>37,24</v>
      </c>
      <c r="I917" s="43">
        <f t="shared" si="228"/>
        <v>40.24</v>
      </c>
      <c r="J917" s="61" t="s">
        <v>2836</v>
      </c>
      <c r="K917" s="58" t="str">
        <f t="shared" si="229"/>
        <v>798,81</v>
      </c>
      <c r="L917" s="47">
        <f t="shared" si="230"/>
        <v>799</v>
      </c>
      <c r="M917" s="53">
        <v>1.1000000000000001</v>
      </c>
      <c r="N917" s="54">
        <v>0</v>
      </c>
      <c r="O917" s="55">
        <f t="shared" si="231"/>
        <v>878.90000000000009</v>
      </c>
      <c r="P917" s="57">
        <f t="shared" si="233"/>
        <v>878</v>
      </c>
      <c r="Q917" s="23"/>
      <c r="R917" s="23"/>
      <c r="S917" s="46">
        <v>25</v>
      </c>
      <c r="T917" s="46">
        <v>25</v>
      </c>
      <c r="U917" s="46">
        <f t="shared" si="234"/>
        <v>160</v>
      </c>
      <c r="V917" s="15">
        <f t="shared" si="232"/>
        <v>210</v>
      </c>
    </row>
    <row r="918" spans="1:22" ht="13.5" customHeight="1">
      <c r="A918" s="23" t="str">
        <f t="shared" si="225"/>
        <v>LW2912050Podstawowy</v>
      </c>
      <c r="B918" s="18" t="s">
        <v>1740</v>
      </c>
      <c r="C918" s="14" t="s">
        <v>431</v>
      </c>
      <c r="D918" s="15">
        <v>120</v>
      </c>
      <c r="E918" s="13">
        <v>50</v>
      </c>
      <c r="F918" s="61" t="s">
        <v>2769</v>
      </c>
      <c r="G918" s="43" t="str">
        <f t="shared" si="226"/>
        <v>40,33</v>
      </c>
      <c r="H918" s="43" t="str">
        <f t="shared" si="227"/>
        <v>40,33</v>
      </c>
      <c r="I918" s="43">
        <f t="shared" si="228"/>
        <v>43.33</v>
      </c>
      <c r="J918" s="61" t="s">
        <v>2837</v>
      </c>
      <c r="K918" s="58" t="str">
        <f t="shared" si="229"/>
        <v>740,59</v>
      </c>
      <c r="L918" s="47">
        <f t="shared" si="230"/>
        <v>741</v>
      </c>
      <c r="M918" s="53">
        <v>1.1000000000000001</v>
      </c>
      <c r="N918" s="54">
        <v>0</v>
      </c>
      <c r="O918" s="55">
        <f t="shared" si="231"/>
        <v>815.1</v>
      </c>
      <c r="P918" s="57">
        <f t="shared" si="233"/>
        <v>815</v>
      </c>
      <c r="Q918" s="23"/>
      <c r="R918" s="23"/>
      <c r="S918" s="46">
        <v>25</v>
      </c>
      <c r="T918" s="46">
        <v>25</v>
      </c>
      <c r="U918" s="46">
        <f t="shared" si="234"/>
        <v>160</v>
      </c>
      <c r="V918" s="15">
        <f t="shared" si="232"/>
        <v>210</v>
      </c>
    </row>
    <row r="919" spans="1:22" ht="13.5" customHeight="1">
      <c r="A919" s="23" t="str">
        <f t="shared" si="225"/>
        <v>LW3012050Podstawowy</v>
      </c>
      <c r="B919" s="18" t="s">
        <v>1742</v>
      </c>
      <c r="C919" s="14" t="s">
        <v>431</v>
      </c>
      <c r="D919" s="15">
        <v>120</v>
      </c>
      <c r="E919" s="13">
        <v>50</v>
      </c>
      <c r="F919" s="61" t="s">
        <v>2034</v>
      </c>
      <c r="G919" s="43" t="str">
        <f t="shared" si="226"/>
        <v>42,94</v>
      </c>
      <c r="H919" s="43" t="str">
        <f t="shared" si="227"/>
        <v>42,94</v>
      </c>
      <c r="I919" s="43">
        <f t="shared" si="228"/>
        <v>45.94</v>
      </c>
      <c r="J919" s="61" t="s">
        <v>2838</v>
      </c>
      <c r="K919" s="58" t="str">
        <f t="shared" si="229"/>
        <v>914,53</v>
      </c>
      <c r="L919" s="47">
        <f t="shared" si="230"/>
        <v>915</v>
      </c>
      <c r="M919" s="53">
        <v>1.1000000000000001</v>
      </c>
      <c r="N919" s="54">
        <v>0</v>
      </c>
      <c r="O919" s="55">
        <f t="shared" si="231"/>
        <v>1006.5000000000001</v>
      </c>
      <c r="P919" s="57">
        <f t="shared" si="233"/>
        <v>1006</v>
      </c>
      <c r="Q919" s="23"/>
      <c r="R919" s="23"/>
      <c r="S919" s="46">
        <v>25</v>
      </c>
      <c r="T919" s="46">
        <v>25</v>
      </c>
      <c r="U919" s="46">
        <f t="shared" si="234"/>
        <v>160</v>
      </c>
      <c r="V919" s="15">
        <f t="shared" si="232"/>
        <v>210</v>
      </c>
    </row>
    <row r="920" spans="1:22" ht="13.5" customHeight="1">
      <c r="A920" s="23" t="str">
        <f t="shared" si="225"/>
        <v>LW3112050Podstawowy</v>
      </c>
      <c r="B920" s="18" t="s">
        <v>1743</v>
      </c>
      <c r="C920" s="14" t="s">
        <v>431</v>
      </c>
      <c r="D920" s="15">
        <v>120</v>
      </c>
      <c r="E920" s="13">
        <v>50</v>
      </c>
      <c r="F920" s="61" t="s">
        <v>2770</v>
      </c>
      <c r="G920" s="43" t="str">
        <f t="shared" si="226"/>
        <v>44,42</v>
      </c>
      <c r="H920" s="43" t="str">
        <f t="shared" si="227"/>
        <v>44,42</v>
      </c>
      <c r="I920" s="43">
        <f t="shared" si="228"/>
        <v>47.42</v>
      </c>
      <c r="J920" s="61" t="s">
        <v>2839</v>
      </c>
      <c r="K920" s="58" t="str">
        <f t="shared" si="229"/>
        <v>883,70</v>
      </c>
      <c r="L920" s="47">
        <f t="shared" si="230"/>
        <v>884</v>
      </c>
      <c r="M920" s="53">
        <v>1.1000000000000001</v>
      </c>
      <c r="N920" s="54">
        <v>0</v>
      </c>
      <c r="O920" s="55">
        <f t="shared" si="231"/>
        <v>972.40000000000009</v>
      </c>
      <c r="P920" s="57">
        <f t="shared" si="233"/>
        <v>972</v>
      </c>
      <c r="Q920" s="23"/>
      <c r="R920" s="23"/>
      <c r="S920" s="46">
        <v>25</v>
      </c>
      <c r="T920" s="46">
        <v>25</v>
      </c>
      <c r="U920" s="46">
        <f t="shared" si="234"/>
        <v>160</v>
      </c>
      <c r="V920" s="15">
        <f t="shared" si="232"/>
        <v>210</v>
      </c>
    </row>
    <row r="921" spans="1:22" ht="13.5" customHeight="1">
      <c r="A921" s="23" t="str">
        <f t="shared" si="225"/>
        <v>LW3212050Podstawowy</v>
      </c>
      <c r="B921" s="18" t="s">
        <v>1744</v>
      </c>
      <c r="C921" s="14" t="s">
        <v>431</v>
      </c>
      <c r="D921" s="15">
        <v>120</v>
      </c>
      <c r="E921" s="13">
        <v>50</v>
      </c>
      <c r="F921" s="61" t="s">
        <v>2771</v>
      </c>
      <c r="G921" s="43" t="str">
        <f t="shared" si="226"/>
        <v>47,03</v>
      </c>
      <c r="H921" s="43" t="str">
        <f t="shared" si="227"/>
        <v>47,03</v>
      </c>
      <c r="I921" s="43">
        <f t="shared" si="228"/>
        <v>50.03</v>
      </c>
      <c r="J921" s="61" t="s">
        <v>2840</v>
      </c>
      <c r="K921" s="58" t="str">
        <f t="shared" si="229"/>
        <v>1019,43</v>
      </c>
      <c r="L921" s="47">
        <f t="shared" si="230"/>
        <v>1020</v>
      </c>
      <c r="M921" s="53">
        <v>1.1000000000000001</v>
      </c>
      <c r="N921" s="54">
        <v>0</v>
      </c>
      <c r="O921" s="55">
        <f t="shared" si="231"/>
        <v>1122</v>
      </c>
      <c r="P921" s="57">
        <f t="shared" si="233"/>
        <v>1122</v>
      </c>
      <c r="Q921" s="23"/>
      <c r="R921" s="23"/>
      <c r="S921" s="46">
        <v>25</v>
      </c>
      <c r="T921" s="46">
        <v>25</v>
      </c>
      <c r="U921" s="46">
        <f t="shared" si="234"/>
        <v>180</v>
      </c>
      <c r="V921" s="15">
        <f t="shared" si="232"/>
        <v>230</v>
      </c>
    </row>
    <row r="922" spans="1:22" ht="13.5" customHeight="1">
      <c r="A922" s="23" t="str">
        <f t="shared" si="225"/>
        <v>LW3312050Podstawowy</v>
      </c>
      <c r="B922" s="18" t="s">
        <v>1745</v>
      </c>
      <c r="C922" s="14" t="s">
        <v>431</v>
      </c>
      <c r="D922" s="15">
        <v>120</v>
      </c>
      <c r="E922" s="13">
        <v>50</v>
      </c>
      <c r="F922" s="61" t="s">
        <v>2772</v>
      </c>
      <c r="G922" s="43" t="str">
        <f t="shared" si="226"/>
        <v>48,11</v>
      </c>
      <c r="H922" s="43" t="str">
        <f t="shared" si="227"/>
        <v>48,11</v>
      </c>
      <c r="I922" s="43">
        <f t="shared" si="228"/>
        <v>51.11</v>
      </c>
      <c r="J922" s="61" t="s">
        <v>2841</v>
      </c>
      <c r="K922" s="58" t="str">
        <f t="shared" si="229"/>
        <v>856,74</v>
      </c>
      <c r="L922" s="47">
        <f t="shared" si="230"/>
        <v>857</v>
      </c>
      <c r="M922" s="53">
        <v>1.1000000000000001</v>
      </c>
      <c r="N922" s="54">
        <v>0</v>
      </c>
      <c r="O922" s="55">
        <f t="shared" si="231"/>
        <v>942.7</v>
      </c>
      <c r="P922" s="57">
        <f t="shared" si="233"/>
        <v>942</v>
      </c>
      <c r="Q922" s="23"/>
      <c r="R922" s="23"/>
      <c r="S922" s="46">
        <v>25</v>
      </c>
      <c r="T922" s="46">
        <v>25</v>
      </c>
      <c r="U922" s="46">
        <f t="shared" si="234"/>
        <v>180</v>
      </c>
      <c r="V922" s="15">
        <f t="shared" si="232"/>
        <v>230</v>
      </c>
    </row>
    <row r="923" spans="1:22" ht="13.5" customHeight="1">
      <c r="A923" s="23" t="str">
        <f t="shared" si="225"/>
        <v>LW3412050Podstawowy</v>
      </c>
      <c r="B923" s="18" t="s">
        <v>1746</v>
      </c>
      <c r="C923" s="14" t="s">
        <v>431</v>
      </c>
      <c r="D923" s="15">
        <v>120</v>
      </c>
      <c r="E923" s="13">
        <v>50</v>
      </c>
      <c r="F923" s="61" t="s">
        <v>2560</v>
      </c>
      <c r="G923" s="43" t="str">
        <f t="shared" si="226"/>
        <v>47,45</v>
      </c>
      <c r="H923" s="43" t="str">
        <f t="shared" si="227"/>
        <v>47,45</v>
      </c>
      <c r="I923" s="43">
        <f t="shared" si="228"/>
        <v>50.45</v>
      </c>
      <c r="J923" s="61" t="s">
        <v>2842</v>
      </c>
      <c r="K923" s="58" t="str">
        <f t="shared" si="229"/>
        <v>1025,55</v>
      </c>
      <c r="L923" s="47">
        <f t="shared" si="230"/>
        <v>1026</v>
      </c>
      <c r="M923" s="53">
        <v>1.1000000000000001</v>
      </c>
      <c r="N923" s="54">
        <v>0</v>
      </c>
      <c r="O923" s="55">
        <f t="shared" si="231"/>
        <v>1128.6000000000001</v>
      </c>
      <c r="P923" s="57">
        <f t="shared" si="233"/>
        <v>1128</v>
      </c>
      <c r="Q923" s="23"/>
      <c r="R923" s="23"/>
      <c r="S923" s="46">
        <v>25</v>
      </c>
      <c r="T923" s="46">
        <v>25</v>
      </c>
      <c r="U923" s="46">
        <f t="shared" si="234"/>
        <v>180</v>
      </c>
      <c r="V923" s="15">
        <f t="shared" si="232"/>
        <v>230</v>
      </c>
    </row>
    <row r="924" spans="1:22" ht="13.5" customHeight="1">
      <c r="A924" s="23" t="str">
        <f t="shared" si="225"/>
        <v>LW3512050Podstawowy</v>
      </c>
      <c r="B924" s="18" t="s">
        <v>1747</v>
      </c>
      <c r="C924" s="14" t="s">
        <v>431</v>
      </c>
      <c r="D924" s="15">
        <v>120</v>
      </c>
      <c r="E924" s="13">
        <v>50</v>
      </c>
      <c r="F924" s="61" t="s">
        <v>2773</v>
      </c>
      <c r="G924" s="43" t="str">
        <f t="shared" si="226"/>
        <v>38,94</v>
      </c>
      <c r="H924" s="43" t="str">
        <f t="shared" si="227"/>
        <v>38,94</v>
      </c>
      <c r="I924" s="43">
        <f t="shared" si="228"/>
        <v>41.94</v>
      </c>
      <c r="J924" s="61" t="s">
        <v>2843</v>
      </c>
      <c r="K924" s="58" t="str">
        <f t="shared" si="229"/>
        <v>664,35</v>
      </c>
      <c r="L924" s="47">
        <f t="shared" si="230"/>
        <v>665</v>
      </c>
      <c r="M924" s="53">
        <v>1.1000000000000001</v>
      </c>
      <c r="N924" s="54">
        <v>0</v>
      </c>
      <c r="O924" s="55">
        <f t="shared" si="231"/>
        <v>731.50000000000011</v>
      </c>
      <c r="P924" s="57">
        <f t="shared" si="233"/>
        <v>731</v>
      </c>
      <c r="Q924" s="23"/>
      <c r="R924" s="23"/>
      <c r="S924" s="46">
        <v>25</v>
      </c>
      <c r="T924" s="46">
        <v>25</v>
      </c>
      <c r="U924" s="46">
        <f t="shared" si="234"/>
        <v>160</v>
      </c>
      <c r="V924" s="15">
        <f t="shared" si="232"/>
        <v>210</v>
      </c>
    </row>
    <row r="925" spans="1:22" ht="13.5" customHeight="1">
      <c r="A925" s="23" t="str">
        <f t="shared" si="225"/>
        <v>LW3612050Podstawowy</v>
      </c>
      <c r="B925" s="18" t="s">
        <v>1748</v>
      </c>
      <c r="C925" s="14" t="s">
        <v>431</v>
      </c>
      <c r="D925" s="15">
        <v>120</v>
      </c>
      <c r="E925" s="13">
        <v>50</v>
      </c>
      <c r="F925" s="61" t="s">
        <v>8</v>
      </c>
      <c r="G925" s="43" t="str">
        <f t="shared" si="226"/>
        <v>41,55</v>
      </c>
      <c r="H925" s="43" t="str">
        <f t="shared" si="227"/>
        <v>41,55</v>
      </c>
      <c r="I925" s="43">
        <f t="shared" si="228"/>
        <v>44.55</v>
      </c>
      <c r="J925" s="61" t="s">
        <v>2844</v>
      </c>
      <c r="K925" s="58" t="str">
        <f t="shared" si="229"/>
        <v>800,08</v>
      </c>
      <c r="L925" s="47">
        <f t="shared" si="230"/>
        <v>801</v>
      </c>
      <c r="M925" s="53">
        <v>1.1000000000000001</v>
      </c>
      <c r="N925" s="54">
        <v>0</v>
      </c>
      <c r="O925" s="55">
        <f t="shared" si="231"/>
        <v>881.1</v>
      </c>
      <c r="P925" s="57">
        <f t="shared" si="233"/>
        <v>881</v>
      </c>
      <c r="Q925" s="23"/>
      <c r="R925" s="23"/>
      <c r="S925" s="46">
        <v>25</v>
      </c>
      <c r="T925" s="46">
        <v>25</v>
      </c>
      <c r="U925" s="46">
        <f t="shared" si="234"/>
        <v>160</v>
      </c>
      <c r="V925" s="15">
        <f t="shared" si="232"/>
        <v>210</v>
      </c>
    </row>
    <row r="926" spans="1:22" ht="13.5" customHeight="1">
      <c r="A926" s="23" t="str">
        <f t="shared" si="225"/>
        <v>LW3712050Podstawowy</v>
      </c>
      <c r="B926" s="18" t="s">
        <v>1907</v>
      </c>
      <c r="C926" s="14" t="s">
        <v>431</v>
      </c>
      <c r="D926" s="15">
        <v>120</v>
      </c>
      <c r="E926" s="13">
        <v>50</v>
      </c>
      <c r="F926" s="61" t="s">
        <v>19</v>
      </c>
      <c r="G926" s="43" t="str">
        <f t="shared" si="226"/>
        <v>38,2</v>
      </c>
      <c r="H926" s="43" t="str">
        <f t="shared" si="227"/>
        <v>38,2</v>
      </c>
      <c r="I926" s="43">
        <f t="shared" si="228"/>
        <v>41.2</v>
      </c>
      <c r="J926" s="61" t="s">
        <v>2845</v>
      </c>
      <c r="K926" s="58" t="str">
        <f t="shared" si="229"/>
        <v>597,14</v>
      </c>
      <c r="L926" s="47">
        <f t="shared" si="230"/>
        <v>598</v>
      </c>
      <c r="M926" s="53">
        <v>1.1000000000000001</v>
      </c>
      <c r="N926" s="54">
        <v>0</v>
      </c>
      <c r="O926" s="55">
        <f t="shared" si="231"/>
        <v>657.80000000000007</v>
      </c>
      <c r="P926" s="57">
        <f t="shared" si="233"/>
        <v>657</v>
      </c>
      <c r="Q926" s="23"/>
      <c r="R926" s="23"/>
      <c r="S926" s="46">
        <v>25</v>
      </c>
      <c r="T926" s="46">
        <v>25</v>
      </c>
      <c r="U926" s="46">
        <f t="shared" si="234"/>
        <v>160</v>
      </c>
      <c r="V926" s="15">
        <f t="shared" si="232"/>
        <v>210</v>
      </c>
    </row>
    <row r="927" spans="1:22" ht="13.5" customHeight="1">
      <c r="A927" s="23" t="str">
        <f t="shared" si="225"/>
        <v>LW3812050Podstawowy</v>
      </c>
      <c r="B927" s="18" t="s">
        <v>1978</v>
      </c>
      <c r="C927" s="14" t="s">
        <v>431</v>
      </c>
      <c r="D927" s="15">
        <v>120</v>
      </c>
      <c r="E927" s="13">
        <v>50</v>
      </c>
      <c r="F927" s="61" t="s">
        <v>2774</v>
      </c>
      <c r="G927" s="43" t="str">
        <f t="shared" si="226"/>
        <v>38,98</v>
      </c>
      <c r="H927" s="43" t="str">
        <f t="shared" si="227"/>
        <v>38,98</v>
      </c>
      <c r="I927" s="43">
        <f t="shared" si="228"/>
        <v>41.98</v>
      </c>
      <c r="J927" s="61" t="s">
        <v>2846</v>
      </c>
      <c r="K927" s="58" t="str">
        <f t="shared" si="229"/>
        <v>723,65</v>
      </c>
      <c r="L927" s="47">
        <f t="shared" si="230"/>
        <v>724</v>
      </c>
      <c r="M927" s="53">
        <v>1.1000000000000001</v>
      </c>
      <c r="N927" s="54">
        <v>0</v>
      </c>
      <c r="O927" s="55">
        <f t="shared" si="231"/>
        <v>796.40000000000009</v>
      </c>
      <c r="P927" s="57">
        <f t="shared" si="233"/>
        <v>796</v>
      </c>
      <c r="Q927" s="23"/>
      <c r="R927" s="23"/>
      <c r="S927" s="46">
        <v>25</v>
      </c>
      <c r="T927" s="46">
        <v>25</v>
      </c>
      <c r="U927" s="46">
        <f t="shared" si="234"/>
        <v>160</v>
      </c>
      <c r="V927" s="15">
        <f t="shared" si="232"/>
        <v>210</v>
      </c>
    </row>
    <row r="928" spans="1:22" ht="13.5" customHeight="1">
      <c r="A928" s="235" t="str">
        <f t="shared" ref="A928:A964" si="235">CONCATENATE(B928,D928,E928,C928)</f>
        <v>LW duble 1 12050Kolor</v>
      </c>
      <c r="B928" s="18" t="s">
        <v>90</v>
      </c>
      <c r="C928" s="14" t="s">
        <v>2</v>
      </c>
      <c r="D928" s="15">
        <v>120</v>
      </c>
      <c r="E928" s="13">
        <v>50</v>
      </c>
      <c r="F928" s="61" t="s">
        <v>2747</v>
      </c>
      <c r="G928" s="43" t="str">
        <f>LEFT(F928,FIND("kg",F928)-2)</f>
        <v>39,22</v>
      </c>
      <c r="H928" s="43" t="str">
        <f t="shared" si="227"/>
        <v>39,22</v>
      </c>
      <c r="I928" s="43">
        <f t="shared" ref="I928:I964" si="236">H928+3</f>
        <v>42.22</v>
      </c>
      <c r="J928" s="61" t="s">
        <v>2775</v>
      </c>
      <c r="K928" s="58" t="str">
        <f t="shared" ref="K928:K943" si="237">LEFT(J928,FIND("zł",J928)-2)</f>
        <v>755,16</v>
      </c>
      <c r="L928" s="51">
        <f t="shared" ref="L928:L943" si="238">ROUNDUP(K928,0)</f>
        <v>756</v>
      </c>
      <c r="M928" s="53">
        <v>1.1000000000000001</v>
      </c>
      <c r="N928" s="54">
        <v>0</v>
      </c>
      <c r="O928" s="55">
        <f t="shared" ref="O928:O964" si="239">L928*M928+N928</f>
        <v>831.6</v>
      </c>
      <c r="P928" s="57">
        <f t="shared" si="233"/>
        <v>831</v>
      </c>
      <c r="Q928" s="23"/>
      <c r="R928" s="23"/>
      <c r="S928" s="46">
        <v>25</v>
      </c>
      <c r="T928" s="46">
        <v>25</v>
      </c>
      <c r="U928" s="46">
        <f t="shared" si="234"/>
        <v>160</v>
      </c>
      <c r="V928" s="15">
        <f>SUM(S928:U928)</f>
        <v>210</v>
      </c>
    </row>
    <row r="929" spans="1:22" ht="13.5" customHeight="1">
      <c r="A929" s="235" t="str">
        <f t="shared" si="235"/>
        <v>LW duble 2 12050Kolor</v>
      </c>
      <c r="B929" s="18" t="s">
        <v>91</v>
      </c>
      <c r="C929" s="14" t="s">
        <v>2</v>
      </c>
      <c r="D929" s="15">
        <v>120</v>
      </c>
      <c r="E929" s="13">
        <v>50</v>
      </c>
      <c r="F929" s="61" t="s">
        <v>2748</v>
      </c>
      <c r="G929" s="43" t="str">
        <f t="shared" ref="G929:G991" si="240">LEFT(F929,FIND("kg",F929)-2)</f>
        <v>39,35</v>
      </c>
      <c r="H929" s="43" t="str">
        <f t="shared" si="227"/>
        <v>39,35</v>
      </c>
      <c r="I929" s="43">
        <f t="shared" si="236"/>
        <v>42.35</v>
      </c>
      <c r="J929" s="61" t="s">
        <v>2776</v>
      </c>
      <c r="K929" s="58" t="str">
        <f t="shared" si="237"/>
        <v>864,60</v>
      </c>
      <c r="L929" s="51">
        <f t="shared" si="238"/>
        <v>865</v>
      </c>
      <c r="M929" s="53">
        <v>1.1000000000000001</v>
      </c>
      <c r="N929" s="54">
        <v>0</v>
      </c>
      <c r="O929" s="55">
        <f t="shared" si="239"/>
        <v>951.50000000000011</v>
      </c>
      <c r="P929" s="57">
        <f t="shared" si="233"/>
        <v>951</v>
      </c>
      <c r="Q929" s="23"/>
      <c r="R929" s="23"/>
      <c r="S929" s="46">
        <v>25</v>
      </c>
      <c r="T929" s="46">
        <v>25</v>
      </c>
      <c r="U929" s="46">
        <f t="shared" si="234"/>
        <v>160</v>
      </c>
      <c r="V929" s="15">
        <f t="shared" ref="V929:V964" si="241">SUM(S929:U929)</f>
        <v>210</v>
      </c>
    </row>
    <row r="930" spans="1:22" ht="13.5" customHeight="1">
      <c r="A930" s="235" t="str">
        <f t="shared" si="235"/>
        <v>LW duble 3 12050Kolor</v>
      </c>
      <c r="B930" s="18" t="s">
        <v>92</v>
      </c>
      <c r="C930" s="14" t="s">
        <v>2</v>
      </c>
      <c r="D930" s="15">
        <v>120</v>
      </c>
      <c r="E930" s="13">
        <v>50</v>
      </c>
      <c r="F930" s="61" t="s">
        <v>2749</v>
      </c>
      <c r="G930" s="43" t="str">
        <f t="shared" si="240"/>
        <v>43,55</v>
      </c>
      <c r="H930" s="43" t="str">
        <f t="shared" si="227"/>
        <v>43,55</v>
      </c>
      <c r="I930" s="43">
        <f t="shared" si="236"/>
        <v>46.55</v>
      </c>
      <c r="J930" s="61" t="s">
        <v>2777</v>
      </c>
      <c r="K930" s="58" t="str">
        <f t="shared" si="237"/>
        <v>1075,68</v>
      </c>
      <c r="L930" s="51">
        <f t="shared" si="238"/>
        <v>1076</v>
      </c>
      <c r="M930" s="53">
        <v>1.1000000000000001</v>
      </c>
      <c r="N930" s="54">
        <v>0</v>
      </c>
      <c r="O930" s="55">
        <f t="shared" si="239"/>
        <v>1183.6000000000001</v>
      </c>
      <c r="P930" s="57">
        <f t="shared" si="233"/>
        <v>1183</v>
      </c>
      <c r="Q930" s="23"/>
      <c r="R930" s="23"/>
      <c r="S930" s="46">
        <v>25</v>
      </c>
      <c r="T930" s="46">
        <v>25</v>
      </c>
      <c r="U930" s="46">
        <f t="shared" si="234"/>
        <v>160</v>
      </c>
      <c r="V930" s="15">
        <f t="shared" si="241"/>
        <v>210</v>
      </c>
    </row>
    <row r="931" spans="1:22" ht="13.5" customHeight="1">
      <c r="A931" s="235" t="str">
        <f t="shared" si="235"/>
        <v>LW1 12050Kolor</v>
      </c>
      <c r="B931" s="18" t="s">
        <v>93</v>
      </c>
      <c r="C931" s="14" t="s">
        <v>2</v>
      </c>
      <c r="D931" s="15">
        <v>120</v>
      </c>
      <c r="E931" s="13">
        <v>50</v>
      </c>
      <c r="F931" s="61" t="s">
        <v>2750</v>
      </c>
      <c r="G931" s="43" t="str">
        <f t="shared" si="240"/>
        <v>28,72</v>
      </c>
      <c r="H931" s="43" t="str">
        <f t="shared" si="227"/>
        <v>28,72</v>
      </c>
      <c r="I931" s="43">
        <f t="shared" si="236"/>
        <v>31.72</v>
      </c>
      <c r="J931" s="61" t="s">
        <v>2778</v>
      </c>
      <c r="K931" s="58" t="str">
        <f t="shared" si="237"/>
        <v>492,19</v>
      </c>
      <c r="L931" s="51">
        <f t="shared" si="238"/>
        <v>493</v>
      </c>
      <c r="M931" s="53">
        <v>1.1000000000000001</v>
      </c>
      <c r="N931" s="54">
        <v>0</v>
      </c>
      <c r="O931" s="55">
        <f t="shared" si="239"/>
        <v>542.30000000000007</v>
      </c>
      <c r="P931" s="57">
        <f t="shared" si="233"/>
        <v>542</v>
      </c>
      <c r="Q931" s="23"/>
      <c r="R931" s="23"/>
      <c r="S931" s="46">
        <v>25</v>
      </c>
      <c r="T931" s="46">
        <v>25</v>
      </c>
      <c r="U931" s="46">
        <f t="shared" si="234"/>
        <v>120</v>
      </c>
      <c r="V931" s="15">
        <f t="shared" si="241"/>
        <v>170</v>
      </c>
    </row>
    <row r="932" spans="1:22" ht="13.5" customHeight="1">
      <c r="A932" s="235" t="str">
        <f t="shared" si="235"/>
        <v>LW2 12050Kolor</v>
      </c>
      <c r="B932" s="18" t="s">
        <v>104</v>
      </c>
      <c r="C932" s="14" t="s">
        <v>2</v>
      </c>
      <c r="D932" s="15">
        <v>120</v>
      </c>
      <c r="E932" s="13">
        <v>50</v>
      </c>
      <c r="F932" s="61" t="s">
        <v>2751</v>
      </c>
      <c r="G932" s="43" t="str">
        <f t="shared" si="240"/>
        <v>30,09</v>
      </c>
      <c r="H932" s="43" t="str">
        <f t="shared" si="227"/>
        <v>30,09</v>
      </c>
      <c r="I932" s="43">
        <f t="shared" si="236"/>
        <v>33.090000000000003</v>
      </c>
      <c r="J932" s="61" t="s">
        <v>2779</v>
      </c>
      <c r="K932" s="58" t="str">
        <f t="shared" si="237"/>
        <v>540,45</v>
      </c>
      <c r="L932" s="51">
        <f t="shared" si="238"/>
        <v>541</v>
      </c>
      <c r="M932" s="53">
        <v>1.1000000000000001</v>
      </c>
      <c r="N932" s="54">
        <v>0</v>
      </c>
      <c r="O932" s="55">
        <f t="shared" si="239"/>
        <v>595.1</v>
      </c>
      <c r="P932" s="57">
        <f t="shared" si="233"/>
        <v>595</v>
      </c>
      <c r="Q932" s="23"/>
      <c r="R932" s="23"/>
      <c r="S932" s="46">
        <v>25</v>
      </c>
      <c r="T932" s="46">
        <v>25</v>
      </c>
      <c r="U932" s="46">
        <f t="shared" si="234"/>
        <v>120</v>
      </c>
      <c r="V932" s="15">
        <f t="shared" si="241"/>
        <v>170</v>
      </c>
    </row>
    <row r="933" spans="1:22" ht="13.5" customHeight="1">
      <c r="A933" s="235" t="str">
        <f t="shared" si="235"/>
        <v>LW3 12050Kolor</v>
      </c>
      <c r="B933" s="18" t="s">
        <v>106</v>
      </c>
      <c r="C933" s="14" t="s">
        <v>2</v>
      </c>
      <c r="D933" s="15">
        <v>120</v>
      </c>
      <c r="E933" s="13">
        <v>50</v>
      </c>
      <c r="F933" s="61" t="s">
        <v>2752</v>
      </c>
      <c r="G933" s="43" t="str">
        <f t="shared" si="240"/>
        <v>30,26</v>
      </c>
      <c r="H933" s="43" t="str">
        <f t="shared" si="227"/>
        <v>30,26</v>
      </c>
      <c r="I933" s="43">
        <f t="shared" si="236"/>
        <v>33.260000000000005</v>
      </c>
      <c r="J933" s="61" t="s">
        <v>2780</v>
      </c>
      <c r="K933" s="58" t="str">
        <f t="shared" si="237"/>
        <v>556,61</v>
      </c>
      <c r="L933" s="51">
        <f t="shared" si="238"/>
        <v>557</v>
      </c>
      <c r="M933" s="53">
        <v>1.1000000000000001</v>
      </c>
      <c r="N933" s="54">
        <v>0</v>
      </c>
      <c r="O933" s="55">
        <f t="shared" si="239"/>
        <v>612.70000000000005</v>
      </c>
      <c r="P933" s="57">
        <f t="shared" si="233"/>
        <v>612</v>
      </c>
      <c r="Q933" s="23"/>
      <c r="R933" s="23"/>
      <c r="S933" s="46">
        <v>25</v>
      </c>
      <c r="T933" s="46">
        <v>25</v>
      </c>
      <c r="U933" s="46">
        <f t="shared" si="234"/>
        <v>120</v>
      </c>
      <c r="V933" s="15">
        <f t="shared" si="241"/>
        <v>170</v>
      </c>
    </row>
    <row r="934" spans="1:22" ht="13.5" customHeight="1">
      <c r="A934" s="235" t="str">
        <f t="shared" si="235"/>
        <v>LW4 12050Kolor</v>
      </c>
      <c r="B934" s="18" t="s">
        <v>107</v>
      </c>
      <c r="C934" s="14" t="s">
        <v>2</v>
      </c>
      <c r="D934" s="15">
        <v>120</v>
      </c>
      <c r="E934" s="13">
        <v>50</v>
      </c>
      <c r="F934" s="61" t="s">
        <v>1921</v>
      </c>
      <c r="G934" s="43" t="str">
        <f t="shared" si="240"/>
        <v>33,69</v>
      </c>
      <c r="H934" s="43" t="str">
        <f t="shared" si="227"/>
        <v>33,69</v>
      </c>
      <c r="I934" s="43">
        <f t="shared" si="236"/>
        <v>36.69</v>
      </c>
      <c r="J934" s="61" t="s">
        <v>2781</v>
      </c>
      <c r="K934" s="58" t="str">
        <f t="shared" si="237"/>
        <v>637,28</v>
      </c>
      <c r="L934" s="51">
        <f t="shared" si="238"/>
        <v>638</v>
      </c>
      <c r="M934" s="53">
        <v>1.1000000000000001</v>
      </c>
      <c r="N934" s="54">
        <v>0</v>
      </c>
      <c r="O934" s="55">
        <f t="shared" si="239"/>
        <v>701.80000000000007</v>
      </c>
      <c r="P934" s="57">
        <f t="shared" si="233"/>
        <v>701</v>
      </c>
      <c r="Q934" s="23"/>
      <c r="R934" s="23"/>
      <c r="S934" s="46">
        <v>25</v>
      </c>
      <c r="T934" s="46">
        <v>25</v>
      </c>
      <c r="U934" s="46">
        <f t="shared" si="234"/>
        <v>120</v>
      </c>
      <c r="V934" s="15">
        <f t="shared" si="241"/>
        <v>170</v>
      </c>
    </row>
    <row r="935" spans="1:22" ht="13.5" customHeight="1">
      <c r="A935" s="235" t="str">
        <f t="shared" si="235"/>
        <v>LW5 12050Kolor</v>
      </c>
      <c r="B935" s="18" t="s">
        <v>108</v>
      </c>
      <c r="C935" s="14" t="s">
        <v>2</v>
      </c>
      <c r="D935" s="15">
        <v>120</v>
      </c>
      <c r="E935" s="13">
        <v>50</v>
      </c>
      <c r="F935" s="61" t="s">
        <v>2753</v>
      </c>
      <c r="G935" s="43" t="str">
        <f t="shared" si="240"/>
        <v>34,67</v>
      </c>
      <c r="H935" s="43" t="str">
        <f t="shared" si="227"/>
        <v>34,67</v>
      </c>
      <c r="I935" s="43">
        <f t="shared" si="236"/>
        <v>37.67</v>
      </c>
      <c r="J935" s="61" t="s">
        <v>2782</v>
      </c>
      <c r="K935" s="58" t="str">
        <f t="shared" si="237"/>
        <v>674,58</v>
      </c>
      <c r="L935" s="51">
        <f t="shared" si="238"/>
        <v>675</v>
      </c>
      <c r="M935" s="53">
        <v>1.1000000000000001</v>
      </c>
      <c r="N935" s="54">
        <v>0</v>
      </c>
      <c r="O935" s="55">
        <f t="shared" si="239"/>
        <v>742.50000000000011</v>
      </c>
      <c r="P935" s="57">
        <f t="shared" si="233"/>
        <v>742</v>
      </c>
      <c r="Q935" s="23"/>
      <c r="R935" s="23"/>
      <c r="S935" s="46">
        <v>25</v>
      </c>
      <c r="T935" s="46">
        <v>25</v>
      </c>
      <c r="U935" s="46">
        <f t="shared" si="234"/>
        <v>120</v>
      </c>
      <c r="V935" s="15">
        <f t="shared" si="241"/>
        <v>170</v>
      </c>
    </row>
    <row r="936" spans="1:22" ht="13.5" customHeight="1">
      <c r="A936" s="235" t="str">
        <f t="shared" si="235"/>
        <v>LW6 12050Kolor</v>
      </c>
      <c r="B936" s="18" t="s">
        <v>109</v>
      </c>
      <c r="C936" s="14" t="s">
        <v>2</v>
      </c>
      <c r="D936" s="15">
        <v>120</v>
      </c>
      <c r="E936" s="13">
        <v>50</v>
      </c>
      <c r="F936" s="61" t="s">
        <v>2754</v>
      </c>
      <c r="G936" s="43" t="str">
        <f t="shared" si="240"/>
        <v>37,13</v>
      </c>
      <c r="H936" s="43" t="str">
        <f t="shared" si="227"/>
        <v>37,13</v>
      </c>
      <c r="I936" s="43">
        <f t="shared" si="236"/>
        <v>40.130000000000003</v>
      </c>
      <c r="J936" s="61" t="s">
        <v>2783</v>
      </c>
      <c r="K936" s="58" t="str">
        <f t="shared" si="237"/>
        <v>738,11</v>
      </c>
      <c r="L936" s="51">
        <f t="shared" si="238"/>
        <v>739</v>
      </c>
      <c r="M936" s="53">
        <v>1.1000000000000001</v>
      </c>
      <c r="N936" s="54">
        <v>0</v>
      </c>
      <c r="O936" s="55">
        <f t="shared" si="239"/>
        <v>812.90000000000009</v>
      </c>
      <c r="P936" s="57">
        <f t="shared" si="233"/>
        <v>812</v>
      </c>
      <c r="Q936" s="23"/>
      <c r="R936" s="23"/>
      <c r="S936" s="46">
        <v>25</v>
      </c>
      <c r="T936" s="46">
        <v>25</v>
      </c>
      <c r="U936" s="46">
        <f t="shared" si="234"/>
        <v>160</v>
      </c>
      <c r="V936" s="15">
        <f t="shared" si="241"/>
        <v>210</v>
      </c>
    </row>
    <row r="937" spans="1:22" ht="13.5" customHeight="1">
      <c r="A937" s="235" t="str">
        <f t="shared" si="235"/>
        <v>LW7 12050Kolor</v>
      </c>
      <c r="B937" s="18" t="s">
        <v>110</v>
      </c>
      <c r="C937" s="14" t="s">
        <v>2</v>
      </c>
      <c r="D937" s="15">
        <v>120</v>
      </c>
      <c r="E937" s="13">
        <v>50</v>
      </c>
      <c r="F937" s="61" t="s">
        <v>11</v>
      </c>
      <c r="G937" s="43" t="str">
        <f t="shared" si="240"/>
        <v>32,89</v>
      </c>
      <c r="H937" s="43" t="str">
        <f t="shared" si="227"/>
        <v>32,89</v>
      </c>
      <c r="I937" s="43">
        <f t="shared" si="236"/>
        <v>35.89</v>
      </c>
      <c r="J937" s="61" t="s">
        <v>2784</v>
      </c>
      <c r="K937" s="58" t="str">
        <f t="shared" si="237"/>
        <v>635,04</v>
      </c>
      <c r="L937" s="51">
        <f t="shared" si="238"/>
        <v>636</v>
      </c>
      <c r="M937" s="53">
        <v>1.1000000000000001</v>
      </c>
      <c r="N937" s="54">
        <v>0</v>
      </c>
      <c r="O937" s="55">
        <f t="shared" si="239"/>
        <v>699.6</v>
      </c>
      <c r="P937" s="57">
        <f t="shared" si="233"/>
        <v>699</v>
      </c>
      <c r="Q937" s="23"/>
      <c r="R937" s="23"/>
      <c r="S937" s="46">
        <v>25</v>
      </c>
      <c r="T937" s="46">
        <v>25</v>
      </c>
      <c r="U937" s="46">
        <f t="shared" si="234"/>
        <v>120</v>
      </c>
      <c r="V937" s="15">
        <f t="shared" si="241"/>
        <v>170</v>
      </c>
    </row>
    <row r="938" spans="1:22" ht="13.5" customHeight="1">
      <c r="A938" s="235" t="str">
        <f t="shared" si="235"/>
        <v>LW8 12050Kolor</v>
      </c>
      <c r="B938" s="18" t="s">
        <v>111</v>
      </c>
      <c r="C938" s="14" t="s">
        <v>2</v>
      </c>
      <c r="D938" s="15">
        <v>120</v>
      </c>
      <c r="E938" s="13">
        <v>50</v>
      </c>
      <c r="F938" s="61" t="s">
        <v>2755</v>
      </c>
      <c r="G938" s="43" t="str">
        <f t="shared" si="240"/>
        <v>35,36</v>
      </c>
      <c r="H938" s="43" t="str">
        <f t="shared" si="227"/>
        <v>35,36</v>
      </c>
      <c r="I938" s="43">
        <f t="shared" si="236"/>
        <v>38.36</v>
      </c>
      <c r="J938" s="61" t="s">
        <v>2785</v>
      </c>
      <c r="K938" s="58" t="str">
        <f>LEFT(J938,FIND("zł",J938)-2)</f>
        <v>698,63</v>
      </c>
      <c r="L938" s="51">
        <f t="shared" si="238"/>
        <v>699</v>
      </c>
      <c r="M938" s="53">
        <v>1.1000000000000001</v>
      </c>
      <c r="N938" s="54">
        <v>0</v>
      </c>
      <c r="O938" s="55">
        <f t="shared" si="239"/>
        <v>768.90000000000009</v>
      </c>
      <c r="P938" s="57">
        <f t="shared" si="233"/>
        <v>768</v>
      </c>
      <c r="Q938" s="23"/>
      <c r="R938" s="23"/>
      <c r="S938" s="46">
        <v>25</v>
      </c>
      <c r="T938" s="46">
        <v>25</v>
      </c>
      <c r="U938" s="46">
        <f t="shared" si="234"/>
        <v>120</v>
      </c>
      <c r="V938" s="15">
        <f t="shared" si="241"/>
        <v>170</v>
      </c>
    </row>
    <row r="939" spans="1:22" ht="13.5" customHeight="1">
      <c r="A939" s="235" t="str">
        <f t="shared" si="235"/>
        <v>LW9 12050Kolor</v>
      </c>
      <c r="B939" s="18" t="s">
        <v>112</v>
      </c>
      <c r="C939" s="14" t="s">
        <v>2</v>
      </c>
      <c r="D939" s="15">
        <v>120</v>
      </c>
      <c r="E939" s="13">
        <v>50</v>
      </c>
      <c r="F939" s="61" t="s">
        <v>2756</v>
      </c>
      <c r="G939" s="43" t="str">
        <f t="shared" si="240"/>
        <v>35,92</v>
      </c>
      <c r="H939" s="43" t="str">
        <f t="shared" si="227"/>
        <v>35,92</v>
      </c>
      <c r="I939" s="43">
        <f t="shared" si="236"/>
        <v>38.92</v>
      </c>
      <c r="J939" s="61" t="s">
        <v>2786</v>
      </c>
      <c r="K939" s="58" t="str">
        <f t="shared" si="237"/>
        <v>751,48</v>
      </c>
      <c r="L939" s="51">
        <f t="shared" si="238"/>
        <v>752</v>
      </c>
      <c r="M939" s="53">
        <v>1.1000000000000001</v>
      </c>
      <c r="N939" s="54">
        <v>0</v>
      </c>
      <c r="O939" s="55">
        <f t="shared" si="239"/>
        <v>827.2</v>
      </c>
      <c r="P939" s="57">
        <f t="shared" si="233"/>
        <v>827</v>
      </c>
      <c r="Q939" s="23"/>
      <c r="R939" s="23"/>
      <c r="S939" s="46">
        <v>25</v>
      </c>
      <c r="T939" s="46">
        <v>25</v>
      </c>
      <c r="U939" s="46">
        <f t="shared" si="234"/>
        <v>120</v>
      </c>
      <c r="V939" s="15">
        <f t="shared" si="241"/>
        <v>170</v>
      </c>
    </row>
    <row r="940" spans="1:22" ht="13.5" customHeight="1">
      <c r="A940" s="235" t="str">
        <f t="shared" si="235"/>
        <v>LW10 12050Kolor</v>
      </c>
      <c r="B940" s="18" t="s">
        <v>94</v>
      </c>
      <c r="C940" s="14" t="s">
        <v>2</v>
      </c>
      <c r="D940" s="15">
        <v>120</v>
      </c>
      <c r="E940" s="13">
        <v>50</v>
      </c>
      <c r="F940" s="61" t="s">
        <v>2757</v>
      </c>
      <c r="G940" s="43" t="str">
        <f t="shared" si="240"/>
        <v>38,38</v>
      </c>
      <c r="H940" s="43" t="str">
        <f t="shared" si="227"/>
        <v>38,38</v>
      </c>
      <c r="I940" s="43">
        <f t="shared" si="236"/>
        <v>41.38</v>
      </c>
      <c r="J940" s="61" t="s">
        <v>2787</v>
      </c>
      <c r="K940" s="58" t="str">
        <f t="shared" si="237"/>
        <v>815,00</v>
      </c>
      <c r="L940" s="51">
        <f t="shared" si="238"/>
        <v>815</v>
      </c>
      <c r="M940" s="53">
        <v>1.1000000000000001</v>
      </c>
      <c r="N940" s="54">
        <v>0</v>
      </c>
      <c r="O940" s="55">
        <f t="shared" si="239"/>
        <v>896.50000000000011</v>
      </c>
      <c r="P940" s="57">
        <f t="shared" si="233"/>
        <v>896</v>
      </c>
      <c r="Q940" s="23"/>
      <c r="R940" s="23"/>
      <c r="S940" s="46">
        <v>25</v>
      </c>
      <c r="T940" s="46">
        <v>25</v>
      </c>
      <c r="U940" s="46">
        <f t="shared" si="234"/>
        <v>160</v>
      </c>
      <c r="V940" s="15">
        <f t="shared" si="241"/>
        <v>210</v>
      </c>
    </row>
    <row r="941" spans="1:22" ht="13.5" customHeight="1">
      <c r="A941" s="235" t="str">
        <f t="shared" si="235"/>
        <v>LW11 12050Kolor</v>
      </c>
      <c r="B941" s="18" t="s">
        <v>95</v>
      </c>
      <c r="C941" s="14" t="s">
        <v>2</v>
      </c>
      <c r="D941" s="15">
        <v>120</v>
      </c>
      <c r="E941" s="13">
        <v>50</v>
      </c>
      <c r="F941" s="61" t="s">
        <v>19</v>
      </c>
      <c r="G941" s="43" t="str">
        <f t="shared" si="240"/>
        <v>38,2</v>
      </c>
      <c r="H941" s="43" t="str">
        <f t="shared" si="227"/>
        <v>38,2</v>
      </c>
      <c r="I941" s="43">
        <f t="shared" si="236"/>
        <v>41.2</v>
      </c>
      <c r="J941" s="61" t="s">
        <v>2788</v>
      </c>
      <c r="K941" s="58" t="str">
        <f t="shared" si="237"/>
        <v>691,79</v>
      </c>
      <c r="L941" s="51">
        <f t="shared" si="238"/>
        <v>692</v>
      </c>
      <c r="M941" s="53">
        <v>1.1000000000000001</v>
      </c>
      <c r="N941" s="54">
        <v>0</v>
      </c>
      <c r="O941" s="55">
        <f t="shared" si="239"/>
        <v>761.2</v>
      </c>
      <c r="P941" s="57">
        <f t="shared" si="233"/>
        <v>761</v>
      </c>
      <c r="Q941" s="23"/>
      <c r="R941" s="23"/>
      <c r="S941" s="46">
        <v>25</v>
      </c>
      <c r="T941" s="46">
        <v>25</v>
      </c>
      <c r="U941" s="46">
        <f t="shared" si="234"/>
        <v>160</v>
      </c>
      <c r="V941" s="15">
        <f t="shared" si="241"/>
        <v>210</v>
      </c>
    </row>
    <row r="942" spans="1:22" ht="13.5" customHeight="1">
      <c r="A942" s="235" t="str">
        <f t="shared" si="235"/>
        <v>LW12 12050Kolor</v>
      </c>
      <c r="B942" s="18" t="s">
        <v>96</v>
      </c>
      <c r="C942" s="14" t="s">
        <v>2</v>
      </c>
      <c r="D942" s="15">
        <v>120</v>
      </c>
      <c r="E942" s="13">
        <v>50</v>
      </c>
      <c r="F942" s="61" t="s">
        <v>2758</v>
      </c>
      <c r="G942" s="43" t="str">
        <f t="shared" si="240"/>
        <v>40,66</v>
      </c>
      <c r="H942" s="43" t="str">
        <f t="shared" si="227"/>
        <v>40,66</v>
      </c>
      <c r="I942" s="43">
        <f t="shared" si="236"/>
        <v>43.66</v>
      </c>
      <c r="J942" s="61" t="s">
        <v>2789</v>
      </c>
      <c r="K942" s="58" t="str">
        <f t="shared" si="237"/>
        <v>793,54</v>
      </c>
      <c r="L942" s="51">
        <f t="shared" si="238"/>
        <v>794</v>
      </c>
      <c r="M942" s="53">
        <v>1.1000000000000001</v>
      </c>
      <c r="N942" s="54">
        <v>0</v>
      </c>
      <c r="O942" s="55">
        <f t="shared" si="239"/>
        <v>873.40000000000009</v>
      </c>
      <c r="P942" s="57">
        <f t="shared" si="233"/>
        <v>873</v>
      </c>
      <c r="Q942" s="23"/>
      <c r="R942" s="23"/>
      <c r="S942" s="46">
        <v>25</v>
      </c>
      <c r="T942" s="46">
        <v>25</v>
      </c>
      <c r="U942" s="46">
        <f t="shared" si="234"/>
        <v>160</v>
      </c>
      <c r="V942" s="15">
        <f t="shared" si="241"/>
        <v>210</v>
      </c>
    </row>
    <row r="943" spans="1:22" ht="13.5" customHeight="1">
      <c r="A943" s="235" t="str">
        <f t="shared" si="235"/>
        <v>LW13 12050Kolor</v>
      </c>
      <c r="B943" s="18" t="s">
        <v>97</v>
      </c>
      <c r="C943" s="14" t="s">
        <v>2</v>
      </c>
      <c r="D943" s="15">
        <v>120</v>
      </c>
      <c r="E943" s="13">
        <v>50</v>
      </c>
      <c r="F943" s="61" t="s">
        <v>2759</v>
      </c>
      <c r="G943" s="43" t="str">
        <f t="shared" si="240"/>
        <v>40,49</v>
      </c>
      <c r="H943" s="43" t="str">
        <f t="shared" si="227"/>
        <v>40,49</v>
      </c>
      <c r="I943" s="43">
        <f t="shared" si="236"/>
        <v>43.49</v>
      </c>
      <c r="J943" s="61" t="s">
        <v>2790</v>
      </c>
      <c r="K943" s="58" t="str">
        <f t="shared" si="237"/>
        <v>800,15</v>
      </c>
      <c r="L943" s="51">
        <f t="shared" si="238"/>
        <v>801</v>
      </c>
      <c r="M943" s="53">
        <v>1.1000000000000001</v>
      </c>
      <c r="N943" s="54">
        <v>0</v>
      </c>
      <c r="O943" s="55">
        <f t="shared" si="239"/>
        <v>881.1</v>
      </c>
      <c r="P943" s="57">
        <f t="shared" si="233"/>
        <v>881</v>
      </c>
      <c r="Q943" s="23"/>
      <c r="R943" s="23"/>
      <c r="S943" s="46">
        <v>25</v>
      </c>
      <c r="T943" s="46">
        <v>25</v>
      </c>
      <c r="U943" s="46">
        <f t="shared" si="234"/>
        <v>160</v>
      </c>
      <c r="V943" s="15">
        <f t="shared" si="241"/>
        <v>210</v>
      </c>
    </row>
    <row r="944" spans="1:22" ht="13.5" customHeight="1">
      <c r="A944" s="235" t="str">
        <f t="shared" si="235"/>
        <v>LW14 12050Kolor</v>
      </c>
      <c r="B944" s="18" t="s">
        <v>98</v>
      </c>
      <c r="C944" s="14" t="s">
        <v>2</v>
      </c>
      <c r="D944" s="15">
        <v>120</v>
      </c>
      <c r="E944" s="13">
        <v>50</v>
      </c>
      <c r="F944" s="61" t="s">
        <v>2760</v>
      </c>
      <c r="G944" s="43" t="str">
        <f t="shared" si="240"/>
        <v>42,95</v>
      </c>
      <c r="H944" s="43" t="str">
        <f t="shared" si="227"/>
        <v>42,95</v>
      </c>
      <c r="I944" s="43">
        <f t="shared" si="236"/>
        <v>45.95</v>
      </c>
      <c r="J944" s="61" t="s">
        <v>2791</v>
      </c>
      <c r="K944" s="58" t="str">
        <f>LEFT(J944,FIND("zł",J944)-2)</f>
        <v>886,07</v>
      </c>
      <c r="L944" s="51">
        <f>ROUNDUP(K944,0)</f>
        <v>887</v>
      </c>
      <c r="M944" s="53">
        <v>1.1000000000000001</v>
      </c>
      <c r="N944" s="54">
        <v>0</v>
      </c>
      <c r="O944" s="55">
        <f t="shared" si="239"/>
        <v>975.7</v>
      </c>
      <c r="P944" s="57">
        <f t="shared" si="233"/>
        <v>975</v>
      </c>
      <c r="Q944" s="23"/>
      <c r="R944" s="23"/>
      <c r="S944" s="46">
        <v>25</v>
      </c>
      <c r="T944" s="46">
        <v>25</v>
      </c>
      <c r="U944" s="46">
        <f t="shared" si="234"/>
        <v>160</v>
      </c>
      <c r="V944" s="15">
        <f t="shared" si="241"/>
        <v>210</v>
      </c>
    </row>
    <row r="945" spans="1:22" ht="13.5" customHeight="1">
      <c r="A945" s="235" t="str">
        <f t="shared" si="235"/>
        <v>LW15 12050Kolor</v>
      </c>
      <c r="B945" s="18" t="s">
        <v>99</v>
      </c>
      <c r="C945" s="14" t="s">
        <v>2</v>
      </c>
      <c r="D945" s="15">
        <v>120</v>
      </c>
      <c r="E945" s="13">
        <v>50</v>
      </c>
      <c r="F945" s="61" t="s">
        <v>2761</v>
      </c>
      <c r="G945" s="43" t="str">
        <f t="shared" si="240"/>
        <v>37,44</v>
      </c>
      <c r="H945" s="43" t="str">
        <f t="shared" si="227"/>
        <v>37,44</v>
      </c>
      <c r="I945" s="43">
        <f t="shared" si="236"/>
        <v>40.44</v>
      </c>
      <c r="J945" s="61" t="s">
        <v>2792</v>
      </c>
      <c r="K945" s="58" t="str">
        <f t="shared" ref="K945:K964" si="242">LEFT(J945,FIND("zł",J945)-2)</f>
        <v>653,64</v>
      </c>
      <c r="L945" s="51">
        <f t="shared" ref="L945:L1001" si="243">ROUNDUP(K945,0)</f>
        <v>654</v>
      </c>
      <c r="M945" s="53">
        <v>1.1000000000000001</v>
      </c>
      <c r="N945" s="54">
        <v>0</v>
      </c>
      <c r="O945" s="55">
        <f t="shared" si="239"/>
        <v>719.40000000000009</v>
      </c>
      <c r="P945" s="57">
        <f t="shared" si="233"/>
        <v>719</v>
      </c>
      <c r="Q945" s="23"/>
      <c r="R945" s="23"/>
      <c r="S945" s="46">
        <v>25</v>
      </c>
      <c r="T945" s="46">
        <v>25</v>
      </c>
      <c r="U945" s="46">
        <f t="shared" si="234"/>
        <v>160</v>
      </c>
      <c r="V945" s="15">
        <f t="shared" si="241"/>
        <v>210</v>
      </c>
    </row>
    <row r="946" spans="1:22" ht="13.5" customHeight="1">
      <c r="A946" s="235" t="str">
        <f t="shared" si="235"/>
        <v>LW16 12050Kolor</v>
      </c>
      <c r="B946" s="18" t="s">
        <v>100</v>
      </c>
      <c r="C946" s="14" t="s">
        <v>2</v>
      </c>
      <c r="D946" s="15">
        <v>120</v>
      </c>
      <c r="E946" s="13">
        <v>50</v>
      </c>
      <c r="F946" s="61" t="s">
        <v>2762</v>
      </c>
      <c r="G946" s="43" t="str">
        <f t="shared" si="240"/>
        <v>39,93</v>
      </c>
      <c r="H946" s="43" t="str">
        <f t="shared" si="227"/>
        <v>39,93</v>
      </c>
      <c r="I946" s="43">
        <f t="shared" si="236"/>
        <v>42.93</v>
      </c>
      <c r="J946" s="61" t="s">
        <v>2793</v>
      </c>
      <c r="K946" s="58" t="str">
        <f t="shared" si="242"/>
        <v>785,60</v>
      </c>
      <c r="L946" s="51">
        <f t="shared" si="243"/>
        <v>786</v>
      </c>
      <c r="M946" s="53">
        <v>1.1000000000000001</v>
      </c>
      <c r="N946" s="54">
        <v>0</v>
      </c>
      <c r="O946" s="55">
        <f t="shared" si="239"/>
        <v>864.6</v>
      </c>
      <c r="P946" s="57">
        <f t="shared" si="233"/>
        <v>864</v>
      </c>
      <c r="Q946" s="23"/>
      <c r="R946" s="23"/>
      <c r="S946" s="46">
        <v>25</v>
      </c>
      <c r="T946" s="46">
        <v>25</v>
      </c>
      <c r="U946" s="46">
        <f t="shared" si="234"/>
        <v>160</v>
      </c>
      <c r="V946" s="15">
        <f t="shared" si="241"/>
        <v>210</v>
      </c>
    </row>
    <row r="947" spans="1:22" ht="13.5" customHeight="1">
      <c r="A947" s="235" t="str">
        <f t="shared" si="235"/>
        <v>LW17 12050Kolor</v>
      </c>
      <c r="B947" s="18" t="s">
        <v>101</v>
      </c>
      <c r="C947" s="14" t="s">
        <v>2</v>
      </c>
      <c r="D947" s="15">
        <v>120</v>
      </c>
      <c r="E947" s="13">
        <v>50</v>
      </c>
      <c r="F947" s="61" t="s">
        <v>2763</v>
      </c>
      <c r="G947" s="43" t="str">
        <f t="shared" si="240"/>
        <v>41,83</v>
      </c>
      <c r="H947" s="43" t="str">
        <f t="shared" si="227"/>
        <v>41,83</v>
      </c>
      <c r="I947" s="43">
        <f t="shared" si="236"/>
        <v>44.83</v>
      </c>
      <c r="J947" s="61" t="s">
        <v>2794</v>
      </c>
      <c r="K947" s="58" t="str">
        <f t="shared" si="242"/>
        <v>877,85</v>
      </c>
      <c r="L947" s="51">
        <f t="shared" si="243"/>
        <v>878</v>
      </c>
      <c r="M947" s="53">
        <v>1.1000000000000001</v>
      </c>
      <c r="N947" s="54">
        <v>0</v>
      </c>
      <c r="O947" s="55">
        <f t="shared" si="239"/>
        <v>965.80000000000007</v>
      </c>
      <c r="P947" s="57">
        <f t="shared" si="233"/>
        <v>965</v>
      </c>
      <c r="Q947" s="23"/>
      <c r="R947" s="23"/>
      <c r="S947" s="46">
        <v>25</v>
      </c>
      <c r="T947" s="46">
        <v>25</v>
      </c>
      <c r="U947" s="46">
        <f t="shared" si="234"/>
        <v>160</v>
      </c>
      <c r="V947" s="15">
        <f t="shared" si="241"/>
        <v>210</v>
      </c>
    </row>
    <row r="948" spans="1:22" ht="13.5" customHeight="1">
      <c r="A948" s="235" t="str">
        <f t="shared" si="235"/>
        <v>LW18 12050Kolor</v>
      </c>
      <c r="B948" s="18" t="s">
        <v>102</v>
      </c>
      <c r="C948" s="14" t="s">
        <v>2</v>
      </c>
      <c r="D948" s="15">
        <v>120</v>
      </c>
      <c r="E948" s="13">
        <v>50</v>
      </c>
      <c r="F948" s="61" t="s">
        <v>2764</v>
      </c>
      <c r="G948" s="43" t="str">
        <f t="shared" si="240"/>
        <v>44,29</v>
      </c>
      <c r="H948" s="43" t="str">
        <f t="shared" si="227"/>
        <v>44,29</v>
      </c>
      <c r="I948" s="43">
        <f t="shared" si="236"/>
        <v>47.29</v>
      </c>
      <c r="J948" s="61" t="s">
        <v>2795</v>
      </c>
      <c r="K948" s="58" t="str">
        <f t="shared" si="242"/>
        <v>928,63</v>
      </c>
      <c r="L948" s="51">
        <f t="shared" si="243"/>
        <v>929</v>
      </c>
      <c r="M948" s="53">
        <v>1.1000000000000001</v>
      </c>
      <c r="N948" s="54">
        <v>0</v>
      </c>
      <c r="O948" s="55">
        <f t="shared" si="239"/>
        <v>1021.9000000000001</v>
      </c>
      <c r="P948" s="57">
        <f t="shared" si="233"/>
        <v>1021</v>
      </c>
      <c r="Q948" s="23"/>
      <c r="R948" s="23"/>
      <c r="S948" s="46">
        <v>25</v>
      </c>
      <c r="T948" s="46">
        <v>25</v>
      </c>
      <c r="U948" s="46">
        <f t="shared" si="234"/>
        <v>160</v>
      </c>
      <c r="V948" s="15">
        <f t="shared" si="241"/>
        <v>210</v>
      </c>
    </row>
    <row r="949" spans="1:22" ht="13.5" customHeight="1">
      <c r="A949" s="235" t="str">
        <f t="shared" si="235"/>
        <v>LW19 12050Kolor</v>
      </c>
      <c r="B949" s="18" t="s">
        <v>103</v>
      </c>
      <c r="C949" s="14" t="s">
        <v>2</v>
      </c>
      <c r="D949" s="15">
        <v>120</v>
      </c>
      <c r="E949" s="13">
        <v>50</v>
      </c>
      <c r="F949" s="61" t="s">
        <v>2543</v>
      </c>
      <c r="G949" s="43" t="str">
        <f t="shared" si="240"/>
        <v>38,81</v>
      </c>
      <c r="H949" s="43" t="str">
        <f t="shared" si="227"/>
        <v>38,81</v>
      </c>
      <c r="I949" s="43">
        <f t="shared" si="236"/>
        <v>41.81</v>
      </c>
      <c r="J949" s="61" t="s">
        <v>2796</v>
      </c>
      <c r="K949" s="58" t="str">
        <f t="shared" si="242"/>
        <v>739,17</v>
      </c>
      <c r="L949" s="51">
        <f t="shared" si="243"/>
        <v>740</v>
      </c>
      <c r="M949" s="53">
        <v>1.1000000000000001</v>
      </c>
      <c r="N949" s="54">
        <v>0</v>
      </c>
      <c r="O949" s="55">
        <f t="shared" si="239"/>
        <v>814.00000000000011</v>
      </c>
      <c r="P949" s="57">
        <f t="shared" si="233"/>
        <v>814</v>
      </c>
      <c r="Q949" s="23"/>
      <c r="R949" s="23"/>
      <c r="S949" s="46">
        <v>25</v>
      </c>
      <c r="T949" s="46">
        <v>25</v>
      </c>
      <c r="U949" s="46">
        <f t="shared" si="234"/>
        <v>160</v>
      </c>
      <c r="V949" s="15">
        <f t="shared" si="241"/>
        <v>210</v>
      </c>
    </row>
    <row r="950" spans="1:22" ht="13.5" customHeight="1">
      <c r="A950" s="235" t="str">
        <f t="shared" si="235"/>
        <v>LW20 12050Kolor</v>
      </c>
      <c r="B950" s="18" t="s">
        <v>105</v>
      </c>
      <c r="C950" s="14" t="s">
        <v>2</v>
      </c>
      <c r="D950" s="15">
        <v>120</v>
      </c>
      <c r="E950" s="13">
        <v>50</v>
      </c>
      <c r="F950" s="61" t="s">
        <v>2765</v>
      </c>
      <c r="G950" s="43" t="str">
        <f t="shared" si="240"/>
        <v>41,3</v>
      </c>
      <c r="H950" s="43" t="str">
        <f t="shared" si="227"/>
        <v>41,3</v>
      </c>
      <c r="I950" s="43">
        <f t="shared" si="236"/>
        <v>44.3</v>
      </c>
      <c r="J950" s="61" t="s">
        <v>2797</v>
      </c>
      <c r="K950" s="58" t="str">
        <f t="shared" si="242"/>
        <v>825,46</v>
      </c>
      <c r="L950" s="51">
        <f t="shared" si="243"/>
        <v>826</v>
      </c>
      <c r="M950" s="53">
        <v>1.1000000000000001</v>
      </c>
      <c r="N950" s="54">
        <v>0</v>
      </c>
      <c r="O950" s="55">
        <f t="shared" si="239"/>
        <v>908.6</v>
      </c>
      <c r="P950" s="57">
        <f t="shared" si="233"/>
        <v>908</v>
      </c>
      <c r="Q950" s="23"/>
      <c r="R950" s="23"/>
      <c r="S950" s="46">
        <v>25</v>
      </c>
      <c r="T950" s="46">
        <v>25</v>
      </c>
      <c r="U950" s="46">
        <f t="shared" si="234"/>
        <v>160</v>
      </c>
      <c r="V950" s="15">
        <f t="shared" si="241"/>
        <v>210</v>
      </c>
    </row>
    <row r="951" spans="1:22" ht="13.5" customHeight="1">
      <c r="A951" s="235" t="str">
        <f t="shared" si="235"/>
        <v>LW2512050Kolor</v>
      </c>
      <c r="B951" s="18" t="s">
        <v>559</v>
      </c>
      <c r="C951" s="14" t="s">
        <v>2</v>
      </c>
      <c r="D951" s="15">
        <v>120</v>
      </c>
      <c r="E951" s="13">
        <v>50</v>
      </c>
      <c r="F951" s="61" t="s">
        <v>33</v>
      </c>
      <c r="G951" s="43" t="str">
        <f t="shared" si="240"/>
        <v>31,25</v>
      </c>
      <c r="H951" s="43" t="str">
        <f t="shared" si="227"/>
        <v>31,25</v>
      </c>
      <c r="I951" s="43">
        <f t="shared" si="236"/>
        <v>34.25</v>
      </c>
      <c r="J951" s="61" t="s">
        <v>2798</v>
      </c>
      <c r="K951" s="58" t="str">
        <f t="shared" si="242"/>
        <v>645,34</v>
      </c>
      <c r="L951" s="51">
        <f t="shared" si="243"/>
        <v>646</v>
      </c>
      <c r="M951" s="53">
        <v>1.1000000000000001</v>
      </c>
      <c r="N951" s="54">
        <v>0</v>
      </c>
      <c r="O951" s="55">
        <f t="shared" si="239"/>
        <v>710.6</v>
      </c>
      <c r="P951" s="57">
        <f t="shared" si="233"/>
        <v>710</v>
      </c>
      <c r="Q951" s="23"/>
      <c r="R951" s="23"/>
      <c r="S951" s="46">
        <v>25</v>
      </c>
      <c r="T951" s="46">
        <v>25</v>
      </c>
      <c r="U951" s="46">
        <f t="shared" si="234"/>
        <v>120</v>
      </c>
      <c r="V951" s="15">
        <f t="shared" si="241"/>
        <v>170</v>
      </c>
    </row>
    <row r="952" spans="1:22" ht="13.5" customHeight="1">
      <c r="A952" s="235" t="str">
        <f t="shared" si="235"/>
        <v>LW2612050Kolor</v>
      </c>
      <c r="B952" s="18" t="s">
        <v>560</v>
      </c>
      <c r="C952" s="14" t="s">
        <v>2</v>
      </c>
      <c r="D952" s="15">
        <v>120</v>
      </c>
      <c r="E952" s="13">
        <v>50</v>
      </c>
      <c r="F952" s="61" t="s">
        <v>2766</v>
      </c>
      <c r="G952" s="43" t="str">
        <f t="shared" si="240"/>
        <v>33,73</v>
      </c>
      <c r="H952" s="43" t="str">
        <f t="shared" si="227"/>
        <v>33,73</v>
      </c>
      <c r="I952" s="43">
        <f t="shared" si="236"/>
        <v>36.729999999999997</v>
      </c>
      <c r="J952" s="61" t="s">
        <v>2799</v>
      </c>
      <c r="K952" s="58" t="str">
        <f t="shared" si="242"/>
        <v>762,31</v>
      </c>
      <c r="L952" s="51">
        <f t="shared" si="243"/>
        <v>763</v>
      </c>
      <c r="M952" s="53">
        <v>1.1000000000000001</v>
      </c>
      <c r="N952" s="54">
        <v>0</v>
      </c>
      <c r="O952" s="55">
        <f t="shared" si="239"/>
        <v>839.30000000000007</v>
      </c>
      <c r="P952" s="57">
        <f t="shared" si="233"/>
        <v>839</v>
      </c>
      <c r="Q952" s="23"/>
      <c r="R952" s="23"/>
      <c r="S952" s="46">
        <v>25</v>
      </c>
      <c r="T952" s="46">
        <v>25</v>
      </c>
      <c r="U952" s="46">
        <f t="shared" si="234"/>
        <v>120</v>
      </c>
      <c r="V952" s="15">
        <f t="shared" si="241"/>
        <v>170</v>
      </c>
    </row>
    <row r="953" spans="1:22" ht="13.5" customHeight="1">
      <c r="A953" s="235" t="str">
        <f t="shared" si="235"/>
        <v>LW2712050Kolor</v>
      </c>
      <c r="B953" s="18" t="s">
        <v>1738</v>
      </c>
      <c r="C953" s="14" t="s">
        <v>2</v>
      </c>
      <c r="D953" s="15">
        <v>120</v>
      </c>
      <c r="E953" s="13">
        <v>50</v>
      </c>
      <c r="F953" s="61" t="s">
        <v>2767</v>
      </c>
      <c r="G953" s="43" t="str">
        <f t="shared" si="240"/>
        <v>34,63</v>
      </c>
      <c r="H953" s="43" t="str">
        <f t="shared" si="227"/>
        <v>34,63</v>
      </c>
      <c r="I953" s="43">
        <f t="shared" si="236"/>
        <v>37.630000000000003</v>
      </c>
      <c r="J953" s="61" t="s">
        <v>2800</v>
      </c>
      <c r="K953" s="58" t="str">
        <f t="shared" si="242"/>
        <v>740,50</v>
      </c>
      <c r="L953" s="51">
        <f t="shared" si="243"/>
        <v>741</v>
      </c>
      <c r="M953" s="53">
        <v>1.1000000000000001</v>
      </c>
      <c r="N953" s="54">
        <v>0</v>
      </c>
      <c r="O953" s="55">
        <f t="shared" si="239"/>
        <v>815.1</v>
      </c>
      <c r="P953" s="57">
        <f t="shared" si="233"/>
        <v>815</v>
      </c>
      <c r="Q953" s="23"/>
      <c r="R953" s="23"/>
      <c r="S953" s="46">
        <v>25</v>
      </c>
      <c r="T953" s="46">
        <v>25</v>
      </c>
      <c r="U953" s="46">
        <f t="shared" si="234"/>
        <v>120</v>
      </c>
      <c r="V953" s="15">
        <f t="shared" si="241"/>
        <v>170</v>
      </c>
    </row>
    <row r="954" spans="1:22" ht="13.5" customHeight="1">
      <c r="A954" s="235" t="str">
        <f t="shared" si="235"/>
        <v>LW2812050Kolor</v>
      </c>
      <c r="B954" s="18" t="s">
        <v>1739</v>
      </c>
      <c r="C954" s="14" t="s">
        <v>2</v>
      </c>
      <c r="D954" s="15">
        <v>120</v>
      </c>
      <c r="E954" s="13">
        <v>50</v>
      </c>
      <c r="F954" s="61" t="s">
        <v>2768</v>
      </c>
      <c r="G954" s="43" t="str">
        <f t="shared" si="240"/>
        <v>37,24</v>
      </c>
      <c r="H954" s="43" t="str">
        <f t="shared" ref="H954:H1001" si="244">MID(G954,1,5)</f>
        <v>37,24</v>
      </c>
      <c r="I954" s="43">
        <f t="shared" si="236"/>
        <v>40.24</v>
      </c>
      <c r="J954" s="61" t="s">
        <v>2801</v>
      </c>
      <c r="K954" s="58" t="str">
        <f t="shared" si="242"/>
        <v>877,67</v>
      </c>
      <c r="L954" s="51">
        <f t="shared" si="243"/>
        <v>878</v>
      </c>
      <c r="M954" s="53">
        <v>1.1000000000000001</v>
      </c>
      <c r="N954" s="54">
        <v>0</v>
      </c>
      <c r="O954" s="55">
        <f t="shared" si="239"/>
        <v>965.80000000000007</v>
      </c>
      <c r="P954" s="57">
        <f t="shared" si="233"/>
        <v>965</v>
      </c>
      <c r="Q954" s="23"/>
      <c r="R954" s="23"/>
      <c r="S954" s="46">
        <v>25</v>
      </c>
      <c r="T954" s="46">
        <v>25</v>
      </c>
      <c r="U954" s="46">
        <f t="shared" si="234"/>
        <v>160</v>
      </c>
      <c r="V954" s="15">
        <f t="shared" si="241"/>
        <v>210</v>
      </c>
    </row>
    <row r="955" spans="1:22" ht="13.5" customHeight="1">
      <c r="A955" s="235" t="str">
        <f t="shared" si="235"/>
        <v>LW2912050Kolor</v>
      </c>
      <c r="B955" s="18" t="s">
        <v>1740</v>
      </c>
      <c r="C955" s="14" t="s">
        <v>2</v>
      </c>
      <c r="D955" s="15">
        <v>120</v>
      </c>
      <c r="E955" s="13">
        <v>50</v>
      </c>
      <c r="F955" s="61" t="s">
        <v>2769</v>
      </c>
      <c r="G955" s="43" t="str">
        <f t="shared" si="240"/>
        <v>40,33</v>
      </c>
      <c r="H955" s="43" t="str">
        <f t="shared" si="244"/>
        <v>40,33</v>
      </c>
      <c r="I955" s="43">
        <f t="shared" si="236"/>
        <v>43.33</v>
      </c>
      <c r="J955" s="61" t="s">
        <v>2802</v>
      </c>
      <c r="K955" s="58" t="str">
        <f t="shared" si="242"/>
        <v>826,82</v>
      </c>
      <c r="L955" s="51">
        <f t="shared" si="243"/>
        <v>827</v>
      </c>
      <c r="M955" s="53">
        <v>1.1000000000000001</v>
      </c>
      <c r="N955" s="54">
        <v>0</v>
      </c>
      <c r="O955" s="55">
        <f t="shared" si="239"/>
        <v>909.7</v>
      </c>
      <c r="P955" s="57">
        <f t="shared" ref="P955:P1001" si="245">INT(O955)</f>
        <v>909</v>
      </c>
      <c r="Q955" s="23"/>
      <c r="R955" s="23"/>
      <c r="S955" s="46">
        <v>25</v>
      </c>
      <c r="T955" s="46">
        <v>25</v>
      </c>
      <c r="U955" s="46">
        <f t="shared" si="234"/>
        <v>160</v>
      </c>
      <c r="V955" s="15">
        <f t="shared" si="241"/>
        <v>210</v>
      </c>
    </row>
    <row r="956" spans="1:22" ht="13.5" customHeight="1">
      <c r="A956" s="235" t="str">
        <f t="shared" si="235"/>
        <v>LW3012050Kolor</v>
      </c>
      <c r="B956" s="18" t="s">
        <v>1742</v>
      </c>
      <c r="C956" s="14" t="s">
        <v>2</v>
      </c>
      <c r="D956" s="15">
        <v>120</v>
      </c>
      <c r="E956" s="13">
        <v>50</v>
      </c>
      <c r="F956" s="61" t="s">
        <v>2034</v>
      </c>
      <c r="G956" s="43" t="str">
        <f t="shared" si="240"/>
        <v>42,94</v>
      </c>
      <c r="H956" s="43" t="str">
        <f t="shared" si="244"/>
        <v>42,94</v>
      </c>
      <c r="I956" s="43">
        <f t="shared" si="236"/>
        <v>45.94</v>
      </c>
      <c r="J956" s="61" t="s">
        <v>2803</v>
      </c>
      <c r="K956" s="58" t="str">
        <f t="shared" si="242"/>
        <v>1005,58</v>
      </c>
      <c r="L956" s="51">
        <f t="shared" si="243"/>
        <v>1006</v>
      </c>
      <c r="M956" s="53">
        <v>1.1000000000000001</v>
      </c>
      <c r="N956" s="54">
        <v>0</v>
      </c>
      <c r="O956" s="55">
        <f t="shared" si="239"/>
        <v>1106.6000000000001</v>
      </c>
      <c r="P956" s="57">
        <f t="shared" si="245"/>
        <v>1106</v>
      </c>
      <c r="Q956" s="23"/>
      <c r="R956" s="23"/>
      <c r="S956" s="46">
        <v>25</v>
      </c>
      <c r="T956" s="46">
        <v>25</v>
      </c>
      <c r="U956" s="46">
        <f t="shared" si="234"/>
        <v>160</v>
      </c>
      <c r="V956" s="15">
        <f t="shared" si="241"/>
        <v>210</v>
      </c>
    </row>
    <row r="957" spans="1:22" ht="13.5" customHeight="1">
      <c r="A957" s="235" t="str">
        <f t="shared" si="235"/>
        <v>LW3112050Kolor</v>
      </c>
      <c r="B957" s="18" t="s">
        <v>1743</v>
      </c>
      <c r="C957" s="14" t="s">
        <v>2</v>
      </c>
      <c r="D957" s="15">
        <v>120</v>
      </c>
      <c r="E957" s="13">
        <v>50</v>
      </c>
      <c r="F957" s="61" t="s">
        <v>2770</v>
      </c>
      <c r="G957" s="43" t="str">
        <f t="shared" si="240"/>
        <v>44,42</v>
      </c>
      <c r="H957" s="43" t="str">
        <f t="shared" si="244"/>
        <v>44,42</v>
      </c>
      <c r="I957" s="43">
        <f t="shared" si="236"/>
        <v>47.42</v>
      </c>
      <c r="J957" s="61" t="s">
        <v>2804</v>
      </c>
      <c r="K957" s="58" t="str">
        <f t="shared" si="242"/>
        <v>978,65</v>
      </c>
      <c r="L957" s="51">
        <f t="shared" si="243"/>
        <v>979</v>
      </c>
      <c r="M957" s="53">
        <v>1.1000000000000001</v>
      </c>
      <c r="N957" s="54">
        <v>0</v>
      </c>
      <c r="O957" s="55">
        <f t="shared" si="239"/>
        <v>1076.9000000000001</v>
      </c>
      <c r="P957" s="57">
        <f t="shared" si="245"/>
        <v>1076</v>
      </c>
      <c r="Q957" s="23"/>
      <c r="R957" s="23"/>
      <c r="S957" s="46">
        <v>25</v>
      </c>
      <c r="T957" s="46">
        <v>25</v>
      </c>
      <c r="U957" s="46">
        <f t="shared" si="234"/>
        <v>160</v>
      </c>
      <c r="V957" s="15">
        <f t="shared" si="241"/>
        <v>210</v>
      </c>
    </row>
    <row r="958" spans="1:22" ht="13.5" customHeight="1">
      <c r="A958" s="235" t="str">
        <f t="shared" si="235"/>
        <v>LW3212050Kolor</v>
      </c>
      <c r="B958" s="18" t="s">
        <v>1744</v>
      </c>
      <c r="C958" s="14" t="s">
        <v>2</v>
      </c>
      <c r="D958" s="15">
        <v>120</v>
      </c>
      <c r="E958" s="13">
        <v>50</v>
      </c>
      <c r="F958" s="61" t="s">
        <v>2771</v>
      </c>
      <c r="G958" s="43" t="str">
        <f t="shared" si="240"/>
        <v>47,03</v>
      </c>
      <c r="H958" s="43" t="str">
        <f t="shared" si="244"/>
        <v>47,03</v>
      </c>
      <c r="I958" s="43">
        <f t="shared" si="236"/>
        <v>50.03</v>
      </c>
      <c r="J958" s="61" t="s">
        <v>2805</v>
      </c>
      <c r="K958" s="58" t="str">
        <f t="shared" si="242"/>
        <v>1119,20</v>
      </c>
      <c r="L958" s="51">
        <f t="shared" si="243"/>
        <v>1120</v>
      </c>
      <c r="M958" s="53">
        <v>1.1000000000000001</v>
      </c>
      <c r="N958" s="54">
        <v>0</v>
      </c>
      <c r="O958" s="55">
        <f t="shared" si="239"/>
        <v>1232</v>
      </c>
      <c r="P958" s="57">
        <f t="shared" si="245"/>
        <v>1232</v>
      </c>
      <c r="Q958" s="23"/>
      <c r="R958" s="23"/>
      <c r="S958" s="46">
        <v>25</v>
      </c>
      <c r="T958" s="46">
        <v>25</v>
      </c>
      <c r="U958" s="46">
        <f t="shared" si="234"/>
        <v>180</v>
      </c>
      <c r="V958" s="15">
        <f t="shared" si="241"/>
        <v>230</v>
      </c>
    </row>
    <row r="959" spans="1:22" ht="13.5" customHeight="1">
      <c r="A959" s="235" t="str">
        <f t="shared" si="235"/>
        <v>LW3312050Kolor</v>
      </c>
      <c r="B959" s="18" t="s">
        <v>1745</v>
      </c>
      <c r="C959" s="14" t="s">
        <v>2</v>
      </c>
      <c r="D959" s="15">
        <v>120</v>
      </c>
      <c r="E959" s="13">
        <v>50</v>
      </c>
      <c r="F959" s="61" t="s">
        <v>2772</v>
      </c>
      <c r="G959" s="43" t="str">
        <f t="shared" si="240"/>
        <v>48,11</v>
      </c>
      <c r="H959" s="43" t="str">
        <f t="shared" si="244"/>
        <v>48,11</v>
      </c>
      <c r="I959" s="43">
        <f t="shared" si="236"/>
        <v>51.11</v>
      </c>
      <c r="J959" s="61" t="s">
        <v>2806</v>
      </c>
      <c r="K959" s="58" t="str">
        <f t="shared" si="242"/>
        <v>959,70</v>
      </c>
      <c r="L959" s="51">
        <f t="shared" si="243"/>
        <v>960</v>
      </c>
      <c r="M959" s="53">
        <v>1.1000000000000001</v>
      </c>
      <c r="N959" s="54">
        <v>0</v>
      </c>
      <c r="O959" s="55">
        <f t="shared" si="239"/>
        <v>1056</v>
      </c>
      <c r="P959" s="57">
        <f t="shared" si="245"/>
        <v>1056</v>
      </c>
      <c r="Q959" s="23"/>
      <c r="R959" s="23"/>
      <c r="S959" s="46">
        <v>25</v>
      </c>
      <c r="T959" s="46">
        <v>25</v>
      </c>
      <c r="U959" s="46">
        <f t="shared" si="234"/>
        <v>180</v>
      </c>
      <c r="V959" s="15">
        <f t="shared" si="241"/>
        <v>230</v>
      </c>
    </row>
    <row r="960" spans="1:22" ht="13.5" customHeight="1">
      <c r="A960" s="235" t="str">
        <f t="shared" si="235"/>
        <v>LW3412050Kolor</v>
      </c>
      <c r="B960" s="18" t="s">
        <v>1746</v>
      </c>
      <c r="C960" s="14" t="s">
        <v>2</v>
      </c>
      <c r="D960" s="15">
        <v>120</v>
      </c>
      <c r="E960" s="13">
        <v>50</v>
      </c>
      <c r="F960" s="61" t="s">
        <v>2560</v>
      </c>
      <c r="G960" s="43" t="str">
        <f t="shared" si="240"/>
        <v>47,45</v>
      </c>
      <c r="H960" s="43" t="str">
        <f t="shared" si="244"/>
        <v>47,45</v>
      </c>
      <c r="I960" s="43">
        <f t="shared" si="236"/>
        <v>50.45</v>
      </c>
      <c r="J960" s="61" t="s">
        <v>2807</v>
      </c>
      <c r="K960" s="58" t="str">
        <f t="shared" si="242"/>
        <v>1126,23</v>
      </c>
      <c r="L960" s="51">
        <f t="shared" si="243"/>
        <v>1127</v>
      </c>
      <c r="M960" s="53">
        <v>1.1000000000000001</v>
      </c>
      <c r="N960" s="54">
        <v>0</v>
      </c>
      <c r="O960" s="55">
        <f t="shared" si="239"/>
        <v>1239.7</v>
      </c>
      <c r="P960" s="57">
        <f t="shared" si="245"/>
        <v>1239</v>
      </c>
      <c r="Q960" s="23"/>
      <c r="R960" s="23"/>
      <c r="S960" s="46">
        <v>25</v>
      </c>
      <c r="T960" s="46">
        <v>25</v>
      </c>
      <c r="U960" s="46">
        <f t="shared" si="234"/>
        <v>180</v>
      </c>
      <c r="V960" s="15">
        <f t="shared" si="241"/>
        <v>230</v>
      </c>
    </row>
    <row r="961" spans="1:22" ht="13.5" customHeight="1">
      <c r="A961" s="235" t="str">
        <f t="shared" si="235"/>
        <v>LW3512050Kolor</v>
      </c>
      <c r="B961" s="18" t="s">
        <v>1747</v>
      </c>
      <c r="C961" s="14" t="s">
        <v>2</v>
      </c>
      <c r="D961" s="15">
        <v>120</v>
      </c>
      <c r="E961" s="13">
        <v>50</v>
      </c>
      <c r="F961" s="61" t="s">
        <v>2773</v>
      </c>
      <c r="G961" s="43" t="str">
        <f t="shared" si="240"/>
        <v>38,94</v>
      </c>
      <c r="H961" s="43" t="str">
        <f t="shared" si="244"/>
        <v>38,94</v>
      </c>
      <c r="I961" s="43">
        <f t="shared" si="236"/>
        <v>41.94</v>
      </c>
      <c r="J961" s="61" t="s">
        <v>2808</v>
      </c>
      <c r="K961" s="58" t="str">
        <f t="shared" si="242"/>
        <v>747,66</v>
      </c>
      <c r="L961" s="51">
        <f t="shared" si="243"/>
        <v>748</v>
      </c>
      <c r="M961" s="53">
        <v>1.1000000000000001</v>
      </c>
      <c r="N961" s="54">
        <v>0</v>
      </c>
      <c r="O961" s="55">
        <f t="shared" si="239"/>
        <v>822.80000000000007</v>
      </c>
      <c r="P961" s="57">
        <f t="shared" si="245"/>
        <v>822</v>
      </c>
      <c r="Q961" s="23"/>
      <c r="R961" s="23"/>
      <c r="S961" s="46">
        <v>25</v>
      </c>
      <c r="T961" s="46">
        <v>25</v>
      </c>
      <c r="U961" s="46">
        <f t="shared" si="234"/>
        <v>160</v>
      </c>
      <c r="V961" s="15">
        <f t="shared" si="241"/>
        <v>210</v>
      </c>
    </row>
    <row r="962" spans="1:22" ht="13.5" customHeight="1">
      <c r="A962" s="235" t="str">
        <f t="shared" si="235"/>
        <v>LW3612050Kolor</v>
      </c>
      <c r="B962" s="18" t="s">
        <v>1748</v>
      </c>
      <c r="C962" s="14" t="s">
        <v>2</v>
      </c>
      <c r="D962" s="15">
        <v>120</v>
      </c>
      <c r="E962" s="13">
        <v>50</v>
      </c>
      <c r="F962" s="61" t="s">
        <v>8</v>
      </c>
      <c r="G962" s="43" t="str">
        <f t="shared" si="240"/>
        <v>41,55</v>
      </c>
      <c r="H962" s="43" t="str">
        <f t="shared" si="244"/>
        <v>41,55</v>
      </c>
      <c r="I962" s="43">
        <f t="shared" si="236"/>
        <v>44.55</v>
      </c>
      <c r="J962" s="61" t="s">
        <v>2809</v>
      </c>
      <c r="K962" s="58" t="str">
        <f t="shared" si="242"/>
        <v>888,22</v>
      </c>
      <c r="L962" s="51">
        <f t="shared" si="243"/>
        <v>889</v>
      </c>
      <c r="M962" s="53">
        <v>1.1000000000000001</v>
      </c>
      <c r="N962" s="54">
        <v>0</v>
      </c>
      <c r="O962" s="55">
        <f t="shared" si="239"/>
        <v>977.90000000000009</v>
      </c>
      <c r="P962" s="57">
        <f t="shared" si="245"/>
        <v>977</v>
      </c>
      <c r="Q962" s="23"/>
      <c r="R962" s="23"/>
      <c r="S962" s="46">
        <v>25</v>
      </c>
      <c r="T962" s="46">
        <v>25</v>
      </c>
      <c r="U962" s="46">
        <f t="shared" si="234"/>
        <v>160</v>
      </c>
      <c r="V962" s="15">
        <f t="shared" si="241"/>
        <v>210</v>
      </c>
    </row>
    <row r="963" spans="1:22" ht="13.5" customHeight="1">
      <c r="A963" s="235" t="str">
        <f t="shared" si="235"/>
        <v>LW3712050Kolor</v>
      </c>
      <c r="B963" s="18" t="s">
        <v>1907</v>
      </c>
      <c r="C963" s="14" t="s">
        <v>2</v>
      </c>
      <c r="D963" s="15">
        <v>120</v>
      </c>
      <c r="E963" s="13">
        <v>50</v>
      </c>
      <c r="F963" s="61" t="s">
        <v>19</v>
      </c>
      <c r="G963" s="43" t="str">
        <f t="shared" si="240"/>
        <v>38,2</v>
      </c>
      <c r="H963" s="43" t="str">
        <f t="shared" si="244"/>
        <v>38,2</v>
      </c>
      <c r="I963" s="43">
        <f t="shared" si="236"/>
        <v>41.2</v>
      </c>
      <c r="J963" s="61" t="s">
        <v>2810</v>
      </c>
      <c r="K963" s="58" t="str">
        <f t="shared" si="242"/>
        <v>678,96</v>
      </c>
      <c r="L963" s="51">
        <f t="shared" si="243"/>
        <v>679</v>
      </c>
      <c r="M963" s="53">
        <v>1.1000000000000001</v>
      </c>
      <c r="N963" s="54">
        <v>0</v>
      </c>
      <c r="O963" s="55">
        <f t="shared" si="239"/>
        <v>746.90000000000009</v>
      </c>
      <c r="P963" s="57">
        <f t="shared" si="245"/>
        <v>746</v>
      </c>
      <c r="Q963" s="23"/>
      <c r="R963" s="23"/>
      <c r="S963" s="46">
        <v>25</v>
      </c>
      <c r="T963" s="46">
        <v>25</v>
      </c>
      <c r="U963" s="46">
        <f t="shared" ref="U963:U1026" si="246">IF(I963&lt;=$AA$5,$AB$4,IF(I963&lt;=$AA$15,$AB$6,IF(I963&lt;=$AA$17,$AB$16,IF(I963&lt;=$AA$19,AB$18,IF(I963&lt;=$AA$21,AB$20,IF(I963&lt;=$AA$23,AB$22,AB$23))))))</f>
        <v>160</v>
      </c>
      <c r="V963" s="15">
        <f t="shared" si="241"/>
        <v>210</v>
      </c>
    </row>
    <row r="964" spans="1:22" s="4" customFormat="1" ht="13.5" customHeight="1">
      <c r="A964" s="235" t="str">
        <f t="shared" si="235"/>
        <v>LW3812050Kolor</v>
      </c>
      <c r="B964" s="18" t="s">
        <v>1978</v>
      </c>
      <c r="C964" s="14" t="s">
        <v>2</v>
      </c>
      <c r="D964" s="15">
        <v>120</v>
      </c>
      <c r="E964" s="13">
        <v>50</v>
      </c>
      <c r="F964" s="61" t="s">
        <v>2774</v>
      </c>
      <c r="G964" s="43" t="str">
        <f t="shared" si="240"/>
        <v>38,98</v>
      </c>
      <c r="H964" s="43" t="str">
        <f t="shared" si="244"/>
        <v>38,98</v>
      </c>
      <c r="I964" s="43">
        <f t="shared" si="236"/>
        <v>41.98</v>
      </c>
      <c r="J964" s="61" t="s">
        <v>2811</v>
      </c>
      <c r="K964" s="58" t="str">
        <f t="shared" si="242"/>
        <v>806,41</v>
      </c>
      <c r="L964" s="51">
        <f t="shared" si="243"/>
        <v>807</v>
      </c>
      <c r="M964" s="53">
        <v>1.1000000000000001</v>
      </c>
      <c r="N964" s="54">
        <v>0</v>
      </c>
      <c r="O964" s="55">
        <f t="shared" si="239"/>
        <v>887.7</v>
      </c>
      <c r="P964" s="57">
        <f t="shared" si="245"/>
        <v>887</v>
      </c>
      <c r="Q964" s="23"/>
      <c r="R964" s="23"/>
      <c r="S964" s="46">
        <v>25</v>
      </c>
      <c r="T964" s="46">
        <v>25</v>
      </c>
      <c r="U964" s="46">
        <f t="shared" si="246"/>
        <v>160</v>
      </c>
      <c r="V964" s="15">
        <f t="shared" si="241"/>
        <v>210</v>
      </c>
    </row>
    <row r="965" spans="1:22" ht="13.5" customHeight="1">
      <c r="A965" s="23" t="str">
        <f t="shared" ref="A965:A1001" si="247">CONCATENATE(B965,D965,E965,C965)</f>
        <v>LW duble 1 12050Drewnopodobne</v>
      </c>
      <c r="B965" s="18" t="s">
        <v>90</v>
      </c>
      <c r="C965" s="14" t="s">
        <v>432</v>
      </c>
      <c r="D965" s="15">
        <v>120</v>
      </c>
      <c r="E965" s="13">
        <v>50</v>
      </c>
      <c r="F965" s="61" t="s">
        <v>2747</v>
      </c>
      <c r="G965" s="43" t="str">
        <f t="shared" si="240"/>
        <v>39,22</v>
      </c>
      <c r="H965" s="43" t="str">
        <f t="shared" si="244"/>
        <v>39,22</v>
      </c>
      <c r="I965" s="43">
        <f>H965+3</f>
        <v>42.22</v>
      </c>
      <c r="J965" s="56"/>
      <c r="K965" s="58">
        <f t="shared" ref="K965:K1001" si="248">P891+(P928-P891)/2</f>
        <v>784.5</v>
      </c>
      <c r="L965" s="51">
        <f t="shared" si="243"/>
        <v>785</v>
      </c>
      <c r="M965" s="53">
        <v>1.1000000000000001</v>
      </c>
      <c r="N965" s="54">
        <v>0</v>
      </c>
      <c r="O965" s="55">
        <f t="shared" ref="O965:O1001" si="249">L965*M965+N965</f>
        <v>863.50000000000011</v>
      </c>
      <c r="P965" s="57">
        <f t="shared" si="245"/>
        <v>863</v>
      </c>
      <c r="Q965" s="23"/>
      <c r="R965" s="23"/>
      <c r="S965" s="46">
        <v>25</v>
      </c>
      <c r="T965" s="46">
        <v>25</v>
      </c>
      <c r="U965" s="46">
        <f t="shared" si="246"/>
        <v>160</v>
      </c>
      <c r="V965" s="15">
        <f t="shared" ref="V965:V1001" si="250">SUM(S965:U965)</f>
        <v>210</v>
      </c>
    </row>
    <row r="966" spans="1:22" ht="13.5" customHeight="1">
      <c r="A966" s="23" t="str">
        <f t="shared" si="247"/>
        <v>LW duble 2 12050Drewnopodobne</v>
      </c>
      <c r="B966" s="18" t="s">
        <v>91</v>
      </c>
      <c r="C966" s="14" t="s">
        <v>432</v>
      </c>
      <c r="D966" s="15">
        <v>120</v>
      </c>
      <c r="E966" s="13">
        <v>50</v>
      </c>
      <c r="F966" s="61" t="s">
        <v>2748</v>
      </c>
      <c r="G966" s="43" t="str">
        <f t="shared" si="240"/>
        <v>39,35</v>
      </c>
      <c r="H966" s="43" t="str">
        <f t="shared" si="244"/>
        <v>39,35</v>
      </c>
      <c r="I966" s="43">
        <f t="shared" ref="I966:I1001" si="251">H966+3</f>
        <v>42.35</v>
      </c>
      <c r="J966" s="44"/>
      <c r="K966" s="58">
        <f t="shared" si="248"/>
        <v>905</v>
      </c>
      <c r="L966" s="51">
        <f t="shared" si="243"/>
        <v>905</v>
      </c>
      <c r="M966" s="53">
        <v>1.1000000000000001</v>
      </c>
      <c r="N966" s="54">
        <v>0</v>
      </c>
      <c r="O966" s="55">
        <f t="shared" si="249"/>
        <v>995.50000000000011</v>
      </c>
      <c r="P966" s="57">
        <f t="shared" si="245"/>
        <v>995</v>
      </c>
      <c r="Q966" s="23"/>
      <c r="R966" s="23"/>
      <c r="S966" s="46">
        <v>25</v>
      </c>
      <c r="T966" s="46">
        <v>25</v>
      </c>
      <c r="U966" s="46">
        <f t="shared" si="246"/>
        <v>160</v>
      </c>
      <c r="V966" s="15">
        <f t="shared" si="250"/>
        <v>210</v>
      </c>
    </row>
    <row r="967" spans="1:22" ht="13.5" customHeight="1">
      <c r="A967" s="23" t="str">
        <f t="shared" si="247"/>
        <v>LW duble 3 12050Drewnopodobne</v>
      </c>
      <c r="B967" s="18" t="s">
        <v>92</v>
      </c>
      <c r="C967" s="14" t="s">
        <v>432</v>
      </c>
      <c r="D967" s="15">
        <v>120</v>
      </c>
      <c r="E967" s="13">
        <v>50</v>
      </c>
      <c r="F967" s="61" t="s">
        <v>2749</v>
      </c>
      <c r="G967" s="43" t="str">
        <f t="shared" si="240"/>
        <v>43,55</v>
      </c>
      <c r="H967" s="43" t="str">
        <f t="shared" si="244"/>
        <v>43,55</v>
      </c>
      <c r="I967" s="43">
        <f t="shared" si="251"/>
        <v>46.55</v>
      </c>
      <c r="J967" s="44"/>
      <c r="K967" s="58">
        <f t="shared" si="248"/>
        <v>1132.5</v>
      </c>
      <c r="L967" s="51">
        <f t="shared" si="243"/>
        <v>1133</v>
      </c>
      <c r="M967" s="53">
        <v>1.1000000000000001</v>
      </c>
      <c r="N967" s="54">
        <v>0</v>
      </c>
      <c r="O967" s="55">
        <f t="shared" si="249"/>
        <v>1246.3000000000002</v>
      </c>
      <c r="P967" s="57">
        <f t="shared" si="245"/>
        <v>1246</v>
      </c>
      <c r="Q967" s="23"/>
      <c r="R967" s="23"/>
      <c r="S967" s="46">
        <v>25</v>
      </c>
      <c r="T967" s="46">
        <v>25</v>
      </c>
      <c r="U967" s="46">
        <f t="shared" si="246"/>
        <v>160</v>
      </c>
      <c r="V967" s="15">
        <f t="shared" si="250"/>
        <v>210</v>
      </c>
    </row>
    <row r="968" spans="1:22" ht="13.5" customHeight="1">
      <c r="A968" s="23" t="str">
        <f t="shared" si="247"/>
        <v>LW1 12050Drewnopodobne</v>
      </c>
      <c r="B968" s="18" t="s">
        <v>93</v>
      </c>
      <c r="C968" s="14" t="s">
        <v>432</v>
      </c>
      <c r="D968" s="15">
        <v>120</v>
      </c>
      <c r="E968" s="13">
        <v>50</v>
      </c>
      <c r="F968" s="61" t="s">
        <v>2750</v>
      </c>
      <c r="G968" s="43" t="str">
        <f t="shared" si="240"/>
        <v>28,72</v>
      </c>
      <c r="H968" s="43" t="str">
        <f t="shared" si="244"/>
        <v>28,72</v>
      </c>
      <c r="I968" s="43">
        <f t="shared" si="251"/>
        <v>31.72</v>
      </c>
      <c r="J968" s="44"/>
      <c r="K968" s="58">
        <f t="shared" si="248"/>
        <v>508</v>
      </c>
      <c r="L968" s="51">
        <f t="shared" si="243"/>
        <v>508</v>
      </c>
      <c r="M968" s="53">
        <v>1.1000000000000001</v>
      </c>
      <c r="N968" s="54">
        <v>0</v>
      </c>
      <c r="O968" s="55">
        <f t="shared" si="249"/>
        <v>558.80000000000007</v>
      </c>
      <c r="P968" s="57">
        <f t="shared" si="245"/>
        <v>558</v>
      </c>
      <c r="Q968" s="23"/>
      <c r="R968" s="23"/>
      <c r="S968" s="46">
        <v>25</v>
      </c>
      <c r="T968" s="46">
        <v>25</v>
      </c>
      <c r="U968" s="46">
        <f t="shared" si="246"/>
        <v>120</v>
      </c>
      <c r="V968" s="15">
        <f t="shared" si="250"/>
        <v>170</v>
      </c>
    </row>
    <row r="969" spans="1:22" ht="13.5" customHeight="1">
      <c r="A969" s="23" t="str">
        <f t="shared" si="247"/>
        <v>LW2 12050Drewnopodobne</v>
      </c>
      <c r="B969" s="18" t="s">
        <v>104</v>
      </c>
      <c r="C969" s="14" t="s">
        <v>432</v>
      </c>
      <c r="D969" s="15">
        <v>120</v>
      </c>
      <c r="E969" s="13">
        <v>50</v>
      </c>
      <c r="F969" s="61" t="s">
        <v>2751</v>
      </c>
      <c r="G969" s="43" t="str">
        <f t="shared" si="240"/>
        <v>30,09</v>
      </c>
      <c r="H969" s="43" t="str">
        <f t="shared" si="244"/>
        <v>30,09</v>
      </c>
      <c r="I969" s="43">
        <f t="shared" si="251"/>
        <v>33.090000000000003</v>
      </c>
      <c r="J969" s="44"/>
      <c r="K969" s="58">
        <f t="shared" si="248"/>
        <v>559.5</v>
      </c>
      <c r="L969" s="51">
        <f t="shared" si="243"/>
        <v>560</v>
      </c>
      <c r="M969" s="53">
        <v>1.1000000000000001</v>
      </c>
      <c r="N969" s="54">
        <v>0</v>
      </c>
      <c r="O969" s="55">
        <f t="shared" si="249"/>
        <v>616</v>
      </c>
      <c r="P969" s="57">
        <f t="shared" si="245"/>
        <v>616</v>
      </c>
      <c r="Q969" s="23"/>
      <c r="R969" s="23"/>
      <c r="S969" s="46">
        <v>25</v>
      </c>
      <c r="T969" s="46">
        <v>25</v>
      </c>
      <c r="U969" s="46">
        <f t="shared" si="246"/>
        <v>120</v>
      </c>
      <c r="V969" s="15">
        <f t="shared" si="250"/>
        <v>170</v>
      </c>
    </row>
    <row r="970" spans="1:22" ht="13.5" customHeight="1">
      <c r="A970" s="23" t="str">
        <f t="shared" si="247"/>
        <v>LW3 12050Drewnopodobne</v>
      </c>
      <c r="B970" s="18" t="s">
        <v>106</v>
      </c>
      <c r="C970" s="14" t="s">
        <v>432</v>
      </c>
      <c r="D970" s="15">
        <v>120</v>
      </c>
      <c r="E970" s="13">
        <v>50</v>
      </c>
      <c r="F970" s="61" t="s">
        <v>2752</v>
      </c>
      <c r="G970" s="43" t="str">
        <f t="shared" si="240"/>
        <v>30,26</v>
      </c>
      <c r="H970" s="43" t="str">
        <f t="shared" si="244"/>
        <v>30,26</v>
      </c>
      <c r="I970" s="43">
        <f t="shared" si="251"/>
        <v>33.260000000000005</v>
      </c>
      <c r="J970" s="44"/>
      <c r="K970" s="58">
        <f t="shared" si="248"/>
        <v>601</v>
      </c>
      <c r="L970" s="51">
        <f t="shared" si="243"/>
        <v>601</v>
      </c>
      <c r="M970" s="53">
        <v>1.1000000000000001</v>
      </c>
      <c r="N970" s="54">
        <v>0</v>
      </c>
      <c r="O970" s="55">
        <f t="shared" si="249"/>
        <v>661.1</v>
      </c>
      <c r="P970" s="57">
        <f t="shared" si="245"/>
        <v>661</v>
      </c>
      <c r="Q970" s="23"/>
      <c r="R970" s="23"/>
      <c r="S970" s="46">
        <v>25</v>
      </c>
      <c r="T970" s="46">
        <v>25</v>
      </c>
      <c r="U970" s="46">
        <f t="shared" si="246"/>
        <v>120</v>
      </c>
      <c r="V970" s="15">
        <f t="shared" si="250"/>
        <v>170</v>
      </c>
    </row>
    <row r="971" spans="1:22" ht="13.5" customHeight="1">
      <c r="A971" s="23" t="str">
        <f t="shared" si="247"/>
        <v>LW4 12050Drewnopodobne</v>
      </c>
      <c r="B971" s="18" t="s">
        <v>107</v>
      </c>
      <c r="C971" s="14" t="s">
        <v>432</v>
      </c>
      <c r="D971" s="15">
        <v>120</v>
      </c>
      <c r="E971" s="13">
        <v>50</v>
      </c>
      <c r="F971" s="61" t="s">
        <v>1921</v>
      </c>
      <c r="G971" s="43" t="str">
        <f t="shared" si="240"/>
        <v>33,69</v>
      </c>
      <c r="H971" s="43" t="str">
        <f t="shared" si="244"/>
        <v>33,69</v>
      </c>
      <c r="I971" s="43">
        <f t="shared" si="251"/>
        <v>36.69</v>
      </c>
      <c r="J971" s="44"/>
      <c r="K971" s="58">
        <f t="shared" si="248"/>
        <v>661.5</v>
      </c>
      <c r="L971" s="51">
        <f t="shared" si="243"/>
        <v>662</v>
      </c>
      <c r="M971" s="53">
        <v>1.1000000000000001</v>
      </c>
      <c r="N971" s="54">
        <v>0</v>
      </c>
      <c r="O971" s="55">
        <f t="shared" si="249"/>
        <v>728.2</v>
      </c>
      <c r="P971" s="57">
        <f t="shared" si="245"/>
        <v>728</v>
      </c>
      <c r="Q971" s="23"/>
      <c r="R971" s="23"/>
      <c r="S971" s="46">
        <v>25</v>
      </c>
      <c r="T971" s="46">
        <v>25</v>
      </c>
      <c r="U971" s="46">
        <f t="shared" si="246"/>
        <v>120</v>
      </c>
      <c r="V971" s="15">
        <f t="shared" si="250"/>
        <v>170</v>
      </c>
    </row>
    <row r="972" spans="1:22" ht="13.5" customHeight="1">
      <c r="A972" s="23" t="str">
        <f t="shared" si="247"/>
        <v>LW5 12050Drewnopodobne</v>
      </c>
      <c r="B972" s="18" t="s">
        <v>108</v>
      </c>
      <c r="C972" s="14" t="s">
        <v>432</v>
      </c>
      <c r="D972" s="15">
        <v>120</v>
      </c>
      <c r="E972" s="13">
        <v>50</v>
      </c>
      <c r="F972" s="61" t="s">
        <v>2753</v>
      </c>
      <c r="G972" s="43" t="str">
        <f t="shared" si="240"/>
        <v>34,67</v>
      </c>
      <c r="H972" s="43" t="str">
        <f t="shared" si="244"/>
        <v>34,67</v>
      </c>
      <c r="I972" s="43">
        <f t="shared" si="251"/>
        <v>37.67</v>
      </c>
      <c r="J972" s="44"/>
      <c r="K972" s="58">
        <f t="shared" si="248"/>
        <v>701.5</v>
      </c>
      <c r="L972" s="51">
        <f t="shared" si="243"/>
        <v>702</v>
      </c>
      <c r="M972" s="53">
        <v>1.1000000000000001</v>
      </c>
      <c r="N972" s="54">
        <v>0</v>
      </c>
      <c r="O972" s="55">
        <f t="shared" si="249"/>
        <v>772.2</v>
      </c>
      <c r="P972" s="57">
        <f t="shared" si="245"/>
        <v>772</v>
      </c>
      <c r="Q972" s="23"/>
      <c r="R972" s="23"/>
      <c r="S972" s="46">
        <v>25</v>
      </c>
      <c r="T972" s="46">
        <v>25</v>
      </c>
      <c r="U972" s="46">
        <f t="shared" si="246"/>
        <v>120</v>
      </c>
      <c r="V972" s="15">
        <f t="shared" si="250"/>
        <v>170</v>
      </c>
    </row>
    <row r="973" spans="1:22" ht="13.5" customHeight="1">
      <c r="A973" s="23" t="str">
        <f t="shared" si="247"/>
        <v>LW6 12050Drewnopodobne</v>
      </c>
      <c r="B973" s="18" t="s">
        <v>109</v>
      </c>
      <c r="C973" s="14" t="s">
        <v>432</v>
      </c>
      <c r="D973" s="15">
        <v>120</v>
      </c>
      <c r="E973" s="13">
        <v>50</v>
      </c>
      <c r="F973" s="61" t="s">
        <v>2754</v>
      </c>
      <c r="G973" s="43" t="str">
        <f t="shared" si="240"/>
        <v>37,13</v>
      </c>
      <c r="H973" s="43" t="str">
        <f t="shared" si="244"/>
        <v>37,13</v>
      </c>
      <c r="I973" s="43">
        <f t="shared" si="251"/>
        <v>40.130000000000003</v>
      </c>
      <c r="J973" s="44"/>
      <c r="K973" s="58">
        <f t="shared" si="248"/>
        <v>769</v>
      </c>
      <c r="L973" s="51">
        <f t="shared" si="243"/>
        <v>769</v>
      </c>
      <c r="M973" s="53">
        <v>1.1000000000000001</v>
      </c>
      <c r="N973" s="54">
        <v>0</v>
      </c>
      <c r="O973" s="55">
        <f t="shared" si="249"/>
        <v>845.90000000000009</v>
      </c>
      <c r="P973" s="57">
        <f t="shared" si="245"/>
        <v>845</v>
      </c>
      <c r="Q973" s="23"/>
      <c r="R973" s="23"/>
      <c r="S973" s="46">
        <v>25</v>
      </c>
      <c r="T973" s="46">
        <v>25</v>
      </c>
      <c r="U973" s="46">
        <f t="shared" si="246"/>
        <v>160</v>
      </c>
      <c r="V973" s="15">
        <f t="shared" si="250"/>
        <v>210</v>
      </c>
    </row>
    <row r="974" spans="1:22" ht="13.5" customHeight="1">
      <c r="A974" s="23" t="str">
        <f t="shared" si="247"/>
        <v>LW7 12050Drewnopodobne</v>
      </c>
      <c r="B974" s="18" t="s">
        <v>110</v>
      </c>
      <c r="C974" s="14" t="s">
        <v>432</v>
      </c>
      <c r="D974" s="15">
        <v>120</v>
      </c>
      <c r="E974" s="13">
        <v>50</v>
      </c>
      <c r="F974" s="61" t="s">
        <v>11</v>
      </c>
      <c r="G974" s="43" t="str">
        <f t="shared" si="240"/>
        <v>32,89</v>
      </c>
      <c r="H974" s="43" t="str">
        <f t="shared" si="244"/>
        <v>32,89</v>
      </c>
      <c r="I974" s="43">
        <f t="shared" si="251"/>
        <v>35.89</v>
      </c>
      <c r="J974" s="44"/>
      <c r="K974" s="58">
        <f t="shared" si="248"/>
        <v>660</v>
      </c>
      <c r="L974" s="51">
        <f t="shared" si="243"/>
        <v>660</v>
      </c>
      <c r="M974" s="53">
        <v>1.1000000000000001</v>
      </c>
      <c r="N974" s="54">
        <v>0</v>
      </c>
      <c r="O974" s="55">
        <f t="shared" si="249"/>
        <v>726.00000000000011</v>
      </c>
      <c r="P974" s="57">
        <f t="shared" si="245"/>
        <v>726</v>
      </c>
      <c r="Q974" s="23"/>
      <c r="R974" s="23"/>
      <c r="S974" s="46">
        <v>25</v>
      </c>
      <c r="T974" s="46">
        <v>25</v>
      </c>
      <c r="U974" s="46">
        <f t="shared" si="246"/>
        <v>120</v>
      </c>
      <c r="V974" s="15">
        <f t="shared" si="250"/>
        <v>170</v>
      </c>
    </row>
    <row r="975" spans="1:22" ht="13.5" customHeight="1">
      <c r="A975" s="23" t="str">
        <f t="shared" si="247"/>
        <v>LW8 12050Drewnopodobne</v>
      </c>
      <c r="B975" s="18" t="s">
        <v>111</v>
      </c>
      <c r="C975" s="14" t="s">
        <v>432</v>
      </c>
      <c r="D975" s="15">
        <v>120</v>
      </c>
      <c r="E975" s="13">
        <v>50</v>
      </c>
      <c r="F975" s="61" t="s">
        <v>2755</v>
      </c>
      <c r="G975" s="43" t="str">
        <f t="shared" si="240"/>
        <v>35,36</v>
      </c>
      <c r="H975" s="43" t="str">
        <f t="shared" si="244"/>
        <v>35,36</v>
      </c>
      <c r="I975" s="43">
        <f t="shared" si="251"/>
        <v>38.36</v>
      </c>
      <c r="J975" s="44"/>
      <c r="K975" s="58">
        <f t="shared" si="248"/>
        <v>727</v>
      </c>
      <c r="L975" s="51">
        <f t="shared" si="243"/>
        <v>727</v>
      </c>
      <c r="M975" s="53">
        <v>1.1000000000000001</v>
      </c>
      <c r="N975" s="54">
        <v>0</v>
      </c>
      <c r="O975" s="55">
        <f t="shared" si="249"/>
        <v>799.7</v>
      </c>
      <c r="P975" s="57">
        <f t="shared" si="245"/>
        <v>799</v>
      </c>
      <c r="Q975" s="23"/>
      <c r="R975" s="23"/>
      <c r="S975" s="46">
        <v>25</v>
      </c>
      <c r="T975" s="46">
        <v>25</v>
      </c>
      <c r="U975" s="46">
        <f t="shared" si="246"/>
        <v>120</v>
      </c>
      <c r="V975" s="15">
        <f t="shared" si="250"/>
        <v>170</v>
      </c>
    </row>
    <row r="976" spans="1:22" ht="13.5" customHeight="1">
      <c r="A976" s="23" t="str">
        <f t="shared" si="247"/>
        <v>LW9 12050Drewnopodobne</v>
      </c>
      <c r="B976" s="18" t="s">
        <v>112</v>
      </c>
      <c r="C976" s="14" t="s">
        <v>432</v>
      </c>
      <c r="D976" s="15">
        <v>120</v>
      </c>
      <c r="E976" s="13">
        <v>50</v>
      </c>
      <c r="F976" s="61" t="s">
        <v>2756</v>
      </c>
      <c r="G976" s="43" t="str">
        <f t="shared" si="240"/>
        <v>35,92</v>
      </c>
      <c r="H976" s="43" t="str">
        <f t="shared" si="244"/>
        <v>35,92</v>
      </c>
      <c r="I976" s="43">
        <f t="shared" si="251"/>
        <v>38.92</v>
      </c>
      <c r="J976" s="44"/>
      <c r="K976" s="58">
        <f t="shared" si="248"/>
        <v>784.5</v>
      </c>
      <c r="L976" s="51">
        <f t="shared" si="243"/>
        <v>785</v>
      </c>
      <c r="M976" s="53">
        <v>1.1000000000000001</v>
      </c>
      <c r="N976" s="54">
        <v>0</v>
      </c>
      <c r="O976" s="55">
        <f t="shared" si="249"/>
        <v>863.50000000000011</v>
      </c>
      <c r="P976" s="57">
        <f t="shared" si="245"/>
        <v>863</v>
      </c>
      <c r="Q976" s="23"/>
      <c r="R976" s="23"/>
      <c r="S976" s="46">
        <v>25</v>
      </c>
      <c r="T976" s="46">
        <v>25</v>
      </c>
      <c r="U976" s="46">
        <f t="shared" si="246"/>
        <v>120</v>
      </c>
      <c r="V976" s="15">
        <f t="shared" si="250"/>
        <v>170</v>
      </c>
    </row>
    <row r="977" spans="1:22" ht="13.5" customHeight="1">
      <c r="A977" s="23" t="str">
        <f t="shared" si="247"/>
        <v>LW10 12050Drewnopodobne</v>
      </c>
      <c r="B977" s="18" t="s">
        <v>94</v>
      </c>
      <c r="C977" s="14" t="s">
        <v>432</v>
      </c>
      <c r="D977" s="15">
        <v>120</v>
      </c>
      <c r="E977" s="13">
        <v>50</v>
      </c>
      <c r="F977" s="61" t="s">
        <v>2757</v>
      </c>
      <c r="G977" s="43" t="str">
        <f t="shared" si="240"/>
        <v>38,38</v>
      </c>
      <c r="H977" s="43" t="str">
        <f t="shared" si="244"/>
        <v>38,38</v>
      </c>
      <c r="I977" s="43">
        <f t="shared" si="251"/>
        <v>41.38</v>
      </c>
      <c r="J977" s="44"/>
      <c r="K977" s="58">
        <f t="shared" si="248"/>
        <v>851.5</v>
      </c>
      <c r="L977" s="51">
        <f t="shared" si="243"/>
        <v>852</v>
      </c>
      <c r="M977" s="53">
        <v>1.1000000000000001</v>
      </c>
      <c r="N977" s="54">
        <v>0</v>
      </c>
      <c r="O977" s="55">
        <f t="shared" si="249"/>
        <v>937.2</v>
      </c>
      <c r="P977" s="57">
        <f t="shared" si="245"/>
        <v>937</v>
      </c>
      <c r="Q977" s="23"/>
      <c r="R977" s="23"/>
      <c r="S977" s="46">
        <v>25</v>
      </c>
      <c r="T977" s="46">
        <v>25</v>
      </c>
      <c r="U977" s="46">
        <f t="shared" si="246"/>
        <v>160</v>
      </c>
      <c r="V977" s="15">
        <f t="shared" si="250"/>
        <v>210</v>
      </c>
    </row>
    <row r="978" spans="1:22" ht="13.5" customHeight="1">
      <c r="A978" s="23" t="str">
        <f t="shared" si="247"/>
        <v>LW11 12050Drewnopodobne</v>
      </c>
      <c r="B978" s="18" t="s">
        <v>95</v>
      </c>
      <c r="C978" s="14" t="s">
        <v>432</v>
      </c>
      <c r="D978" s="15">
        <v>120</v>
      </c>
      <c r="E978" s="13">
        <v>50</v>
      </c>
      <c r="F978" s="61" t="s">
        <v>19</v>
      </c>
      <c r="G978" s="43" t="str">
        <f t="shared" si="240"/>
        <v>38,2</v>
      </c>
      <c r="H978" s="43" t="str">
        <f t="shared" si="244"/>
        <v>38,2</v>
      </c>
      <c r="I978" s="43">
        <f t="shared" si="251"/>
        <v>41.2</v>
      </c>
      <c r="J978" s="44"/>
      <c r="K978" s="58">
        <f t="shared" si="248"/>
        <v>716</v>
      </c>
      <c r="L978" s="51">
        <f t="shared" si="243"/>
        <v>716</v>
      </c>
      <c r="M978" s="53">
        <v>1.1000000000000001</v>
      </c>
      <c r="N978" s="54">
        <v>0</v>
      </c>
      <c r="O978" s="55">
        <f t="shared" si="249"/>
        <v>787.6</v>
      </c>
      <c r="P978" s="57">
        <f t="shared" si="245"/>
        <v>787</v>
      </c>
      <c r="Q978" s="23"/>
      <c r="R978" s="23"/>
      <c r="S978" s="46">
        <v>25</v>
      </c>
      <c r="T978" s="46">
        <v>25</v>
      </c>
      <c r="U978" s="46">
        <f t="shared" si="246"/>
        <v>160</v>
      </c>
      <c r="V978" s="15">
        <f t="shared" si="250"/>
        <v>210</v>
      </c>
    </row>
    <row r="979" spans="1:22" ht="13.5" customHeight="1">
      <c r="A979" s="23" t="str">
        <f t="shared" si="247"/>
        <v>LW12 12050Drewnopodobne</v>
      </c>
      <c r="B979" s="18" t="s">
        <v>96</v>
      </c>
      <c r="C979" s="14" t="s">
        <v>432</v>
      </c>
      <c r="D979" s="15">
        <v>120</v>
      </c>
      <c r="E979" s="13">
        <v>50</v>
      </c>
      <c r="F979" s="61" t="s">
        <v>2758</v>
      </c>
      <c r="G979" s="43" t="str">
        <f t="shared" si="240"/>
        <v>40,66</v>
      </c>
      <c r="H979" s="43" t="str">
        <f t="shared" si="244"/>
        <v>40,66</v>
      </c>
      <c r="I979" s="43">
        <f t="shared" si="251"/>
        <v>43.66</v>
      </c>
      <c r="J979" s="44"/>
      <c r="K979" s="58">
        <f t="shared" si="248"/>
        <v>825</v>
      </c>
      <c r="L979" s="51">
        <f t="shared" si="243"/>
        <v>825</v>
      </c>
      <c r="M979" s="53">
        <v>1.1000000000000001</v>
      </c>
      <c r="N979" s="54">
        <v>0</v>
      </c>
      <c r="O979" s="55">
        <f t="shared" si="249"/>
        <v>907.50000000000011</v>
      </c>
      <c r="P979" s="57">
        <f t="shared" si="245"/>
        <v>907</v>
      </c>
      <c r="Q979" s="23"/>
      <c r="R979" s="23"/>
      <c r="S979" s="46">
        <v>25</v>
      </c>
      <c r="T979" s="46">
        <v>25</v>
      </c>
      <c r="U979" s="46">
        <f t="shared" si="246"/>
        <v>160</v>
      </c>
      <c r="V979" s="15">
        <f t="shared" si="250"/>
        <v>210</v>
      </c>
    </row>
    <row r="980" spans="1:22" ht="13.5" customHeight="1">
      <c r="A980" s="23" t="str">
        <f t="shared" si="247"/>
        <v>LW13 12050Drewnopodobne</v>
      </c>
      <c r="B980" s="18" t="s">
        <v>97</v>
      </c>
      <c r="C980" s="14" t="s">
        <v>432</v>
      </c>
      <c r="D980" s="15">
        <v>120</v>
      </c>
      <c r="E980" s="13">
        <v>50</v>
      </c>
      <c r="F980" s="61" t="s">
        <v>2759</v>
      </c>
      <c r="G980" s="43" t="str">
        <f t="shared" si="240"/>
        <v>40,49</v>
      </c>
      <c r="H980" s="43" t="str">
        <f t="shared" si="244"/>
        <v>40,49</v>
      </c>
      <c r="I980" s="43">
        <f t="shared" si="251"/>
        <v>43.49</v>
      </c>
      <c r="J980" s="44"/>
      <c r="K980" s="58">
        <f t="shared" si="248"/>
        <v>833</v>
      </c>
      <c r="L980" s="51">
        <f t="shared" si="243"/>
        <v>833</v>
      </c>
      <c r="M980" s="53">
        <v>1.1000000000000001</v>
      </c>
      <c r="N980" s="54">
        <v>0</v>
      </c>
      <c r="O980" s="55">
        <f t="shared" si="249"/>
        <v>916.30000000000007</v>
      </c>
      <c r="P980" s="57">
        <f t="shared" si="245"/>
        <v>916</v>
      </c>
      <c r="Q980" s="23"/>
      <c r="R980" s="23"/>
      <c r="S980" s="46">
        <v>25</v>
      </c>
      <c r="T980" s="46">
        <v>25</v>
      </c>
      <c r="U980" s="46">
        <f t="shared" si="246"/>
        <v>160</v>
      </c>
      <c r="V980" s="15">
        <f t="shared" si="250"/>
        <v>210</v>
      </c>
    </row>
    <row r="981" spans="1:22" ht="13.5" customHeight="1">
      <c r="A981" s="23" t="str">
        <f t="shared" si="247"/>
        <v>LW14 12050Drewnopodobne</v>
      </c>
      <c r="B981" s="18" t="s">
        <v>98</v>
      </c>
      <c r="C981" s="14" t="s">
        <v>432</v>
      </c>
      <c r="D981" s="15">
        <v>120</v>
      </c>
      <c r="E981" s="13">
        <v>50</v>
      </c>
      <c r="F981" s="61" t="s">
        <v>2760</v>
      </c>
      <c r="G981" s="43" t="str">
        <f t="shared" si="240"/>
        <v>42,95</v>
      </c>
      <c r="H981" s="43" t="str">
        <f t="shared" si="244"/>
        <v>42,95</v>
      </c>
      <c r="I981" s="43">
        <f t="shared" si="251"/>
        <v>45.95</v>
      </c>
      <c r="J981" s="44"/>
      <c r="K981" s="58">
        <f t="shared" si="248"/>
        <v>924.5</v>
      </c>
      <c r="L981" s="51">
        <f t="shared" si="243"/>
        <v>925</v>
      </c>
      <c r="M981" s="53">
        <v>1.1000000000000001</v>
      </c>
      <c r="N981" s="54">
        <v>0</v>
      </c>
      <c r="O981" s="55">
        <f t="shared" si="249"/>
        <v>1017.5000000000001</v>
      </c>
      <c r="P981" s="57">
        <f t="shared" si="245"/>
        <v>1017</v>
      </c>
      <c r="Q981" s="23"/>
      <c r="R981" s="23"/>
      <c r="S981" s="46">
        <v>25</v>
      </c>
      <c r="T981" s="46">
        <v>25</v>
      </c>
      <c r="U981" s="46">
        <f t="shared" si="246"/>
        <v>160</v>
      </c>
      <c r="V981" s="15">
        <f t="shared" si="250"/>
        <v>210</v>
      </c>
    </row>
    <row r="982" spans="1:22" ht="13.5" customHeight="1">
      <c r="A982" s="23" t="str">
        <f t="shared" si="247"/>
        <v>LW15 12050Drewnopodobne</v>
      </c>
      <c r="B982" s="18" t="s">
        <v>99</v>
      </c>
      <c r="C982" s="14" t="s">
        <v>432</v>
      </c>
      <c r="D982" s="15">
        <v>120</v>
      </c>
      <c r="E982" s="13">
        <v>50</v>
      </c>
      <c r="F982" s="61" t="s">
        <v>2761</v>
      </c>
      <c r="G982" s="43" t="str">
        <f t="shared" si="240"/>
        <v>37,44</v>
      </c>
      <c r="H982" s="43" t="str">
        <f t="shared" si="244"/>
        <v>37,44</v>
      </c>
      <c r="I982" s="43">
        <f t="shared" si="251"/>
        <v>40.44</v>
      </c>
      <c r="J982" s="44"/>
      <c r="K982" s="58">
        <f t="shared" si="248"/>
        <v>675</v>
      </c>
      <c r="L982" s="51">
        <f t="shared" si="243"/>
        <v>675</v>
      </c>
      <c r="M982" s="53">
        <v>1.1000000000000001</v>
      </c>
      <c r="N982" s="54">
        <v>0</v>
      </c>
      <c r="O982" s="55">
        <f t="shared" si="249"/>
        <v>742.50000000000011</v>
      </c>
      <c r="P982" s="57">
        <f t="shared" si="245"/>
        <v>742</v>
      </c>
      <c r="Q982" s="23"/>
      <c r="R982" s="23"/>
      <c r="S982" s="46">
        <v>25</v>
      </c>
      <c r="T982" s="46">
        <v>25</v>
      </c>
      <c r="U982" s="46">
        <f t="shared" si="246"/>
        <v>160</v>
      </c>
      <c r="V982" s="15">
        <f t="shared" si="250"/>
        <v>210</v>
      </c>
    </row>
    <row r="983" spans="1:22" ht="13.5" customHeight="1">
      <c r="A983" s="23" t="str">
        <f t="shared" si="247"/>
        <v>LW16 12050Drewnopodobne</v>
      </c>
      <c r="B983" s="18" t="s">
        <v>100</v>
      </c>
      <c r="C983" s="14" t="s">
        <v>432</v>
      </c>
      <c r="D983" s="15">
        <v>120</v>
      </c>
      <c r="E983" s="13">
        <v>50</v>
      </c>
      <c r="F983" s="61" t="s">
        <v>2762</v>
      </c>
      <c r="G983" s="43" t="str">
        <f t="shared" si="240"/>
        <v>39,93</v>
      </c>
      <c r="H983" s="43" t="str">
        <f t="shared" si="244"/>
        <v>39,93</v>
      </c>
      <c r="I983" s="43">
        <f t="shared" si="251"/>
        <v>42.93</v>
      </c>
      <c r="J983" s="44"/>
      <c r="K983" s="58">
        <f t="shared" si="248"/>
        <v>817.5</v>
      </c>
      <c r="L983" s="51">
        <f t="shared" si="243"/>
        <v>818</v>
      </c>
      <c r="M983" s="53">
        <v>1.1000000000000001</v>
      </c>
      <c r="N983" s="54">
        <v>0</v>
      </c>
      <c r="O983" s="55">
        <f t="shared" si="249"/>
        <v>899.80000000000007</v>
      </c>
      <c r="P983" s="57">
        <f t="shared" si="245"/>
        <v>899</v>
      </c>
      <c r="Q983" s="23"/>
      <c r="R983" s="23"/>
      <c r="S983" s="46">
        <v>25</v>
      </c>
      <c r="T983" s="46">
        <v>25</v>
      </c>
      <c r="U983" s="46">
        <f t="shared" si="246"/>
        <v>160</v>
      </c>
      <c r="V983" s="15">
        <f t="shared" si="250"/>
        <v>210</v>
      </c>
    </row>
    <row r="984" spans="1:22" ht="13.5" customHeight="1">
      <c r="A984" s="23" t="str">
        <f t="shared" si="247"/>
        <v>LW17 12050Drewnopodobne</v>
      </c>
      <c r="B984" s="18" t="s">
        <v>101</v>
      </c>
      <c r="C984" s="14" t="s">
        <v>432</v>
      </c>
      <c r="D984" s="15">
        <v>120</v>
      </c>
      <c r="E984" s="13">
        <v>50</v>
      </c>
      <c r="F984" s="61" t="s">
        <v>2763</v>
      </c>
      <c r="G984" s="43" t="str">
        <f t="shared" si="240"/>
        <v>41,83</v>
      </c>
      <c r="H984" s="43" t="str">
        <f t="shared" si="244"/>
        <v>41,83</v>
      </c>
      <c r="I984" s="43">
        <f t="shared" si="251"/>
        <v>44.83</v>
      </c>
      <c r="J984" s="44"/>
      <c r="K984" s="58">
        <f t="shared" si="248"/>
        <v>916</v>
      </c>
      <c r="L984" s="51">
        <f t="shared" si="243"/>
        <v>916</v>
      </c>
      <c r="M984" s="53">
        <v>1.1000000000000001</v>
      </c>
      <c r="N984" s="54">
        <v>0</v>
      </c>
      <c r="O984" s="55">
        <f t="shared" si="249"/>
        <v>1007.6000000000001</v>
      </c>
      <c r="P984" s="57">
        <f t="shared" si="245"/>
        <v>1007</v>
      </c>
      <c r="Q984" s="23"/>
      <c r="R984" s="23"/>
      <c r="S984" s="46">
        <v>25</v>
      </c>
      <c r="T984" s="46">
        <v>25</v>
      </c>
      <c r="U984" s="46">
        <f t="shared" si="246"/>
        <v>160</v>
      </c>
      <c r="V984" s="15">
        <f t="shared" si="250"/>
        <v>210</v>
      </c>
    </row>
    <row r="985" spans="1:22" ht="13.5" customHeight="1">
      <c r="A985" s="23" t="str">
        <f t="shared" si="247"/>
        <v>LW18 12050Drewnopodobne</v>
      </c>
      <c r="B985" s="18" t="s">
        <v>102</v>
      </c>
      <c r="C985" s="14" t="s">
        <v>432</v>
      </c>
      <c r="D985" s="15">
        <v>120</v>
      </c>
      <c r="E985" s="13">
        <v>50</v>
      </c>
      <c r="F985" s="61" t="s">
        <v>2764</v>
      </c>
      <c r="G985" s="43" t="str">
        <f t="shared" si="240"/>
        <v>44,29</v>
      </c>
      <c r="H985" s="43" t="str">
        <f t="shared" si="244"/>
        <v>44,29</v>
      </c>
      <c r="I985" s="43">
        <f t="shared" si="251"/>
        <v>47.29</v>
      </c>
      <c r="J985" s="44"/>
      <c r="K985" s="58">
        <f t="shared" si="248"/>
        <v>969.5</v>
      </c>
      <c r="L985" s="51">
        <f t="shared" si="243"/>
        <v>970</v>
      </c>
      <c r="M985" s="53">
        <v>1.1000000000000001</v>
      </c>
      <c r="N985" s="54">
        <v>0</v>
      </c>
      <c r="O985" s="55">
        <f t="shared" si="249"/>
        <v>1067</v>
      </c>
      <c r="P985" s="57">
        <f t="shared" si="245"/>
        <v>1067</v>
      </c>
      <c r="Q985" s="23"/>
      <c r="R985" s="23"/>
      <c r="S985" s="46">
        <v>25</v>
      </c>
      <c r="T985" s="46">
        <v>25</v>
      </c>
      <c r="U985" s="46">
        <f t="shared" si="246"/>
        <v>160</v>
      </c>
      <c r="V985" s="15">
        <f t="shared" si="250"/>
        <v>210</v>
      </c>
    </row>
    <row r="986" spans="1:22" ht="13.5" customHeight="1">
      <c r="A986" s="23" t="str">
        <f t="shared" si="247"/>
        <v>LW19 12050Drewnopodobne</v>
      </c>
      <c r="B986" s="18" t="s">
        <v>103</v>
      </c>
      <c r="C986" s="14" t="s">
        <v>432</v>
      </c>
      <c r="D986" s="15">
        <v>120</v>
      </c>
      <c r="E986" s="13">
        <v>50</v>
      </c>
      <c r="F986" s="61" t="s">
        <v>2543</v>
      </c>
      <c r="G986" s="43" t="str">
        <f t="shared" si="240"/>
        <v>38,81</v>
      </c>
      <c r="H986" s="43" t="str">
        <f t="shared" si="244"/>
        <v>38,81</v>
      </c>
      <c r="I986" s="43">
        <f t="shared" si="251"/>
        <v>41.81</v>
      </c>
      <c r="J986" s="44"/>
      <c r="K986" s="58">
        <f t="shared" si="248"/>
        <v>767.5</v>
      </c>
      <c r="L986" s="51">
        <f t="shared" si="243"/>
        <v>768</v>
      </c>
      <c r="M986" s="53">
        <v>1.1000000000000001</v>
      </c>
      <c r="N986" s="54">
        <v>0</v>
      </c>
      <c r="O986" s="55">
        <f t="shared" si="249"/>
        <v>844.80000000000007</v>
      </c>
      <c r="P986" s="57">
        <f t="shared" si="245"/>
        <v>844</v>
      </c>
      <c r="Q986" s="23"/>
      <c r="R986" s="23"/>
      <c r="S986" s="46">
        <v>25</v>
      </c>
      <c r="T986" s="46">
        <v>25</v>
      </c>
      <c r="U986" s="46">
        <f t="shared" si="246"/>
        <v>160</v>
      </c>
      <c r="V986" s="15">
        <f t="shared" si="250"/>
        <v>210</v>
      </c>
    </row>
    <row r="987" spans="1:22" ht="13.5" customHeight="1">
      <c r="A987" s="23" t="str">
        <f t="shared" si="247"/>
        <v>LW20 12050Drewnopodobne</v>
      </c>
      <c r="B987" s="18" t="s">
        <v>105</v>
      </c>
      <c r="C987" s="14" t="s">
        <v>432</v>
      </c>
      <c r="D987" s="15">
        <v>120</v>
      </c>
      <c r="E987" s="13">
        <v>50</v>
      </c>
      <c r="F987" s="61" t="s">
        <v>2765</v>
      </c>
      <c r="G987" s="43" t="str">
        <f t="shared" si="240"/>
        <v>41,3</v>
      </c>
      <c r="H987" s="43" t="str">
        <f t="shared" si="244"/>
        <v>41,3</v>
      </c>
      <c r="I987" s="43">
        <f t="shared" si="251"/>
        <v>44.3</v>
      </c>
      <c r="J987" s="44"/>
      <c r="K987" s="58">
        <f t="shared" si="248"/>
        <v>859.5</v>
      </c>
      <c r="L987" s="51">
        <f t="shared" si="243"/>
        <v>860</v>
      </c>
      <c r="M987" s="53">
        <v>1.1000000000000001</v>
      </c>
      <c r="N987" s="54">
        <v>0</v>
      </c>
      <c r="O987" s="55">
        <f t="shared" si="249"/>
        <v>946.00000000000011</v>
      </c>
      <c r="P987" s="57">
        <f t="shared" si="245"/>
        <v>946</v>
      </c>
      <c r="Q987" s="23"/>
      <c r="R987" s="23"/>
      <c r="S987" s="46">
        <v>25</v>
      </c>
      <c r="T987" s="46">
        <v>25</v>
      </c>
      <c r="U987" s="46">
        <f t="shared" si="246"/>
        <v>160</v>
      </c>
      <c r="V987" s="15">
        <f t="shared" si="250"/>
        <v>210</v>
      </c>
    </row>
    <row r="988" spans="1:22" ht="13.5" customHeight="1">
      <c r="A988" s="23" t="str">
        <f t="shared" si="247"/>
        <v>LW2512050Drewnopodobne</v>
      </c>
      <c r="B988" s="20" t="s">
        <v>559</v>
      </c>
      <c r="C988" s="14" t="s">
        <v>432</v>
      </c>
      <c r="D988" s="15">
        <v>120</v>
      </c>
      <c r="E988" s="13">
        <v>50</v>
      </c>
      <c r="F988" s="61" t="s">
        <v>33</v>
      </c>
      <c r="G988" s="43" t="str">
        <f t="shared" si="240"/>
        <v>31,25</v>
      </c>
      <c r="H988" s="43" t="str">
        <f t="shared" si="244"/>
        <v>31,25</v>
      </c>
      <c r="I988" s="43">
        <f t="shared" si="251"/>
        <v>34.25</v>
      </c>
      <c r="J988" s="44"/>
      <c r="K988" s="58">
        <f t="shared" si="248"/>
        <v>673</v>
      </c>
      <c r="L988" s="51">
        <f t="shared" si="243"/>
        <v>673</v>
      </c>
      <c r="M988" s="53">
        <v>1.1000000000000001</v>
      </c>
      <c r="N988" s="54">
        <v>0</v>
      </c>
      <c r="O988" s="55">
        <f t="shared" si="249"/>
        <v>740.30000000000007</v>
      </c>
      <c r="P988" s="57">
        <f t="shared" si="245"/>
        <v>740</v>
      </c>
      <c r="Q988" s="23"/>
      <c r="R988" s="23"/>
      <c r="S988" s="46">
        <v>25</v>
      </c>
      <c r="T988" s="46">
        <v>25</v>
      </c>
      <c r="U988" s="46">
        <f t="shared" si="246"/>
        <v>120</v>
      </c>
      <c r="V988" s="15">
        <f t="shared" si="250"/>
        <v>170</v>
      </c>
    </row>
    <row r="989" spans="1:22" ht="13.5" customHeight="1">
      <c r="A989" s="23" t="str">
        <f t="shared" si="247"/>
        <v>LW2612050Drewnopodobne</v>
      </c>
      <c r="B989" s="20" t="s">
        <v>560</v>
      </c>
      <c r="C989" s="14" t="s">
        <v>432</v>
      </c>
      <c r="D989" s="15">
        <v>120</v>
      </c>
      <c r="E989" s="13">
        <v>50</v>
      </c>
      <c r="F989" s="61" t="s">
        <v>2766</v>
      </c>
      <c r="G989" s="43" t="str">
        <f t="shared" si="240"/>
        <v>33,73</v>
      </c>
      <c r="H989" s="43" t="str">
        <f t="shared" si="244"/>
        <v>33,73</v>
      </c>
      <c r="I989" s="43">
        <f t="shared" si="251"/>
        <v>36.729999999999997</v>
      </c>
      <c r="J989" s="44"/>
      <c r="K989" s="58">
        <f t="shared" si="248"/>
        <v>799.5</v>
      </c>
      <c r="L989" s="51">
        <f t="shared" si="243"/>
        <v>800</v>
      </c>
      <c r="M989" s="53">
        <v>1.1000000000000001</v>
      </c>
      <c r="N989" s="54">
        <v>0</v>
      </c>
      <c r="O989" s="55">
        <f t="shared" si="249"/>
        <v>880.00000000000011</v>
      </c>
      <c r="P989" s="57">
        <f t="shared" si="245"/>
        <v>880</v>
      </c>
      <c r="Q989" s="23"/>
      <c r="R989" s="23"/>
      <c r="S989" s="46">
        <v>25</v>
      </c>
      <c r="T989" s="46">
        <v>25</v>
      </c>
      <c r="U989" s="46">
        <f t="shared" si="246"/>
        <v>120</v>
      </c>
      <c r="V989" s="15">
        <f t="shared" si="250"/>
        <v>170</v>
      </c>
    </row>
    <row r="990" spans="1:22" ht="13.5" customHeight="1">
      <c r="A990" s="23" t="str">
        <f t="shared" si="247"/>
        <v>LW2712050Drewnopodobne</v>
      </c>
      <c r="B990" s="20" t="s">
        <v>1738</v>
      </c>
      <c r="C990" s="14" t="s">
        <v>432</v>
      </c>
      <c r="D990" s="15">
        <v>120</v>
      </c>
      <c r="E990" s="13">
        <v>50</v>
      </c>
      <c r="F990" s="61" t="s">
        <v>2767</v>
      </c>
      <c r="G990" s="43" t="str">
        <f t="shared" si="240"/>
        <v>34,63</v>
      </c>
      <c r="H990" s="43" t="str">
        <f t="shared" si="244"/>
        <v>34,63</v>
      </c>
      <c r="I990" s="43">
        <f t="shared" si="251"/>
        <v>37.630000000000003</v>
      </c>
      <c r="J990" s="44"/>
      <c r="K990" s="58">
        <f t="shared" si="248"/>
        <v>774</v>
      </c>
      <c r="L990" s="51">
        <f t="shared" si="243"/>
        <v>774</v>
      </c>
      <c r="M990" s="53">
        <v>1.1000000000000001</v>
      </c>
      <c r="N990" s="54">
        <v>0</v>
      </c>
      <c r="O990" s="55">
        <f t="shared" si="249"/>
        <v>851.40000000000009</v>
      </c>
      <c r="P990" s="57">
        <f t="shared" si="245"/>
        <v>851</v>
      </c>
      <c r="Q990" s="23"/>
      <c r="R990" s="23"/>
      <c r="S990" s="46">
        <v>25</v>
      </c>
      <c r="T990" s="46">
        <v>25</v>
      </c>
      <c r="U990" s="46">
        <f t="shared" si="246"/>
        <v>120</v>
      </c>
      <c r="V990" s="15">
        <f t="shared" si="250"/>
        <v>170</v>
      </c>
    </row>
    <row r="991" spans="1:22" ht="13.5" customHeight="1">
      <c r="A991" s="23" t="str">
        <f t="shared" si="247"/>
        <v>LW2812050Drewnopodobne</v>
      </c>
      <c r="B991" s="20" t="s">
        <v>1739</v>
      </c>
      <c r="C991" s="14" t="s">
        <v>432</v>
      </c>
      <c r="D991" s="15">
        <v>120</v>
      </c>
      <c r="E991" s="13">
        <v>50</v>
      </c>
      <c r="F991" s="61" t="s">
        <v>2768</v>
      </c>
      <c r="G991" s="43" t="str">
        <f t="shared" si="240"/>
        <v>37,24</v>
      </c>
      <c r="H991" s="43" t="str">
        <f t="shared" si="244"/>
        <v>37,24</v>
      </c>
      <c r="I991" s="43">
        <f t="shared" si="251"/>
        <v>40.24</v>
      </c>
      <c r="J991" s="44"/>
      <c r="K991" s="58">
        <f t="shared" si="248"/>
        <v>921.5</v>
      </c>
      <c r="L991" s="51">
        <f t="shared" si="243"/>
        <v>922</v>
      </c>
      <c r="M991" s="53">
        <v>1.1000000000000001</v>
      </c>
      <c r="N991" s="54">
        <v>0</v>
      </c>
      <c r="O991" s="55">
        <f t="shared" si="249"/>
        <v>1014.2</v>
      </c>
      <c r="P991" s="57">
        <f t="shared" si="245"/>
        <v>1014</v>
      </c>
      <c r="Q991" s="23"/>
      <c r="R991" s="23"/>
      <c r="S991" s="46">
        <v>25</v>
      </c>
      <c r="T991" s="46">
        <v>25</v>
      </c>
      <c r="U991" s="46">
        <f t="shared" si="246"/>
        <v>160</v>
      </c>
      <c r="V991" s="15">
        <f t="shared" si="250"/>
        <v>210</v>
      </c>
    </row>
    <row r="992" spans="1:22" ht="13.5" customHeight="1">
      <c r="A992" s="23" t="str">
        <f t="shared" si="247"/>
        <v>LW2912050Drewnopodobne</v>
      </c>
      <c r="B992" s="20" t="s">
        <v>1740</v>
      </c>
      <c r="C992" s="14" t="s">
        <v>432</v>
      </c>
      <c r="D992" s="15">
        <v>120</v>
      </c>
      <c r="E992" s="13">
        <v>50</v>
      </c>
      <c r="F992" s="61" t="s">
        <v>2769</v>
      </c>
      <c r="G992" s="43" t="str">
        <f t="shared" ref="G992:G1001" si="252">LEFT(F992,FIND("kg",F992)-2)</f>
        <v>40,33</v>
      </c>
      <c r="H992" s="43" t="str">
        <f t="shared" si="244"/>
        <v>40,33</v>
      </c>
      <c r="I992" s="43">
        <f t="shared" si="251"/>
        <v>43.33</v>
      </c>
      <c r="J992" s="44"/>
      <c r="K992" s="58">
        <f t="shared" si="248"/>
        <v>862</v>
      </c>
      <c r="L992" s="51">
        <f t="shared" si="243"/>
        <v>862</v>
      </c>
      <c r="M992" s="53">
        <v>1.1000000000000001</v>
      </c>
      <c r="N992" s="54">
        <v>0</v>
      </c>
      <c r="O992" s="55">
        <f t="shared" si="249"/>
        <v>948.2</v>
      </c>
      <c r="P992" s="57">
        <f t="shared" si="245"/>
        <v>948</v>
      </c>
      <c r="Q992" s="23"/>
      <c r="R992" s="23"/>
      <c r="S992" s="46">
        <v>25</v>
      </c>
      <c r="T992" s="46">
        <v>25</v>
      </c>
      <c r="U992" s="46">
        <f t="shared" si="246"/>
        <v>160</v>
      </c>
      <c r="V992" s="15">
        <f t="shared" si="250"/>
        <v>210</v>
      </c>
    </row>
    <row r="993" spans="1:35" ht="13.5" customHeight="1">
      <c r="A993" s="23" t="str">
        <f t="shared" si="247"/>
        <v>LW3012050Drewnopodobne</v>
      </c>
      <c r="B993" s="20" t="s">
        <v>1742</v>
      </c>
      <c r="C993" s="14" t="s">
        <v>432</v>
      </c>
      <c r="D993" s="15">
        <v>120</v>
      </c>
      <c r="E993" s="13">
        <v>50</v>
      </c>
      <c r="F993" s="61" t="s">
        <v>2034</v>
      </c>
      <c r="G993" s="43" t="str">
        <f t="shared" si="252"/>
        <v>42,94</v>
      </c>
      <c r="H993" s="43" t="str">
        <f t="shared" si="244"/>
        <v>42,94</v>
      </c>
      <c r="I993" s="43">
        <f t="shared" si="251"/>
        <v>45.94</v>
      </c>
      <c r="J993" s="44"/>
      <c r="K993" s="58">
        <f t="shared" si="248"/>
        <v>1056</v>
      </c>
      <c r="L993" s="51">
        <f t="shared" si="243"/>
        <v>1056</v>
      </c>
      <c r="M993" s="53">
        <v>1.1000000000000001</v>
      </c>
      <c r="N993" s="54">
        <v>0</v>
      </c>
      <c r="O993" s="55">
        <f t="shared" si="249"/>
        <v>1161.6000000000001</v>
      </c>
      <c r="P993" s="57">
        <f t="shared" si="245"/>
        <v>1161</v>
      </c>
      <c r="Q993" s="23"/>
      <c r="R993" s="23"/>
      <c r="S993" s="46">
        <v>25</v>
      </c>
      <c r="T993" s="46">
        <v>25</v>
      </c>
      <c r="U993" s="46">
        <f t="shared" si="246"/>
        <v>160</v>
      </c>
      <c r="V993" s="15">
        <f t="shared" si="250"/>
        <v>210</v>
      </c>
    </row>
    <row r="994" spans="1:35" ht="13.5" customHeight="1">
      <c r="A994" s="23" t="str">
        <f t="shared" si="247"/>
        <v>LW3112050Drewnopodobne</v>
      </c>
      <c r="B994" s="20" t="s">
        <v>1743</v>
      </c>
      <c r="C994" s="14" t="s">
        <v>432</v>
      </c>
      <c r="D994" s="15">
        <v>120</v>
      </c>
      <c r="E994" s="13">
        <v>50</v>
      </c>
      <c r="F994" s="61" t="s">
        <v>2770</v>
      </c>
      <c r="G994" s="43" t="str">
        <f t="shared" si="252"/>
        <v>44,42</v>
      </c>
      <c r="H994" s="43" t="str">
        <f t="shared" si="244"/>
        <v>44,42</v>
      </c>
      <c r="I994" s="43">
        <f t="shared" si="251"/>
        <v>47.42</v>
      </c>
      <c r="J994" s="13"/>
      <c r="K994" s="58">
        <f t="shared" si="248"/>
        <v>1024</v>
      </c>
      <c r="L994" s="51">
        <f t="shared" si="243"/>
        <v>1024</v>
      </c>
      <c r="M994" s="53">
        <v>1.1000000000000001</v>
      </c>
      <c r="N994" s="54">
        <v>0</v>
      </c>
      <c r="O994" s="55">
        <f t="shared" si="249"/>
        <v>1126.4000000000001</v>
      </c>
      <c r="P994" s="57">
        <f t="shared" si="245"/>
        <v>1126</v>
      </c>
      <c r="Q994" s="23"/>
      <c r="R994" s="23"/>
      <c r="S994" s="46">
        <v>25</v>
      </c>
      <c r="T994" s="46">
        <v>25</v>
      </c>
      <c r="U994" s="46">
        <f t="shared" si="246"/>
        <v>160</v>
      </c>
      <c r="V994" s="15">
        <f t="shared" si="250"/>
        <v>210</v>
      </c>
    </row>
    <row r="995" spans="1:35" ht="13.5" customHeight="1">
      <c r="A995" s="23" t="str">
        <f t="shared" si="247"/>
        <v>LW3212050Drewnopodobne</v>
      </c>
      <c r="B995" s="20" t="s">
        <v>1744</v>
      </c>
      <c r="C995" s="14" t="s">
        <v>432</v>
      </c>
      <c r="D995" s="15">
        <v>120</v>
      </c>
      <c r="E995" s="13">
        <v>50</v>
      </c>
      <c r="F995" s="61" t="s">
        <v>2771</v>
      </c>
      <c r="G995" s="43" t="str">
        <f t="shared" si="252"/>
        <v>47,03</v>
      </c>
      <c r="H995" s="43" t="str">
        <f t="shared" si="244"/>
        <v>47,03</v>
      </c>
      <c r="I995" s="43">
        <f t="shared" si="251"/>
        <v>50.03</v>
      </c>
      <c r="J995" s="44"/>
      <c r="K995" s="58">
        <f t="shared" si="248"/>
        <v>1177</v>
      </c>
      <c r="L995" s="51">
        <f t="shared" si="243"/>
        <v>1177</v>
      </c>
      <c r="M995" s="53">
        <v>1.1000000000000001</v>
      </c>
      <c r="N995" s="54">
        <v>0</v>
      </c>
      <c r="O995" s="55">
        <f t="shared" si="249"/>
        <v>1294.7</v>
      </c>
      <c r="P995" s="57">
        <f t="shared" si="245"/>
        <v>1294</v>
      </c>
      <c r="Q995" s="23"/>
      <c r="R995" s="23"/>
      <c r="S995" s="46">
        <v>25</v>
      </c>
      <c r="T995" s="46">
        <v>25</v>
      </c>
      <c r="U995" s="46">
        <f t="shared" si="246"/>
        <v>180</v>
      </c>
      <c r="V995" s="15">
        <f t="shared" si="250"/>
        <v>230</v>
      </c>
    </row>
    <row r="996" spans="1:35" ht="13.5" customHeight="1">
      <c r="A996" s="23" t="str">
        <f t="shared" si="247"/>
        <v>LW3312050Drewnopodobne</v>
      </c>
      <c r="B996" s="20" t="s">
        <v>1745</v>
      </c>
      <c r="C996" s="14" t="s">
        <v>432</v>
      </c>
      <c r="D996" s="15">
        <v>120</v>
      </c>
      <c r="E996" s="13">
        <v>50</v>
      </c>
      <c r="F996" s="61" t="s">
        <v>2772</v>
      </c>
      <c r="G996" s="43" t="str">
        <f t="shared" si="252"/>
        <v>48,11</v>
      </c>
      <c r="H996" s="43" t="str">
        <f t="shared" si="244"/>
        <v>48,11</v>
      </c>
      <c r="I996" s="43">
        <f t="shared" si="251"/>
        <v>51.11</v>
      </c>
      <c r="J996" s="44"/>
      <c r="K996" s="58">
        <f t="shared" si="248"/>
        <v>999</v>
      </c>
      <c r="L996" s="51">
        <f t="shared" si="243"/>
        <v>999</v>
      </c>
      <c r="M996" s="53">
        <v>1.1000000000000001</v>
      </c>
      <c r="N996" s="54">
        <v>0</v>
      </c>
      <c r="O996" s="55">
        <f t="shared" si="249"/>
        <v>1098.9000000000001</v>
      </c>
      <c r="P996" s="57">
        <f t="shared" si="245"/>
        <v>1098</v>
      </c>
      <c r="Q996" s="23"/>
      <c r="R996" s="23"/>
      <c r="S996" s="46">
        <v>25</v>
      </c>
      <c r="T996" s="46">
        <v>25</v>
      </c>
      <c r="U996" s="46">
        <f t="shared" si="246"/>
        <v>180</v>
      </c>
      <c r="V996" s="15">
        <f t="shared" si="250"/>
        <v>230</v>
      </c>
    </row>
    <row r="997" spans="1:35" ht="13.5" customHeight="1">
      <c r="A997" s="23" t="str">
        <f t="shared" si="247"/>
        <v>LW3412050Drewnopodobne</v>
      </c>
      <c r="B997" s="20" t="s">
        <v>1746</v>
      </c>
      <c r="C997" s="14" t="s">
        <v>432</v>
      </c>
      <c r="D997" s="15">
        <v>120</v>
      </c>
      <c r="E997" s="13">
        <v>50</v>
      </c>
      <c r="F997" s="61" t="s">
        <v>2560</v>
      </c>
      <c r="G997" s="43" t="str">
        <f t="shared" si="252"/>
        <v>47,45</v>
      </c>
      <c r="H997" s="43" t="str">
        <f t="shared" si="244"/>
        <v>47,45</v>
      </c>
      <c r="I997" s="43">
        <f t="shared" si="251"/>
        <v>50.45</v>
      </c>
      <c r="J997" s="44"/>
      <c r="K997" s="58">
        <f t="shared" si="248"/>
        <v>1183.5</v>
      </c>
      <c r="L997" s="51">
        <f t="shared" si="243"/>
        <v>1184</v>
      </c>
      <c r="M997" s="53">
        <v>1.1000000000000001</v>
      </c>
      <c r="N997" s="54">
        <v>0</v>
      </c>
      <c r="O997" s="55">
        <f t="shared" si="249"/>
        <v>1302.4000000000001</v>
      </c>
      <c r="P997" s="57">
        <f t="shared" si="245"/>
        <v>1302</v>
      </c>
      <c r="Q997" s="23"/>
      <c r="R997" s="23"/>
      <c r="S997" s="46">
        <v>25</v>
      </c>
      <c r="T997" s="46">
        <v>25</v>
      </c>
      <c r="U997" s="46">
        <f t="shared" si="246"/>
        <v>180</v>
      </c>
      <c r="V997" s="15">
        <f t="shared" si="250"/>
        <v>230</v>
      </c>
    </row>
    <row r="998" spans="1:35" ht="13.5" customHeight="1">
      <c r="A998" s="23" t="str">
        <f t="shared" si="247"/>
        <v>LW3512050Drewnopodobne</v>
      </c>
      <c r="B998" s="20" t="s">
        <v>1747</v>
      </c>
      <c r="C998" s="14" t="s">
        <v>432</v>
      </c>
      <c r="D998" s="15">
        <v>120</v>
      </c>
      <c r="E998" s="13">
        <v>50</v>
      </c>
      <c r="F998" s="61" t="s">
        <v>2773</v>
      </c>
      <c r="G998" s="43" t="str">
        <f t="shared" si="252"/>
        <v>38,94</v>
      </c>
      <c r="H998" s="43" t="str">
        <f t="shared" si="244"/>
        <v>38,94</v>
      </c>
      <c r="I998" s="43">
        <f t="shared" si="251"/>
        <v>41.94</v>
      </c>
      <c r="J998" s="44"/>
      <c r="K998" s="58">
        <f t="shared" si="248"/>
        <v>776.5</v>
      </c>
      <c r="L998" s="51">
        <f t="shared" si="243"/>
        <v>777</v>
      </c>
      <c r="M998" s="53">
        <v>1.1000000000000001</v>
      </c>
      <c r="N998" s="54">
        <v>0</v>
      </c>
      <c r="O998" s="55">
        <f t="shared" si="249"/>
        <v>854.7</v>
      </c>
      <c r="P998" s="57">
        <f t="shared" si="245"/>
        <v>854</v>
      </c>
      <c r="Q998" s="23"/>
      <c r="R998" s="23"/>
      <c r="S998" s="46">
        <v>25</v>
      </c>
      <c r="T998" s="46">
        <v>25</v>
      </c>
      <c r="U998" s="46">
        <f t="shared" si="246"/>
        <v>160</v>
      </c>
      <c r="V998" s="15">
        <f t="shared" si="250"/>
        <v>210</v>
      </c>
    </row>
    <row r="999" spans="1:35" ht="13.5" customHeight="1">
      <c r="A999" s="23" t="str">
        <f t="shared" si="247"/>
        <v>LW3612050Drewnopodobne</v>
      </c>
      <c r="B999" s="20" t="s">
        <v>1748</v>
      </c>
      <c r="C999" s="14" t="s">
        <v>432</v>
      </c>
      <c r="D999" s="15">
        <v>120</v>
      </c>
      <c r="E999" s="13">
        <v>50</v>
      </c>
      <c r="F999" s="61" t="s">
        <v>8</v>
      </c>
      <c r="G999" s="43" t="str">
        <f t="shared" si="252"/>
        <v>41,55</v>
      </c>
      <c r="H999" s="43" t="str">
        <f t="shared" si="244"/>
        <v>41,55</v>
      </c>
      <c r="I999" s="43">
        <f t="shared" si="251"/>
        <v>44.55</v>
      </c>
      <c r="J999" s="44"/>
      <c r="K999" s="58">
        <f t="shared" si="248"/>
        <v>929</v>
      </c>
      <c r="L999" s="51">
        <f t="shared" si="243"/>
        <v>929</v>
      </c>
      <c r="M999" s="53">
        <v>1.1000000000000001</v>
      </c>
      <c r="N999" s="54">
        <v>0</v>
      </c>
      <c r="O999" s="55">
        <f t="shared" si="249"/>
        <v>1021.9000000000001</v>
      </c>
      <c r="P999" s="57">
        <f t="shared" si="245"/>
        <v>1021</v>
      </c>
      <c r="Q999" s="23"/>
      <c r="R999" s="23"/>
      <c r="S999" s="46">
        <v>25</v>
      </c>
      <c r="T999" s="46">
        <v>25</v>
      </c>
      <c r="U999" s="46">
        <f t="shared" si="246"/>
        <v>160</v>
      </c>
      <c r="V999" s="15">
        <f t="shared" si="250"/>
        <v>210</v>
      </c>
    </row>
    <row r="1000" spans="1:35" ht="13.5" customHeight="1">
      <c r="A1000" s="23" t="str">
        <f t="shared" si="247"/>
        <v>LW3712050Drewnopodobne</v>
      </c>
      <c r="B1000" s="20" t="s">
        <v>1907</v>
      </c>
      <c r="C1000" s="14" t="s">
        <v>432</v>
      </c>
      <c r="D1000" s="15">
        <v>120</v>
      </c>
      <c r="E1000" s="13">
        <v>50</v>
      </c>
      <c r="F1000" s="61" t="s">
        <v>19</v>
      </c>
      <c r="G1000" s="43" t="str">
        <f t="shared" si="252"/>
        <v>38,2</v>
      </c>
      <c r="H1000" s="43" t="str">
        <f t="shared" si="244"/>
        <v>38,2</v>
      </c>
      <c r="I1000" s="43">
        <f t="shared" si="251"/>
        <v>41.2</v>
      </c>
      <c r="J1000" s="44"/>
      <c r="K1000" s="58">
        <f t="shared" si="248"/>
        <v>701.5</v>
      </c>
      <c r="L1000" s="51">
        <f t="shared" si="243"/>
        <v>702</v>
      </c>
      <c r="M1000" s="53">
        <v>1.1000000000000001</v>
      </c>
      <c r="N1000" s="54">
        <v>0</v>
      </c>
      <c r="O1000" s="55">
        <f t="shared" si="249"/>
        <v>772.2</v>
      </c>
      <c r="P1000" s="57">
        <f t="shared" si="245"/>
        <v>772</v>
      </c>
      <c r="Q1000" s="23"/>
      <c r="R1000" s="23"/>
      <c r="S1000" s="46">
        <v>25</v>
      </c>
      <c r="T1000" s="46">
        <v>25</v>
      </c>
      <c r="U1000" s="46">
        <f t="shared" si="246"/>
        <v>160</v>
      </c>
      <c r="V1000" s="15">
        <f t="shared" si="250"/>
        <v>210</v>
      </c>
    </row>
    <row r="1001" spans="1:35" s="4" customFormat="1" ht="13.5" customHeight="1">
      <c r="A1001" s="23" t="str">
        <f t="shared" si="247"/>
        <v>LW3812050Drewnopodobne</v>
      </c>
      <c r="B1001" s="20" t="s">
        <v>1978</v>
      </c>
      <c r="C1001" s="14" t="s">
        <v>432</v>
      </c>
      <c r="D1001" s="15">
        <v>120</v>
      </c>
      <c r="E1001" s="13">
        <v>50</v>
      </c>
      <c r="F1001" s="61" t="s">
        <v>2774</v>
      </c>
      <c r="G1001" s="43" t="str">
        <f t="shared" si="252"/>
        <v>38,98</v>
      </c>
      <c r="H1001" s="43" t="str">
        <f t="shared" si="244"/>
        <v>38,98</v>
      </c>
      <c r="I1001" s="43">
        <f t="shared" si="251"/>
        <v>41.98</v>
      </c>
      <c r="J1001" s="44"/>
      <c r="K1001" s="58">
        <f t="shared" si="248"/>
        <v>841.5</v>
      </c>
      <c r="L1001" s="51">
        <f t="shared" si="243"/>
        <v>842</v>
      </c>
      <c r="M1001" s="53">
        <v>1.1000000000000001</v>
      </c>
      <c r="N1001" s="54">
        <v>0</v>
      </c>
      <c r="O1001" s="55">
        <f t="shared" si="249"/>
        <v>926.2</v>
      </c>
      <c r="P1001" s="57">
        <f t="shared" si="245"/>
        <v>926</v>
      </c>
      <c r="Q1001" s="23"/>
      <c r="R1001" s="23"/>
      <c r="S1001" s="46">
        <v>25</v>
      </c>
      <c r="T1001" s="46">
        <v>25</v>
      </c>
      <c r="U1001" s="46">
        <f t="shared" si="246"/>
        <v>160</v>
      </c>
      <c r="V1001" s="15">
        <f t="shared" si="250"/>
        <v>210</v>
      </c>
    </row>
    <row r="1002" spans="1:35" ht="13.5" customHeight="1">
      <c r="A1002" s="235" t="str">
        <f t="shared" ref="A1002:A1038" si="253">CONCATENATE(B1002,D1002,E1002,C1002)</f>
        <v>LW duble 1 12060Podstawowy</v>
      </c>
      <c r="B1002" s="18" t="s">
        <v>90</v>
      </c>
      <c r="C1002" s="14" t="s">
        <v>431</v>
      </c>
      <c r="D1002" s="15">
        <v>120</v>
      </c>
      <c r="E1002" s="13">
        <v>60</v>
      </c>
      <c r="F1002" s="61" t="s">
        <v>2847</v>
      </c>
      <c r="G1002" s="43" t="str">
        <f t="shared" ref="G1002:G1038" si="254">LEFT(F1002,FIND("kg",F1002)-2)</f>
        <v>45,84</v>
      </c>
      <c r="H1002" s="43" t="str">
        <f t="shared" ref="H1002:H1064" si="255">MID(G1002,1,5)</f>
        <v>45,84</v>
      </c>
      <c r="I1002" s="43">
        <f t="shared" ref="I1002:I1038" si="256">H1002+3</f>
        <v>48.84</v>
      </c>
      <c r="J1002" s="61" t="s">
        <v>2872</v>
      </c>
      <c r="K1002" s="58" t="str">
        <f t="shared" ref="K1002:K1038" si="257">LEFT(J1002,FIND("zł",J1002)-2)</f>
        <v>714,69</v>
      </c>
      <c r="L1002" s="47">
        <f t="shared" ref="L1002:L1038" si="258">ROUNDUP(K1002,0)</f>
        <v>715</v>
      </c>
      <c r="M1002" s="53">
        <v>1.1000000000000001</v>
      </c>
      <c r="N1002" s="54">
        <v>0</v>
      </c>
      <c r="O1002" s="55">
        <f t="shared" ref="O1002:O1038" si="259">L1002*M1002+N1002</f>
        <v>786.50000000000011</v>
      </c>
      <c r="P1002" s="57">
        <f>INT(O1002)</f>
        <v>786</v>
      </c>
      <c r="Q1002" s="23"/>
      <c r="R1002" s="23"/>
      <c r="S1002" s="46">
        <v>25</v>
      </c>
      <c r="T1002" s="46">
        <v>25</v>
      </c>
      <c r="U1002" s="46">
        <f t="shared" si="246"/>
        <v>160</v>
      </c>
      <c r="V1002" s="15">
        <f t="shared" ref="V1002:V1038" si="260">SUM(S1002:U1002)</f>
        <v>210</v>
      </c>
      <c r="Y1002" s="4"/>
      <c r="Z1002" s="4"/>
      <c r="AA1002" s="40"/>
      <c r="AB1002" s="5"/>
      <c r="AC1002" s="4"/>
      <c r="AD1002" s="5"/>
      <c r="AE1002" s="4"/>
      <c r="AF1002" s="4"/>
      <c r="AG1002" s="4"/>
      <c r="AH1002" s="4"/>
      <c r="AI1002" s="4"/>
    </row>
    <row r="1003" spans="1:35" ht="13.5" customHeight="1">
      <c r="A1003" s="235" t="str">
        <f t="shared" si="253"/>
        <v>LW duble 2 12060Podstawowy</v>
      </c>
      <c r="B1003" s="18" t="s">
        <v>91</v>
      </c>
      <c r="C1003" s="14" t="s">
        <v>431</v>
      </c>
      <c r="D1003" s="15">
        <v>120</v>
      </c>
      <c r="E1003" s="13">
        <v>60</v>
      </c>
      <c r="F1003" s="61" t="s">
        <v>2848</v>
      </c>
      <c r="G1003" s="43" t="str">
        <f t="shared" si="254"/>
        <v>44,36</v>
      </c>
      <c r="H1003" s="43" t="str">
        <f t="shared" si="255"/>
        <v>44,36</v>
      </c>
      <c r="I1003" s="43">
        <f t="shared" si="256"/>
        <v>47.36</v>
      </c>
      <c r="J1003" s="61" t="s">
        <v>2873</v>
      </c>
      <c r="K1003" s="58" t="str">
        <f t="shared" si="257"/>
        <v>816,82</v>
      </c>
      <c r="L1003" s="47">
        <f t="shared" si="258"/>
        <v>817</v>
      </c>
      <c r="M1003" s="53">
        <v>1.1000000000000001</v>
      </c>
      <c r="N1003" s="54">
        <v>0</v>
      </c>
      <c r="O1003" s="55">
        <f t="shared" si="259"/>
        <v>898.7</v>
      </c>
      <c r="P1003" s="57">
        <f t="shared" ref="P1003:P1065" si="261">INT(O1003)</f>
        <v>898</v>
      </c>
      <c r="Q1003" s="23"/>
      <c r="R1003" s="23"/>
      <c r="S1003" s="46">
        <v>25</v>
      </c>
      <c r="T1003" s="46">
        <v>25</v>
      </c>
      <c r="U1003" s="46">
        <f t="shared" si="246"/>
        <v>160</v>
      </c>
      <c r="V1003" s="15">
        <f t="shared" si="260"/>
        <v>210</v>
      </c>
      <c r="Y1003" s="4"/>
      <c r="Z1003" s="4"/>
      <c r="AA1003" s="40"/>
      <c r="AB1003" s="5"/>
      <c r="AC1003" s="4"/>
      <c r="AD1003" s="4"/>
      <c r="AE1003" s="4"/>
      <c r="AF1003" s="4"/>
      <c r="AG1003" s="4"/>
      <c r="AH1003" s="4"/>
      <c r="AI1003" s="4"/>
    </row>
    <row r="1004" spans="1:35" ht="13.5" customHeight="1">
      <c r="A1004" s="235" t="str">
        <f t="shared" si="253"/>
        <v>LW duble 3 12060Podstawowy</v>
      </c>
      <c r="B1004" s="18" t="s">
        <v>92</v>
      </c>
      <c r="C1004" s="14" t="s">
        <v>431</v>
      </c>
      <c r="D1004" s="15">
        <v>120</v>
      </c>
      <c r="E1004" s="13">
        <v>60</v>
      </c>
      <c r="F1004" s="61" t="s">
        <v>2849</v>
      </c>
      <c r="G1004" s="43" t="str">
        <f t="shared" si="254"/>
        <v>50,15</v>
      </c>
      <c r="H1004" s="43" t="str">
        <f t="shared" si="255"/>
        <v>50,15</v>
      </c>
      <c r="I1004" s="43">
        <f t="shared" si="256"/>
        <v>53.15</v>
      </c>
      <c r="J1004" s="61" t="s">
        <v>2874</v>
      </c>
      <c r="K1004" s="58" t="str">
        <f t="shared" si="257"/>
        <v>1028,21</v>
      </c>
      <c r="L1004" s="47">
        <f t="shared" si="258"/>
        <v>1029</v>
      </c>
      <c r="M1004" s="53">
        <v>1.1000000000000001</v>
      </c>
      <c r="N1004" s="54">
        <v>0</v>
      </c>
      <c r="O1004" s="55">
        <f t="shared" si="259"/>
        <v>1131.9000000000001</v>
      </c>
      <c r="P1004" s="57">
        <f t="shared" si="261"/>
        <v>1131</v>
      </c>
      <c r="Q1004" s="23"/>
      <c r="R1004" s="23"/>
      <c r="S1004" s="46">
        <v>25</v>
      </c>
      <c r="T1004" s="46">
        <v>25</v>
      </c>
      <c r="U1004" s="46">
        <f t="shared" si="246"/>
        <v>180</v>
      </c>
      <c r="V1004" s="15">
        <f t="shared" si="260"/>
        <v>230</v>
      </c>
      <c r="Y1004" s="4"/>
      <c r="Z1004" s="4"/>
      <c r="AA1004" s="40"/>
      <c r="AB1004" s="5"/>
      <c r="AC1004" s="4"/>
      <c r="AD1004" s="4"/>
      <c r="AE1004" s="4"/>
      <c r="AF1004" s="4"/>
      <c r="AG1004" s="4"/>
      <c r="AH1004" s="4"/>
      <c r="AI1004" s="4"/>
    </row>
    <row r="1005" spans="1:35" ht="13.5" customHeight="1">
      <c r="A1005" s="235" t="str">
        <f t="shared" si="253"/>
        <v>LW1 12060Podstawowy</v>
      </c>
      <c r="B1005" s="18" t="s">
        <v>93</v>
      </c>
      <c r="C1005" s="14" t="s">
        <v>431</v>
      </c>
      <c r="D1005" s="15">
        <v>120</v>
      </c>
      <c r="E1005" s="13">
        <v>60</v>
      </c>
      <c r="F1005" s="61" t="s">
        <v>2850</v>
      </c>
      <c r="G1005" s="43" t="str">
        <f t="shared" si="254"/>
        <v>33,89</v>
      </c>
      <c r="H1005" s="43" t="str">
        <f t="shared" si="255"/>
        <v>33,89</v>
      </c>
      <c r="I1005" s="43">
        <f t="shared" si="256"/>
        <v>36.89</v>
      </c>
      <c r="J1005" s="61" t="s">
        <v>2875</v>
      </c>
      <c r="K1005" s="58" t="str">
        <f t="shared" si="257"/>
        <v>465,82</v>
      </c>
      <c r="L1005" s="47">
        <f t="shared" si="258"/>
        <v>466</v>
      </c>
      <c r="M1005" s="53">
        <v>1.1000000000000001</v>
      </c>
      <c r="N1005" s="54">
        <v>0</v>
      </c>
      <c r="O1005" s="55">
        <f t="shared" si="259"/>
        <v>512.6</v>
      </c>
      <c r="P1005" s="57">
        <f t="shared" si="261"/>
        <v>512</v>
      </c>
      <c r="Q1005" s="23"/>
      <c r="R1005" s="23"/>
      <c r="S1005" s="46">
        <v>25</v>
      </c>
      <c r="T1005" s="46">
        <v>25</v>
      </c>
      <c r="U1005" s="46">
        <f t="shared" si="246"/>
        <v>120</v>
      </c>
      <c r="V1005" s="15">
        <f t="shared" si="260"/>
        <v>170</v>
      </c>
      <c r="Y1005" s="4"/>
      <c r="Z1005" s="4"/>
      <c r="AA1005" s="40"/>
      <c r="AB1005" s="5"/>
      <c r="AC1005" s="4"/>
      <c r="AD1005" s="4"/>
      <c r="AE1005" s="4"/>
      <c r="AF1005" s="4"/>
      <c r="AG1005" s="4"/>
      <c r="AH1005" s="4"/>
      <c r="AI1005" s="4"/>
    </row>
    <row r="1006" spans="1:35" ht="13.5" customHeight="1">
      <c r="A1006" s="235" t="str">
        <f t="shared" si="253"/>
        <v>LW2 12060Podstawowy</v>
      </c>
      <c r="B1006" s="18" t="s">
        <v>104</v>
      </c>
      <c r="C1006" s="14" t="s">
        <v>431</v>
      </c>
      <c r="D1006" s="15">
        <v>120</v>
      </c>
      <c r="E1006" s="13">
        <v>60</v>
      </c>
      <c r="F1006" s="61" t="s">
        <v>2851</v>
      </c>
      <c r="G1006" s="43" t="str">
        <f t="shared" si="254"/>
        <v>35,26</v>
      </c>
      <c r="H1006" s="43" t="str">
        <f t="shared" si="255"/>
        <v>35,26</v>
      </c>
      <c r="I1006" s="43">
        <f t="shared" si="256"/>
        <v>38.26</v>
      </c>
      <c r="J1006" s="61" t="s">
        <v>2876</v>
      </c>
      <c r="K1006" s="58" t="str">
        <f t="shared" si="257"/>
        <v>511,61</v>
      </c>
      <c r="L1006" s="47">
        <f t="shared" si="258"/>
        <v>512</v>
      </c>
      <c r="M1006" s="53">
        <v>1.1000000000000001</v>
      </c>
      <c r="N1006" s="54">
        <v>0</v>
      </c>
      <c r="O1006" s="55">
        <f t="shared" si="259"/>
        <v>563.20000000000005</v>
      </c>
      <c r="P1006" s="57">
        <f t="shared" si="261"/>
        <v>563</v>
      </c>
      <c r="Q1006" s="23"/>
      <c r="R1006" s="23"/>
      <c r="S1006" s="46">
        <v>25</v>
      </c>
      <c r="T1006" s="46">
        <v>25</v>
      </c>
      <c r="U1006" s="46">
        <f t="shared" si="246"/>
        <v>120</v>
      </c>
      <c r="V1006" s="15">
        <f t="shared" si="260"/>
        <v>170</v>
      </c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</row>
    <row r="1007" spans="1:35" ht="13.5" customHeight="1">
      <c r="A1007" s="235" t="str">
        <f t="shared" si="253"/>
        <v>LW3 12060Podstawowy</v>
      </c>
      <c r="B1007" s="18" t="s">
        <v>106</v>
      </c>
      <c r="C1007" s="14" t="s">
        <v>431</v>
      </c>
      <c r="D1007" s="15">
        <v>120</v>
      </c>
      <c r="E1007" s="13">
        <v>60</v>
      </c>
      <c r="F1007" s="61" t="s">
        <v>2852</v>
      </c>
      <c r="G1007" s="43" t="str">
        <f t="shared" si="254"/>
        <v>36,57</v>
      </c>
      <c r="H1007" s="43" t="str">
        <f t="shared" si="255"/>
        <v>36,57</v>
      </c>
      <c r="I1007" s="43">
        <f t="shared" si="256"/>
        <v>39.57</v>
      </c>
      <c r="J1007" s="61" t="s">
        <v>2877</v>
      </c>
      <c r="K1007" s="58" t="str">
        <f t="shared" si="257"/>
        <v>533,09</v>
      </c>
      <c r="L1007" s="47">
        <f t="shared" si="258"/>
        <v>534</v>
      </c>
      <c r="M1007" s="53">
        <v>1.1000000000000001</v>
      </c>
      <c r="N1007" s="54">
        <v>0</v>
      </c>
      <c r="O1007" s="55">
        <f t="shared" si="259"/>
        <v>587.40000000000009</v>
      </c>
      <c r="P1007" s="57">
        <f t="shared" si="261"/>
        <v>587</v>
      </c>
      <c r="Q1007" s="23"/>
      <c r="R1007" s="23"/>
      <c r="S1007" s="46">
        <v>25</v>
      </c>
      <c r="T1007" s="46">
        <v>25</v>
      </c>
      <c r="U1007" s="46">
        <f t="shared" si="246"/>
        <v>120</v>
      </c>
      <c r="V1007" s="15">
        <f t="shared" si="260"/>
        <v>170</v>
      </c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</row>
    <row r="1008" spans="1:35" ht="13.5" customHeight="1">
      <c r="A1008" s="235" t="str">
        <f t="shared" si="253"/>
        <v>LW4 12060Podstawowy</v>
      </c>
      <c r="B1008" s="18" t="s">
        <v>107</v>
      </c>
      <c r="C1008" s="14" t="s">
        <v>431</v>
      </c>
      <c r="D1008" s="15">
        <v>120</v>
      </c>
      <c r="E1008" s="13">
        <v>60</v>
      </c>
      <c r="F1008" s="61" t="s">
        <v>2853</v>
      </c>
      <c r="G1008" s="43" t="str">
        <f t="shared" si="254"/>
        <v>40,24</v>
      </c>
      <c r="H1008" s="43" t="str">
        <f t="shared" si="255"/>
        <v>40,24</v>
      </c>
      <c r="I1008" s="43">
        <f t="shared" si="256"/>
        <v>43.24</v>
      </c>
      <c r="J1008" s="61" t="s">
        <v>2878</v>
      </c>
      <c r="K1008" s="58" t="str">
        <f t="shared" si="257"/>
        <v>607,95</v>
      </c>
      <c r="L1008" s="47">
        <f t="shared" si="258"/>
        <v>608</v>
      </c>
      <c r="M1008" s="53">
        <v>1.1000000000000001</v>
      </c>
      <c r="N1008" s="54">
        <v>0</v>
      </c>
      <c r="O1008" s="55">
        <f t="shared" si="259"/>
        <v>668.80000000000007</v>
      </c>
      <c r="P1008" s="57">
        <f t="shared" si="261"/>
        <v>668</v>
      </c>
      <c r="Q1008" s="23"/>
      <c r="R1008" s="23"/>
      <c r="S1008" s="46">
        <v>25</v>
      </c>
      <c r="T1008" s="46">
        <v>25</v>
      </c>
      <c r="U1008" s="46">
        <f t="shared" si="246"/>
        <v>160</v>
      </c>
      <c r="V1008" s="15">
        <f t="shared" si="260"/>
        <v>210</v>
      </c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</row>
    <row r="1009" spans="1:35" ht="13.5" customHeight="1">
      <c r="A1009" s="235" t="str">
        <f t="shared" si="253"/>
        <v>LW5 12060Podstawowy</v>
      </c>
      <c r="B1009" s="18" t="s">
        <v>108</v>
      </c>
      <c r="C1009" s="14" t="s">
        <v>431</v>
      </c>
      <c r="D1009" s="15">
        <v>120</v>
      </c>
      <c r="E1009" s="13">
        <v>60</v>
      </c>
      <c r="F1009" s="61" t="s">
        <v>2854</v>
      </c>
      <c r="G1009" s="43" t="str">
        <f t="shared" si="254"/>
        <v>41,23</v>
      </c>
      <c r="H1009" s="43" t="str">
        <f t="shared" si="255"/>
        <v>41,23</v>
      </c>
      <c r="I1009" s="43">
        <f t="shared" si="256"/>
        <v>44.23</v>
      </c>
      <c r="J1009" s="61" t="s">
        <v>2879</v>
      </c>
      <c r="K1009" s="58" t="str">
        <f t="shared" si="257"/>
        <v>642,88</v>
      </c>
      <c r="L1009" s="47">
        <f t="shared" si="258"/>
        <v>643</v>
      </c>
      <c r="M1009" s="53">
        <v>1.1000000000000001</v>
      </c>
      <c r="N1009" s="54">
        <v>0</v>
      </c>
      <c r="O1009" s="55">
        <f t="shared" si="259"/>
        <v>707.30000000000007</v>
      </c>
      <c r="P1009" s="57">
        <f t="shared" si="261"/>
        <v>707</v>
      </c>
      <c r="Q1009" s="23"/>
      <c r="R1009" s="23"/>
      <c r="S1009" s="46">
        <v>25</v>
      </c>
      <c r="T1009" s="46">
        <v>25</v>
      </c>
      <c r="U1009" s="46">
        <f t="shared" si="246"/>
        <v>160</v>
      </c>
      <c r="V1009" s="15">
        <f t="shared" si="260"/>
        <v>210</v>
      </c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</row>
    <row r="1010" spans="1:35" ht="13.5" customHeight="1">
      <c r="A1010" s="235" t="str">
        <f t="shared" si="253"/>
        <v>LW6 12060Podstawowy</v>
      </c>
      <c r="B1010" s="18" t="s">
        <v>109</v>
      </c>
      <c r="C1010" s="14" t="s">
        <v>431</v>
      </c>
      <c r="D1010" s="15">
        <v>120</v>
      </c>
      <c r="E1010" s="13">
        <v>60</v>
      </c>
      <c r="F1010" s="61" t="s">
        <v>9</v>
      </c>
      <c r="G1010" s="43" t="str">
        <f t="shared" si="254"/>
        <v>43,69</v>
      </c>
      <c r="H1010" s="43" t="str">
        <f t="shared" si="255"/>
        <v>43,69</v>
      </c>
      <c r="I1010" s="43">
        <f t="shared" si="256"/>
        <v>46.69</v>
      </c>
      <c r="J1010" s="61" t="s">
        <v>2880</v>
      </c>
      <c r="K1010" s="58" t="str">
        <f t="shared" si="257"/>
        <v>701,60</v>
      </c>
      <c r="L1010" s="47">
        <f t="shared" si="258"/>
        <v>702</v>
      </c>
      <c r="M1010" s="53">
        <v>1.1000000000000001</v>
      </c>
      <c r="N1010" s="54">
        <v>0</v>
      </c>
      <c r="O1010" s="55">
        <f t="shared" si="259"/>
        <v>772.2</v>
      </c>
      <c r="P1010" s="57">
        <f t="shared" si="261"/>
        <v>772</v>
      </c>
      <c r="Q1010" s="23"/>
      <c r="R1010" s="23"/>
      <c r="S1010" s="46">
        <v>25</v>
      </c>
      <c r="T1010" s="46">
        <v>25</v>
      </c>
      <c r="U1010" s="46">
        <f t="shared" si="246"/>
        <v>160</v>
      </c>
      <c r="V1010" s="15">
        <f t="shared" si="260"/>
        <v>210</v>
      </c>
    </row>
    <row r="1011" spans="1:35" ht="13.5" customHeight="1">
      <c r="A1011" s="235" t="str">
        <f t="shared" si="253"/>
        <v>LW7 12060Podstawowy</v>
      </c>
      <c r="B1011" s="18" t="s">
        <v>110</v>
      </c>
      <c r="C1011" s="14" t="s">
        <v>431</v>
      </c>
      <c r="D1011" s="15">
        <v>120</v>
      </c>
      <c r="E1011" s="13">
        <v>60</v>
      </c>
      <c r="F1011" s="61" t="s">
        <v>2855</v>
      </c>
      <c r="G1011" s="43" t="str">
        <f t="shared" si="254"/>
        <v>39,45</v>
      </c>
      <c r="H1011" s="43" t="str">
        <f t="shared" si="255"/>
        <v>39,45</v>
      </c>
      <c r="I1011" s="43">
        <f t="shared" si="256"/>
        <v>42.45</v>
      </c>
      <c r="J1011" s="61" t="s">
        <v>2881</v>
      </c>
      <c r="K1011" s="58" t="str">
        <f t="shared" si="257"/>
        <v>607,08</v>
      </c>
      <c r="L1011" s="47">
        <f t="shared" si="258"/>
        <v>608</v>
      </c>
      <c r="M1011" s="53">
        <v>1.1000000000000001</v>
      </c>
      <c r="N1011" s="54">
        <v>0</v>
      </c>
      <c r="O1011" s="55">
        <f t="shared" si="259"/>
        <v>668.80000000000007</v>
      </c>
      <c r="P1011" s="57">
        <f t="shared" si="261"/>
        <v>668</v>
      </c>
      <c r="Q1011" s="23"/>
      <c r="R1011" s="23"/>
      <c r="S1011" s="46">
        <v>25</v>
      </c>
      <c r="T1011" s="46">
        <v>25</v>
      </c>
      <c r="U1011" s="46">
        <f t="shared" si="246"/>
        <v>160</v>
      </c>
      <c r="V1011" s="15">
        <f t="shared" si="260"/>
        <v>210</v>
      </c>
    </row>
    <row r="1012" spans="1:35" ht="13.5" customHeight="1">
      <c r="A1012" s="235" t="str">
        <f t="shared" si="253"/>
        <v>LW8 12060Podstawowy</v>
      </c>
      <c r="B1012" s="18" t="s">
        <v>111</v>
      </c>
      <c r="C1012" s="14" t="s">
        <v>431</v>
      </c>
      <c r="D1012" s="15">
        <v>120</v>
      </c>
      <c r="E1012" s="13">
        <v>60</v>
      </c>
      <c r="F1012" s="61" t="s">
        <v>2036</v>
      </c>
      <c r="G1012" s="43" t="str">
        <f t="shared" si="254"/>
        <v>41,92</v>
      </c>
      <c r="H1012" s="43" t="str">
        <f t="shared" si="255"/>
        <v>41,92</v>
      </c>
      <c r="I1012" s="43">
        <f t="shared" si="256"/>
        <v>44.92</v>
      </c>
      <c r="J1012" s="61" t="s">
        <v>2882</v>
      </c>
      <c r="K1012" s="58" t="str">
        <f t="shared" si="257"/>
        <v>665,87</v>
      </c>
      <c r="L1012" s="47">
        <f t="shared" si="258"/>
        <v>666</v>
      </c>
      <c r="M1012" s="53">
        <v>1.1000000000000001</v>
      </c>
      <c r="N1012" s="54">
        <v>0</v>
      </c>
      <c r="O1012" s="55">
        <f t="shared" si="259"/>
        <v>732.6</v>
      </c>
      <c r="P1012" s="57">
        <f t="shared" si="261"/>
        <v>732</v>
      </c>
      <c r="Q1012" s="23"/>
      <c r="R1012" s="23"/>
      <c r="S1012" s="46">
        <v>25</v>
      </c>
      <c r="T1012" s="46">
        <v>25</v>
      </c>
      <c r="U1012" s="46">
        <f t="shared" si="246"/>
        <v>160</v>
      </c>
      <c r="V1012" s="15">
        <f t="shared" si="260"/>
        <v>210</v>
      </c>
    </row>
    <row r="1013" spans="1:35" ht="13.5" customHeight="1">
      <c r="A1013" s="235" t="str">
        <f t="shared" si="253"/>
        <v>LW9 12060Podstawowy</v>
      </c>
      <c r="B1013" s="18" t="s">
        <v>112</v>
      </c>
      <c r="C1013" s="14" t="s">
        <v>431</v>
      </c>
      <c r="D1013" s="15">
        <v>120</v>
      </c>
      <c r="E1013" s="13">
        <v>60</v>
      </c>
      <c r="F1013" s="61" t="s">
        <v>2856</v>
      </c>
      <c r="G1013" s="43" t="str">
        <f t="shared" si="254"/>
        <v>41,98</v>
      </c>
      <c r="H1013" s="43" t="str">
        <f t="shared" si="255"/>
        <v>41,98</v>
      </c>
      <c r="I1013" s="43">
        <f t="shared" si="256"/>
        <v>44.98</v>
      </c>
      <c r="J1013" s="61" t="s">
        <v>2883</v>
      </c>
      <c r="K1013" s="58" t="str">
        <f t="shared" si="257"/>
        <v>714,77</v>
      </c>
      <c r="L1013" s="47">
        <f t="shared" si="258"/>
        <v>715</v>
      </c>
      <c r="M1013" s="53">
        <v>1.1000000000000001</v>
      </c>
      <c r="N1013" s="54">
        <v>0</v>
      </c>
      <c r="O1013" s="55">
        <f t="shared" si="259"/>
        <v>786.50000000000011</v>
      </c>
      <c r="P1013" s="57">
        <f t="shared" si="261"/>
        <v>786</v>
      </c>
      <c r="Q1013" s="23"/>
      <c r="R1013" s="23"/>
      <c r="S1013" s="46">
        <v>25</v>
      </c>
      <c r="T1013" s="46">
        <v>25</v>
      </c>
      <c r="U1013" s="46">
        <f t="shared" si="246"/>
        <v>160</v>
      </c>
      <c r="V1013" s="15">
        <f t="shared" si="260"/>
        <v>210</v>
      </c>
    </row>
    <row r="1014" spans="1:35" ht="13.5" customHeight="1">
      <c r="A1014" s="235" t="str">
        <f t="shared" si="253"/>
        <v>LW10 12060Podstawowy</v>
      </c>
      <c r="B1014" s="18" t="s">
        <v>94</v>
      </c>
      <c r="C1014" s="14" t="s">
        <v>431</v>
      </c>
      <c r="D1014" s="15">
        <v>120</v>
      </c>
      <c r="E1014" s="13">
        <v>60</v>
      </c>
      <c r="F1014" s="61" t="s">
        <v>2857</v>
      </c>
      <c r="G1014" s="43" t="str">
        <f t="shared" si="254"/>
        <v>44,44</v>
      </c>
      <c r="H1014" s="43" t="str">
        <f t="shared" si="255"/>
        <v>44,44</v>
      </c>
      <c r="I1014" s="43">
        <f t="shared" si="256"/>
        <v>47.44</v>
      </c>
      <c r="J1014" s="61" t="s">
        <v>2884</v>
      </c>
      <c r="K1014" s="58" t="str">
        <f t="shared" si="257"/>
        <v>773,46</v>
      </c>
      <c r="L1014" s="47">
        <f t="shared" si="258"/>
        <v>774</v>
      </c>
      <c r="M1014" s="53">
        <v>1.1000000000000001</v>
      </c>
      <c r="N1014" s="54">
        <v>0</v>
      </c>
      <c r="O1014" s="55">
        <f t="shared" si="259"/>
        <v>851.40000000000009</v>
      </c>
      <c r="P1014" s="57">
        <f t="shared" si="261"/>
        <v>851</v>
      </c>
      <c r="Q1014" s="23"/>
      <c r="R1014" s="23"/>
      <c r="S1014" s="46">
        <v>25</v>
      </c>
      <c r="T1014" s="46">
        <v>25</v>
      </c>
      <c r="U1014" s="46">
        <f t="shared" si="246"/>
        <v>160</v>
      </c>
      <c r="V1014" s="15">
        <f t="shared" si="260"/>
        <v>210</v>
      </c>
      <c r="AA1014" s="8"/>
      <c r="AB1014" s="7"/>
    </row>
    <row r="1015" spans="1:35" ht="13.5" customHeight="1">
      <c r="A1015" s="235" t="str">
        <f t="shared" si="253"/>
        <v>LW11 12060Podstawowy</v>
      </c>
      <c r="B1015" s="18" t="s">
        <v>95</v>
      </c>
      <c r="C1015" s="14" t="s">
        <v>431</v>
      </c>
      <c r="D1015" s="15">
        <v>120</v>
      </c>
      <c r="E1015" s="13">
        <v>60</v>
      </c>
      <c r="F1015" s="61" t="s">
        <v>2361</v>
      </c>
      <c r="G1015" s="43" t="str">
        <f t="shared" si="254"/>
        <v>45,45</v>
      </c>
      <c r="H1015" s="43" t="str">
        <f t="shared" si="255"/>
        <v>45,45</v>
      </c>
      <c r="I1015" s="43">
        <f t="shared" si="256"/>
        <v>48.45</v>
      </c>
      <c r="J1015" s="61" t="s">
        <v>3850</v>
      </c>
      <c r="K1015" s="58" t="str">
        <f t="shared" si="257"/>
        <v>641,07</v>
      </c>
      <c r="L1015" s="47">
        <f t="shared" si="258"/>
        <v>642</v>
      </c>
      <c r="M1015" s="53">
        <v>1.1000000000000001</v>
      </c>
      <c r="N1015" s="54">
        <v>0</v>
      </c>
      <c r="O1015" s="55">
        <f t="shared" si="259"/>
        <v>706.2</v>
      </c>
      <c r="P1015" s="57">
        <f t="shared" si="261"/>
        <v>706</v>
      </c>
      <c r="Q1015" s="23"/>
      <c r="R1015" s="23"/>
      <c r="S1015" s="46">
        <v>25</v>
      </c>
      <c r="T1015" s="46">
        <v>25</v>
      </c>
      <c r="U1015" s="46">
        <f t="shared" si="246"/>
        <v>160</v>
      </c>
      <c r="V1015" s="15">
        <f t="shared" si="260"/>
        <v>210</v>
      </c>
      <c r="AA1015" s="8"/>
      <c r="AB1015" s="5"/>
      <c r="AC1015" s="4"/>
    </row>
    <row r="1016" spans="1:35" ht="13.5" customHeight="1">
      <c r="A1016" s="235" t="str">
        <f t="shared" si="253"/>
        <v>LW12 12060Podstawowy</v>
      </c>
      <c r="B1016" s="18" t="s">
        <v>96</v>
      </c>
      <c r="C1016" s="14" t="s">
        <v>431</v>
      </c>
      <c r="D1016" s="15">
        <v>120</v>
      </c>
      <c r="E1016" s="13">
        <v>60</v>
      </c>
      <c r="F1016" s="61" t="s">
        <v>2858</v>
      </c>
      <c r="G1016" s="43" t="str">
        <f t="shared" si="254"/>
        <v>47,91</v>
      </c>
      <c r="H1016" s="43" t="str">
        <f t="shared" si="255"/>
        <v>47,91</v>
      </c>
      <c r="I1016" s="43">
        <f t="shared" si="256"/>
        <v>50.91</v>
      </c>
      <c r="J1016" s="61" t="s">
        <v>2886</v>
      </c>
      <c r="K1016" s="58" t="str">
        <f t="shared" si="257"/>
        <v>752,55</v>
      </c>
      <c r="L1016" s="47">
        <f t="shared" si="258"/>
        <v>753</v>
      </c>
      <c r="M1016" s="53">
        <v>1.1000000000000001</v>
      </c>
      <c r="N1016" s="54">
        <v>0</v>
      </c>
      <c r="O1016" s="55">
        <f t="shared" si="259"/>
        <v>828.30000000000007</v>
      </c>
      <c r="P1016" s="57">
        <f t="shared" si="261"/>
        <v>828</v>
      </c>
      <c r="Q1016" s="23"/>
      <c r="R1016" s="23"/>
      <c r="S1016" s="46">
        <v>25</v>
      </c>
      <c r="T1016" s="46">
        <v>25</v>
      </c>
      <c r="U1016" s="46">
        <f t="shared" si="246"/>
        <v>180</v>
      </c>
      <c r="V1016" s="15">
        <f t="shared" si="260"/>
        <v>230</v>
      </c>
      <c r="AA1016" s="8"/>
      <c r="AB1016" s="5"/>
      <c r="AC1016" s="4"/>
    </row>
    <row r="1017" spans="1:35" ht="13.5" customHeight="1">
      <c r="A1017" s="235" t="str">
        <f t="shared" si="253"/>
        <v>LW13 12060Podstawowy</v>
      </c>
      <c r="B1017" s="18" t="s">
        <v>97</v>
      </c>
      <c r="C1017" s="14" t="s">
        <v>431</v>
      </c>
      <c r="D1017" s="15">
        <v>120</v>
      </c>
      <c r="E1017" s="13">
        <v>60</v>
      </c>
      <c r="F1017" s="61" t="s">
        <v>2662</v>
      </c>
      <c r="G1017" s="43" t="str">
        <f t="shared" si="254"/>
        <v>47,24</v>
      </c>
      <c r="H1017" s="43" t="str">
        <f t="shared" si="255"/>
        <v>47,24</v>
      </c>
      <c r="I1017" s="43">
        <f t="shared" si="256"/>
        <v>50.24</v>
      </c>
      <c r="J1017" s="61" t="s">
        <v>2887</v>
      </c>
      <c r="K1017" s="58" t="str">
        <f t="shared" si="257"/>
        <v>756,87</v>
      </c>
      <c r="L1017" s="47">
        <f t="shared" si="258"/>
        <v>757</v>
      </c>
      <c r="M1017" s="53">
        <v>1.1000000000000001</v>
      </c>
      <c r="N1017" s="54">
        <v>0</v>
      </c>
      <c r="O1017" s="55">
        <f t="shared" si="259"/>
        <v>832.7</v>
      </c>
      <c r="P1017" s="57">
        <f t="shared" si="261"/>
        <v>832</v>
      </c>
      <c r="Q1017" s="23"/>
      <c r="R1017" s="23"/>
      <c r="S1017" s="46">
        <v>25</v>
      </c>
      <c r="T1017" s="46">
        <v>25</v>
      </c>
      <c r="U1017" s="46">
        <f t="shared" si="246"/>
        <v>180</v>
      </c>
      <c r="V1017" s="15">
        <f t="shared" si="260"/>
        <v>230</v>
      </c>
      <c r="AA1017" s="8"/>
      <c r="AB1017" s="5"/>
      <c r="AC1017" s="4"/>
    </row>
    <row r="1018" spans="1:35" ht="13.5" customHeight="1">
      <c r="A1018" s="235" t="str">
        <f t="shared" si="253"/>
        <v>LW14 12060Podstawowy</v>
      </c>
      <c r="B1018" s="18" t="s">
        <v>98</v>
      </c>
      <c r="C1018" s="14" t="s">
        <v>431</v>
      </c>
      <c r="D1018" s="15">
        <v>120</v>
      </c>
      <c r="E1018" s="13">
        <v>60</v>
      </c>
      <c r="F1018" s="61" t="s">
        <v>49</v>
      </c>
      <c r="G1018" s="43" t="str">
        <f t="shared" si="254"/>
        <v>49,7</v>
      </c>
      <c r="H1018" s="43" t="str">
        <f t="shared" si="255"/>
        <v>49,7</v>
      </c>
      <c r="I1018" s="43">
        <f t="shared" si="256"/>
        <v>52.7</v>
      </c>
      <c r="J1018" s="61" t="s">
        <v>2888</v>
      </c>
      <c r="K1018" s="58" t="str">
        <f t="shared" si="257"/>
        <v>837,97</v>
      </c>
      <c r="L1018" s="47">
        <f t="shared" si="258"/>
        <v>838</v>
      </c>
      <c r="M1018" s="53">
        <v>1.1000000000000001</v>
      </c>
      <c r="N1018" s="54">
        <v>0</v>
      </c>
      <c r="O1018" s="55">
        <f t="shared" si="259"/>
        <v>921.80000000000007</v>
      </c>
      <c r="P1018" s="57">
        <f t="shared" si="261"/>
        <v>921</v>
      </c>
      <c r="Q1018" s="23"/>
      <c r="R1018" s="23"/>
      <c r="S1018" s="46">
        <v>25</v>
      </c>
      <c r="T1018" s="46">
        <v>25</v>
      </c>
      <c r="U1018" s="46">
        <f t="shared" si="246"/>
        <v>180</v>
      </c>
      <c r="V1018" s="15">
        <f t="shared" si="260"/>
        <v>230</v>
      </c>
      <c r="AA1018" s="8"/>
      <c r="AB1018" s="5"/>
      <c r="AC1018" s="4"/>
    </row>
    <row r="1019" spans="1:35" ht="13.5" customHeight="1">
      <c r="A1019" s="235" t="str">
        <f t="shared" si="253"/>
        <v>LW15 12060Podstawowy</v>
      </c>
      <c r="B1019" s="18" t="s">
        <v>99</v>
      </c>
      <c r="C1019" s="14" t="s">
        <v>431</v>
      </c>
      <c r="D1019" s="15">
        <v>120</v>
      </c>
      <c r="E1019" s="13">
        <v>60</v>
      </c>
      <c r="F1019" s="61" t="s">
        <v>2859</v>
      </c>
      <c r="G1019" s="43" t="str">
        <f t="shared" si="254"/>
        <v>44,69</v>
      </c>
      <c r="H1019" s="43" t="str">
        <f t="shared" si="255"/>
        <v>44,69</v>
      </c>
      <c r="I1019" s="43">
        <f t="shared" si="256"/>
        <v>47.69</v>
      </c>
      <c r="J1019" s="61" t="s">
        <v>2889</v>
      </c>
      <c r="K1019" s="58" t="str">
        <f t="shared" si="257"/>
        <v>619,11</v>
      </c>
      <c r="L1019" s="47">
        <f t="shared" si="258"/>
        <v>620</v>
      </c>
      <c r="M1019" s="53">
        <v>1.1000000000000001</v>
      </c>
      <c r="N1019" s="54">
        <v>0</v>
      </c>
      <c r="O1019" s="55">
        <f t="shared" si="259"/>
        <v>682</v>
      </c>
      <c r="P1019" s="57">
        <f t="shared" si="261"/>
        <v>682</v>
      </c>
      <c r="Q1019" s="23"/>
      <c r="R1019" s="23"/>
      <c r="S1019" s="46">
        <v>25</v>
      </c>
      <c r="T1019" s="46">
        <v>25</v>
      </c>
      <c r="U1019" s="46">
        <f t="shared" si="246"/>
        <v>160</v>
      </c>
      <c r="V1019" s="15">
        <f t="shared" si="260"/>
        <v>210</v>
      </c>
      <c r="AA1019" s="8"/>
      <c r="AB1019" s="5"/>
      <c r="AC1019" s="4"/>
    </row>
    <row r="1020" spans="1:35" ht="13.5" customHeight="1">
      <c r="A1020" s="235" t="str">
        <f t="shared" si="253"/>
        <v>LW16 12060Podstawowy</v>
      </c>
      <c r="B1020" s="18" t="s">
        <v>100</v>
      </c>
      <c r="C1020" s="14" t="s">
        <v>431</v>
      </c>
      <c r="D1020" s="15">
        <v>120</v>
      </c>
      <c r="E1020" s="13">
        <v>60</v>
      </c>
      <c r="F1020" s="61" t="s">
        <v>2860</v>
      </c>
      <c r="G1020" s="43" t="str">
        <f t="shared" si="254"/>
        <v>47,18</v>
      </c>
      <c r="H1020" s="43" t="str">
        <f t="shared" si="255"/>
        <v>47,18</v>
      </c>
      <c r="I1020" s="43">
        <f t="shared" si="256"/>
        <v>50.18</v>
      </c>
      <c r="J1020" s="61" t="s">
        <v>2890</v>
      </c>
      <c r="K1020" s="58" t="str">
        <f t="shared" si="257"/>
        <v>746,25</v>
      </c>
      <c r="L1020" s="47">
        <f t="shared" si="258"/>
        <v>747</v>
      </c>
      <c r="M1020" s="53">
        <v>1.1000000000000001</v>
      </c>
      <c r="N1020" s="54">
        <v>0</v>
      </c>
      <c r="O1020" s="55">
        <f t="shared" si="259"/>
        <v>821.7</v>
      </c>
      <c r="P1020" s="57">
        <f t="shared" si="261"/>
        <v>821</v>
      </c>
      <c r="Q1020" s="23"/>
      <c r="R1020" s="23"/>
      <c r="S1020" s="46">
        <v>25</v>
      </c>
      <c r="T1020" s="46">
        <v>25</v>
      </c>
      <c r="U1020" s="46">
        <f t="shared" si="246"/>
        <v>180</v>
      </c>
      <c r="V1020" s="15">
        <f t="shared" si="260"/>
        <v>230</v>
      </c>
      <c r="AB1020" s="4"/>
      <c r="AC1020" s="4"/>
    </row>
    <row r="1021" spans="1:35" ht="13.5" customHeight="1">
      <c r="A1021" s="235" t="str">
        <f t="shared" si="253"/>
        <v>LW17 12060Podstawowy</v>
      </c>
      <c r="B1021" s="18" t="s">
        <v>101</v>
      </c>
      <c r="C1021" s="14" t="s">
        <v>431</v>
      </c>
      <c r="D1021" s="15">
        <v>120</v>
      </c>
      <c r="E1021" s="13">
        <v>60</v>
      </c>
      <c r="F1021" s="61" t="s">
        <v>1736</v>
      </c>
      <c r="G1021" s="43" t="str">
        <f t="shared" si="254"/>
        <v>48,07</v>
      </c>
      <c r="H1021" s="43" t="str">
        <f t="shared" si="255"/>
        <v>48,07</v>
      </c>
      <c r="I1021" s="43">
        <f t="shared" si="256"/>
        <v>51.07</v>
      </c>
      <c r="J1021" s="61" t="s">
        <v>2891</v>
      </c>
      <c r="K1021" s="58" t="str">
        <f t="shared" si="257"/>
        <v>829,38</v>
      </c>
      <c r="L1021" s="47">
        <f t="shared" si="258"/>
        <v>830</v>
      </c>
      <c r="M1021" s="53">
        <v>1.1000000000000001</v>
      </c>
      <c r="N1021" s="54">
        <v>0</v>
      </c>
      <c r="O1021" s="55">
        <f t="shared" si="259"/>
        <v>913.00000000000011</v>
      </c>
      <c r="P1021" s="57">
        <f t="shared" si="261"/>
        <v>913</v>
      </c>
      <c r="Q1021" s="23"/>
      <c r="R1021" s="23"/>
      <c r="S1021" s="46">
        <v>25</v>
      </c>
      <c r="T1021" s="46">
        <v>25</v>
      </c>
      <c r="U1021" s="46">
        <f t="shared" si="246"/>
        <v>180</v>
      </c>
      <c r="V1021" s="15">
        <f t="shared" si="260"/>
        <v>230</v>
      </c>
      <c r="AB1021" s="40"/>
      <c r="AC1021" s="4"/>
    </row>
    <row r="1022" spans="1:35" ht="13.5" customHeight="1">
      <c r="A1022" s="235" t="str">
        <f t="shared" si="253"/>
        <v>LW18 12060Podstawowy</v>
      </c>
      <c r="B1022" s="18" t="s">
        <v>102</v>
      </c>
      <c r="C1022" s="14" t="s">
        <v>431</v>
      </c>
      <c r="D1022" s="15">
        <v>120</v>
      </c>
      <c r="E1022" s="13">
        <v>60</v>
      </c>
      <c r="F1022" s="61" t="s">
        <v>50</v>
      </c>
      <c r="G1022" s="43" t="str">
        <f t="shared" si="254"/>
        <v>50,53</v>
      </c>
      <c r="H1022" s="43" t="str">
        <f t="shared" si="255"/>
        <v>50,53</v>
      </c>
      <c r="I1022" s="43">
        <f t="shared" si="256"/>
        <v>53.53</v>
      </c>
      <c r="J1022" s="61" t="s">
        <v>2892</v>
      </c>
      <c r="K1022" s="58" t="str">
        <f t="shared" si="257"/>
        <v>875,34</v>
      </c>
      <c r="L1022" s="47">
        <f t="shared" si="258"/>
        <v>876</v>
      </c>
      <c r="M1022" s="53">
        <v>1.1000000000000001</v>
      </c>
      <c r="N1022" s="54">
        <v>0</v>
      </c>
      <c r="O1022" s="55">
        <f t="shared" si="259"/>
        <v>963.6</v>
      </c>
      <c r="P1022" s="57">
        <f t="shared" si="261"/>
        <v>963</v>
      </c>
      <c r="Q1022" s="23"/>
      <c r="R1022" s="23"/>
      <c r="S1022" s="46">
        <v>25</v>
      </c>
      <c r="T1022" s="46">
        <v>25</v>
      </c>
      <c r="U1022" s="46">
        <f t="shared" si="246"/>
        <v>180</v>
      </c>
      <c r="V1022" s="15">
        <f t="shared" si="260"/>
        <v>230</v>
      </c>
    </row>
    <row r="1023" spans="1:35" ht="13.5" customHeight="1">
      <c r="A1023" s="235" t="str">
        <f t="shared" si="253"/>
        <v>LW19 12060Podstawowy</v>
      </c>
      <c r="B1023" s="18" t="s">
        <v>103</v>
      </c>
      <c r="C1023" s="14" t="s">
        <v>431</v>
      </c>
      <c r="D1023" s="15">
        <v>120</v>
      </c>
      <c r="E1023" s="13">
        <v>60</v>
      </c>
      <c r="F1023" s="61" t="s">
        <v>75</v>
      </c>
      <c r="G1023" s="43" t="str">
        <f t="shared" si="254"/>
        <v>45,56</v>
      </c>
      <c r="H1023" s="43" t="str">
        <f t="shared" si="255"/>
        <v>45,56</v>
      </c>
      <c r="I1023" s="43">
        <f t="shared" si="256"/>
        <v>48.56</v>
      </c>
      <c r="J1023" s="61" t="s">
        <v>2893</v>
      </c>
      <c r="K1023" s="58" t="str">
        <f t="shared" si="257"/>
        <v>699,46</v>
      </c>
      <c r="L1023" s="47">
        <f t="shared" si="258"/>
        <v>700</v>
      </c>
      <c r="M1023" s="53">
        <v>1.1000000000000001</v>
      </c>
      <c r="N1023" s="54">
        <v>0</v>
      </c>
      <c r="O1023" s="55">
        <f t="shared" si="259"/>
        <v>770.00000000000011</v>
      </c>
      <c r="P1023" s="57">
        <f t="shared" si="261"/>
        <v>770</v>
      </c>
      <c r="Q1023" s="23"/>
      <c r="R1023" s="23"/>
      <c r="S1023" s="46">
        <v>25</v>
      </c>
      <c r="T1023" s="46">
        <v>25</v>
      </c>
      <c r="U1023" s="46">
        <f t="shared" si="246"/>
        <v>160</v>
      </c>
      <c r="V1023" s="15">
        <f t="shared" si="260"/>
        <v>210</v>
      </c>
    </row>
    <row r="1024" spans="1:35" ht="13.5" customHeight="1">
      <c r="A1024" s="235" t="str">
        <f t="shared" si="253"/>
        <v>LW20 12060Podstawowy</v>
      </c>
      <c r="B1024" s="18" t="s">
        <v>105</v>
      </c>
      <c r="C1024" s="14" t="s">
        <v>431</v>
      </c>
      <c r="D1024" s="15">
        <v>120</v>
      </c>
      <c r="E1024" s="13">
        <v>60</v>
      </c>
      <c r="F1024" s="61" t="s">
        <v>51</v>
      </c>
      <c r="G1024" s="43" t="str">
        <f t="shared" si="254"/>
        <v>48,05</v>
      </c>
      <c r="H1024" s="43" t="str">
        <f t="shared" si="255"/>
        <v>48,05</v>
      </c>
      <c r="I1024" s="43">
        <f t="shared" si="256"/>
        <v>51.05</v>
      </c>
      <c r="J1024" s="61" t="s">
        <v>2894</v>
      </c>
      <c r="K1024" s="58" t="str">
        <f t="shared" si="257"/>
        <v>780,91</v>
      </c>
      <c r="L1024" s="47">
        <f t="shared" si="258"/>
        <v>781</v>
      </c>
      <c r="M1024" s="53">
        <v>1.1000000000000001</v>
      </c>
      <c r="N1024" s="54">
        <v>0</v>
      </c>
      <c r="O1024" s="55">
        <f t="shared" si="259"/>
        <v>859.1</v>
      </c>
      <c r="P1024" s="57">
        <f t="shared" si="261"/>
        <v>859</v>
      </c>
      <c r="Q1024" s="23"/>
      <c r="R1024" s="23"/>
      <c r="S1024" s="46">
        <v>25</v>
      </c>
      <c r="T1024" s="46">
        <v>25</v>
      </c>
      <c r="U1024" s="46">
        <f t="shared" si="246"/>
        <v>180</v>
      </c>
      <c r="V1024" s="15">
        <f t="shared" si="260"/>
        <v>230</v>
      </c>
    </row>
    <row r="1025" spans="1:22" ht="13.5" customHeight="1">
      <c r="A1025" s="235" t="str">
        <f t="shared" si="253"/>
        <v>LW2512060Podstawowy</v>
      </c>
      <c r="B1025" s="18" t="s">
        <v>559</v>
      </c>
      <c r="C1025" s="14" t="s">
        <v>431</v>
      </c>
      <c r="D1025" s="15">
        <v>120</v>
      </c>
      <c r="E1025" s="13">
        <v>60</v>
      </c>
      <c r="F1025" s="61" t="s">
        <v>2861</v>
      </c>
      <c r="G1025" s="43" t="str">
        <f t="shared" si="254"/>
        <v>37,04</v>
      </c>
      <c r="H1025" s="43" t="str">
        <f t="shared" si="255"/>
        <v>37,04</v>
      </c>
      <c r="I1025" s="43">
        <f t="shared" si="256"/>
        <v>40.04</v>
      </c>
      <c r="J1025" s="61" t="s">
        <v>2573</v>
      </c>
      <c r="K1025" s="58" t="str">
        <f t="shared" si="257"/>
        <v>617,53</v>
      </c>
      <c r="L1025" s="47">
        <f t="shared" si="258"/>
        <v>618</v>
      </c>
      <c r="M1025" s="53">
        <v>1.1000000000000001</v>
      </c>
      <c r="N1025" s="54">
        <v>0</v>
      </c>
      <c r="O1025" s="55">
        <f t="shared" si="259"/>
        <v>679.80000000000007</v>
      </c>
      <c r="P1025" s="57">
        <f t="shared" si="261"/>
        <v>679</v>
      </c>
      <c r="Q1025" s="23"/>
      <c r="R1025" s="23"/>
      <c r="S1025" s="46">
        <v>25</v>
      </c>
      <c r="T1025" s="46">
        <v>25</v>
      </c>
      <c r="U1025" s="46">
        <f t="shared" si="246"/>
        <v>160</v>
      </c>
      <c r="V1025" s="15">
        <f t="shared" si="260"/>
        <v>210</v>
      </c>
    </row>
    <row r="1026" spans="1:22" ht="13.5" customHeight="1">
      <c r="A1026" s="235" t="str">
        <f t="shared" si="253"/>
        <v>LW2612060Podstawowy</v>
      </c>
      <c r="B1026" s="18" t="s">
        <v>560</v>
      </c>
      <c r="C1026" s="14" t="s">
        <v>431</v>
      </c>
      <c r="D1026" s="15">
        <v>120</v>
      </c>
      <c r="E1026" s="13">
        <v>60</v>
      </c>
      <c r="F1026" s="61" t="s">
        <v>2862</v>
      </c>
      <c r="G1026" s="43" t="str">
        <f t="shared" si="254"/>
        <v>39,51</v>
      </c>
      <c r="H1026" s="43" t="str">
        <f t="shared" si="255"/>
        <v>39,51</v>
      </c>
      <c r="I1026" s="43">
        <f t="shared" si="256"/>
        <v>42.51</v>
      </c>
      <c r="J1026" s="61" t="s">
        <v>2895</v>
      </c>
      <c r="K1026" s="58" t="str">
        <f t="shared" si="257"/>
        <v>731,53</v>
      </c>
      <c r="L1026" s="47">
        <f t="shared" si="258"/>
        <v>732</v>
      </c>
      <c r="M1026" s="53">
        <v>1.1000000000000001</v>
      </c>
      <c r="N1026" s="54">
        <v>0</v>
      </c>
      <c r="O1026" s="55">
        <f t="shared" si="259"/>
        <v>805.2</v>
      </c>
      <c r="P1026" s="57">
        <f t="shared" si="261"/>
        <v>805</v>
      </c>
      <c r="Q1026" s="23"/>
      <c r="R1026" s="23"/>
      <c r="S1026" s="46">
        <v>25</v>
      </c>
      <c r="T1026" s="46">
        <v>25</v>
      </c>
      <c r="U1026" s="46">
        <f t="shared" si="246"/>
        <v>160</v>
      </c>
      <c r="V1026" s="15">
        <f t="shared" si="260"/>
        <v>210</v>
      </c>
    </row>
    <row r="1027" spans="1:22" ht="13.5" customHeight="1">
      <c r="A1027" s="235" t="str">
        <f t="shared" si="253"/>
        <v>LW2712060Podstawowy</v>
      </c>
      <c r="B1027" s="18" t="s">
        <v>1738</v>
      </c>
      <c r="C1027" s="14" t="s">
        <v>431</v>
      </c>
      <c r="D1027" s="15">
        <v>120</v>
      </c>
      <c r="E1027" s="13">
        <v>60</v>
      </c>
      <c r="F1027" s="61" t="s">
        <v>2863</v>
      </c>
      <c r="G1027" s="43" t="str">
        <f t="shared" si="254"/>
        <v>40,54</v>
      </c>
      <c r="H1027" s="43" t="str">
        <f t="shared" si="255"/>
        <v>40,54</v>
      </c>
      <c r="I1027" s="43">
        <f t="shared" si="256"/>
        <v>43.54</v>
      </c>
      <c r="J1027" s="61" t="s">
        <v>2896</v>
      </c>
      <c r="K1027" s="58" t="str">
        <f t="shared" si="257"/>
        <v>706,06</v>
      </c>
      <c r="L1027" s="47">
        <f t="shared" si="258"/>
        <v>707</v>
      </c>
      <c r="M1027" s="53">
        <v>1.1000000000000001</v>
      </c>
      <c r="N1027" s="54">
        <v>0</v>
      </c>
      <c r="O1027" s="55">
        <f t="shared" si="259"/>
        <v>777.7</v>
      </c>
      <c r="P1027" s="57">
        <f t="shared" si="261"/>
        <v>777</v>
      </c>
      <c r="Q1027" s="23"/>
      <c r="R1027" s="23"/>
      <c r="S1027" s="46">
        <v>25</v>
      </c>
      <c r="T1027" s="46">
        <v>25</v>
      </c>
      <c r="U1027" s="46">
        <f t="shared" ref="U1027:U1090" si="262">IF(I1027&lt;=$AA$5,$AB$4,IF(I1027&lt;=$AA$15,$AB$6,IF(I1027&lt;=$AA$17,$AB$16,IF(I1027&lt;=$AA$19,AB$18,IF(I1027&lt;=$AA$21,AB$20,IF(I1027&lt;=$AA$23,AB$22,AB$23))))))</f>
        <v>160</v>
      </c>
      <c r="V1027" s="15">
        <f t="shared" si="260"/>
        <v>210</v>
      </c>
    </row>
    <row r="1028" spans="1:22" ht="13.5" customHeight="1">
      <c r="A1028" s="235" t="str">
        <f t="shared" si="253"/>
        <v>LW2812060Podstawowy</v>
      </c>
      <c r="B1028" s="18" t="s">
        <v>1739</v>
      </c>
      <c r="C1028" s="14" t="s">
        <v>431</v>
      </c>
      <c r="D1028" s="15">
        <v>120</v>
      </c>
      <c r="E1028" s="13">
        <v>60</v>
      </c>
      <c r="F1028" s="61" t="s">
        <v>2864</v>
      </c>
      <c r="G1028" s="43" t="str">
        <f t="shared" si="254"/>
        <v>43,15</v>
      </c>
      <c r="H1028" s="43" t="str">
        <f t="shared" si="255"/>
        <v>43,15</v>
      </c>
      <c r="I1028" s="43">
        <f t="shared" si="256"/>
        <v>46.15</v>
      </c>
      <c r="J1028" s="61" t="s">
        <v>2897</v>
      </c>
      <c r="K1028" s="58" t="str">
        <f t="shared" si="257"/>
        <v>840,05</v>
      </c>
      <c r="L1028" s="47">
        <f t="shared" si="258"/>
        <v>841</v>
      </c>
      <c r="M1028" s="53">
        <v>1.1000000000000001</v>
      </c>
      <c r="N1028" s="54">
        <v>0</v>
      </c>
      <c r="O1028" s="55">
        <f t="shared" si="259"/>
        <v>925.1</v>
      </c>
      <c r="P1028" s="57">
        <f t="shared" si="261"/>
        <v>925</v>
      </c>
      <c r="Q1028" s="23"/>
      <c r="R1028" s="23"/>
      <c r="S1028" s="46">
        <v>25</v>
      </c>
      <c r="T1028" s="46">
        <v>25</v>
      </c>
      <c r="U1028" s="46">
        <f t="shared" si="262"/>
        <v>160</v>
      </c>
      <c r="V1028" s="15">
        <f t="shared" si="260"/>
        <v>210</v>
      </c>
    </row>
    <row r="1029" spans="1:22" ht="13.5" customHeight="1">
      <c r="A1029" s="235" t="str">
        <f t="shared" si="253"/>
        <v>LW2912060Podstawowy</v>
      </c>
      <c r="B1029" s="18" t="s">
        <v>1740</v>
      </c>
      <c r="C1029" s="14" t="s">
        <v>431</v>
      </c>
      <c r="D1029" s="15">
        <v>120</v>
      </c>
      <c r="E1029" s="13">
        <v>60</v>
      </c>
      <c r="F1029" s="61" t="s">
        <v>2865</v>
      </c>
      <c r="G1029" s="43" t="str">
        <f t="shared" si="254"/>
        <v>46,41</v>
      </c>
      <c r="H1029" s="43" t="str">
        <f t="shared" si="255"/>
        <v>46,41</v>
      </c>
      <c r="I1029" s="43">
        <f t="shared" si="256"/>
        <v>49.41</v>
      </c>
      <c r="J1029" s="61" t="s">
        <v>2898</v>
      </c>
      <c r="K1029" s="58" t="str">
        <f t="shared" si="257"/>
        <v>780,93</v>
      </c>
      <c r="L1029" s="47">
        <f t="shared" si="258"/>
        <v>781</v>
      </c>
      <c r="M1029" s="53">
        <v>1.1000000000000001</v>
      </c>
      <c r="N1029" s="54">
        <v>0</v>
      </c>
      <c r="O1029" s="55">
        <f t="shared" si="259"/>
        <v>859.1</v>
      </c>
      <c r="P1029" s="57">
        <f t="shared" si="261"/>
        <v>859</v>
      </c>
      <c r="Q1029" s="23"/>
      <c r="R1029" s="23"/>
      <c r="S1029" s="46">
        <v>25</v>
      </c>
      <c r="T1029" s="46">
        <v>25</v>
      </c>
      <c r="U1029" s="46">
        <f t="shared" si="262"/>
        <v>160</v>
      </c>
      <c r="V1029" s="15">
        <f t="shared" si="260"/>
        <v>210</v>
      </c>
    </row>
    <row r="1030" spans="1:22" ht="13.5" customHeight="1">
      <c r="A1030" s="235" t="str">
        <f t="shared" si="253"/>
        <v>LW3012060Podstawowy</v>
      </c>
      <c r="B1030" s="18" t="s">
        <v>1742</v>
      </c>
      <c r="C1030" s="14" t="s">
        <v>431</v>
      </c>
      <c r="D1030" s="15">
        <v>120</v>
      </c>
      <c r="E1030" s="13">
        <v>60</v>
      </c>
      <c r="F1030" s="61" t="s">
        <v>2866</v>
      </c>
      <c r="G1030" s="43" t="str">
        <f t="shared" si="254"/>
        <v>49,01</v>
      </c>
      <c r="H1030" s="43" t="str">
        <f t="shared" si="255"/>
        <v>49,01</v>
      </c>
      <c r="I1030" s="43">
        <f t="shared" si="256"/>
        <v>52.01</v>
      </c>
      <c r="J1030" s="61" t="s">
        <v>2899</v>
      </c>
      <c r="K1030" s="58" t="str">
        <f t="shared" si="257"/>
        <v>956,52</v>
      </c>
      <c r="L1030" s="47">
        <f t="shared" si="258"/>
        <v>957</v>
      </c>
      <c r="M1030" s="53">
        <v>1.1000000000000001</v>
      </c>
      <c r="N1030" s="54">
        <v>0</v>
      </c>
      <c r="O1030" s="55">
        <f t="shared" si="259"/>
        <v>1052.7</v>
      </c>
      <c r="P1030" s="57">
        <f t="shared" si="261"/>
        <v>1052</v>
      </c>
      <c r="Q1030" s="23"/>
      <c r="R1030" s="23"/>
      <c r="S1030" s="46">
        <v>25</v>
      </c>
      <c r="T1030" s="46">
        <v>25</v>
      </c>
      <c r="U1030" s="46">
        <f t="shared" si="262"/>
        <v>180</v>
      </c>
      <c r="V1030" s="15">
        <f t="shared" si="260"/>
        <v>230</v>
      </c>
    </row>
    <row r="1031" spans="1:22" ht="13.5" customHeight="1">
      <c r="A1031" s="235" t="str">
        <f t="shared" si="253"/>
        <v>LW3112060Podstawowy</v>
      </c>
      <c r="B1031" s="18" t="s">
        <v>1743</v>
      </c>
      <c r="C1031" s="14" t="s">
        <v>431</v>
      </c>
      <c r="D1031" s="15">
        <v>120</v>
      </c>
      <c r="E1031" s="13">
        <v>60</v>
      </c>
      <c r="F1031" s="61" t="s">
        <v>2867</v>
      </c>
      <c r="G1031" s="43" t="str">
        <f t="shared" si="254"/>
        <v>50,66</v>
      </c>
      <c r="H1031" s="43" t="str">
        <f t="shared" si="255"/>
        <v>50,66</v>
      </c>
      <c r="I1031" s="43">
        <f t="shared" si="256"/>
        <v>53.66</v>
      </c>
      <c r="J1031" s="61" t="s">
        <v>2900</v>
      </c>
      <c r="K1031" s="58" t="str">
        <f t="shared" si="257"/>
        <v>924,81</v>
      </c>
      <c r="L1031" s="47">
        <f t="shared" si="258"/>
        <v>925</v>
      </c>
      <c r="M1031" s="53">
        <v>1.1000000000000001</v>
      </c>
      <c r="N1031" s="54">
        <v>0</v>
      </c>
      <c r="O1031" s="55">
        <f t="shared" si="259"/>
        <v>1017.5000000000001</v>
      </c>
      <c r="P1031" s="57">
        <f t="shared" si="261"/>
        <v>1017</v>
      </c>
      <c r="Q1031" s="23"/>
      <c r="R1031" s="23"/>
      <c r="S1031" s="46">
        <v>25</v>
      </c>
      <c r="T1031" s="46">
        <v>25</v>
      </c>
      <c r="U1031" s="46">
        <f t="shared" si="262"/>
        <v>180</v>
      </c>
      <c r="V1031" s="15">
        <f t="shared" si="260"/>
        <v>230</v>
      </c>
    </row>
    <row r="1032" spans="1:22" ht="13.5" customHeight="1">
      <c r="A1032" s="235" t="str">
        <f t="shared" si="253"/>
        <v>LW3212060Podstawowy</v>
      </c>
      <c r="B1032" s="18" t="s">
        <v>1744</v>
      </c>
      <c r="C1032" s="14" t="s">
        <v>431</v>
      </c>
      <c r="D1032" s="15">
        <v>120</v>
      </c>
      <c r="E1032" s="13">
        <v>60</v>
      </c>
      <c r="F1032" s="61" t="s">
        <v>2868</v>
      </c>
      <c r="G1032" s="43" t="str">
        <f t="shared" si="254"/>
        <v>53,27</v>
      </c>
      <c r="H1032" s="43" t="str">
        <f t="shared" si="255"/>
        <v>53,27</v>
      </c>
      <c r="I1032" s="43">
        <f t="shared" si="256"/>
        <v>56.27</v>
      </c>
      <c r="J1032" s="61" t="s">
        <v>2901</v>
      </c>
      <c r="K1032" s="58" t="str">
        <f t="shared" si="257"/>
        <v>1062,18</v>
      </c>
      <c r="L1032" s="47">
        <f t="shared" si="258"/>
        <v>1063</v>
      </c>
      <c r="M1032" s="53">
        <v>1.1000000000000001</v>
      </c>
      <c r="N1032" s="54">
        <v>0</v>
      </c>
      <c r="O1032" s="55">
        <f t="shared" si="259"/>
        <v>1169.3000000000002</v>
      </c>
      <c r="P1032" s="57">
        <f t="shared" si="261"/>
        <v>1169</v>
      </c>
      <c r="Q1032" s="23"/>
      <c r="R1032" s="23"/>
      <c r="S1032" s="46">
        <v>25</v>
      </c>
      <c r="T1032" s="46">
        <v>25</v>
      </c>
      <c r="U1032" s="46">
        <f t="shared" si="262"/>
        <v>200</v>
      </c>
      <c r="V1032" s="15">
        <f t="shared" si="260"/>
        <v>250</v>
      </c>
    </row>
    <row r="1033" spans="1:22" ht="13.5" customHeight="1">
      <c r="A1033" s="235" t="str">
        <f t="shared" si="253"/>
        <v>LW3312060Podstawowy</v>
      </c>
      <c r="B1033" s="18" t="s">
        <v>1745</v>
      </c>
      <c r="C1033" s="14" t="s">
        <v>431</v>
      </c>
      <c r="D1033" s="15">
        <v>120</v>
      </c>
      <c r="E1033" s="13">
        <v>60</v>
      </c>
      <c r="F1033" s="61" t="s">
        <v>3847</v>
      </c>
      <c r="G1033" s="43" t="str">
        <f t="shared" si="254"/>
        <v>52,68</v>
      </c>
      <c r="H1033" s="43" t="str">
        <f t="shared" si="255"/>
        <v>52,68</v>
      </c>
      <c r="I1033" s="43">
        <f t="shared" si="256"/>
        <v>55.68</v>
      </c>
      <c r="J1033" s="61" t="s">
        <v>3848</v>
      </c>
      <c r="K1033" s="58" t="str">
        <f t="shared" si="257"/>
        <v>922,84</v>
      </c>
      <c r="L1033" s="47">
        <f t="shared" si="258"/>
        <v>923</v>
      </c>
      <c r="M1033" s="53">
        <v>1.1000000000000001</v>
      </c>
      <c r="N1033" s="54">
        <v>0</v>
      </c>
      <c r="O1033" s="55">
        <f t="shared" si="259"/>
        <v>1015.3000000000001</v>
      </c>
      <c r="P1033" s="57">
        <f t="shared" si="261"/>
        <v>1015</v>
      </c>
      <c r="Q1033" s="23"/>
      <c r="R1033" s="23"/>
      <c r="S1033" s="46">
        <v>25</v>
      </c>
      <c r="T1033" s="46">
        <v>25</v>
      </c>
      <c r="U1033" s="46">
        <f t="shared" si="262"/>
        <v>200</v>
      </c>
      <c r="V1033" s="15">
        <f t="shared" si="260"/>
        <v>250</v>
      </c>
    </row>
    <row r="1034" spans="1:22" ht="13.5" customHeight="1">
      <c r="A1034" s="235" t="str">
        <f t="shared" si="253"/>
        <v>LW3412060Podstawowy</v>
      </c>
      <c r="B1034" s="18" t="s">
        <v>1746</v>
      </c>
      <c r="C1034" s="14" t="s">
        <v>431</v>
      </c>
      <c r="D1034" s="15">
        <v>120</v>
      </c>
      <c r="E1034" s="13">
        <v>60</v>
      </c>
      <c r="F1034" s="61" t="s">
        <v>2870</v>
      </c>
      <c r="G1034" s="43" t="str">
        <f t="shared" si="254"/>
        <v>53,69</v>
      </c>
      <c r="H1034" s="43" t="str">
        <f t="shared" si="255"/>
        <v>53,69</v>
      </c>
      <c r="I1034" s="43">
        <f t="shared" si="256"/>
        <v>56.69</v>
      </c>
      <c r="J1034" s="61" t="s">
        <v>2903</v>
      </c>
      <c r="K1034" s="58" t="str">
        <f t="shared" si="257"/>
        <v>1068,29</v>
      </c>
      <c r="L1034" s="47">
        <f t="shared" si="258"/>
        <v>1069</v>
      </c>
      <c r="M1034" s="53">
        <v>1.1000000000000001</v>
      </c>
      <c r="N1034" s="54">
        <v>0</v>
      </c>
      <c r="O1034" s="55">
        <f t="shared" si="259"/>
        <v>1175.9000000000001</v>
      </c>
      <c r="P1034" s="57">
        <f t="shared" si="261"/>
        <v>1175</v>
      </c>
      <c r="Q1034" s="23"/>
      <c r="R1034" s="23"/>
      <c r="S1034" s="46">
        <v>25</v>
      </c>
      <c r="T1034" s="46">
        <v>25</v>
      </c>
      <c r="U1034" s="46">
        <f t="shared" si="262"/>
        <v>200</v>
      </c>
      <c r="V1034" s="15">
        <f t="shared" si="260"/>
        <v>250</v>
      </c>
    </row>
    <row r="1035" spans="1:22" ht="13.5" customHeight="1">
      <c r="A1035" s="235" t="str">
        <f t="shared" si="253"/>
        <v>LW3512060Podstawowy</v>
      </c>
      <c r="B1035" s="18" t="s">
        <v>1747</v>
      </c>
      <c r="C1035" s="14" t="s">
        <v>431</v>
      </c>
      <c r="D1035" s="15">
        <v>120</v>
      </c>
      <c r="E1035" s="13">
        <v>60</v>
      </c>
      <c r="F1035" s="61" t="s">
        <v>28</v>
      </c>
      <c r="G1035" s="43" t="str">
        <f t="shared" si="254"/>
        <v>45,68</v>
      </c>
      <c r="H1035" s="43" t="str">
        <f t="shared" si="255"/>
        <v>45,68</v>
      </c>
      <c r="I1035" s="43">
        <f t="shared" si="256"/>
        <v>48.68</v>
      </c>
      <c r="J1035" s="61" t="s">
        <v>2904</v>
      </c>
      <c r="K1035" s="58" t="str">
        <f t="shared" si="257"/>
        <v>707,79</v>
      </c>
      <c r="L1035" s="47">
        <f t="shared" si="258"/>
        <v>708</v>
      </c>
      <c r="M1035" s="53">
        <v>1.1000000000000001</v>
      </c>
      <c r="N1035" s="54">
        <v>0</v>
      </c>
      <c r="O1035" s="55">
        <f t="shared" si="259"/>
        <v>778.80000000000007</v>
      </c>
      <c r="P1035" s="57">
        <f t="shared" si="261"/>
        <v>778</v>
      </c>
      <c r="Q1035" s="23"/>
      <c r="R1035" s="23"/>
      <c r="S1035" s="46">
        <v>25</v>
      </c>
      <c r="T1035" s="46">
        <v>25</v>
      </c>
      <c r="U1035" s="46">
        <f t="shared" si="262"/>
        <v>160</v>
      </c>
      <c r="V1035" s="15">
        <f t="shared" si="260"/>
        <v>210</v>
      </c>
    </row>
    <row r="1036" spans="1:22" ht="13.5" customHeight="1">
      <c r="A1036" s="235" t="str">
        <f t="shared" si="253"/>
        <v>LW3612060Podstawowy</v>
      </c>
      <c r="B1036" s="18" t="s">
        <v>1748</v>
      </c>
      <c r="C1036" s="14" t="s">
        <v>431</v>
      </c>
      <c r="D1036" s="15">
        <v>120</v>
      </c>
      <c r="E1036" s="13">
        <v>60</v>
      </c>
      <c r="F1036" s="61" t="s">
        <v>2871</v>
      </c>
      <c r="G1036" s="43" t="str">
        <f t="shared" si="254"/>
        <v>48,29</v>
      </c>
      <c r="H1036" s="43" t="str">
        <f t="shared" si="255"/>
        <v>48,29</v>
      </c>
      <c r="I1036" s="43">
        <f t="shared" si="256"/>
        <v>51.29</v>
      </c>
      <c r="J1036" s="61" t="s">
        <v>2905</v>
      </c>
      <c r="K1036" s="58" t="str">
        <f t="shared" si="257"/>
        <v>845,15</v>
      </c>
      <c r="L1036" s="47">
        <f t="shared" si="258"/>
        <v>846</v>
      </c>
      <c r="M1036" s="53">
        <v>1.1000000000000001</v>
      </c>
      <c r="N1036" s="54">
        <v>0</v>
      </c>
      <c r="O1036" s="55">
        <f t="shared" si="259"/>
        <v>930.6</v>
      </c>
      <c r="P1036" s="57">
        <f t="shared" si="261"/>
        <v>930</v>
      </c>
      <c r="Q1036" s="23"/>
      <c r="R1036" s="23"/>
      <c r="S1036" s="46">
        <v>25</v>
      </c>
      <c r="T1036" s="46">
        <v>25</v>
      </c>
      <c r="U1036" s="46">
        <f t="shared" si="262"/>
        <v>180</v>
      </c>
      <c r="V1036" s="15">
        <f t="shared" si="260"/>
        <v>230</v>
      </c>
    </row>
    <row r="1037" spans="1:22" ht="13.5" customHeight="1">
      <c r="A1037" s="235" t="str">
        <f t="shared" si="253"/>
        <v>LW3712060Podstawowy</v>
      </c>
      <c r="B1037" s="18" t="s">
        <v>1907</v>
      </c>
      <c r="C1037" s="14" t="s">
        <v>431</v>
      </c>
      <c r="D1037" s="15">
        <v>120</v>
      </c>
      <c r="E1037" s="13">
        <v>60</v>
      </c>
      <c r="F1037" s="61" t="s">
        <v>2361</v>
      </c>
      <c r="G1037" s="43" t="str">
        <f t="shared" si="254"/>
        <v>45,45</v>
      </c>
      <c r="H1037" s="43" t="str">
        <f t="shared" si="255"/>
        <v>45,45</v>
      </c>
      <c r="I1037" s="43">
        <f t="shared" si="256"/>
        <v>48.45</v>
      </c>
      <c r="J1037" s="61" t="s">
        <v>2906</v>
      </c>
      <c r="K1037" s="58" t="str">
        <f t="shared" si="257"/>
        <v>642,92</v>
      </c>
      <c r="L1037" s="47">
        <f t="shared" si="258"/>
        <v>643</v>
      </c>
      <c r="M1037" s="53">
        <v>1.1000000000000001</v>
      </c>
      <c r="N1037" s="54">
        <v>0</v>
      </c>
      <c r="O1037" s="55">
        <f t="shared" si="259"/>
        <v>707.30000000000007</v>
      </c>
      <c r="P1037" s="57">
        <f t="shared" si="261"/>
        <v>707</v>
      </c>
      <c r="Q1037" s="23"/>
      <c r="R1037" s="23"/>
      <c r="S1037" s="46">
        <v>25</v>
      </c>
      <c r="T1037" s="46">
        <v>25</v>
      </c>
      <c r="U1037" s="46">
        <f t="shared" si="262"/>
        <v>160</v>
      </c>
      <c r="V1037" s="15">
        <f t="shared" si="260"/>
        <v>210</v>
      </c>
    </row>
    <row r="1038" spans="1:22" ht="13.5" customHeight="1">
      <c r="A1038" s="235" t="str">
        <f t="shared" si="253"/>
        <v>LW3812060Podstawowy</v>
      </c>
      <c r="B1038" s="18" t="s">
        <v>1978</v>
      </c>
      <c r="C1038" s="14" t="s">
        <v>431</v>
      </c>
      <c r="D1038" s="15">
        <v>120</v>
      </c>
      <c r="E1038" s="13">
        <v>60</v>
      </c>
      <c r="F1038" s="61" t="s">
        <v>18</v>
      </c>
      <c r="G1038" s="43" t="str">
        <f t="shared" si="254"/>
        <v>45,72</v>
      </c>
      <c r="H1038" s="43" t="str">
        <f t="shared" si="255"/>
        <v>45,72</v>
      </c>
      <c r="I1038" s="43">
        <f t="shared" si="256"/>
        <v>48.72</v>
      </c>
      <c r="J1038" s="61" t="s">
        <v>2907</v>
      </c>
      <c r="K1038" s="58" t="str">
        <f t="shared" si="257"/>
        <v>768,72</v>
      </c>
      <c r="L1038" s="47">
        <f t="shared" si="258"/>
        <v>769</v>
      </c>
      <c r="M1038" s="53">
        <v>1.1000000000000001</v>
      </c>
      <c r="N1038" s="54">
        <v>0</v>
      </c>
      <c r="O1038" s="55">
        <f t="shared" si="259"/>
        <v>845.90000000000009</v>
      </c>
      <c r="P1038" s="57">
        <f t="shared" si="261"/>
        <v>845</v>
      </c>
      <c r="Q1038" s="23"/>
      <c r="R1038" s="23"/>
      <c r="S1038" s="46">
        <v>25</v>
      </c>
      <c r="T1038" s="46">
        <v>25</v>
      </c>
      <c r="U1038" s="46">
        <f t="shared" si="262"/>
        <v>160</v>
      </c>
      <c r="V1038" s="15">
        <f t="shared" si="260"/>
        <v>210</v>
      </c>
    </row>
    <row r="1039" spans="1:22" ht="13.5" customHeight="1">
      <c r="A1039" s="23" t="str">
        <f t="shared" ref="A1039:A1075" si="263">CONCATENATE(B1039,D1039,E1039,C1039)</f>
        <v>LW duble 1 12060Kolor</v>
      </c>
      <c r="B1039" s="18" t="s">
        <v>90</v>
      </c>
      <c r="C1039" s="14" t="s">
        <v>2</v>
      </c>
      <c r="D1039" s="15">
        <v>120</v>
      </c>
      <c r="E1039" s="13">
        <v>60</v>
      </c>
      <c r="F1039" s="61" t="s">
        <v>2847</v>
      </c>
      <c r="G1039" s="43" t="str">
        <f>LEFT(F1039,FIND("kg",F1039)-2)</f>
        <v>45,84</v>
      </c>
      <c r="H1039" s="43" t="str">
        <f t="shared" si="255"/>
        <v>45,84</v>
      </c>
      <c r="I1039" s="43">
        <f t="shared" ref="I1039:I1075" si="264">H1039+3</f>
        <v>48.84</v>
      </c>
      <c r="J1039" s="61" t="s">
        <v>2908</v>
      </c>
      <c r="K1039" s="58" t="str">
        <f t="shared" ref="K1039:K1054" si="265">LEFT(J1039,FIND("zł",J1039)-2)</f>
        <v>813,14</v>
      </c>
      <c r="L1039" s="51">
        <f t="shared" ref="L1039:L1054" si="266">ROUNDUP(K1039,0)</f>
        <v>814</v>
      </c>
      <c r="M1039" s="53">
        <v>1.1000000000000001</v>
      </c>
      <c r="N1039" s="54">
        <v>0</v>
      </c>
      <c r="O1039" s="55">
        <f t="shared" ref="O1039:O1075" si="267">L1039*M1039+N1039</f>
        <v>895.40000000000009</v>
      </c>
      <c r="P1039" s="57">
        <f t="shared" si="261"/>
        <v>895</v>
      </c>
      <c r="Q1039" s="23"/>
      <c r="R1039" s="23"/>
      <c r="S1039" s="46">
        <v>25</v>
      </c>
      <c r="T1039" s="46">
        <v>25</v>
      </c>
      <c r="U1039" s="46">
        <f t="shared" si="262"/>
        <v>160</v>
      </c>
      <c r="V1039" s="15">
        <f>SUM(S1039:U1039)</f>
        <v>210</v>
      </c>
    </row>
    <row r="1040" spans="1:22" ht="13.5" customHeight="1">
      <c r="A1040" s="23" t="str">
        <f t="shared" si="263"/>
        <v>LW duble 2 12060Kolor</v>
      </c>
      <c r="B1040" s="18" t="s">
        <v>91</v>
      </c>
      <c r="C1040" s="14" t="s">
        <v>2</v>
      </c>
      <c r="D1040" s="15">
        <v>120</v>
      </c>
      <c r="E1040" s="13">
        <v>60</v>
      </c>
      <c r="F1040" s="61" t="s">
        <v>2848</v>
      </c>
      <c r="G1040" s="43" t="str">
        <f t="shared" ref="G1040:G1102" si="268">LEFT(F1040,FIND("kg",F1040)-2)</f>
        <v>44,36</v>
      </c>
      <c r="H1040" s="43" t="str">
        <f t="shared" si="255"/>
        <v>44,36</v>
      </c>
      <c r="I1040" s="43">
        <f t="shared" si="264"/>
        <v>47.36</v>
      </c>
      <c r="J1040" s="61" t="s">
        <v>2909</v>
      </c>
      <c r="K1040" s="58" t="str">
        <f t="shared" si="265"/>
        <v>911,63</v>
      </c>
      <c r="L1040" s="51">
        <f t="shared" si="266"/>
        <v>912</v>
      </c>
      <c r="M1040" s="53">
        <v>1.1000000000000001</v>
      </c>
      <c r="N1040" s="54">
        <v>0</v>
      </c>
      <c r="O1040" s="55">
        <f t="shared" si="267"/>
        <v>1003.2</v>
      </c>
      <c r="P1040" s="57">
        <f t="shared" si="261"/>
        <v>1003</v>
      </c>
      <c r="Q1040" s="23"/>
      <c r="R1040" s="23"/>
      <c r="S1040" s="46">
        <v>25</v>
      </c>
      <c r="T1040" s="46">
        <v>25</v>
      </c>
      <c r="U1040" s="46">
        <f t="shared" si="262"/>
        <v>160</v>
      </c>
      <c r="V1040" s="15">
        <f t="shared" ref="V1040:V1075" si="269">SUM(S1040:U1040)</f>
        <v>210</v>
      </c>
    </row>
    <row r="1041" spans="1:22" ht="13.5" customHeight="1">
      <c r="A1041" s="23" t="str">
        <f t="shared" si="263"/>
        <v>LW duble 3 12060Kolor</v>
      </c>
      <c r="B1041" s="18" t="s">
        <v>92</v>
      </c>
      <c r="C1041" s="14" t="s">
        <v>2</v>
      </c>
      <c r="D1041" s="15">
        <v>120</v>
      </c>
      <c r="E1041" s="13">
        <v>60</v>
      </c>
      <c r="F1041" s="61" t="s">
        <v>2849</v>
      </c>
      <c r="G1041" s="43" t="str">
        <f t="shared" si="268"/>
        <v>50,15</v>
      </c>
      <c r="H1041" s="43" t="str">
        <f t="shared" si="255"/>
        <v>50,15</v>
      </c>
      <c r="I1041" s="43">
        <f t="shared" si="264"/>
        <v>53.15</v>
      </c>
      <c r="J1041" s="61" t="s">
        <v>2910</v>
      </c>
      <c r="K1041" s="58" t="str">
        <f t="shared" si="265"/>
        <v>1134,31</v>
      </c>
      <c r="L1041" s="51">
        <f t="shared" si="266"/>
        <v>1135</v>
      </c>
      <c r="M1041" s="53">
        <v>1.1000000000000001</v>
      </c>
      <c r="N1041" s="54">
        <v>0</v>
      </c>
      <c r="O1041" s="55">
        <f t="shared" si="267"/>
        <v>1248.5</v>
      </c>
      <c r="P1041" s="57">
        <f t="shared" si="261"/>
        <v>1248</v>
      </c>
      <c r="Q1041" s="23"/>
      <c r="R1041" s="23"/>
      <c r="S1041" s="46">
        <v>25</v>
      </c>
      <c r="T1041" s="46">
        <v>25</v>
      </c>
      <c r="U1041" s="46">
        <f t="shared" si="262"/>
        <v>180</v>
      </c>
      <c r="V1041" s="15">
        <f t="shared" si="269"/>
        <v>230</v>
      </c>
    </row>
    <row r="1042" spans="1:22" ht="13.5" customHeight="1">
      <c r="A1042" s="23" t="str">
        <f t="shared" si="263"/>
        <v>LW1 12060Kolor</v>
      </c>
      <c r="B1042" s="18" t="s">
        <v>93</v>
      </c>
      <c r="C1042" s="14" t="s">
        <v>2</v>
      </c>
      <c r="D1042" s="15">
        <v>120</v>
      </c>
      <c r="E1042" s="13">
        <v>60</v>
      </c>
      <c r="F1042" s="61" t="s">
        <v>2850</v>
      </c>
      <c r="G1042" s="43" t="str">
        <f t="shared" si="268"/>
        <v>33,89</v>
      </c>
      <c r="H1042" s="43" t="str">
        <f t="shared" si="255"/>
        <v>33,89</v>
      </c>
      <c r="I1042" s="43">
        <f t="shared" si="264"/>
        <v>36.89</v>
      </c>
      <c r="J1042" s="61" t="s">
        <v>2911</v>
      </c>
      <c r="K1042" s="58" t="str">
        <f t="shared" si="265"/>
        <v>538,69</v>
      </c>
      <c r="L1042" s="51">
        <f t="shared" si="266"/>
        <v>539</v>
      </c>
      <c r="M1042" s="53">
        <v>1.1000000000000001</v>
      </c>
      <c r="N1042" s="54">
        <v>0</v>
      </c>
      <c r="O1042" s="55">
        <f t="shared" si="267"/>
        <v>592.90000000000009</v>
      </c>
      <c r="P1042" s="57">
        <f t="shared" si="261"/>
        <v>592</v>
      </c>
      <c r="Q1042" s="23"/>
      <c r="R1042" s="23"/>
      <c r="S1042" s="46">
        <v>25</v>
      </c>
      <c r="T1042" s="46">
        <v>25</v>
      </c>
      <c r="U1042" s="46">
        <f t="shared" si="262"/>
        <v>120</v>
      </c>
      <c r="V1042" s="15">
        <f t="shared" si="269"/>
        <v>170</v>
      </c>
    </row>
    <row r="1043" spans="1:22" ht="13.5" customHeight="1">
      <c r="A1043" s="23" t="str">
        <f t="shared" si="263"/>
        <v>LW2 12060Kolor</v>
      </c>
      <c r="B1043" s="18" t="s">
        <v>104</v>
      </c>
      <c r="C1043" s="14" t="s">
        <v>2</v>
      </c>
      <c r="D1043" s="15">
        <v>120</v>
      </c>
      <c r="E1043" s="13">
        <v>60</v>
      </c>
      <c r="F1043" s="61" t="s">
        <v>2851</v>
      </c>
      <c r="G1043" s="43" t="str">
        <f t="shared" si="268"/>
        <v>35,26</v>
      </c>
      <c r="H1043" s="43" t="str">
        <f t="shared" si="255"/>
        <v>35,26</v>
      </c>
      <c r="I1043" s="43">
        <f t="shared" si="264"/>
        <v>38.26</v>
      </c>
      <c r="J1043" s="61" t="s">
        <v>2912</v>
      </c>
      <c r="K1043" s="58" t="str">
        <f t="shared" si="265"/>
        <v>586,96</v>
      </c>
      <c r="L1043" s="51">
        <f t="shared" si="266"/>
        <v>587</v>
      </c>
      <c r="M1043" s="53">
        <v>1.1000000000000001</v>
      </c>
      <c r="N1043" s="54">
        <v>0</v>
      </c>
      <c r="O1043" s="55">
        <f t="shared" si="267"/>
        <v>645.70000000000005</v>
      </c>
      <c r="P1043" s="57">
        <f t="shared" si="261"/>
        <v>645</v>
      </c>
      <c r="Q1043" s="23"/>
      <c r="R1043" s="23"/>
      <c r="S1043" s="46">
        <v>25</v>
      </c>
      <c r="T1043" s="46">
        <v>25</v>
      </c>
      <c r="U1043" s="46">
        <f t="shared" si="262"/>
        <v>120</v>
      </c>
      <c r="V1043" s="15">
        <f t="shared" si="269"/>
        <v>170</v>
      </c>
    </row>
    <row r="1044" spans="1:22" ht="13.5" customHeight="1">
      <c r="A1044" s="23" t="str">
        <f t="shared" si="263"/>
        <v>LW3 12060Kolor</v>
      </c>
      <c r="B1044" s="18" t="s">
        <v>106</v>
      </c>
      <c r="C1044" s="14" t="s">
        <v>2</v>
      </c>
      <c r="D1044" s="15">
        <v>120</v>
      </c>
      <c r="E1044" s="13">
        <v>60</v>
      </c>
      <c r="F1044" s="61" t="s">
        <v>2852</v>
      </c>
      <c r="G1044" s="43" t="str">
        <f t="shared" si="268"/>
        <v>36,57</v>
      </c>
      <c r="H1044" s="43" t="str">
        <f t="shared" si="255"/>
        <v>36,57</v>
      </c>
      <c r="I1044" s="43">
        <f t="shared" si="264"/>
        <v>39.57</v>
      </c>
      <c r="J1044" s="61" t="s">
        <v>2913</v>
      </c>
      <c r="K1044" s="58" t="str">
        <f t="shared" si="265"/>
        <v>611,61</v>
      </c>
      <c r="L1044" s="51">
        <f t="shared" si="266"/>
        <v>612</v>
      </c>
      <c r="M1044" s="53">
        <v>1.1000000000000001</v>
      </c>
      <c r="N1044" s="54">
        <v>0</v>
      </c>
      <c r="O1044" s="55">
        <f t="shared" si="267"/>
        <v>673.2</v>
      </c>
      <c r="P1044" s="57">
        <f t="shared" si="261"/>
        <v>673</v>
      </c>
      <c r="Q1044" s="23"/>
      <c r="R1044" s="23"/>
      <c r="S1044" s="46">
        <v>25</v>
      </c>
      <c r="T1044" s="46">
        <v>25</v>
      </c>
      <c r="U1044" s="46">
        <f t="shared" si="262"/>
        <v>120</v>
      </c>
      <c r="V1044" s="15">
        <f t="shared" si="269"/>
        <v>170</v>
      </c>
    </row>
    <row r="1045" spans="1:22" ht="13.5" customHeight="1">
      <c r="A1045" s="23" t="str">
        <f t="shared" si="263"/>
        <v>LW4 12060Kolor</v>
      </c>
      <c r="B1045" s="18" t="s">
        <v>107</v>
      </c>
      <c r="C1045" s="14" t="s">
        <v>2</v>
      </c>
      <c r="D1045" s="15">
        <v>120</v>
      </c>
      <c r="E1045" s="13">
        <v>60</v>
      </c>
      <c r="F1045" s="61" t="s">
        <v>2853</v>
      </c>
      <c r="G1045" s="43" t="str">
        <f t="shared" si="268"/>
        <v>40,24</v>
      </c>
      <c r="H1045" s="43" t="str">
        <f t="shared" si="255"/>
        <v>40,24</v>
      </c>
      <c r="I1045" s="43">
        <f t="shared" si="264"/>
        <v>43.24</v>
      </c>
      <c r="J1045" s="61" t="s">
        <v>2914</v>
      </c>
      <c r="K1045" s="58" t="str">
        <f t="shared" si="265"/>
        <v>693,98</v>
      </c>
      <c r="L1045" s="51">
        <f t="shared" si="266"/>
        <v>694</v>
      </c>
      <c r="M1045" s="53">
        <v>1.1000000000000001</v>
      </c>
      <c r="N1045" s="54">
        <v>0</v>
      </c>
      <c r="O1045" s="55">
        <f t="shared" si="267"/>
        <v>763.40000000000009</v>
      </c>
      <c r="P1045" s="57">
        <f t="shared" si="261"/>
        <v>763</v>
      </c>
      <c r="Q1045" s="23"/>
      <c r="R1045" s="23"/>
      <c r="S1045" s="46">
        <v>25</v>
      </c>
      <c r="T1045" s="46">
        <v>25</v>
      </c>
      <c r="U1045" s="46">
        <f t="shared" si="262"/>
        <v>160</v>
      </c>
      <c r="V1045" s="15">
        <f t="shared" si="269"/>
        <v>210</v>
      </c>
    </row>
    <row r="1046" spans="1:22" ht="13.5" customHeight="1">
      <c r="A1046" s="23" t="str">
        <f t="shared" si="263"/>
        <v>LW5 12060Kolor</v>
      </c>
      <c r="B1046" s="18" t="s">
        <v>108</v>
      </c>
      <c r="C1046" s="14" t="s">
        <v>2</v>
      </c>
      <c r="D1046" s="15">
        <v>120</v>
      </c>
      <c r="E1046" s="13">
        <v>60</v>
      </c>
      <c r="F1046" s="61" t="s">
        <v>2854</v>
      </c>
      <c r="G1046" s="43" t="str">
        <f t="shared" si="268"/>
        <v>41,23</v>
      </c>
      <c r="H1046" s="43" t="str">
        <f t="shared" si="255"/>
        <v>41,23</v>
      </c>
      <c r="I1046" s="43">
        <f t="shared" si="264"/>
        <v>44.23</v>
      </c>
      <c r="J1046" s="61" t="s">
        <v>2915</v>
      </c>
      <c r="K1046" s="58" t="str">
        <f t="shared" si="265"/>
        <v>731,28</v>
      </c>
      <c r="L1046" s="51">
        <f t="shared" si="266"/>
        <v>732</v>
      </c>
      <c r="M1046" s="53">
        <v>1.1000000000000001</v>
      </c>
      <c r="N1046" s="54">
        <v>0</v>
      </c>
      <c r="O1046" s="55">
        <f t="shared" si="267"/>
        <v>805.2</v>
      </c>
      <c r="P1046" s="57">
        <f t="shared" si="261"/>
        <v>805</v>
      </c>
      <c r="Q1046" s="23"/>
      <c r="R1046" s="23"/>
      <c r="S1046" s="46">
        <v>25</v>
      </c>
      <c r="T1046" s="46">
        <v>25</v>
      </c>
      <c r="U1046" s="46">
        <f t="shared" si="262"/>
        <v>160</v>
      </c>
      <c r="V1046" s="15">
        <f t="shared" si="269"/>
        <v>210</v>
      </c>
    </row>
    <row r="1047" spans="1:22" ht="13.5" customHeight="1">
      <c r="A1047" s="23" t="str">
        <f t="shared" si="263"/>
        <v>LW6 12060Kolor</v>
      </c>
      <c r="B1047" s="18" t="s">
        <v>109</v>
      </c>
      <c r="C1047" s="14" t="s">
        <v>2</v>
      </c>
      <c r="D1047" s="15">
        <v>120</v>
      </c>
      <c r="E1047" s="13">
        <v>60</v>
      </c>
      <c r="F1047" s="61" t="s">
        <v>9</v>
      </c>
      <c r="G1047" s="43" t="str">
        <f t="shared" si="268"/>
        <v>43,69</v>
      </c>
      <c r="H1047" s="43" t="str">
        <f t="shared" si="255"/>
        <v>43,69</v>
      </c>
      <c r="I1047" s="43">
        <f t="shared" si="264"/>
        <v>46.69</v>
      </c>
      <c r="J1047" s="61" t="s">
        <v>2916</v>
      </c>
      <c r="K1047" s="58" t="str">
        <f t="shared" si="265"/>
        <v>794,82</v>
      </c>
      <c r="L1047" s="51">
        <f t="shared" si="266"/>
        <v>795</v>
      </c>
      <c r="M1047" s="53">
        <v>1.1000000000000001</v>
      </c>
      <c r="N1047" s="54">
        <v>0</v>
      </c>
      <c r="O1047" s="55">
        <f t="shared" si="267"/>
        <v>874.50000000000011</v>
      </c>
      <c r="P1047" s="57">
        <f t="shared" si="261"/>
        <v>874</v>
      </c>
      <c r="Q1047" s="23"/>
      <c r="R1047" s="23"/>
      <c r="S1047" s="46">
        <v>25</v>
      </c>
      <c r="T1047" s="46">
        <v>25</v>
      </c>
      <c r="U1047" s="46">
        <f t="shared" si="262"/>
        <v>160</v>
      </c>
      <c r="V1047" s="15">
        <f t="shared" si="269"/>
        <v>210</v>
      </c>
    </row>
    <row r="1048" spans="1:22" ht="13.5" customHeight="1">
      <c r="A1048" s="23" t="str">
        <f t="shared" si="263"/>
        <v>LW7 12060Kolor</v>
      </c>
      <c r="B1048" s="18" t="s">
        <v>110</v>
      </c>
      <c r="C1048" s="14" t="s">
        <v>2</v>
      </c>
      <c r="D1048" s="15">
        <v>120</v>
      </c>
      <c r="E1048" s="13">
        <v>60</v>
      </c>
      <c r="F1048" s="61" t="s">
        <v>2855</v>
      </c>
      <c r="G1048" s="43" t="str">
        <f t="shared" si="268"/>
        <v>39,45</v>
      </c>
      <c r="H1048" s="43" t="str">
        <f t="shared" si="255"/>
        <v>39,45</v>
      </c>
      <c r="I1048" s="43">
        <f t="shared" si="264"/>
        <v>42.45</v>
      </c>
      <c r="J1048" s="61" t="s">
        <v>2917</v>
      </c>
      <c r="K1048" s="58" t="str">
        <f t="shared" si="265"/>
        <v>691,74</v>
      </c>
      <c r="L1048" s="51">
        <f t="shared" si="266"/>
        <v>692</v>
      </c>
      <c r="M1048" s="53">
        <v>1.1000000000000001</v>
      </c>
      <c r="N1048" s="54">
        <v>0</v>
      </c>
      <c r="O1048" s="55">
        <f t="shared" si="267"/>
        <v>761.2</v>
      </c>
      <c r="P1048" s="57">
        <f t="shared" si="261"/>
        <v>761</v>
      </c>
      <c r="Q1048" s="23"/>
      <c r="R1048" s="23"/>
      <c r="S1048" s="46">
        <v>25</v>
      </c>
      <c r="T1048" s="46">
        <v>25</v>
      </c>
      <c r="U1048" s="46">
        <f t="shared" si="262"/>
        <v>160</v>
      </c>
      <c r="V1048" s="15">
        <f t="shared" si="269"/>
        <v>210</v>
      </c>
    </row>
    <row r="1049" spans="1:22" ht="13.5" customHeight="1">
      <c r="A1049" s="23" t="str">
        <f t="shared" si="263"/>
        <v>LW8 12060Kolor</v>
      </c>
      <c r="B1049" s="18" t="s">
        <v>111</v>
      </c>
      <c r="C1049" s="14" t="s">
        <v>2</v>
      </c>
      <c r="D1049" s="15">
        <v>120</v>
      </c>
      <c r="E1049" s="13">
        <v>60</v>
      </c>
      <c r="F1049" s="61" t="s">
        <v>2036</v>
      </c>
      <c r="G1049" s="43" t="str">
        <f t="shared" si="268"/>
        <v>41,92</v>
      </c>
      <c r="H1049" s="43" t="str">
        <f t="shared" si="255"/>
        <v>41,92</v>
      </c>
      <c r="I1049" s="43">
        <f t="shared" si="264"/>
        <v>44.92</v>
      </c>
      <c r="J1049" s="61" t="s">
        <v>2918</v>
      </c>
      <c r="K1049" s="58" t="str">
        <f>LEFT(J1049,FIND("zł",J1049)-2)</f>
        <v>755,34</v>
      </c>
      <c r="L1049" s="51">
        <f t="shared" si="266"/>
        <v>756</v>
      </c>
      <c r="M1049" s="53">
        <v>1.1000000000000001</v>
      </c>
      <c r="N1049" s="54">
        <v>0</v>
      </c>
      <c r="O1049" s="55">
        <f t="shared" si="267"/>
        <v>831.6</v>
      </c>
      <c r="P1049" s="57">
        <f t="shared" si="261"/>
        <v>831</v>
      </c>
      <c r="Q1049" s="23"/>
      <c r="R1049" s="23"/>
      <c r="S1049" s="46">
        <v>25</v>
      </c>
      <c r="T1049" s="46">
        <v>25</v>
      </c>
      <c r="U1049" s="46">
        <f t="shared" si="262"/>
        <v>160</v>
      </c>
      <c r="V1049" s="15">
        <f t="shared" si="269"/>
        <v>210</v>
      </c>
    </row>
    <row r="1050" spans="1:22" ht="13.5" customHeight="1">
      <c r="A1050" s="23" t="str">
        <f t="shared" si="263"/>
        <v>LW9 12060Kolor</v>
      </c>
      <c r="B1050" s="18" t="s">
        <v>112</v>
      </c>
      <c r="C1050" s="14" t="s">
        <v>2</v>
      </c>
      <c r="D1050" s="15">
        <v>120</v>
      </c>
      <c r="E1050" s="13">
        <v>60</v>
      </c>
      <c r="F1050" s="61" t="s">
        <v>2856</v>
      </c>
      <c r="G1050" s="43" t="str">
        <f t="shared" si="268"/>
        <v>41,98</v>
      </c>
      <c r="H1050" s="43" t="str">
        <f t="shared" si="255"/>
        <v>41,98</v>
      </c>
      <c r="I1050" s="43">
        <f t="shared" si="264"/>
        <v>44.98</v>
      </c>
      <c r="J1050" s="61" t="s">
        <v>2919</v>
      </c>
      <c r="K1050" s="58" t="str">
        <f t="shared" si="265"/>
        <v>804,76</v>
      </c>
      <c r="L1050" s="51">
        <f t="shared" si="266"/>
        <v>805</v>
      </c>
      <c r="M1050" s="53">
        <v>1.1000000000000001</v>
      </c>
      <c r="N1050" s="54">
        <v>0</v>
      </c>
      <c r="O1050" s="55">
        <f t="shared" si="267"/>
        <v>885.50000000000011</v>
      </c>
      <c r="P1050" s="57">
        <f t="shared" si="261"/>
        <v>885</v>
      </c>
      <c r="Q1050" s="23"/>
      <c r="R1050" s="23"/>
      <c r="S1050" s="46">
        <v>25</v>
      </c>
      <c r="T1050" s="46">
        <v>25</v>
      </c>
      <c r="U1050" s="46">
        <f t="shared" si="262"/>
        <v>160</v>
      </c>
      <c r="V1050" s="15">
        <f t="shared" si="269"/>
        <v>210</v>
      </c>
    </row>
    <row r="1051" spans="1:22" ht="13.5" customHeight="1">
      <c r="A1051" s="23" t="str">
        <f t="shared" si="263"/>
        <v>LW10 12060Kolor</v>
      </c>
      <c r="B1051" s="18" t="s">
        <v>94</v>
      </c>
      <c r="C1051" s="14" t="s">
        <v>2</v>
      </c>
      <c r="D1051" s="15">
        <v>120</v>
      </c>
      <c r="E1051" s="13">
        <v>60</v>
      </c>
      <c r="F1051" s="61" t="s">
        <v>2857</v>
      </c>
      <c r="G1051" s="43" t="str">
        <f t="shared" si="268"/>
        <v>44,44</v>
      </c>
      <c r="H1051" s="43" t="str">
        <f t="shared" si="255"/>
        <v>44,44</v>
      </c>
      <c r="I1051" s="43">
        <f t="shared" si="264"/>
        <v>47.44</v>
      </c>
      <c r="J1051" s="61" t="s">
        <v>2920</v>
      </c>
      <c r="K1051" s="58" t="str">
        <f t="shared" si="265"/>
        <v>868,27</v>
      </c>
      <c r="L1051" s="51">
        <f t="shared" si="266"/>
        <v>869</v>
      </c>
      <c r="M1051" s="53">
        <v>1.1000000000000001</v>
      </c>
      <c r="N1051" s="54">
        <v>0</v>
      </c>
      <c r="O1051" s="55">
        <f t="shared" si="267"/>
        <v>955.90000000000009</v>
      </c>
      <c r="P1051" s="57">
        <f t="shared" si="261"/>
        <v>955</v>
      </c>
      <c r="Q1051" s="23"/>
      <c r="R1051" s="23"/>
      <c r="S1051" s="46">
        <v>25</v>
      </c>
      <c r="T1051" s="46">
        <v>25</v>
      </c>
      <c r="U1051" s="46">
        <f t="shared" si="262"/>
        <v>160</v>
      </c>
      <c r="V1051" s="15">
        <f t="shared" si="269"/>
        <v>210</v>
      </c>
    </row>
    <row r="1052" spans="1:22" ht="13.5" customHeight="1">
      <c r="A1052" s="23" t="str">
        <f t="shared" si="263"/>
        <v>LW11 12060Kolor</v>
      </c>
      <c r="B1052" s="18" t="s">
        <v>95</v>
      </c>
      <c r="C1052" s="14" t="s">
        <v>2</v>
      </c>
      <c r="D1052" s="15">
        <v>120</v>
      </c>
      <c r="E1052" s="13">
        <v>60</v>
      </c>
      <c r="F1052" s="61" t="s">
        <v>2361</v>
      </c>
      <c r="G1052" s="43" t="str">
        <f t="shared" si="268"/>
        <v>45,45</v>
      </c>
      <c r="H1052" s="43" t="str">
        <f t="shared" si="255"/>
        <v>45,45</v>
      </c>
      <c r="I1052" s="43">
        <f t="shared" si="264"/>
        <v>48.45</v>
      </c>
      <c r="J1052" s="61" t="s">
        <v>2921</v>
      </c>
      <c r="K1052" s="58" t="str">
        <f t="shared" si="265"/>
        <v>753,19</v>
      </c>
      <c r="L1052" s="51">
        <f t="shared" si="266"/>
        <v>754</v>
      </c>
      <c r="M1052" s="53">
        <v>1.1000000000000001</v>
      </c>
      <c r="N1052" s="54">
        <v>0</v>
      </c>
      <c r="O1052" s="55">
        <f t="shared" si="267"/>
        <v>829.40000000000009</v>
      </c>
      <c r="P1052" s="57">
        <f t="shared" si="261"/>
        <v>829</v>
      </c>
      <c r="Q1052" s="23"/>
      <c r="R1052" s="23"/>
      <c r="S1052" s="46">
        <v>25</v>
      </c>
      <c r="T1052" s="46">
        <v>25</v>
      </c>
      <c r="U1052" s="46">
        <f t="shared" si="262"/>
        <v>160</v>
      </c>
      <c r="V1052" s="15">
        <f t="shared" si="269"/>
        <v>210</v>
      </c>
    </row>
    <row r="1053" spans="1:22" ht="13.5" customHeight="1">
      <c r="A1053" s="23" t="str">
        <f t="shared" si="263"/>
        <v>LW12 12060Kolor</v>
      </c>
      <c r="B1053" s="18" t="s">
        <v>96</v>
      </c>
      <c r="C1053" s="14" t="s">
        <v>2</v>
      </c>
      <c r="D1053" s="15">
        <v>120</v>
      </c>
      <c r="E1053" s="13">
        <v>60</v>
      </c>
      <c r="F1053" s="61" t="s">
        <v>2858</v>
      </c>
      <c r="G1053" s="43" t="str">
        <f t="shared" si="268"/>
        <v>47,91</v>
      </c>
      <c r="H1053" s="43" t="str">
        <f t="shared" si="255"/>
        <v>47,91</v>
      </c>
      <c r="I1053" s="43">
        <f t="shared" si="264"/>
        <v>50.91</v>
      </c>
      <c r="J1053" s="61" t="s">
        <v>2922</v>
      </c>
      <c r="K1053" s="58" t="str">
        <f t="shared" si="265"/>
        <v>854,92</v>
      </c>
      <c r="L1053" s="51">
        <f t="shared" si="266"/>
        <v>855</v>
      </c>
      <c r="M1053" s="53">
        <v>1.1000000000000001</v>
      </c>
      <c r="N1053" s="54">
        <v>0</v>
      </c>
      <c r="O1053" s="55">
        <f t="shared" si="267"/>
        <v>940.50000000000011</v>
      </c>
      <c r="P1053" s="57">
        <f t="shared" si="261"/>
        <v>940</v>
      </c>
      <c r="Q1053" s="23"/>
      <c r="R1053" s="23"/>
      <c r="S1053" s="46">
        <v>25</v>
      </c>
      <c r="T1053" s="46">
        <v>25</v>
      </c>
      <c r="U1053" s="46">
        <f t="shared" si="262"/>
        <v>180</v>
      </c>
      <c r="V1053" s="15">
        <f t="shared" si="269"/>
        <v>230</v>
      </c>
    </row>
    <row r="1054" spans="1:22" ht="13.5" customHeight="1">
      <c r="A1054" s="23" t="str">
        <f t="shared" si="263"/>
        <v>LW13 12060Kolor</v>
      </c>
      <c r="B1054" s="18" t="s">
        <v>97</v>
      </c>
      <c r="C1054" s="14" t="s">
        <v>2</v>
      </c>
      <c r="D1054" s="15">
        <v>120</v>
      </c>
      <c r="E1054" s="13">
        <v>60</v>
      </c>
      <c r="F1054" s="61" t="s">
        <v>2662</v>
      </c>
      <c r="G1054" s="43" t="str">
        <f t="shared" si="268"/>
        <v>47,24</v>
      </c>
      <c r="H1054" s="43" t="str">
        <f t="shared" si="255"/>
        <v>47,24</v>
      </c>
      <c r="I1054" s="43">
        <f t="shared" si="264"/>
        <v>50.24</v>
      </c>
      <c r="J1054" s="61" t="s">
        <v>2923</v>
      </c>
      <c r="K1054" s="58" t="str">
        <f t="shared" si="265"/>
        <v>858,12</v>
      </c>
      <c r="L1054" s="51">
        <f t="shared" si="266"/>
        <v>859</v>
      </c>
      <c r="M1054" s="53">
        <v>1.1000000000000001</v>
      </c>
      <c r="N1054" s="54">
        <v>0</v>
      </c>
      <c r="O1054" s="55">
        <f t="shared" si="267"/>
        <v>944.90000000000009</v>
      </c>
      <c r="P1054" s="57">
        <f t="shared" si="261"/>
        <v>944</v>
      </c>
      <c r="Q1054" s="23"/>
      <c r="R1054" s="23"/>
      <c r="S1054" s="46">
        <v>25</v>
      </c>
      <c r="T1054" s="46">
        <v>25</v>
      </c>
      <c r="U1054" s="46">
        <f t="shared" si="262"/>
        <v>180</v>
      </c>
      <c r="V1054" s="15">
        <f t="shared" si="269"/>
        <v>230</v>
      </c>
    </row>
    <row r="1055" spans="1:22" ht="13.5" customHeight="1">
      <c r="A1055" s="23" t="str">
        <f t="shared" si="263"/>
        <v>LW14 12060Kolor</v>
      </c>
      <c r="B1055" s="18" t="s">
        <v>98</v>
      </c>
      <c r="C1055" s="14" t="s">
        <v>2</v>
      </c>
      <c r="D1055" s="15">
        <v>120</v>
      </c>
      <c r="E1055" s="13">
        <v>60</v>
      </c>
      <c r="F1055" s="61" t="s">
        <v>49</v>
      </c>
      <c r="G1055" s="43" t="str">
        <f t="shared" si="268"/>
        <v>49,7</v>
      </c>
      <c r="H1055" s="43" t="str">
        <f t="shared" si="255"/>
        <v>49,7</v>
      </c>
      <c r="I1055" s="43">
        <f t="shared" si="264"/>
        <v>52.7</v>
      </c>
      <c r="J1055" s="61" t="s">
        <v>2924</v>
      </c>
      <c r="K1055" s="58" t="str">
        <f>LEFT(J1055,FIND("zł",J1055)-2)</f>
        <v>944,04</v>
      </c>
      <c r="L1055" s="51">
        <f>ROUNDUP(K1055,0)</f>
        <v>945</v>
      </c>
      <c r="M1055" s="53">
        <v>1.1000000000000001</v>
      </c>
      <c r="N1055" s="54">
        <v>0</v>
      </c>
      <c r="O1055" s="55">
        <f t="shared" si="267"/>
        <v>1039.5</v>
      </c>
      <c r="P1055" s="57">
        <f t="shared" si="261"/>
        <v>1039</v>
      </c>
      <c r="Q1055" s="23"/>
      <c r="R1055" s="23"/>
      <c r="S1055" s="46">
        <v>25</v>
      </c>
      <c r="T1055" s="46">
        <v>25</v>
      </c>
      <c r="U1055" s="46">
        <f t="shared" si="262"/>
        <v>180</v>
      </c>
      <c r="V1055" s="15">
        <f t="shared" si="269"/>
        <v>230</v>
      </c>
    </row>
    <row r="1056" spans="1:22" ht="13.5" customHeight="1">
      <c r="A1056" s="23" t="str">
        <f t="shared" si="263"/>
        <v>LW15 12060Kolor</v>
      </c>
      <c r="B1056" s="18" t="s">
        <v>99</v>
      </c>
      <c r="C1056" s="14" t="s">
        <v>2</v>
      </c>
      <c r="D1056" s="15">
        <v>120</v>
      </c>
      <c r="E1056" s="13">
        <v>60</v>
      </c>
      <c r="F1056" s="61" t="s">
        <v>2859</v>
      </c>
      <c r="G1056" s="43" t="str">
        <f t="shared" si="268"/>
        <v>44,69</v>
      </c>
      <c r="H1056" s="43" t="str">
        <f t="shared" si="255"/>
        <v>44,69</v>
      </c>
      <c r="I1056" s="43">
        <f t="shared" si="264"/>
        <v>47.69</v>
      </c>
      <c r="J1056" s="61" t="s">
        <v>2925</v>
      </c>
      <c r="K1056" s="58" t="str">
        <f t="shared" ref="K1056:K1075" si="270">LEFT(J1056,FIND("zł",J1056)-2)</f>
        <v>715,03</v>
      </c>
      <c r="L1056" s="51">
        <f t="shared" ref="L1056:L1112" si="271">ROUNDUP(K1056,0)</f>
        <v>716</v>
      </c>
      <c r="M1056" s="53">
        <v>1.1000000000000001</v>
      </c>
      <c r="N1056" s="54">
        <v>0</v>
      </c>
      <c r="O1056" s="55">
        <f t="shared" si="267"/>
        <v>787.6</v>
      </c>
      <c r="P1056" s="57">
        <f t="shared" si="261"/>
        <v>787</v>
      </c>
      <c r="Q1056" s="23"/>
      <c r="R1056" s="23"/>
      <c r="S1056" s="46">
        <v>25</v>
      </c>
      <c r="T1056" s="46">
        <v>25</v>
      </c>
      <c r="U1056" s="46">
        <f t="shared" si="262"/>
        <v>160</v>
      </c>
      <c r="V1056" s="15">
        <f t="shared" si="269"/>
        <v>210</v>
      </c>
    </row>
    <row r="1057" spans="1:22" ht="13.5" customHeight="1">
      <c r="A1057" s="23" t="str">
        <f t="shared" si="263"/>
        <v>LW16 12060Kolor</v>
      </c>
      <c r="B1057" s="18" t="s">
        <v>100</v>
      </c>
      <c r="C1057" s="14" t="s">
        <v>2</v>
      </c>
      <c r="D1057" s="15">
        <v>120</v>
      </c>
      <c r="E1057" s="13">
        <v>60</v>
      </c>
      <c r="F1057" s="61" t="s">
        <v>2860</v>
      </c>
      <c r="G1057" s="43" t="str">
        <f t="shared" si="268"/>
        <v>47,18</v>
      </c>
      <c r="H1057" s="43" t="str">
        <f t="shared" si="255"/>
        <v>47,18</v>
      </c>
      <c r="I1057" s="43">
        <f t="shared" si="264"/>
        <v>50.18</v>
      </c>
      <c r="J1057" s="61" t="s">
        <v>2926</v>
      </c>
      <c r="K1057" s="58" t="str">
        <f t="shared" si="270"/>
        <v>846,99</v>
      </c>
      <c r="L1057" s="51">
        <f t="shared" si="271"/>
        <v>847</v>
      </c>
      <c r="M1057" s="53">
        <v>1.1000000000000001</v>
      </c>
      <c r="N1057" s="54">
        <v>0</v>
      </c>
      <c r="O1057" s="55">
        <f t="shared" si="267"/>
        <v>931.7</v>
      </c>
      <c r="P1057" s="57">
        <f t="shared" si="261"/>
        <v>931</v>
      </c>
      <c r="Q1057" s="23"/>
      <c r="R1057" s="23"/>
      <c r="S1057" s="46">
        <v>25</v>
      </c>
      <c r="T1057" s="46">
        <v>25</v>
      </c>
      <c r="U1057" s="46">
        <f t="shared" si="262"/>
        <v>180</v>
      </c>
      <c r="V1057" s="15">
        <f t="shared" si="269"/>
        <v>230</v>
      </c>
    </row>
    <row r="1058" spans="1:22" ht="13.5" customHeight="1">
      <c r="A1058" s="23" t="str">
        <f t="shared" si="263"/>
        <v>LW17 12060Kolor</v>
      </c>
      <c r="B1058" s="18" t="s">
        <v>101</v>
      </c>
      <c r="C1058" s="14" t="s">
        <v>2</v>
      </c>
      <c r="D1058" s="15">
        <v>120</v>
      </c>
      <c r="E1058" s="13">
        <v>60</v>
      </c>
      <c r="F1058" s="61" t="s">
        <v>1736</v>
      </c>
      <c r="G1058" s="43" t="str">
        <f t="shared" si="268"/>
        <v>48,07</v>
      </c>
      <c r="H1058" s="43" t="str">
        <f t="shared" si="255"/>
        <v>48,07</v>
      </c>
      <c r="I1058" s="43">
        <f t="shared" si="264"/>
        <v>51.07</v>
      </c>
      <c r="J1058" s="61" t="s">
        <v>2927</v>
      </c>
      <c r="K1058" s="58" t="str">
        <f t="shared" si="270"/>
        <v>932,40</v>
      </c>
      <c r="L1058" s="51">
        <f t="shared" si="271"/>
        <v>933</v>
      </c>
      <c r="M1058" s="53">
        <v>1.1000000000000001</v>
      </c>
      <c r="N1058" s="54">
        <v>0</v>
      </c>
      <c r="O1058" s="55">
        <f t="shared" si="267"/>
        <v>1026.3000000000002</v>
      </c>
      <c r="P1058" s="57">
        <f t="shared" si="261"/>
        <v>1026</v>
      </c>
      <c r="Q1058" s="23"/>
      <c r="R1058" s="23"/>
      <c r="S1058" s="46">
        <v>25</v>
      </c>
      <c r="T1058" s="46">
        <v>25</v>
      </c>
      <c r="U1058" s="46">
        <f t="shared" si="262"/>
        <v>180</v>
      </c>
      <c r="V1058" s="15">
        <f t="shared" si="269"/>
        <v>230</v>
      </c>
    </row>
    <row r="1059" spans="1:22" ht="13.5" customHeight="1">
      <c r="A1059" s="23" t="str">
        <f t="shared" si="263"/>
        <v>LW18 12060Kolor</v>
      </c>
      <c r="B1059" s="18" t="s">
        <v>102</v>
      </c>
      <c r="C1059" s="14" t="s">
        <v>2</v>
      </c>
      <c r="D1059" s="15">
        <v>120</v>
      </c>
      <c r="E1059" s="13">
        <v>60</v>
      </c>
      <c r="F1059" s="61" t="s">
        <v>50</v>
      </c>
      <c r="G1059" s="43" t="str">
        <f t="shared" si="268"/>
        <v>50,53</v>
      </c>
      <c r="H1059" s="43" t="str">
        <f t="shared" si="255"/>
        <v>50,53</v>
      </c>
      <c r="I1059" s="43">
        <f t="shared" si="264"/>
        <v>53.53</v>
      </c>
      <c r="J1059" s="61" t="s">
        <v>2928</v>
      </c>
      <c r="K1059" s="58" t="str">
        <f t="shared" si="270"/>
        <v>983,18</v>
      </c>
      <c r="L1059" s="51">
        <f t="shared" si="271"/>
        <v>984</v>
      </c>
      <c r="M1059" s="53">
        <v>1.1000000000000001</v>
      </c>
      <c r="N1059" s="54">
        <v>0</v>
      </c>
      <c r="O1059" s="55">
        <f t="shared" si="267"/>
        <v>1082.4000000000001</v>
      </c>
      <c r="P1059" s="57">
        <f t="shared" si="261"/>
        <v>1082</v>
      </c>
      <c r="Q1059" s="23"/>
      <c r="R1059" s="23"/>
      <c r="S1059" s="46">
        <v>25</v>
      </c>
      <c r="T1059" s="46">
        <v>25</v>
      </c>
      <c r="U1059" s="46">
        <f t="shared" si="262"/>
        <v>180</v>
      </c>
      <c r="V1059" s="15">
        <f t="shared" si="269"/>
        <v>230</v>
      </c>
    </row>
    <row r="1060" spans="1:22" ht="13.5" customHeight="1">
      <c r="A1060" s="23" t="str">
        <f t="shared" si="263"/>
        <v>LW19 12060Kolor</v>
      </c>
      <c r="B1060" s="18" t="s">
        <v>103</v>
      </c>
      <c r="C1060" s="14" t="s">
        <v>2</v>
      </c>
      <c r="D1060" s="15">
        <v>120</v>
      </c>
      <c r="E1060" s="13">
        <v>60</v>
      </c>
      <c r="F1060" s="61" t="s">
        <v>75</v>
      </c>
      <c r="G1060" s="43" t="str">
        <f t="shared" si="268"/>
        <v>45,56</v>
      </c>
      <c r="H1060" s="43" t="str">
        <f t="shared" si="255"/>
        <v>45,56</v>
      </c>
      <c r="I1060" s="43">
        <f t="shared" si="264"/>
        <v>48.56</v>
      </c>
      <c r="J1060" s="61" t="s">
        <v>2929</v>
      </c>
      <c r="K1060" s="58" t="str">
        <f t="shared" si="270"/>
        <v>797,16</v>
      </c>
      <c r="L1060" s="51">
        <f t="shared" si="271"/>
        <v>798</v>
      </c>
      <c r="M1060" s="53">
        <v>1.1000000000000001</v>
      </c>
      <c r="N1060" s="54">
        <v>0</v>
      </c>
      <c r="O1060" s="55">
        <f t="shared" si="267"/>
        <v>877.80000000000007</v>
      </c>
      <c r="P1060" s="57">
        <f t="shared" si="261"/>
        <v>877</v>
      </c>
      <c r="Q1060" s="23"/>
      <c r="R1060" s="23"/>
      <c r="S1060" s="46">
        <v>25</v>
      </c>
      <c r="T1060" s="46">
        <v>25</v>
      </c>
      <c r="U1060" s="46">
        <f t="shared" si="262"/>
        <v>160</v>
      </c>
      <c r="V1060" s="15">
        <f t="shared" si="269"/>
        <v>210</v>
      </c>
    </row>
    <row r="1061" spans="1:22" ht="13.5" customHeight="1">
      <c r="A1061" s="23" t="str">
        <f t="shared" si="263"/>
        <v>LW20 12060Kolor</v>
      </c>
      <c r="B1061" s="18" t="s">
        <v>105</v>
      </c>
      <c r="C1061" s="14" t="s">
        <v>2</v>
      </c>
      <c r="D1061" s="15">
        <v>120</v>
      </c>
      <c r="E1061" s="13">
        <v>60</v>
      </c>
      <c r="F1061" s="61" t="s">
        <v>51</v>
      </c>
      <c r="G1061" s="43" t="str">
        <f t="shared" si="268"/>
        <v>48,05</v>
      </c>
      <c r="H1061" s="43" t="str">
        <f t="shared" si="255"/>
        <v>48,05</v>
      </c>
      <c r="I1061" s="43">
        <f t="shared" si="264"/>
        <v>51.05</v>
      </c>
      <c r="J1061" s="61" t="s">
        <v>2930</v>
      </c>
      <c r="K1061" s="58" t="str">
        <f t="shared" si="270"/>
        <v>883,43</v>
      </c>
      <c r="L1061" s="51">
        <f t="shared" si="271"/>
        <v>884</v>
      </c>
      <c r="M1061" s="53">
        <v>1.1000000000000001</v>
      </c>
      <c r="N1061" s="54">
        <v>0</v>
      </c>
      <c r="O1061" s="55">
        <f t="shared" si="267"/>
        <v>972.40000000000009</v>
      </c>
      <c r="P1061" s="57">
        <f t="shared" si="261"/>
        <v>972</v>
      </c>
      <c r="Q1061" s="23"/>
      <c r="R1061" s="23"/>
      <c r="S1061" s="46">
        <v>25</v>
      </c>
      <c r="T1061" s="46">
        <v>25</v>
      </c>
      <c r="U1061" s="46">
        <f t="shared" si="262"/>
        <v>180</v>
      </c>
      <c r="V1061" s="15">
        <f t="shared" si="269"/>
        <v>230</v>
      </c>
    </row>
    <row r="1062" spans="1:22" ht="13.5" customHeight="1">
      <c r="A1062" s="23" t="str">
        <f t="shared" si="263"/>
        <v>LW2512060Kolor</v>
      </c>
      <c r="B1062" s="18" t="s">
        <v>559</v>
      </c>
      <c r="C1062" s="14" t="s">
        <v>2</v>
      </c>
      <c r="D1062" s="15">
        <v>120</v>
      </c>
      <c r="E1062" s="13">
        <v>60</v>
      </c>
      <c r="F1062" s="61" t="s">
        <v>2861</v>
      </c>
      <c r="G1062" s="43" t="str">
        <f t="shared" si="268"/>
        <v>37,04</v>
      </c>
      <c r="H1062" s="43" t="str">
        <f t="shared" si="255"/>
        <v>37,04</v>
      </c>
      <c r="I1062" s="43">
        <f t="shared" si="264"/>
        <v>40.04</v>
      </c>
      <c r="J1062" s="61" t="s">
        <v>2931</v>
      </c>
      <c r="K1062" s="58" t="str">
        <f t="shared" si="270"/>
        <v>696,83</v>
      </c>
      <c r="L1062" s="51">
        <f t="shared" si="271"/>
        <v>697</v>
      </c>
      <c r="M1062" s="53">
        <v>1.1000000000000001</v>
      </c>
      <c r="N1062" s="54">
        <v>0</v>
      </c>
      <c r="O1062" s="55">
        <f t="shared" si="267"/>
        <v>766.7</v>
      </c>
      <c r="P1062" s="57">
        <f t="shared" si="261"/>
        <v>766</v>
      </c>
      <c r="Q1062" s="23"/>
      <c r="R1062" s="23"/>
      <c r="S1062" s="46">
        <v>25</v>
      </c>
      <c r="T1062" s="46">
        <v>25</v>
      </c>
      <c r="U1062" s="46">
        <f t="shared" si="262"/>
        <v>160</v>
      </c>
      <c r="V1062" s="15">
        <f t="shared" si="269"/>
        <v>210</v>
      </c>
    </row>
    <row r="1063" spans="1:22" ht="13.5" customHeight="1">
      <c r="A1063" s="23" t="str">
        <f t="shared" si="263"/>
        <v>LW2612060Kolor</v>
      </c>
      <c r="B1063" s="18" t="s">
        <v>560</v>
      </c>
      <c r="C1063" s="14" t="s">
        <v>2</v>
      </c>
      <c r="D1063" s="15">
        <v>120</v>
      </c>
      <c r="E1063" s="13">
        <v>60</v>
      </c>
      <c r="F1063" s="61" t="s">
        <v>2862</v>
      </c>
      <c r="G1063" s="43" t="str">
        <f t="shared" si="268"/>
        <v>39,51</v>
      </c>
      <c r="H1063" s="43" t="str">
        <f t="shared" si="255"/>
        <v>39,51</v>
      </c>
      <c r="I1063" s="43">
        <f t="shared" si="264"/>
        <v>42.51</v>
      </c>
      <c r="J1063" s="61" t="s">
        <v>2932</v>
      </c>
      <c r="K1063" s="58" t="str">
        <f t="shared" si="270"/>
        <v>815,37</v>
      </c>
      <c r="L1063" s="51">
        <f t="shared" si="271"/>
        <v>816</v>
      </c>
      <c r="M1063" s="53">
        <v>1.1000000000000001</v>
      </c>
      <c r="N1063" s="54">
        <v>0</v>
      </c>
      <c r="O1063" s="55">
        <f t="shared" si="267"/>
        <v>897.6</v>
      </c>
      <c r="P1063" s="57">
        <f t="shared" si="261"/>
        <v>897</v>
      </c>
      <c r="Q1063" s="23"/>
      <c r="R1063" s="23"/>
      <c r="S1063" s="46">
        <v>25</v>
      </c>
      <c r="T1063" s="46">
        <v>25</v>
      </c>
      <c r="U1063" s="46">
        <f t="shared" si="262"/>
        <v>160</v>
      </c>
      <c r="V1063" s="15">
        <f t="shared" si="269"/>
        <v>210</v>
      </c>
    </row>
    <row r="1064" spans="1:22" ht="13.5" customHeight="1">
      <c r="A1064" s="23" t="str">
        <f t="shared" si="263"/>
        <v>LW2712060Kolor</v>
      </c>
      <c r="B1064" s="18" t="s">
        <v>1738</v>
      </c>
      <c r="C1064" s="14" t="s">
        <v>2</v>
      </c>
      <c r="D1064" s="15">
        <v>120</v>
      </c>
      <c r="E1064" s="13">
        <v>60</v>
      </c>
      <c r="F1064" s="61" t="s">
        <v>2863</v>
      </c>
      <c r="G1064" s="43" t="str">
        <f t="shared" si="268"/>
        <v>40,54</v>
      </c>
      <c r="H1064" s="43" t="str">
        <f t="shared" si="255"/>
        <v>40,54</v>
      </c>
      <c r="I1064" s="43">
        <f t="shared" si="264"/>
        <v>43.54</v>
      </c>
      <c r="J1064" s="61" t="s">
        <v>2933</v>
      </c>
      <c r="K1064" s="58" t="str">
        <f t="shared" si="270"/>
        <v>792,81</v>
      </c>
      <c r="L1064" s="51">
        <f t="shared" si="271"/>
        <v>793</v>
      </c>
      <c r="M1064" s="53">
        <v>1.1000000000000001</v>
      </c>
      <c r="N1064" s="54">
        <v>0</v>
      </c>
      <c r="O1064" s="55">
        <f t="shared" si="267"/>
        <v>872.30000000000007</v>
      </c>
      <c r="P1064" s="57">
        <f t="shared" si="261"/>
        <v>872</v>
      </c>
      <c r="Q1064" s="23"/>
      <c r="R1064" s="23"/>
      <c r="S1064" s="46">
        <v>25</v>
      </c>
      <c r="T1064" s="46">
        <v>25</v>
      </c>
      <c r="U1064" s="46">
        <f t="shared" si="262"/>
        <v>160</v>
      </c>
      <c r="V1064" s="15">
        <f t="shared" si="269"/>
        <v>210</v>
      </c>
    </row>
    <row r="1065" spans="1:22" ht="13.5" customHeight="1">
      <c r="A1065" s="23" t="str">
        <f t="shared" si="263"/>
        <v>LW2812060Kolor</v>
      </c>
      <c r="B1065" s="18" t="s">
        <v>1739</v>
      </c>
      <c r="C1065" s="14" t="s">
        <v>2</v>
      </c>
      <c r="D1065" s="15">
        <v>120</v>
      </c>
      <c r="E1065" s="13">
        <v>60</v>
      </c>
      <c r="F1065" s="61" t="s">
        <v>2864</v>
      </c>
      <c r="G1065" s="43" t="str">
        <f t="shared" si="268"/>
        <v>43,15</v>
      </c>
      <c r="H1065" s="43" t="str">
        <f t="shared" ref="H1065:H1112" si="272">MID(G1065,1,5)</f>
        <v>43,15</v>
      </c>
      <c r="I1065" s="43">
        <f t="shared" si="264"/>
        <v>46.15</v>
      </c>
      <c r="J1065" s="61" t="s">
        <v>2934</v>
      </c>
      <c r="K1065" s="58" t="str">
        <f t="shared" si="270"/>
        <v>931,63</v>
      </c>
      <c r="L1065" s="51">
        <f t="shared" si="271"/>
        <v>932</v>
      </c>
      <c r="M1065" s="53">
        <v>1.1000000000000001</v>
      </c>
      <c r="N1065" s="54">
        <v>0</v>
      </c>
      <c r="O1065" s="55">
        <f t="shared" si="267"/>
        <v>1025.2</v>
      </c>
      <c r="P1065" s="57">
        <f t="shared" si="261"/>
        <v>1025</v>
      </c>
      <c r="Q1065" s="23"/>
      <c r="R1065" s="23"/>
      <c r="S1065" s="46">
        <v>25</v>
      </c>
      <c r="T1065" s="46">
        <v>25</v>
      </c>
      <c r="U1065" s="46">
        <f t="shared" si="262"/>
        <v>160</v>
      </c>
      <c r="V1065" s="15">
        <f t="shared" si="269"/>
        <v>210</v>
      </c>
    </row>
    <row r="1066" spans="1:22" ht="13.5" customHeight="1">
      <c r="A1066" s="23" t="str">
        <f t="shared" si="263"/>
        <v>LW2912060Kolor</v>
      </c>
      <c r="B1066" s="18" t="s">
        <v>1740</v>
      </c>
      <c r="C1066" s="14" t="s">
        <v>2</v>
      </c>
      <c r="D1066" s="15">
        <v>120</v>
      </c>
      <c r="E1066" s="13">
        <v>60</v>
      </c>
      <c r="F1066" s="61" t="s">
        <v>2865</v>
      </c>
      <c r="G1066" s="43" t="str">
        <f t="shared" si="268"/>
        <v>46,41</v>
      </c>
      <c r="H1066" s="43" t="str">
        <f t="shared" si="272"/>
        <v>46,41</v>
      </c>
      <c r="I1066" s="43">
        <f t="shared" si="264"/>
        <v>49.41</v>
      </c>
      <c r="J1066" s="61" t="s">
        <v>2935</v>
      </c>
      <c r="K1066" s="58" t="str">
        <f t="shared" si="270"/>
        <v>880,23</v>
      </c>
      <c r="L1066" s="51">
        <f t="shared" si="271"/>
        <v>881</v>
      </c>
      <c r="M1066" s="53">
        <v>1.1000000000000001</v>
      </c>
      <c r="N1066" s="54">
        <v>0</v>
      </c>
      <c r="O1066" s="55">
        <f t="shared" si="267"/>
        <v>969.1</v>
      </c>
      <c r="P1066" s="57">
        <f t="shared" ref="P1066:P1112" si="273">INT(O1066)</f>
        <v>969</v>
      </c>
      <c r="Q1066" s="23"/>
      <c r="R1066" s="23"/>
      <c r="S1066" s="46">
        <v>25</v>
      </c>
      <c r="T1066" s="46">
        <v>25</v>
      </c>
      <c r="U1066" s="46">
        <f t="shared" si="262"/>
        <v>160</v>
      </c>
      <c r="V1066" s="15">
        <f t="shared" si="269"/>
        <v>210</v>
      </c>
    </row>
    <row r="1067" spans="1:22" ht="13.5" customHeight="1">
      <c r="A1067" s="23" t="str">
        <f t="shared" si="263"/>
        <v>LW3012060Kolor</v>
      </c>
      <c r="B1067" s="18" t="s">
        <v>1742</v>
      </c>
      <c r="C1067" s="14" t="s">
        <v>2</v>
      </c>
      <c r="D1067" s="15">
        <v>120</v>
      </c>
      <c r="E1067" s="13">
        <v>60</v>
      </c>
      <c r="F1067" s="61" t="s">
        <v>2866</v>
      </c>
      <c r="G1067" s="43" t="str">
        <f t="shared" si="268"/>
        <v>49,01</v>
      </c>
      <c r="H1067" s="43" t="str">
        <f t="shared" si="272"/>
        <v>49,01</v>
      </c>
      <c r="I1067" s="43">
        <f t="shared" si="264"/>
        <v>52.01</v>
      </c>
      <c r="J1067" s="61" t="s">
        <v>2936</v>
      </c>
      <c r="K1067" s="58" t="str">
        <f t="shared" si="270"/>
        <v>1060,64</v>
      </c>
      <c r="L1067" s="51">
        <f t="shared" si="271"/>
        <v>1061</v>
      </c>
      <c r="M1067" s="53">
        <v>1.1000000000000001</v>
      </c>
      <c r="N1067" s="54">
        <v>0</v>
      </c>
      <c r="O1067" s="55">
        <f t="shared" si="267"/>
        <v>1167.1000000000001</v>
      </c>
      <c r="P1067" s="57">
        <f t="shared" si="273"/>
        <v>1167</v>
      </c>
      <c r="Q1067" s="23"/>
      <c r="R1067" s="23"/>
      <c r="S1067" s="46">
        <v>25</v>
      </c>
      <c r="T1067" s="46">
        <v>25</v>
      </c>
      <c r="U1067" s="46">
        <f t="shared" si="262"/>
        <v>180</v>
      </c>
      <c r="V1067" s="15">
        <f t="shared" si="269"/>
        <v>230</v>
      </c>
    </row>
    <row r="1068" spans="1:22" ht="13.5" customHeight="1">
      <c r="A1068" s="23" t="str">
        <f t="shared" si="263"/>
        <v>LW3112060Kolor</v>
      </c>
      <c r="B1068" s="18" t="s">
        <v>1743</v>
      </c>
      <c r="C1068" s="14" t="s">
        <v>2</v>
      </c>
      <c r="D1068" s="15">
        <v>120</v>
      </c>
      <c r="E1068" s="13">
        <v>60</v>
      </c>
      <c r="F1068" s="61" t="s">
        <v>2867</v>
      </c>
      <c r="G1068" s="43" t="str">
        <f t="shared" si="268"/>
        <v>50,66</v>
      </c>
      <c r="H1068" s="43" t="str">
        <f t="shared" si="272"/>
        <v>50,66</v>
      </c>
      <c r="I1068" s="43">
        <f t="shared" si="264"/>
        <v>53.66</v>
      </c>
      <c r="J1068" s="61" t="s">
        <v>2937</v>
      </c>
      <c r="K1068" s="58" t="str">
        <f t="shared" si="270"/>
        <v>1033,18</v>
      </c>
      <c r="L1068" s="51">
        <f t="shared" si="271"/>
        <v>1034</v>
      </c>
      <c r="M1068" s="53">
        <v>1.1000000000000001</v>
      </c>
      <c r="N1068" s="54">
        <v>0</v>
      </c>
      <c r="O1068" s="55">
        <f t="shared" si="267"/>
        <v>1137.4000000000001</v>
      </c>
      <c r="P1068" s="57">
        <f t="shared" si="273"/>
        <v>1137</v>
      </c>
      <c r="Q1068" s="23"/>
      <c r="R1068" s="23"/>
      <c r="S1068" s="46">
        <v>25</v>
      </c>
      <c r="T1068" s="46">
        <v>25</v>
      </c>
      <c r="U1068" s="46">
        <f t="shared" si="262"/>
        <v>180</v>
      </c>
      <c r="V1068" s="15">
        <f t="shared" si="269"/>
        <v>230</v>
      </c>
    </row>
    <row r="1069" spans="1:22" ht="13.5" customHeight="1">
      <c r="A1069" s="23" t="str">
        <f t="shared" si="263"/>
        <v>LW3212060Kolor</v>
      </c>
      <c r="B1069" s="18" t="s">
        <v>1744</v>
      </c>
      <c r="C1069" s="14" t="s">
        <v>2</v>
      </c>
      <c r="D1069" s="15">
        <v>120</v>
      </c>
      <c r="E1069" s="13">
        <v>60</v>
      </c>
      <c r="F1069" s="61" t="s">
        <v>2868</v>
      </c>
      <c r="G1069" s="43" t="str">
        <f t="shared" si="268"/>
        <v>53,27</v>
      </c>
      <c r="H1069" s="43" t="str">
        <f t="shared" si="272"/>
        <v>53,27</v>
      </c>
      <c r="I1069" s="43">
        <f t="shared" si="264"/>
        <v>56.27</v>
      </c>
      <c r="J1069" s="61" t="s">
        <v>2938</v>
      </c>
      <c r="K1069" s="58" t="str">
        <f t="shared" si="270"/>
        <v>1175,36</v>
      </c>
      <c r="L1069" s="51">
        <f t="shared" si="271"/>
        <v>1176</v>
      </c>
      <c r="M1069" s="53">
        <v>1.1000000000000001</v>
      </c>
      <c r="N1069" s="54">
        <v>0</v>
      </c>
      <c r="O1069" s="55">
        <f t="shared" si="267"/>
        <v>1293.6000000000001</v>
      </c>
      <c r="P1069" s="57">
        <f t="shared" si="273"/>
        <v>1293</v>
      </c>
      <c r="Q1069" s="23"/>
      <c r="R1069" s="23"/>
      <c r="S1069" s="46">
        <v>25</v>
      </c>
      <c r="T1069" s="46">
        <v>25</v>
      </c>
      <c r="U1069" s="46">
        <f t="shared" si="262"/>
        <v>200</v>
      </c>
      <c r="V1069" s="15">
        <f t="shared" si="269"/>
        <v>250</v>
      </c>
    </row>
    <row r="1070" spans="1:22" ht="13.5" customHeight="1">
      <c r="A1070" s="23" t="str">
        <f t="shared" si="263"/>
        <v>LW3312060Kolor</v>
      </c>
      <c r="B1070" s="18" t="s">
        <v>1745</v>
      </c>
      <c r="C1070" s="14" t="s">
        <v>2</v>
      </c>
      <c r="D1070" s="15">
        <v>120</v>
      </c>
      <c r="E1070" s="13">
        <v>60</v>
      </c>
      <c r="F1070" s="61" t="s">
        <v>3847</v>
      </c>
      <c r="G1070" s="43" t="str">
        <f t="shared" si="268"/>
        <v>52,68</v>
      </c>
      <c r="H1070" s="43" t="str">
        <f t="shared" si="272"/>
        <v>52,68</v>
      </c>
      <c r="I1070" s="43">
        <f t="shared" si="264"/>
        <v>55.68</v>
      </c>
      <c r="J1070" s="61" t="s">
        <v>3849</v>
      </c>
      <c r="K1070" s="58" t="str">
        <f t="shared" si="270"/>
        <v>1035,63</v>
      </c>
      <c r="L1070" s="51">
        <f t="shared" si="271"/>
        <v>1036</v>
      </c>
      <c r="M1070" s="53">
        <v>1.1000000000000001</v>
      </c>
      <c r="N1070" s="54">
        <v>0</v>
      </c>
      <c r="O1070" s="55">
        <f t="shared" si="267"/>
        <v>1139.6000000000001</v>
      </c>
      <c r="P1070" s="57">
        <f t="shared" si="273"/>
        <v>1139</v>
      </c>
      <c r="Q1070" s="23"/>
      <c r="R1070" s="23"/>
      <c r="S1070" s="46">
        <v>25</v>
      </c>
      <c r="T1070" s="46">
        <v>25</v>
      </c>
      <c r="U1070" s="46">
        <f t="shared" si="262"/>
        <v>200</v>
      </c>
      <c r="V1070" s="15">
        <f t="shared" si="269"/>
        <v>250</v>
      </c>
    </row>
    <row r="1071" spans="1:22" ht="13.5" customHeight="1">
      <c r="A1071" s="23" t="str">
        <f t="shared" si="263"/>
        <v>LW3412060Kolor</v>
      </c>
      <c r="B1071" s="18" t="s">
        <v>1746</v>
      </c>
      <c r="C1071" s="14" t="s">
        <v>2</v>
      </c>
      <c r="D1071" s="15">
        <v>120</v>
      </c>
      <c r="E1071" s="13">
        <v>60</v>
      </c>
      <c r="F1071" s="61" t="s">
        <v>2870</v>
      </c>
      <c r="G1071" s="43" t="str">
        <f t="shared" si="268"/>
        <v>53,69</v>
      </c>
      <c r="H1071" s="43" t="str">
        <f t="shared" si="272"/>
        <v>53,69</v>
      </c>
      <c r="I1071" s="43">
        <f t="shared" si="264"/>
        <v>56.69</v>
      </c>
      <c r="J1071" s="61" t="s">
        <v>2940</v>
      </c>
      <c r="K1071" s="58" t="str">
        <f t="shared" si="270"/>
        <v>1182,39</v>
      </c>
      <c r="L1071" s="51">
        <f t="shared" si="271"/>
        <v>1183</v>
      </c>
      <c r="M1071" s="53">
        <v>1.1000000000000001</v>
      </c>
      <c r="N1071" s="54">
        <v>0</v>
      </c>
      <c r="O1071" s="55">
        <f t="shared" si="267"/>
        <v>1301.3000000000002</v>
      </c>
      <c r="P1071" s="57">
        <f t="shared" si="273"/>
        <v>1301</v>
      </c>
      <c r="Q1071" s="23"/>
      <c r="R1071" s="23"/>
      <c r="S1071" s="46">
        <v>25</v>
      </c>
      <c r="T1071" s="46">
        <v>25</v>
      </c>
      <c r="U1071" s="46">
        <f t="shared" si="262"/>
        <v>200</v>
      </c>
      <c r="V1071" s="15">
        <f t="shared" si="269"/>
        <v>250</v>
      </c>
    </row>
    <row r="1072" spans="1:22" ht="13.5" customHeight="1">
      <c r="A1072" s="23" t="str">
        <f t="shared" si="263"/>
        <v>LW3512060Kolor</v>
      </c>
      <c r="B1072" s="18" t="s">
        <v>1747</v>
      </c>
      <c r="C1072" s="14" t="s">
        <v>2</v>
      </c>
      <c r="D1072" s="15">
        <v>120</v>
      </c>
      <c r="E1072" s="13">
        <v>60</v>
      </c>
      <c r="F1072" s="61" t="s">
        <v>28</v>
      </c>
      <c r="G1072" s="43" t="str">
        <f t="shared" si="268"/>
        <v>45,68</v>
      </c>
      <c r="H1072" s="43" t="str">
        <f t="shared" si="272"/>
        <v>45,68</v>
      </c>
      <c r="I1072" s="43">
        <f t="shared" si="264"/>
        <v>48.68</v>
      </c>
      <c r="J1072" s="61" t="s">
        <v>2120</v>
      </c>
      <c r="K1072" s="58" t="str">
        <f t="shared" si="270"/>
        <v>805,61</v>
      </c>
      <c r="L1072" s="51">
        <f t="shared" si="271"/>
        <v>806</v>
      </c>
      <c r="M1072" s="53">
        <v>1.1000000000000001</v>
      </c>
      <c r="N1072" s="54">
        <v>0</v>
      </c>
      <c r="O1072" s="55">
        <f t="shared" si="267"/>
        <v>886.6</v>
      </c>
      <c r="P1072" s="57">
        <f t="shared" si="273"/>
        <v>886</v>
      </c>
      <c r="Q1072" s="23"/>
      <c r="R1072" s="23"/>
      <c r="S1072" s="46">
        <v>25</v>
      </c>
      <c r="T1072" s="46">
        <v>25</v>
      </c>
      <c r="U1072" s="46">
        <f t="shared" si="262"/>
        <v>160</v>
      </c>
      <c r="V1072" s="15">
        <f t="shared" si="269"/>
        <v>210</v>
      </c>
    </row>
    <row r="1073" spans="1:22" ht="13.5" customHeight="1">
      <c r="A1073" s="23" t="str">
        <f t="shared" si="263"/>
        <v>LW3612060Kolor</v>
      </c>
      <c r="B1073" s="18" t="s">
        <v>1748</v>
      </c>
      <c r="C1073" s="14" t="s">
        <v>2</v>
      </c>
      <c r="D1073" s="15">
        <v>120</v>
      </c>
      <c r="E1073" s="13">
        <v>60</v>
      </c>
      <c r="F1073" s="61" t="s">
        <v>2871</v>
      </c>
      <c r="G1073" s="43" t="str">
        <f t="shared" si="268"/>
        <v>48,29</v>
      </c>
      <c r="H1073" s="43" t="str">
        <f t="shared" si="272"/>
        <v>48,29</v>
      </c>
      <c r="I1073" s="43">
        <f t="shared" si="264"/>
        <v>51.29</v>
      </c>
      <c r="J1073" s="61" t="s">
        <v>2941</v>
      </c>
      <c r="K1073" s="58" t="str">
        <f t="shared" si="270"/>
        <v>947,79</v>
      </c>
      <c r="L1073" s="51">
        <f t="shared" si="271"/>
        <v>948</v>
      </c>
      <c r="M1073" s="53">
        <v>1.1000000000000001</v>
      </c>
      <c r="N1073" s="54">
        <v>0</v>
      </c>
      <c r="O1073" s="55">
        <f t="shared" si="267"/>
        <v>1042.8000000000002</v>
      </c>
      <c r="P1073" s="57">
        <f t="shared" si="273"/>
        <v>1042</v>
      </c>
      <c r="Q1073" s="23"/>
      <c r="R1073" s="23"/>
      <c r="S1073" s="46">
        <v>25</v>
      </c>
      <c r="T1073" s="46">
        <v>25</v>
      </c>
      <c r="U1073" s="46">
        <f t="shared" si="262"/>
        <v>180</v>
      </c>
      <c r="V1073" s="15">
        <f t="shared" si="269"/>
        <v>230</v>
      </c>
    </row>
    <row r="1074" spans="1:22" ht="13.5" customHeight="1">
      <c r="A1074" s="23" t="str">
        <f t="shared" si="263"/>
        <v>LW3712060Kolor</v>
      </c>
      <c r="B1074" s="18" t="s">
        <v>1907</v>
      </c>
      <c r="C1074" s="14" t="s">
        <v>2</v>
      </c>
      <c r="D1074" s="15">
        <v>120</v>
      </c>
      <c r="E1074" s="13">
        <v>60</v>
      </c>
      <c r="F1074" s="61" t="s">
        <v>2361</v>
      </c>
      <c r="G1074" s="43" t="str">
        <f t="shared" si="268"/>
        <v>45,45</v>
      </c>
      <c r="H1074" s="43" t="str">
        <f t="shared" si="272"/>
        <v>45,45</v>
      </c>
      <c r="I1074" s="43">
        <f t="shared" si="264"/>
        <v>48.45</v>
      </c>
      <c r="J1074" s="61" t="s">
        <v>2942</v>
      </c>
      <c r="K1074" s="58" t="str">
        <f t="shared" si="270"/>
        <v>740,33</v>
      </c>
      <c r="L1074" s="51">
        <f t="shared" si="271"/>
        <v>741</v>
      </c>
      <c r="M1074" s="53">
        <v>1.1000000000000001</v>
      </c>
      <c r="N1074" s="54">
        <v>0</v>
      </c>
      <c r="O1074" s="55">
        <f t="shared" si="267"/>
        <v>815.1</v>
      </c>
      <c r="P1074" s="57">
        <f t="shared" si="273"/>
        <v>815</v>
      </c>
      <c r="Q1074" s="23"/>
      <c r="R1074" s="23"/>
      <c r="S1074" s="46">
        <v>25</v>
      </c>
      <c r="T1074" s="46">
        <v>25</v>
      </c>
      <c r="U1074" s="46">
        <f t="shared" si="262"/>
        <v>160</v>
      </c>
      <c r="V1074" s="15">
        <f t="shared" si="269"/>
        <v>210</v>
      </c>
    </row>
    <row r="1075" spans="1:22" s="4" customFormat="1" ht="13.5" customHeight="1">
      <c r="A1075" s="23" t="str">
        <f t="shared" si="263"/>
        <v>LW3812060Kolor</v>
      </c>
      <c r="B1075" s="18" t="s">
        <v>1978</v>
      </c>
      <c r="C1075" s="14" t="s">
        <v>2</v>
      </c>
      <c r="D1075" s="15">
        <v>120</v>
      </c>
      <c r="E1075" s="13">
        <v>60</v>
      </c>
      <c r="F1075" s="61" t="s">
        <v>18</v>
      </c>
      <c r="G1075" s="43" t="str">
        <f t="shared" si="268"/>
        <v>45,72</v>
      </c>
      <c r="H1075" s="43" t="str">
        <f t="shared" si="272"/>
        <v>45,72</v>
      </c>
      <c r="I1075" s="43">
        <f t="shared" si="264"/>
        <v>48.72</v>
      </c>
      <c r="J1075" s="61" t="s">
        <v>2943</v>
      </c>
      <c r="K1075" s="58" t="str">
        <f t="shared" si="270"/>
        <v>865,99</v>
      </c>
      <c r="L1075" s="51">
        <f t="shared" si="271"/>
        <v>866</v>
      </c>
      <c r="M1075" s="53">
        <v>1.1000000000000001</v>
      </c>
      <c r="N1075" s="54">
        <v>0</v>
      </c>
      <c r="O1075" s="55">
        <f t="shared" si="267"/>
        <v>952.6</v>
      </c>
      <c r="P1075" s="57">
        <f t="shared" si="273"/>
        <v>952</v>
      </c>
      <c r="Q1075" s="23"/>
      <c r="R1075" s="23"/>
      <c r="S1075" s="46">
        <v>25</v>
      </c>
      <c r="T1075" s="46">
        <v>25</v>
      </c>
      <c r="U1075" s="46">
        <f t="shared" si="262"/>
        <v>160</v>
      </c>
      <c r="V1075" s="15">
        <f t="shared" si="269"/>
        <v>210</v>
      </c>
    </row>
    <row r="1076" spans="1:22" ht="13.5" customHeight="1">
      <c r="A1076" s="235" t="str">
        <f t="shared" ref="A1076:A1112" si="274">CONCATENATE(B1076,D1076,E1076,C1076)</f>
        <v>LW duble 1 12060Drewnopodobne</v>
      </c>
      <c r="B1076" s="18" t="s">
        <v>90</v>
      </c>
      <c r="C1076" s="14" t="s">
        <v>432</v>
      </c>
      <c r="D1076" s="15">
        <v>120</v>
      </c>
      <c r="E1076" s="13">
        <v>60</v>
      </c>
      <c r="F1076" s="61" t="s">
        <v>2847</v>
      </c>
      <c r="G1076" s="43" t="str">
        <f t="shared" si="268"/>
        <v>45,84</v>
      </c>
      <c r="H1076" s="43" t="str">
        <f t="shared" si="272"/>
        <v>45,84</v>
      </c>
      <c r="I1076" s="43">
        <f>H1076+3</f>
        <v>48.84</v>
      </c>
      <c r="J1076" s="56"/>
      <c r="K1076" s="58">
        <f t="shared" ref="K1076:K1112" si="275">P1002+(P1039-P1002)/2</f>
        <v>840.5</v>
      </c>
      <c r="L1076" s="51">
        <f t="shared" si="271"/>
        <v>841</v>
      </c>
      <c r="M1076" s="53">
        <v>1.1000000000000001</v>
      </c>
      <c r="N1076" s="54">
        <v>0</v>
      </c>
      <c r="O1076" s="55">
        <f t="shared" ref="O1076:O1112" si="276">L1076*M1076+N1076</f>
        <v>925.1</v>
      </c>
      <c r="P1076" s="57">
        <f t="shared" si="273"/>
        <v>925</v>
      </c>
      <c r="Q1076" s="23"/>
      <c r="R1076" s="23"/>
      <c r="S1076" s="46">
        <v>25</v>
      </c>
      <c r="T1076" s="46">
        <v>25</v>
      </c>
      <c r="U1076" s="46">
        <f t="shared" si="262"/>
        <v>160</v>
      </c>
      <c r="V1076" s="15">
        <f t="shared" ref="V1076:V1112" si="277">SUM(S1076:U1076)</f>
        <v>210</v>
      </c>
    </row>
    <row r="1077" spans="1:22" ht="13.5" customHeight="1">
      <c r="A1077" s="235" t="str">
        <f t="shared" si="274"/>
        <v>LW duble 2 12060Drewnopodobne</v>
      </c>
      <c r="B1077" s="18" t="s">
        <v>91</v>
      </c>
      <c r="C1077" s="14" t="s">
        <v>432</v>
      </c>
      <c r="D1077" s="15">
        <v>120</v>
      </c>
      <c r="E1077" s="13">
        <v>60</v>
      </c>
      <c r="F1077" s="61" t="s">
        <v>2848</v>
      </c>
      <c r="G1077" s="43" t="str">
        <f t="shared" si="268"/>
        <v>44,36</v>
      </c>
      <c r="H1077" s="43" t="str">
        <f t="shared" si="272"/>
        <v>44,36</v>
      </c>
      <c r="I1077" s="43">
        <f t="shared" ref="I1077:I1112" si="278">H1077+3</f>
        <v>47.36</v>
      </c>
      <c r="J1077" s="44"/>
      <c r="K1077" s="58">
        <f t="shared" si="275"/>
        <v>950.5</v>
      </c>
      <c r="L1077" s="51">
        <f t="shared" si="271"/>
        <v>951</v>
      </c>
      <c r="M1077" s="53">
        <v>1.1000000000000001</v>
      </c>
      <c r="N1077" s="54">
        <v>0</v>
      </c>
      <c r="O1077" s="55">
        <f t="shared" si="276"/>
        <v>1046.1000000000001</v>
      </c>
      <c r="P1077" s="57">
        <f t="shared" si="273"/>
        <v>1046</v>
      </c>
      <c r="Q1077" s="23"/>
      <c r="R1077" s="23"/>
      <c r="S1077" s="46">
        <v>25</v>
      </c>
      <c r="T1077" s="46">
        <v>25</v>
      </c>
      <c r="U1077" s="46">
        <f t="shared" si="262"/>
        <v>160</v>
      </c>
      <c r="V1077" s="15">
        <f t="shared" si="277"/>
        <v>210</v>
      </c>
    </row>
    <row r="1078" spans="1:22" ht="13.5" customHeight="1">
      <c r="A1078" s="235" t="str">
        <f t="shared" si="274"/>
        <v>LW duble 3 12060Drewnopodobne</v>
      </c>
      <c r="B1078" s="18" t="s">
        <v>92</v>
      </c>
      <c r="C1078" s="14" t="s">
        <v>432</v>
      </c>
      <c r="D1078" s="15">
        <v>120</v>
      </c>
      <c r="E1078" s="13">
        <v>60</v>
      </c>
      <c r="F1078" s="61" t="s">
        <v>2849</v>
      </c>
      <c r="G1078" s="43" t="str">
        <f t="shared" si="268"/>
        <v>50,15</v>
      </c>
      <c r="H1078" s="43" t="str">
        <f t="shared" si="272"/>
        <v>50,15</v>
      </c>
      <c r="I1078" s="43">
        <f t="shared" si="278"/>
        <v>53.15</v>
      </c>
      <c r="J1078" s="44"/>
      <c r="K1078" s="58">
        <f t="shared" si="275"/>
        <v>1189.5</v>
      </c>
      <c r="L1078" s="51">
        <f t="shared" si="271"/>
        <v>1190</v>
      </c>
      <c r="M1078" s="53">
        <v>1.1000000000000001</v>
      </c>
      <c r="N1078" s="54">
        <v>0</v>
      </c>
      <c r="O1078" s="55">
        <f t="shared" si="276"/>
        <v>1309</v>
      </c>
      <c r="P1078" s="57">
        <f t="shared" si="273"/>
        <v>1309</v>
      </c>
      <c r="Q1078" s="23"/>
      <c r="R1078" s="23"/>
      <c r="S1078" s="46">
        <v>25</v>
      </c>
      <c r="T1078" s="46">
        <v>25</v>
      </c>
      <c r="U1078" s="46">
        <f t="shared" si="262"/>
        <v>180</v>
      </c>
      <c r="V1078" s="15">
        <f t="shared" si="277"/>
        <v>230</v>
      </c>
    </row>
    <row r="1079" spans="1:22" ht="13.5" customHeight="1">
      <c r="A1079" s="235" t="str">
        <f t="shared" si="274"/>
        <v>LW1 12060Drewnopodobne</v>
      </c>
      <c r="B1079" s="18" t="s">
        <v>93</v>
      </c>
      <c r="C1079" s="14" t="s">
        <v>432</v>
      </c>
      <c r="D1079" s="15">
        <v>120</v>
      </c>
      <c r="E1079" s="13">
        <v>60</v>
      </c>
      <c r="F1079" s="61" t="s">
        <v>2850</v>
      </c>
      <c r="G1079" s="43" t="str">
        <f t="shared" si="268"/>
        <v>33,89</v>
      </c>
      <c r="H1079" s="43" t="str">
        <f t="shared" si="272"/>
        <v>33,89</v>
      </c>
      <c r="I1079" s="43">
        <f t="shared" si="278"/>
        <v>36.89</v>
      </c>
      <c r="J1079" s="44"/>
      <c r="K1079" s="58">
        <f t="shared" si="275"/>
        <v>552</v>
      </c>
      <c r="L1079" s="51">
        <f t="shared" si="271"/>
        <v>552</v>
      </c>
      <c r="M1079" s="53">
        <v>1.1000000000000001</v>
      </c>
      <c r="N1079" s="54">
        <v>0</v>
      </c>
      <c r="O1079" s="55">
        <f t="shared" si="276"/>
        <v>607.20000000000005</v>
      </c>
      <c r="P1079" s="57">
        <f t="shared" si="273"/>
        <v>607</v>
      </c>
      <c r="Q1079" s="23"/>
      <c r="R1079" s="23"/>
      <c r="S1079" s="46">
        <v>25</v>
      </c>
      <c r="T1079" s="46">
        <v>25</v>
      </c>
      <c r="U1079" s="46">
        <f t="shared" si="262"/>
        <v>120</v>
      </c>
      <c r="V1079" s="15">
        <f t="shared" si="277"/>
        <v>170</v>
      </c>
    </row>
    <row r="1080" spans="1:22" ht="13.5" customHeight="1">
      <c r="A1080" s="235" t="str">
        <f t="shared" si="274"/>
        <v>LW2 12060Drewnopodobne</v>
      </c>
      <c r="B1080" s="18" t="s">
        <v>104</v>
      </c>
      <c r="C1080" s="14" t="s">
        <v>432</v>
      </c>
      <c r="D1080" s="15">
        <v>120</v>
      </c>
      <c r="E1080" s="13">
        <v>60</v>
      </c>
      <c r="F1080" s="61" t="s">
        <v>2851</v>
      </c>
      <c r="G1080" s="43" t="str">
        <f t="shared" si="268"/>
        <v>35,26</v>
      </c>
      <c r="H1080" s="43" t="str">
        <f t="shared" si="272"/>
        <v>35,26</v>
      </c>
      <c r="I1080" s="43">
        <f t="shared" si="278"/>
        <v>38.26</v>
      </c>
      <c r="J1080" s="44"/>
      <c r="K1080" s="58">
        <f t="shared" si="275"/>
        <v>604</v>
      </c>
      <c r="L1080" s="51">
        <f t="shared" si="271"/>
        <v>604</v>
      </c>
      <c r="M1080" s="53">
        <v>1.1000000000000001</v>
      </c>
      <c r="N1080" s="54">
        <v>0</v>
      </c>
      <c r="O1080" s="55">
        <f t="shared" si="276"/>
        <v>664.40000000000009</v>
      </c>
      <c r="P1080" s="57">
        <f t="shared" si="273"/>
        <v>664</v>
      </c>
      <c r="Q1080" s="23"/>
      <c r="R1080" s="23"/>
      <c r="S1080" s="46">
        <v>25</v>
      </c>
      <c r="T1080" s="46">
        <v>25</v>
      </c>
      <c r="U1080" s="46">
        <f t="shared" si="262"/>
        <v>120</v>
      </c>
      <c r="V1080" s="15">
        <f t="shared" si="277"/>
        <v>170</v>
      </c>
    </row>
    <row r="1081" spans="1:22" ht="13.5" customHeight="1">
      <c r="A1081" s="235" t="str">
        <f t="shared" si="274"/>
        <v>LW3 12060Drewnopodobne</v>
      </c>
      <c r="B1081" s="18" t="s">
        <v>106</v>
      </c>
      <c r="C1081" s="14" t="s">
        <v>432</v>
      </c>
      <c r="D1081" s="15">
        <v>120</v>
      </c>
      <c r="E1081" s="13">
        <v>60</v>
      </c>
      <c r="F1081" s="61" t="s">
        <v>2852</v>
      </c>
      <c r="G1081" s="43" t="str">
        <f t="shared" si="268"/>
        <v>36,57</v>
      </c>
      <c r="H1081" s="43" t="str">
        <f t="shared" si="272"/>
        <v>36,57</v>
      </c>
      <c r="I1081" s="43">
        <f t="shared" si="278"/>
        <v>39.57</v>
      </c>
      <c r="J1081" s="44"/>
      <c r="K1081" s="58">
        <f t="shared" si="275"/>
        <v>630</v>
      </c>
      <c r="L1081" s="51">
        <f t="shared" si="271"/>
        <v>630</v>
      </c>
      <c r="M1081" s="53">
        <v>1.1000000000000001</v>
      </c>
      <c r="N1081" s="54">
        <v>0</v>
      </c>
      <c r="O1081" s="55">
        <f t="shared" si="276"/>
        <v>693</v>
      </c>
      <c r="P1081" s="57">
        <f t="shared" si="273"/>
        <v>693</v>
      </c>
      <c r="Q1081" s="23"/>
      <c r="R1081" s="23"/>
      <c r="S1081" s="46">
        <v>25</v>
      </c>
      <c r="T1081" s="46">
        <v>25</v>
      </c>
      <c r="U1081" s="46">
        <f t="shared" si="262"/>
        <v>120</v>
      </c>
      <c r="V1081" s="15">
        <f t="shared" si="277"/>
        <v>170</v>
      </c>
    </row>
    <row r="1082" spans="1:22" ht="13.5" customHeight="1">
      <c r="A1082" s="235" t="str">
        <f t="shared" si="274"/>
        <v>LW4 12060Drewnopodobne</v>
      </c>
      <c r="B1082" s="18" t="s">
        <v>107</v>
      </c>
      <c r="C1082" s="14" t="s">
        <v>432</v>
      </c>
      <c r="D1082" s="15">
        <v>120</v>
      </c>
      <c r="E1082" s="13">
        <v>60</v>
      </c>
      <c r="F1082" s="61" t="s">
        <v>2853</v>
      </c>
      <c r="G1082" s="43" t="str">
        <f t="shared" si="268"/>
        <v>40,24</v>
      </c>
      <c r="H1082" s="43" t="str">
        <f t="shared" si="272"/>
        <v>40,24</v>
      </c>
      <c r="I1082" s="43">
        <f t="shared" si="278"/>
        <v>43.24</v>
      </c>
      <c r="J1082" s="44"/>
      <c r="K1082" s="58">
        <f t="shared" si="275"/>
        <v>715.5</v>
      </c>
      <c r="L1082" s="51">
        <f t="shared" si="271"/>
        <v>716</v>
      </c>
      <c r="M1082" s="53">
        <v>1.1000000000000001</v>
      </c>
      <c r="N1082" s="54">
        <v>0</v>
      </c>
      <c r="O1082" s="55">
        <f t="shared" si="276"/>
        <v>787.6</v>
      </c>
      <c r="P1082" s="57">
        <f t="shared" si="273"/>
        <v>787</v>
      </c>
      <c r="Q1082" s="23"/>
      <c r="R1082" s="23"/>
      <c r="S1082" s="46">
        <v>25</v>
      </c>
      <c r="T1082" s="46">
        <v>25</v>
      </c>
      <c r="U1082" s="46">
        <f t="shared" si="262"/>
        <v>160</v>
      </c>
      <c r="V1082" s="15">
        <f t="shared" si="277"/>
        <v>210</v>
      </c>
    </row>
    <row r="1083" spans="1:22" ht="13.5" customHeight="1">
      <c r="A1083" s="235" t="str">
        <f t="shared" si="274"/>
        <v>LW5 12060Drewnopodobne</v>
      </c>
      <c r="B1083" s="18" t="s">
        <v>108</v>
      </c>
      <c r="C1083" s="14" t="s">
        <v>432</v>
      </c>
      <c r="D1083" s="15">
        <v>120</v>
      </c>
      <c r="E1083" s="13">
        <v>60</v>
      </c>
      <c r="F1083" s="61" t="s">
        <v>2854</v>
      </c>
      <c r="G1083" s="43" t="str">
        <f t="shared" si="268"/>
        <v>41,23</v>
      </c>
      <c r="H1083" s="43" t="str">
        <f t="shared" si="272"/>
        <v>41,23</v>
      </c>
      <c r="I1083" s="43">
        <f t="shared" si="278"/>
        <v>44.23</v>
      </c>
      <c r="J1083" s="44"/>
      <c r="K1083" s="58">
        <f t="shared" si="275"/>
        <v>756</v>
      </c>
      <c r="L1083" s="51">
        <f t="shared" si="271"/>
        <v>756</v>
      </c>
      <c r="M1083" s="53">
        <v>1.1000000000000001</v>
      </c>
      <c r="N1083" s="54">
        <v>0</v>
      </c>
      <c r="O1083" s="55">
        <f t="shared" si="276"/>
        <v>831.6</v>
      </c>
      <c r="P1083" s="57">
        <f t="shared" si="273"/>
        <v>831</v>
      </c>
      <c r="Q1083" s="23"/>
      <c r="R1083" s="23"/>
      <c r="S1083" s="46">
        <v>25</v>
      </c>
      <c r="T1083" s="46">
        <v>25</v>
      </c>
      <c r="U1083" s="46">
        <f t="shared" si="262"/>
        <v>160</v>
      </c>
      <c r="V1083" s="15">
        <f t="shared" si="277"/>
        <v>210</v>
      </c>
    </row>
    <row r="1084" spans="1:22" ht="13.5" customHeight="1">
      <c r="A1084" s="235" t="str">
        <f t="shared" si="274"/>
        <v>LW6 12060Drewnopodobne</v>
      </c>
      <c r="B1084" s="18" t="s">
        <v>109</v>
      </c>
      <c r="C1084" s="14" t="s">
        <v>432</v>
      </c>
      <c r="D1084" s="15">
        <v>120</v>
      </c>
      <c r="E1084" s="13">
        <v>60</v>
      </c>
      <c r="F1084" s="61" t="s">
        <v>9</v>
      </c>
      <c r="G1084" s="43" t="str">
        <f t="shared" si="268"/>
        <v>43,69</v>
      </c>
      <c r="H1084" s="43" t="str">
        <f t="shared" si="272"/>
        <v>43,69</v>
      </c>
      <c r="I1084" s="43">
        <f t="shared" si="278"/>
        <v>46.69</v>
      </c>
      <c r="J1084" s="44"/>
      <c r="K1084" s="58">
        <f t="shared" si="275"/>
        <v>823</v>
      </c>
      <c r="L1084" s="51">
        <f t="shared" si="271"/>
        <v>823</v>
      </c>
      <c r="M1084" s="53">
        <v>1.1000000000000001</v>
      </c>
      <c r="N1084" s="54">
        <v>0</v>
      </c>
      <c r="O1084" s="55">
        <f t="shared" si="276"/>
        <v>905.30000000000007</v>
      </c>
      <c r="P1084" s="57">
        <f t="shared" si="273"/>
        <v>905</v>
      </c>
      <c r="Q1084" s="23"/>
      <c r="R1084" s="23"/>
      <c r="S1084" s="46">
        <v>25</v>
      </c>
      <c r="T1084" s="46">
        <v>25</v>
      </c>
      <c r="U1084" s="46">
        <f t="shared" si="262"/>
        <v>160</v>
      </c>
      <c r="V1084" s="15">
        <f t="shared" si="277"/>
        <v>210</v>
      </c>
    </row>
    <row r="1085" spans="1:22" ht="13.5" customHeight="1">
      <c r="A1085" s="235" t="str">
        <f t="shared" si="274"/>
        <v>LW7 12060Drewnopodobne</v>
      </c>
      <c r="B1085" s="18" t="s">
        <v>110</v>
      </c>
      <c r="C1085" s="14" t="s">
        <v>432</v>
      </c>
      <c r="D1085" s="15">
        <v>120</v>
      </c>
      <c r="E1085" s="13">
        <v>60</v>
      </c>
      <c r="F1085" s="61" t="s">
        <v>2855</v>
      </c>
      <c r="G1085" s="43" t="str">
        <f t="shared" si="268"/>
        <v>39,45</v>
      </c>
      <c r="H1085" s="43" t="str">
        <f t="shared" si="272"/>
        <v>39,45</v>
      </c>
      <c r="I1085" s="43">
        <f t="shared" si="278"/>
        <v>42.45</v>
      </c>
      <c r="J1085" s="44"/>
      <c r="K1085" s="58">
        <f t="shared" si="275"/>
        <v>714.5</v>
      </c>
      <c r="L1085" s="51">
        <f t="shared" si="271"/>
        <v>715</v>
      </c>
      <c r="M1085" s="53">
        <v>1.1000000000000001</v>
      </c>
      <c r="N1085" s="54">
        <v>0</v>
      </c>
      <c r="O1085" s="55">
        <f t="shared" si="276"/>
        <v>786.50000000000011</v>
      </c>
      <c r="P1085" s="57">
        <f t="shared" si="273"/>
        <v>786</v>
      </c>
      <c r="Q1085" s="23"/>
      <c r="R1085" s="23"/>
      <c r="S1085" s="46">
        <v>25</v>
      </c>
      <c r="T1085" s="46">
        <v>25</v>
      </c>
      <c r="U1085" s="46">
        <f t="shared" si="262"/>
        <v>160</v>
      </c>
      <c r="V1085" s="15">
        <f t="shared" si="277"/>
        <v>210</v>
      </c>
    </row>
    <row r="1086" spans="1:22" ht="13.5" customHeight="1">
      <c r="A1086" s="235" t="str">
        <f t="shared" si="274"/>
        <v>LW8 12060Drewnopodobne</v>
      </c>
      <c r="B1086" s="18" t="s">
        <v>111</v>
      </c>
      <c r="C1086" s="14" t="s">
        <v>432</v>
      </c>
      <c r="D1086" s="15">
        <v>120</v>
      </c>
      <c r="E1086" s="13">
        <v>60</v>
      </c>
      <c r="F1086" s="61" t="s">
        <v>2036</v>
      </c>
      <c r="G1086" s="43" t="str">
        <f t="shared" si="268"/>
        <v>41,92</v>
      </c>
      <c r="H1086" s="43" t="str">
        <f t="shared" si="272"/>
        <v>41,92</v>
      </c>
      <c r="I1086" s="43">
        <f t="shared" si="278"/>
        <v>44.92</v>
      </c>
      <c r="J1086" s="44"/>
      <c r="K1086" s="58">
        <f t="shared" si="275"/>
        <v>781.5</v>
      </c>
      <c r="L1086" s="51">
        <f t="shared" si="271"/>
        <v>782</v>
      </c>
      <c r="M1086" s="53">
        <v>1.1000000000000001</v>
      </c>
      <c r="N1086" s="54">
        <v>0</v>
      </c>
      <c r="O1086" s="55">
        <f t="shared" si="276"/>
        <v>860.2</v>
      </c>
      <c r="P1086" s="57">
        <f t="shared" si="273"/>
        <v>860</v>
      </c>
      <c r="Q1086" s="23"/>
      <c r="R1086" s="23"/>
      <c r="S1086" s="46">
        <v>25</v>
      </c>
      <c r="T1086" s="46">
        <v>25</v>
      </c>
      <c r="U1086" s="46">
        <f t="shared" si="262"/>
        <v>160</v>
      </c>
      <c r="V1086" s="15">
        <f t="shared" si="277"/>
        <v>210</v>
      </c>
    </row>
    <row r="1087" spans="1:22" ht="13.5" customHeight="1">
      <c r="A1087" s="235" t="str">
        <f t="shared" si="274"/>
        <v>LW9 12060Drewnopodobne</v>
      </c>
      <c r="B1087" s="18" t="s">
        <v>112</v>
      </c>
      <c r="C1087" s="14" t="s">
        <v>432</v>
      </c>
      <c r="D1087" s="15">
        <v>120</v>
      </c>
      <c r="E1087" s="13">
        <v>60</v>
      </c>
      <c r="F1087" s="61" t="s">
        <v>2856</v>
      </c>
      <c r="G1087" s="43" t="str">
        <f t="shared" si="268"/>
        <v>41,98</v>
      </c>
      <c r="H1087" s="43" t="str">
        <f t="shared" si="272"/>
        <v>41,98</v>
      </c>
      <c r="I1087" s="43">
        <f t="shared" si="278"/>
        <v>44.98</v>
      </c>
      <c r="J1087" s="44"/>
      <c r="K1087" s="58">
        <f t="shared" si="275"/>
        <v>835.5</v>
      </c>
      <c r="L1087" s="51">
        <f t="shared" si="271"/>
        <v>836</v>
      </c>
      <c r="M1087" s="53">
        <v>1.1000000000000001</v>
      </c>
      <c r="N1087" s="54">
        <v>0</v>
      </c>
      <c r="O1087" s="55">
        <f t="shared" si="276"/>
        <v>919.6</v>
      </c>
      <c r="P1087" s="57">
        <f t="shared" si="273"/>
        <v>919</v>
      </c>
      <c r="Q1087" s="23"/>
      <c r="R1087" s="23"/>
      <c r="S1087" s="46">
        <v>25</v>
      </c>
      <c r="T1087" s="46">
        <v>25</v>
      </c>
      <c r="U1087" s="46">
        <f t="shared" si="262"/>
        <v>160</v>
      </c>
      <c r="V1087" s="15">
        <f t="shared" si="277"/>
        <v>210</v>
      </c>
    </row>
    <row r="1088" spans="1:22" ht="13.5" customHeight="1">
      <c r="A1088" s="235" t="str">
        <f t="shared" si="274"/>
        <v>LW10 12060Drewnopodobne</v>
      </c>
      <c r="B1088" s="18" t="s">
        <v>94</v>
      </c>
      <c r="C1088" s="14" t="s">
        <v>432</v>
      </c>
      <c r="D1088" s="15">
        <v>120</v>
      </c>
      <c r="E1088" s="13">
        <v>60</v>
      </c>
      <c r="F1088" s="61" t="s">
        <v>2857</v>
      </c>
      <c r="G1088" s="43" t="str">
        <f t="shared" si="268"/>
        <v>44,44</v>
      </c>
      <c r="H1088" s="43" t="str">
        <f t="shared" si="272"/>
        <v>44,44</v>
      </c>
      <c r="I1088" s="43">
        <f t="shared" si="278"/>
        <v>47.44</v>
      </c>
      <c r="J1088" s="44"/>
      <c r="K1088" s="58">
        <f t="shared" si="275"/>
        <v>903</v>
      </c>
      <c r="L1088" s="51">
        <f t="shared" si="271"/>
        <v>903</v>
      </c>
      <c r="M1088" s="53">
        <v>1.1000000000000001</v>
      </c>
      <c r="N1088" s="54">
        <v>0</v>
      </c>
      <c r="O1088" s="55">
        <f t="shared" si="276"/>
        <v>993.30000000000007</v>
      </c>
      <c r="P1088" s="57">
        <f t="shared" si="273"/>
        <v>993</v>
      </c>
      <c r="Q1088" s="23"/>
      <c r="R1088" s="23"/>
      <c r="S1088" s="46">
        <v>25</v>
      </c>
      <c r="T1088" s="46">
        <v>25</v>
      </c>
      <c r="U1088" s="46">
        <f t="shared" si="262"/>
        <v>160</v>
      </c>
      <c r="V1088" s="15">
        <f t="shared" si="277"/>
        <v>210</v>
      </c>
    </row>
    <row r="1089" spans="1:22" ht="13.5" customHeight="1">
      <c r="A1089" s="235" t="str">
        <f t="shared" si="274"/>
        <v>LW11 12060Drewnopodobne</v>
      </c>
      <c r="B1089" s="18" t="s">
        <v>95</v>
      </c>
      <c r="C1089" s="14" t="s">
        <v>432</v>
      </c>
      <c r="D1089" s="15">
        <v>120</v>
      </c>
      <c r="E1089" s="13">
        <v>60</v>
      </c>
      <c r="F1089" s="61" t="s">
        <v>2361</v>
      </c>
      <c r="G1089" s="43" t="str">
        <f t="shared" si="268"/>
        <v>45,45</v>
      </c>
      <c r="H1089" s="43" t="str">
        <f t="shared" si="272"/>
        <v>45,45</v>
      </c>
      <c r="I1089" s="43">
        <f t="shared" si="278"/>
        <v>48.45</v>
      </c>
      <c r="J1089" s="44"/>
      <c r="K1089" s="58">
        <f t="shared" si="275"/>
        <v>767.5</v>
      </c>
      <c r="L1089" s="51">
        <f t="shared" si="271"/>
        <v>768</v>
      </c>
      <c r="M1089" s="53">
        <v>1.1000000000000001</v>
      </c>
      <c r="N1089" s="54">
        <v>0</v>
      </c>
      <c r="O1089" s="55">
        <f t="shared" si="276"/>
        <v>844.80000000000007</v>
      </c>
      <c r="P1089" s="57">
        <f t="shared" si="273"/>
        <v>844</v>
      </c>
      <c r="Q1089" s="23"/>
      <c r="R1089" s="23"/>
      <c r="S1089" s="46">
        <v>25</v>
      </c>
      <c r="T1089" s="46">
        <v>25</v>
      </c>
      <c r="U1089" s="46">
        <f t="shared" si="262"/>
        <v>160</v>
      </c>
      <c r="V1089" s="15">
        <f t="shared" si="277"/>
        <v>210</v>
      </c>
    </row>
    <row r="1090" spans="1:22" ht="13.5" customHeight="1">
      <c r="A1090" s="235" t="str">
        <f t="shared" si="274"/>
        <v>LW12 12060Drewnopodobne</v>
      </c>
      <c r="B1090" s="18" t="s">
        <v>96</v>
      </c>
      <c r="C1090" s="14" t="s">
        <v>432</v>
      </c>
      <c r="D1090" s="15">
        <v>120</v>
      </c>
      <c r="E1090" s="13">
        <v>60</v>
      </c>
      <c r="F1090" s="61" t="s">
        <v>2858</v>
      </c>
      <c r="G1090" s="43" t="str">
        <f t="shared" si="268"/>
        <v>47,91</v>
      </c>
      <c r="H1090" s="43" t="str">
        <f t="shared" si="272"/>
        <v>47,91</v>
      </c>
      <c r="I1090" s="43">
        <f t="shared" si="278"/>
        <v>50.91</v>
      </c>
      <c r="J1090" s="44"/>
      <c r="K1090" s="58">
        <f t="shared" si="275"/>
        <v>884</v>
      </c>
      <c r="L1090" s="51">
        <f t="shared" si="271"/>
        <v>884</v>
      </c>
      <c r="M1090" s="53">
        <v>1.1000000000000001</v>
      </c>
      <c r="N1090" s="54">
        <v>0</v>
      </c>
      <c r="O1090" s="55">
        <f t="shared" si="276"/>
        <v>972.40000000000009</v>
      </c>
      <c r="P1090" s="57">
        <f t="shared" si="273"/>
        <v>972</v>
      </c>
      <c r="Q1090" s="23"/>
      <c r="R1090" s="23"/>
      <c r="S1090" s="46">
        <v>25</v>
      </c>
      <c r="T1090" s="46">
        <v>25</v>
      </c>
      <c r="U1090" s="46">
        <f t="shared" si="262"/>
        <v>180</v>
      </c>
      <c r="V1090" s="15">
        <f t="shared" si="277"/>
        <v>230</v>
      </c>
    </row>
    <row r="1091" spans="1:22" ht="13.5" customHeight="1">
      <c r="A1091" s="235" t="str">
        <f t="shared" si="274"/>
        <v>LW13 12060Drewnopodobne</v>
      </c>
      <c r="B1091" s="18" t="s">
        <v>97</v>
      </c>
      <c r="C1091" s="14" t="s">
        <v>432</v>
      </c>
      <c r="D1091" s="15">
        <v>120</v>
      </c>
      <c r="E1091" s="13">
        <v>60</v>
      </c>
      <c r="F1091" s="61" t="s">
        <v>2662</v>
      </c>
      <c r="G1091" s="43" t="str">
        <f t="shared" si="268"/>
        <v>47,24</v>
      </c>
      <c r="H1091" s="43" t="str">
        <f t="shared" si="272"/>
        <v>47,24</v>
      </c>
      <c r="I1091" s="43">
        <f t="shared" si="278"/>
        <v>50.24</v>
      </c>
      <c r="J1091" s="44"/>
      <c r="K1091" s="58">
        <f t="shared" si="275"/>
        <v>888</v>
      </c>
      <c r="L1091" s="51">
        <f t="shared" si="271"/>
        <v>888</v>
      </c>
      <c r="M1091" s="53">
        <v>1.1000000000000001</v>
      </c>
      <c r="N1091" s="54">
        <v>0</v>
      </c>
      <c r="O1091" s="55">
        <f t="shared" si="276"/>
        <v>976.80000000000007</v>
      </c>
      <c r="P1091" s="57">
        <f t="shared" si="273"/>
        <v>976</v>
      </c>
      <c r="Q1091" s="23"/>
      <c r="R1091" s="23"/>
      <c r="S1091" s="46">
        <v>25</v>
      </c>
      <c r="T1091" s="46">
        <v>25</v>
      </c>
      <c r="U1091" s="46">
        <f t="shared" ref="U1091:U1154" si="279">IF(I1091&lt;=$AA$5,$AB$4,IF(I1091&lt;=$AA$15,$AB$6,IF(I1091&lt;=$AA$17,$AB$16,IF(I1091&lt;=$AA$19,AB$18,IF(I1091&lt;=$AA$21,AB$20,IF(I1091&lt;=$AA$23,AB$22,AB$23))))))</f>
        <v>180</v>
      </c>
      <c r="V1091" s="15">
        <f t="shared" si="277"/>
        <v>230</v>
      </c>
    </row>
    <row r="1092" spans="1:22" ht="13.5" customHeight="1">
      <c r="A1092" s="235" t="str">
        <f t="shared" si="274"/>
        <v>LW14 12060Drewnopodobne</v>
      </c>
      <c r="B1092" s="18" t="s">
        <v>98</v>
      </c>
      <c r="C1092" s="14" t="s">
        <v>432</v>
      </c>
      <c r="D1092" s="15">
        <v>120</v>
      </c>
      <c r="E1092" s="13">
        <v>60</v>
      </c>
      <c r="F1092" s="61" t="s">
        <v>49</v>
      </c>
      <c r="G1092" s="43" t="str">
        <f t="shared" si="268"/>
        <v>49,7</v>
      </c>
      <c r="H1092" s="43" t="str">
        <f t="shared" si="272"/>
        <v>49,7</v>
      </c>
      <c r="I1092" s="43">
        <f t="shared" si="278"/>
        <v>52.7</v>
      </c>
      <c r="J1092" s="44"/>
      <c r="K1092" s="58">
        <f t="shared" si="275"/>
        <v>980</v>
      </c>
      <c r="L1092" s="51">
        <f t="shared" si="271"/>
        <v>980</v>
      </c>
      <c r="M1092" s="53">
        <v>1.1000000000000001</v>
      </c>
      <c r="N1092" s="54">
        <v>0</v>
      </c>
      <c r="O1092" s="55">
        <f t="shared" si="276"/>
        <v>1078</v>
      </c>
      <c r="P1092" s="57">
        <f t="shared" si="273"/>
        <v>1078</v>
      </c>
      <c r="Q1092" s="23"/>
      <c r="R1092" s="23"/>
      <c r="S1092" s="46">
        <v>25</v>
      </c>
      <c r="T1092" s="46">
        <v>25</v>
      </c>
      <c r="U1092" s="46">
        <f t="shared" si="279"/>
        <v>180</v>
      </c>
      <c r="V1092" s="15">
        <f t="shared" si="277"/>
        <v>230</v>
      </c>
    </row>
    <row r="1093" spans="1:22" ht="13.5" customHeight="1">
      <c r="A1093" s="235" t="str">
        <f t="shared" si="274"/>
        <v>LW15 12060Drewnopodobne</v>
      </c>
      <c r="B1093" s="18" t="s">
        <v>99</v>
      </c>
      <c r="C1093" s="14" t="s">
        <v>432</v>
      </c>
      <c r="D1093" s="15">
        <v>120</v>
      </c>
      <c r="E1093" s="13">
        <v>60</v>
      </c>
      <c r="F1093" s="61" t="s">
        <v>2859</v>
      </c>
      <c r="G1093" s="43" t="str">
        <f t="shared" si="268"/>
        <v>44,69</v>
      </c>
      <c r="H1093" s="43" t="str">
        <f t="shared" si="272"/>
        <v>44,69</v>
      </c>
      <c r="I1093" s="43">
        <f t="shared" si="278"/>
        <v>47.69</v>
      </c>
      <c r="J1093" s="44"/>
      <c r="K1093" s="58">
        <f t="shared" si="275"/>
        <v>734.5</v>
      </c>
      <c r="L1093" s="51">
        <f t="shared" si="271"/>
        <v>735</v>
      </c>
      <c r="M1093" s="53">
        <v>1.1000000000000001</v>
      </c>
      <c r="N1093" s="54">
        <v>0</v>
      </c>
      <c r="O1093" s="55">
        <f t="shared" si="276"/>
        <v>808.50000000000011</v>
      </c>
      <c r="P1093" s="57">
        <f t="shared" si="273"/>
        <v>808</v>
      </c>
      <c r="Q1093" s="23"/>
      <c r="R1093" s="23"/>
      <c r="S1093" s="46">
        <v>25</v>
      </c>
      <c r="T1093" s="46">
        <v>25</v>
      </c>
      <c r="U1093" s="46">
        <f t="shared" si="279"/>
        <v>160</v>
      </c>
      <c r="V1093" s="15">
        <f t="shared" si="277"/>
        <v>210</v>
      </c>
    </row>
    <row r="1094" spans="1:22" ht="13.5" customHeight="1">
      <c r="A1094" s="235" t="str">
        <f t="shared" si="274"/>
        <v>LW16 12060Drewnopodobne</v>
      </c>
      <c r="B1094" s="18" t="s">
        <v>100</v>
      </c>
      <c r="C1094" s="14" t="s">
        <v>432</v>
      </c>
      <c r="D1094" s="15">
        <v>120</v>
      </c>
      <c r="E1094" s="13">
        <v>60</v>
      </c>
      <c r="F1094" s="61" t="s">
        <v>2860</v>
      </c>
      <c r="G1094" s="43" t="str">
        <f t="shared" si="268"/>
        <v>47,18</v>
      </c>
      <c r="H1094" s="43" t="str">
        <f t="shared" si="272"/>
        <v>47,18</v>
      </c>
      <c r="I1094" s="43">
        <f t="shared" si="278"/>
        <v>50.18</v>
      </c>
      <c r="J1094" s="44"/>
      <c r="K1094" s="58">
        <f t="shared" si="275"/>
        <v>876</v>
      </c>
      <c r="L1094" s="51">
        <f t="shared" si="271"/>
        <v>876</v>
      </c>
      <c r="M1094" s="53">
        <v>1.1000000000000001</v>
      </c>
      <c r="N1094" s="54">
        <v>0</v>
      </c>
      <c r="O1094" s="55">
        <f t="shared" si="276"/>
        <v>963.6</v>
      </c>
      <c r="P1094" s="57">
        <f t="shared" si="273"/>
        <v>963</v>
      </c>
      <c r="Q1094" s="23"/>
      <c r="R1094" s="23"/>
      <c r="S1094" s="46">
        <v>25</v>
      </c>
      <c r="T1094" s="46">
        <v>25</v>
      </c>
      <c r="U1094" s="46">
        <f t="shared" si="279"/>
        <v>180</v>
      </c>
      <c r="V1094" s="15">
        <f t="shared" si="277"/>
        <v>230</v>
      </c>
    </row>
    <row r="1095" spans="1:22" ht="13.5" customHeight="1">
      <c r="A1095" s="235" t="str">
        <f t="shared" si="274"/>
        <v>LW17 12060Drewnopodobne</v>
      </c>
      <c r="B1095" s="18" t="s">
        <v>101</v>
      </c>
      <c r="C1095" s="14" t="s">
        <v>432</v>
      </c>
      <c r="D1095" s="15">
        <v>120</v>
      </c>
      <c r="E1095" s="13">
        <v>60</v>
      </c>
      <c r="F1095" s="61" t="s">
        <v>1736</v>
      </c>
      <c r="G1095" s="43" t="str">
        <f t="shared" si="268"/>
        <v>48,07</v>
      </c>
      <c r="H1095" s="43" t="str">
        <f t="shared" si="272"/>
        <v>48,07</v>
      </c>
      <c r="I1095" s="43">
        <f t="shared" si="278"/>
        <v>51.07</v>
      </c>
      <c r="J1095" s="44"/>
      <c r="K1095" s="58">
        <f t="shared" si="275"/>
        <v>969.5</v>
      </c>
      <c r="L1095" s="51">
        <f t="shared" si="271"/>
        <v>970</v>
      </c>
      <c r="M1095" s="53">
        <v>1.1000000000000001</v>
      </c>
      <c r="N1095" s="54">
        <v>0</v>
      </c>
      <c r="O1095" s="55">
        <f t="shared" si="276"/>
        <v>1067</v>
      </c>
      <c r="P1095" s="57">
        <f t="shared" si="273"/>
        <v>1067</v>
      </c>
      <c r="Q1095" s="23"/>
      <c r="R1095" s="23"/>
      <c r="S1095" s="46">
        <v>25</v>
      </c>
      <c r="T1095" s="46">
        <v>25</v>
      </c>
      <c r="U1095" s="46">
        <f t="shared" si="279"/>
        <v>180</v>
      </c>
      <c r="V1095" s="15">
        <f t="shared" si="277"/>
        <v>230</v>
      </c>
    </row>
    <row r="1096" spans="1:22" ht="13.5" customHeight="1">
      <c r="A1096" s="235" t="str">
        <f t="shared" si="274"/>
        <v>LW18 12060Drewnopodobne</v>
      </c>
      <c r="B1096" s="18" t="s">
        <v>102</v>
      </c>
      <c r="C1096" s="14" t="s">
        <v>432</v>
      </c>
      <c r="D1096" s="15">
        <v>120</v>
      </c>
      <c r="E1096" s="13">
        <v>60</v>
      </c>
      <c r="F1096" s="61" t="s">
        <v>50</v>
      </c>
      <c r="G1096" s="43" t="str">
        <f t="shared" si="268"/>
        <v>50,53</v>
      </c>
      <c r="H1096" s="43" t="str">
        <f t="shared" si="272"/>
        <v>50,53</v>
      </c>
      <c r="I1096" s="43">
        <f t="shared" si="278"/>
        <v>53.53</v>
      </c>
      <c r="J1096" s="44"/>
      <c r="K1096" s="58">
        <f t="shared" si="275"/>
        <v>1022.5</v>
      </c>
      <c r="L1096" s="51">
        <f t="shared" si="271"/>
        <v>1023</v>
      </c>
      <c r="M1096" s="53">
        <v>1.1000000000000001</v>
      </c>
      <c r="N1096" s="54">
        <v>0</v>
      </c>
      <c r="O1096" s="55">
        <f t="shared" si="276"/>
        <v>1125.3000000000002</v>
      </c>
      <c r="P1096" s="57">
        <f t="shared" si="273"/>
        <v>1125</v>
      </c>
      <c r="Q1096" s="23"/>
      <c r="R1096" s="23"/>
      <c r="S1096" s="46">
        <v>25</v>
      </c>
      <c r="T1096" s="46">
        <v>25</v>
      </c>
      <c r="U1096" s="46">
        <f t="shared" si="279"/>
        <v>180</v>
      </c>
      <c r="V1096" s="15">
        <f t="shared" si="277"/>
        <v>230</v>
      </c>
    </row>
    <row r="1097" spans="1:22" ht="13.5" customHeight="1">
      <c r="A1097" s="235" t="str">
        <f t="shared" si="274"/>
        <v>LW19 12060Drewnopodobne</v>
      </c>
      <c r="B1097" s="18" t="s">
        <v>103</v>
      </c>
      <c r="C1097" s="14" t="s">
        <v>432</v>
      </c>
      <c r="D1097" s="15">
        <v>120</v>
      </c>
      <c r="E1097" s="13">
        <v>60</v>
      </c>
      <c r="F1097" s="61" t="s">
        <v>75</v>
      </c>
      <c r="G1097" s="43" t="str">
        <f t="shared" si="268"/>
        <v>45,56</v>
      </c>
      <c r="H1097" s="43" t="str">
        <f t="shared" si="272"/>
        <v>45,56</v>
      </c>
      <c r="I1097" s="43">
        <f t="shared" si="278"/>
        <v>48.56</v>
      </c>
      <c r="J1097" s="44"/>
      <c r="K1097" s="58">
        <f t="shared" si="275"/>
        <v>823.5</v>
      </c>
      <c r="L1097" s="51">
        <f t="shared" si="271"/>
        <v>824</v>
      </c>
      <c r="M1097" s="53">
        <v>1.1000000000000001</v>
      </c>
      <c r="N1097" s="54">
        <v>0</v>
      </c>
      <c r="O1097" s="55">
        <f t="shared" si="276"/>
        <v>906.40000000000009</v>
      </c>
      <c r="P1097" s="57">
        <f t="shared" si="273"/>
        <v>906</v>
      </c>
      <c r="Q1097" s="23"/>
      <c r="R1097" s="23"/>
      <c r="S1097" s="46">
        <v>25</v>
      </c>
      <c r="T1097" s="46">
        <v>25</v>
      </c>
      <c r="U1097" s="46">
        <f t="shared" si="279"/>
        <v>160</v>
      </c>
      <c r="V1097" s="15">
        <f t="shared" si="277"/>
        <v>210</v>
      </c>
    </row>
    <row r="1098" spans="1:22" ht="13.5" customHeight="1">
      <c r="A1098" s="235" t="str">
        <f t="shared" si="274"/>
        <v>LW20 12060Drewnopodobne</v>
      </c>
      <c r="B1098" s="18" t="s">
        <v>105</v>
      </c>
      <c r="C1098" s="14" t="s">
        <v>432</v>
      </c>
      <c r="D1098" s="15">
        <v>120</v>
      </c>
      <c r="E1098" s="13">
        <v>60</v>
      </c>
      <c r="F1098" s="61" t="s">
        <v>51</v>
      </c>
      <c r="G1098" s="43" t="str">
        <f t="shared" si="268"/>
        <v>48,05</v>
      </c>
      <c r="H1098" s="43" t="str">
        <f t="shared" si="272"/>
        <v>48,05</v>
      </c>
      <c r="I1098" s="43">
        <f t="shared" si="278"/>
        <v>51.05</v>
      </c>
      <c r="J1098" s="44"/>
      <c r="K1098" s="58">
        <f t="shared" si="275"/>
        <v>915.5</v>
      </c>
      <c r="L1098" s="51">
        <f t="shared" si="271"/>
        <v>916</v>
      </c>
      <c r="M1098" s="53">
        <v>1.1000000000000001</v>
      </c>
      <c r="N1098" s="54">
        <v>0</v>
      </c>
      <c r="O1098" s="55">
        <f t="shared" si="276"/>
        <v>1007.6000000000001</v>
      </c>
      <c r="P1098" s="57">
        <f t="shared" si="273"/>
        <v>1007</v>
      </c>
      <c r="Q1098" s="23"/>
      <c r="R1098" s="23"/>
      <c r="S1098" s="46">
        <v>25</v>
      </c>
      <c r="T1098" s="46">
        <v>25</v>
      </c>
      <c r="U1098" s="46">
        <f t="shared" si="279"/>
        <v>180</v>
      </c>
      <c r="V1098" s="15">
        <f t="shared" si="277"/>
        <v>230</v>
      </c>
    </row>
    <row r="1099" spans="1:22" ht="13.5" customHeight="1">
      <c r="A1099" s="235" t="str">
        <f t="shared" si="274"/>
        <v>LW2512060Drewnopodobne</v>
      </c>
      <c r="B1099" s="20" t="s">
        <v>559</v>
      </c>
      <c r="C1099" s="14" t="s">
        <v>432</v>
      </c>
      <c r="D1099" s="15">
        <v>120</v>
      </c>
      <c r="E1099" s="13">
        <v>60</v>
      </c>
      <c r="F1099" s="61" t="s">
        <v>2861</v>
      </c>
      <c r="G1099" s="43" t="str">
        <f t="shared" si="268"/>
        <v>37,04</v>
      </c>
      <c r="H1099" s="43" t="str">
        <f t="shared" si="272"/>
        <v>37,04</v>
      </c>
      <c r="I1099" s="43">
        <f t="shared" si="278"/>
        <v>40.04</v>
      </c>
      <c r="J1099" s="44"/>
      <c r="K1099" s="58">
        <f t="shared" si="275"/>
        <v>722.5</v>
      </c>
      <c r="L1099" s="51">
        <f t="shared" si="271"/>
        <v>723</v>
      </c>
      <c r="M1099" s="53">
        <v>1.1000000000000001</v>
      </c>
      <c r="N1099" s="54">
        <v>0</v>
      </c>
      <c r="O1099" s="55">
        <f t="shared" si="276"/>
        <v>795.30000000000007</v>
      </c>
      <c r="P1099" s="57">
        <f t="shared" si="273"/>
        <v>795</v>
      </c>
      <c r="Q1099" s="23"/>
      <c r="R1099" s="23"/>
      <c r="S1099" s="46">
        <v>25</v>
      </c>
      <c r="T1099" s="46">
        <v>25</v>
      </c>
      <c r="U1099" s="46">
        <f t="shared" si="279"/>
        <v>160</v>
      </c>
      <c r="V1099" s="15">
        <f t="shared" si="277"/>
        <v>210</v>
      </c>
    </row>
    <row r="1100" spans="1:22" ht="13.5" customHeight="1">
      <c r="A1100" s="235" t="str">
        <f t="shared" si="274"/>
        <v>LW2612060Drewnopodobne</v>
      </c>
      <c r="B1100" s="20" t="s">
        <v>560</v>
      </c>
      <c r="C1100" s="14" t="s">
        <v>432</v>
      </c>
      <c r="D1100" s="15">
        <v>120</v>
      </c>
      <c r="E1100" s="13">
        <v>60</v>
      </c>
      <c r="F1100" s="61" t="s">
        <v>2862</v>
      </c>
      <c r="G1100" s="43" t="str">
        <f t="shared" si="268"/>
        <v>39,51</v>
      </c>
      <c r="H1100" s="43" t="str">
        <f t="shared" si="272"/>
        <v>39,51</v>
      </c>
      <c r="I1100" s="43">
        <f t="shared" si="278"/>
        <v>42.51</v>
      </c>
      <c r="J1100" s="44"/>
      <c r="K1100" s="58">
        <f t="shared" si="275"/>
        <v>851</v>
      </c>
      <c r="L1100" s="51">
        <f>ROUNDUP(K1100,0)</f>
        <v>851</v>
      </c>
      <c r="M1100" s="53">
        <v>1.1000000000000001</v>
      </c>
      <c r="N1100" s="54">
        <v>0</v>
      </c>
      <c r="O1100" s="55">
        <f>L1100*M1100+N1100</f>
        <v>936.1</v>
      </c>
      <c r="P1100" s="57">
        <f t="shared" si="273"/>
        <v>936</v>
      </c>
      <c r="Q1100" s="23"/>
      <c r="R1100" s="23"/>
      <c r="S1100" s="46">
        <v>25</v>
      </c>
      <c r="T1100" s="46">
        <v>25</v>
      </c>
      <c r="U1100" s="46">
        <f t="shared" si="279"/>
        <v>160</v>
      </c>
      <c r="V1100" s="15">
        <f t="shared" si="277"/>
        <v>210</v>
      </c>
    </row>
    <row r="1101" spans="1:22" ht="13.5" customHeight="1">
      <c r="A1101" s="235" t="str">
        <f t="shared" si="274"/>
        <v>LW2712060Drewnopodobne</v>
      </c>
      <c r="B1101" s="20" t="s">
        <v>1738</v>
      </c>
      <c r="C1101" s="14" t="s">
        <v>432</v>
      </c>
      <c r="D1101" s="15">
        <v>120</v>
      </c>
      <c r="E1101" s="13">
        <v>60</v>
      </c>
      <c r="F1101" s="61" t="s">
        <v>2863</v>
      </c>
      <c r="G1101" s="43" t="str">
        <f t="shared" si="268"/>
        <v>40,54</v>
      </c>
      <c r="H1101" s="43" t="str">
        <f t="shared" si="272"/>
        <v>40,54</v>
      </c>
      <c r="I1101" s="43">
        <f t="shared" si="278"/>
        <v>43.54</v>
      </c>
      <c r="J1101" s="44"/>
      <c r="K1101" s="58">
        <f t="shared" si="275"/>
        <v>824.5</v>
      </c>
      <c r="L1101" s="51">
        <f t="shared" si="271"/>
        <v>825</v>
      </c>
      <c r="M1101" s="53">
        <v>1.1000000000000001</v>
      </c>
      <c r="N1101" s="54">
        <v>0</v>
      </c>
      <c r="O1101" s="55">
        <f t="shared" si="276"/>
        <v>907.50000000000011</v>
      </c>
      <c r="P1101" s="57">
        <f t="shared" si="273"/>
        <v>907</v>
      </c>
      <c r="Q1101" s="23"/>
      <c r="R1101" s="23"/>
      <c r="S1101" s="46">
        <v>25</v>
      </c>
      <c r="T1101" s="46">
        <v>25</v>
      </c>
      <c r="U1101" s="46">
        <f t="shared" si="279"/>
        <v>160</v>
      </c>
      <c r="V1101" s="15">
        <f t="shared" si="277"/>
        <v>210</v>
      </c>
    </row>
    <row r="1102" spans="1:22" ht="13.5" customHeight="1">
      <c r="A1102" s="235" t="str">
        <f t="shared" si="274"/>
        <v>LW2812060Drewnopodobne</v>
      </c>
      <c r="B1102" s="20" t="s">
        <v>1739</v>
      </c>
      <c r="C1102" s="14" t="s">
        <v>432</v>
      </c>
      <c r="D1102" s="15">
        <v>120</v>
      </c>
      <c r="E1102" s="13">
        <v>60</v>
      </c>
      <c r="F1102" s="61" t="s">
        <v>2864</v>
      </c>
      <c r="G1102" s="43" t="str">
        <f t="shared" si="268"/>
        <v>43,15</v>
      </c>
      <c r="H1102" s="43" t="str">
        <f t="shared" si="272"/>
        <v>43,15</v>
      </c>
      <c r="I1102" s="43">
        <f t="shared" si="278"/>
        <v>46.15</v>
      </c>
      <c r="J1102" s="44"/>
      <c r="K1102" s="58">
        <f t="shared" si="275"/>
        <v>975</v>
      </c>
      <c r="L1102" s="51">
        <f t="shared" si="271"/>
        <v>975</v>
      </c>
      <c r="M1102" s="53">
        <v>1.1000000000000001</v>
      </c>
      <c r="N1102" s="54">
        <v>0</v>
      </c>
      <c r="O1102" s="55">
        <f t="shared" si="276"/>
        <v>1072.5</v>
      </c>
      <c r="P1102" s="57">
        <f t="shared" si="273"/>
        <v>1072</v>
      </c>
      <c r="Q1102" s="23"/>
      <c r="R1102" s="23"/>
      <c r="S1102" s="46">
        <v>25</v>
      </c>
      <c r="T1102" s="46">
        <v>25</v>
      </c>
      <c r="U1102" s="46">
        <f t="shared" si="279"/>
        <v>160</v>
      </c>
      <c r="V1102" s="15">
        <f t="shared" si="277"/>
        <v>210</v>
      </c>
    </row>
    <row r="1103" spans="1:22" ht="13.5" customHeight="1">
      <c r="A1103" s="235" t="str">
        <f t="shared" si="274"/>
        <v>LW2912060Drewnopodobne</v>
      </c>
      <c r="B1103" s="20" t="s">
        <v>1740</v>
      </c>
      <c r="C1103" s="14" t="s">
        <v>432</v>
      </c>
      <c r="D1103" s="15">
        <v>120</v>
      </c>
      <c r="E1103" s="13">
        <v>60</v>
      </c>
      <c r="F1103" s="61" t="s">
        <v>2865</v>
      </c>
      <c r="G1103" s="43" t="str">
        <f t="shared" ref="G1103:G1112" si="280">LEFT(F1103,FIND("kg",F1103)-2)</f>
        <v>46,41</v>
      </c>
      <c r="H1103" s="43" t="str">
        <f t="shared" si="272"/>
        <v>46,41</v>
      </c>
      <c r="I1103" s="43">
        <f t="shared" si="278"/>
        <v>49.41</v>
      </c>
      <c r="J1103" s="44"/>
      <c r="K1103" s="58">
        <f t="shared" si="275"/>
        <v>914</v>
      </c>
      <c r="L1103" s="51">
        <f t="shared" si="271"/>
        <v>914</v>
      </c>
      <c r="M1103" s="53">
        <v>1.1000000000000001</v>
      </c>
      <c r="N1103" s="54">
        <v>0</v>
      </c>
      <c r="O1103" s="55">
        <f t="shared" si="276"/>
        <v>1005.4000000000001</v>
      </c>
      <c r="P1103" s="57">
        <f t="shared" si="273"/>
        <v>1005</v>
      </c>
      <c r="Q1103" s="23"/>
      <c r="R1103" s="23"/>
      <c r="S1103" s="46">
        <v>25</v>
      </c>
      <c r="T1103" s="46">
        <v>25</v>
      </c>
      <c r="U1103" s="46">
        <f t="shared" si="279"/>
        <v>160</v>
      </c>
      <c r="V1103" s="15">
        <f t="shared" si="277"/>
        <v>210</v>
      </c>
    </row>
    <row r="1104" spans="1:22" ht="13.5" customHeight="1">
      <c r="A1104" s="235" t="str">
        <f t="shared" si="274"/>
        <v>LW3012060Drewnopodobne</v>
      </c>
      <c r="B1104" s="20" t="s">
        <v>1742</v>
      </c>
      <c r="C1104" s="14" t="s">
        <v>432</v>
      </c>
      <c r="D1104" s="15">
        <v>120</v>
      </c>
      <c r="E1104" s="13">
        <v>60</v>
      </c>
      <c r="F1104" s="61" t="s">
        <v>2866</v>
      </c>
      <c r="G1104" s="43" t="str">
        <f t="shared" si="280"/>
        <v>49,01</v>
      </c>
      <c r="H1104" s="43" t="str">
        <f t="shared" si="272"/>
        <v>49,01</v>
      </c>
      <c r="I1104" s="43">
        <f t="shared" si="278"/>
        <v>52.01</v>
      </c>
      <c r="J1104" s="44"/>
      <c r="K1104" s="58">
        <f t="shared" si="275"/>
        <v>1109.5</v>
      </c>
      <c r="L1104" s="51">
        <f t="shared" si="271"/>
        <v>1110</v>
      </c>
      <c r="M1104" s="53">
        <v>1.1000000000000001</v>
      </c>
      <c r="N1104" s="54">
        <v>0</v>
      </c>
      <c r="O1104" s="55">
        <f t="shared" si="276"/>
        <v>1221</v>
      </c>
      <c r="P1104" s="57">
        <f t="shared" si="273"/>
        <v>1221</v>
      </c>
      <c r="Q1104" s="23"/>
      <c r="R1104" s="23"/>
      <c r="S1104" s="46">
        <v>25</v>
      </c>
      <c r="T1104" s="46">
        <v>25</v>
      </c>
      <c r="U1104" s="46">
        <f t="shared" si="279"/>
        <v>180</v>
      </c>
      <c r="V1104" s="15">
        <f t="shared" si="277"/>
        <v>230</v>
      </c>
    </row>
    <row r="1105" spans="1:35" ht="13.5" customHeight="1">
      <c r="A1105" s="235" t="str">
        <f t="shared" si="274"/>
        <v>LW3112060Drewnopodobne</v>
      </c>
      <c r="B1105" s="20" t="s">
        <v>1743</v>
      </c>
      <c r="C1105" s="14" t="s">
        <v>432</v>
      </c>
      <c r="D1105" s="15">
        <v>120</v>
      </c>
      <c r="E1105" s="13">
        <v>60</v>
      </c>
      <c r="F1105" s="61" t="s">
        <v>2867</v>
      </c>
      <c r="G1105" s="43" t="str">
        <f t="shared" si="280"/>
        <v>50,66</v>
      </c>
      <c r="H1105" s="43" t="str">
        <f t="shared" si="272"/>
        <v>50,66</v>
      </c>
      <c r="I1105" s="43">
        <f t="shared" si="278"/>
        <v>53.66</v>
      </c>
      <c r="J1105" s="13"/>
      <c r="K1105" s="58">
        <f t="shared" si="275"/>
        <v>1077</v>
      </c>
      <c r="L1105" s="51">
        <f t="shared" si="271"/>
        <v>1077</v>
      </c>
      <c r="M1105" s="53">
        <v>1.1000000000000001</v>
      </c>
      <c r="N1105" s="54">
        <v>0</v>
      </c>
      <c r="O1105" s="55">
        <f t="shared" si="276"/>
        <v>1184.7</v>
      </c>
      <c r="P1105" s="57">
        <f t="shared" si="273"/>
        <v>1184</v>
      </c>
      <c r="Q1105" s="23"/>
      <c r="R1105" s="23"/>
      <c r="S1105" s="46">
        <v>25</v>
      </c>
      <c r="T1105" s="46">
        <v>25</v>
      </c>
      <c r="U1105" s="46">
        <f t="shared" si="279"/>
        <v>180</v>
      </c>
      <c r="V1105" s="15">
        <f t="shared" si="277"/>
        <v>230</v>
      </c>
    </row>
    <row r="1106" spans="1:35" ht="13.5" customHeight="1">
      <c r="A1106" s="235" t="str">
        <f t="shared" si="274"/>
        <v>LW3212060Drewnopodobne</v>
      </c>
      <c r="B1106" s="20" t="s">
        <v>1744</v>
      </c>
      <c r="C1106" s="14" t="s">
        <v>432</v>
      </c>
      <c r="D1106" s="15">
        <v>120</v>
      </c>
      <c r="E1106" s="13">
        <v>60</v>
      </c>
      <c r="F1106" s="61" t="s">
        <v>2868</v>
      </c>
      <c r="G1106" s="43" t="str">
        <f t="shared" si="280"/>
        <v>53,27</v>
      </c>
      <c r="H1106" s="43" t="str">
        <f t="shared" si="272"/>
        <v>53,27</v>
      </c>
      <c r="I1106" s="43">
        <f t="shared" si="278"/>
        <v>56.27</v>
      </c>
      <c r="J1106" s="44"/>
      <c r="K1106" s="58">
        <f t="shared" si="275"/>
        <v>1231</v>
      </c>
      <c r="L1106" s="51">
        <f t="shared" si="271"/>
        <v>1231</v>
      </c>
      <c r="M1106" s="53">
        <v>1.1000000000000001</v>
      </c>
      <c r="N1106" s="54">
        <v>0</v>
      </c>
      <c r="O1106" s="55">
        <f t="shared" si="276"/>
        <v>1354.1000000000001</v>
      </c>
      <c r="P1106" s="57">
        <f t="shared" si="273"/>
        <v>1354</v>
      </c>
      <c r="Q1106" s="23"/>
      <c r="R1106" s="23"/>
      <c r="S1106" s="46">
        <v>25</v>
      </c>
      <c r="T1106" s="46">
        <v>25</v>
      </c>
      <c r="U1106" s="46">
        <f t="shared" si="279"/>
        <v>200</v>
      </c>
      <c r="V1106" s="15">
        <f t="shared" si="277"/>
        <v>250</v>
      </c>
    </row>
    <row r="1107" spans="1:35" ht="13.5" customHeight="1">
      <c r="A1107" s="235" t="str">
        <f t="shared" si="274"/>
        <v>LW3312060Drewnopodobne</v>
      </c>
      <c r="B1107" s="20" t="s">
        <v>1745</v>
      </c>
      <c r="C1107" s="14" t="s">
        <v>432</v>
      </c>
      <c r="D1107" s="15">
        <v>120</v>
      </c>
      <c r="E1107" s="13">
        <v>60</v>
      </c>
      <c r="F1107" s="61" t="s">
        <v>3847</v>
      </c>
      <c r="G1107" s="43" t="str">
        <f t="shared" si="280"/>
        <v>52,68</v>
      </c>
      <c r="H1107" s="43" t="str">
        <f t="shared" si="272"/>
        <v>52,68</v>
      </c>
      <c r="I1107" s="43">
        <f t="shared" si="278"/>
        <v>55.68</v>
      </c>
      <c r="J1107" s="44"/>
      <c r="K1107" s="58">
        <f t="shared" si="275"/>
        <v>1077</v>
      </c>
      <c r="L1107" s="51">
        <f t="shared" si="271"/>
        <v>1077</v>
      </c>
      <c r="M1107" s="53">
        <v>1.1000000000000001</v>
      </c>
      <c r="N1107" s="54">
        <v>0</v>
      </c>
      <c r="O1107" s="55">
        <f t="shared" si="276"/>
        <v>1184.7</v>
      </c>
      <c r="P1107" s="57">
        <f t="shared" si="273"/>
        <v>1184</v>
      </c>
      <c r="Q1107" s="23"/>
      <c r="R1107" s="23"/>
      <c r="S1107" s="46">
        <v>25</v>
      </c>
      <c r="T1107" s="46">
        <v>25</v>
      </c>
      <c r="U1107" s="46">
        <f t="shared" si="279"/>
        <v>200</v>
      </c>
      <c r="V1107" s="15">
        <f t="shared" si="277"/>
        <v>250</v>
      </c>
    </row>
    <row r="1108" spans="1:35" ht="13.5" customHeight="1">
      <c r="A1108" s="235" t="str">
        <f t="shared" si="274"/>
        <v>LW3412060Drewnopodobne</v>
      </c>
      <c r="B1108" s="20" t="s">
        <v>1746</v>
      </c>
      <c r="C1108" s="14" t="s">
        <v>432</v>
      </c>
      <c r="D1108" s="15">
        <v>120</v>
      </c>
      <c r="E1108" s="13">
        <v>60</v>
      </c>
      <c r="F1108" s="61" t="s">
        <v>2870</v>
      </c>
      <c r="G1108" s="43" t="str">
        <f t="shared" si="280"/>
        <v>53,69</v>
      </c>
      <c r="H1108" s="43" t="str">
        <f t="shared" si="272"/>
        <v>53,69</v>
      </c>
      <c r="I1108" s="43">
        <f t="shared" si="278"/>
        <v>56.69</v>
      </c>
      <c r="J1108" s="44"/>
      <c r="K1108" s="58">
        <f t="shared" si="275"/>
        <v>1238</v>
      </c>
      <c r="L1108" s="51">
        <f t="shared" si="271"/>
        <v>1238</v>
      </c>
      <c r="M1108" s="53">
        <v>1.1000000000000001</v>
      </c>
      <c r="N1108" s="54">
        <v>0</v>
      </c>
      <c r="O1108" s="55">
        <f t="shared" si="276"/>
        <v>1361.8000000000002</v>
      </c>
      <c r="P1108" s="57">
        <f t="shared" si="273"/>
        <v>1361</v>
      </c>
      <c r="Q1108" s="23"/>
      <c r="R1108" s="23"/>
      <c r="S1108" s="46">
        <v>25</v>
      </c>
      <c r="T1108" s="46">
        <v>25</v>
      </c>
      <c r="U1108" s="46">
        <f t="shared" si="279"/>
        <v>200</v>
      </c>
      <c r="V1108" s="15">
        <f t="shared" si="277"/>
        <v>250</v>
      </c>
    </row>
    <row r="1109" spans="1:35" ht="13.5" customHeight="1">
      <c r="A1109" s="235" t="str">
        <f t="shared" si="274"/>
        <v>LW3512060Drewnopodobne</v>
      </c>
      <c r="B1109" s="20" t="s">
        <v>1747</v>
      </c>
      <c r="C1109" s="14" t="s">
        <v>432</v>
      </c>
      <c r="D1109" s="15">
        <v>120</v>
      </c>
      <c r="E1109" s="13">
        <v>60</v>
      </c>
      <c r="F1109" s="61" t="s">
        <v>28</v>
      </c>
      <c r="G1109" s="43" t="str">
        <f t="shared" si="280"/>
        <v>45,68</v>
      </c>
      <c r="H1109" s="43" t="str">
        <f t="shared" si="272"/>
        <v>45,68</v>
      </c>
      <c r="I1109" s="43">
        <f t="shared" si="278"/>
        <v>48.68</v>
      </c>
      <c r="J1109" s="44"/>
      <c r="K1109" s="58">
        <f t="shared" si="275"/>
        <v>832</v>
      </c>
      <c r="L1109" s="51">
        <f t="shared" si="271"/>
        <v>832</v>
      </c>
      <c r="M1109" s="53">
        <v>1.1000000000000001</v>
      </c>
      <c r="N1109" s="54">
        <v>0</v>
      </c>
      <c r="O1109" s="55">
        <f t="shared" si="276"/>
        <v>915.2</v>
      </c>
      <c r="P1109" s="57">
        <f t="shared" si="273"/>
        <v>915</v>
      </c>
      <c r="Q1109" s="23"/>
      <c r="R1109" s="23"/>
      <c r="S1109" s="46">
        <v>25</v>
      </c>
      <c r="T1109" s="46">
        <v>25</v>
      </c>
      <c r="U1109" s="46">
        <f t="shared" si="279"/>
        <v>160</v>
      </c>
      <c r="V1109" s="15">
        <f t="shared" si="277"/>
        <v>210</v>
      </c>
    </row>
    <row r="1110" spans="1:35" ht="13.5" customHeight="1">
      <c r="A1110" s="235" t="str">
        <f t="shared" si="274"/>
        <v>LW3612060Drewnopodobne</v>
      </c>
      <c r="B1110" s="20" t="s">
        <v>1748</v>
      </c>
      <c r="C1110" s="14" t="s">
        <v>432</v>
      </c>
      <c r="D1110" s="15">
        <v>120</v>
      </c>
      <c r="E1110" s="13">
        <v>60</v>
      </c>
      <c r="F1110" s="61" t="s">
        <v>2871</v>
      </c>
      <c r="G1110" s="43" t="str">
        <f t="shared" si="280"/>
        <v>48,29</v>
      </c>
      <c r="H1110" s="43" t="str">
        <f t="shared" si="272"/>
        <v>48,29</v>
      </c>
      <c r="I1110" s="43">
        <f t="shared" si="278"/>
        <v>51.29</v>
      </c>
      <c r="J1110" s="44"/>
      <c r="K1110" s="58">
        <f t="shared" si="275"/>
        <v>986</v>
      </c>
      <c r="L1110" s="51">
        <f t="shared" si="271"/>
        <v>986</v>
      </c>
      <c r="M1110" s="53">
        <v>1.1000000000000001</v>
      </c>
      <c r="N1110" s="54">
        <v>0</v>
      </c>
      <c r="O1110" s="55">
        <f t="shared" si="276"/>
        <v>1084.6000000000001</v>
      </c>
      <c r="P1110" s="57">
        <f t="shared" si="273"/>
        <v>1084</v>
      </c>
      <c r="Q1110" s="23"/>
      <c r="R1110" s="23"/>
      <c r="S1110" s="46">
        <v>25</v>
      </c>
      <c r="T1110" s="46">
        <v>25</v>
      </c>
      <c r="U1110" s="46">
        <f t="shared" si="279"/>
        <v>180</v>
      </c>
      <c r="V1110" s="15">
        <f t="shared" si="277"/>
        <v>230</v>
      </c>
    </row>
    <row r="1111" spans="1:35" ht="13.5" customHeight="1">
      <c r="A1111" s="235" t="str">
        <f t="shared" si="274"/>
        <v>LW3712060Drewnopodobne</v>
      </c>
      <c r="B1111" s="20" t="s">
        <v>1907</v>
      </c>
      <c r="C1111" s="14" t="s">
        <v>432</v>
      </c>
      <c r="D1111" s="15">
        <v>120</v>
      </c>
      <c r="E1111" s="13">
        <v>60</v>
      </c>
      <c r="F1111" s="61" t="s">
        <v>2361</v>
      </c>
      <c r="G1111" s="43" t="str">
        <f t="shared" si="280"/>
        <v>45,45</v>
      </c>
      <c r="H1111" s="43" t="str">
        <f t="shared" si="272"/>
        <v>45,45</v>
      </c>
      <c r="I1111" s="43">
        <f t="shared" si="278"/>
        <v>48.45</v>
      </c>
      <c r="J1111" s="44"/>
      <c r="K1111" s="58">
        <f t="shared" si="275"/>
        <v>761</v>
      </c>
      <c r="L1111" s="51">
        <f t="shared" si="271"/>
        <v>761</v>
      </c>
      <c r="M1111" s="53">
        <v>1.1000000000000001</v>
      </c>
      <c r="N1111" s="54">
        <v>0</v>
      </c>
      <c r="O1111" s="55">
        <f t="shared" si="276"/>
        <v>837.1</v>
      </c>
      <c r="P1111" s="57">
        <f t="shared" si="273"/>
        <v>837</v>
      </c>
      <c r="Q1111" s="23"/>
      <c r="R1111" s="23"/>
      <c r="S1111" s="46">
        <v>25</v>
      </c>
      <c r="T1111" s="46">
        <v>25</v>
      </c>
      <c r="U1111" s="46">
        <f t="shared" si="279"/>
        <v>160</v>
      </c>
      <c r="V1111" s="15">
        <f t="shared" si="277"/>
        <v>210</v>
      </c>
    </row>
    <row r="1112" spans="1:35" s="4" customFormat="1" ht="13.5" customHeight="1">
      <c r="A1112" s="235" t="str">
        <f t="shared" si="274"/>
        <v>LW3812060Drewnopodobne</v>
      </c>
      <c r="B1112" s="20" t="s">
        <v>1978</v>
      </c>
      <c r="C1112" s="14" t="s">
        <v>432</v>
      </c>
      <c r="D1112" s="15">
        <v>120</v>
      </c>
      <c r="E1112" s="13">
        <v>60</v>
      </c>
      <c r="F1112" s="61" t="s">
        <v>18</v>
      </c>
      <c r="G1112" s="43" t="str">
        <f t="shared" si="280"/>
        <v>45,72</v>
      </c>
      <c r="H1112" s="43" t="str">
        <f t="shared" si="272"/>
        <v>45,72</v>
      </c>
      <c r="I1112" s="43">
        <f t="shared" si="278"/>
        <v>48.72</v>
      </c>
      <c r="J1112" s="44"/>
      <c r="K1112" s="58">
        <f t="shared" si="275"/>
        <v>898.5</v>
      </c>
      <c r="L1112" s="51">
        <f t="shared" si="271"/>
        <v>899</v>
      </c>
      <c r="M1112" s="53">
        <v>1.1000000000000001</v>
      </c>
      <c r="N1112" s="54">
        <v>0</v>
      </c>
      <c r="O1112" s="55">
        <f t="shared" si="276"/>
        <v>988.90000000000009</v>
      </c>
      <c r="P1112" s="57">
        <f t="shared" si="273"/>
        <v>988</v>
      </c>
      <c r="Q1112" s="23"/>
      <c r="R1112" s="23"/>
      <c r="S1112" s="46">
        <v>25</v>
      </c>
      <c r="T1112" s="46">
        <v>25</v>
      </c>
      <c r="U1112" s="46">
        <f t="shared" si="279"/>
        <v>160</v>
      </c>
      <c r="V1112" s="15">
        <f t="shared" si="277"/>
        <v>210</v>
      </c>
    </row>
    <row r="1113" spans="1:35" ht="13.5" customHeight="1">
      <c r="A1113" s="23" t="str">
        <f t="shared" ref="A1113:A1149" si="281">CONCATENATE(B1113,D1113,E1113,C1113)</f>
        <v>LW duble 1 12070Podstawowy</v>
      </c>
      <c r="B1113" s="18" t="s">
        <v>90</v>
      </c>
      <c r="C1113" s="14" t="s">
        <v>431</v>
      </c>
      <c r="D1113" s="15">
        <v>120</v>
      </c>
      <c r="E1113" s="13">
        <v>70</v>
      </c>
      <c r="F1113" s="61" t="s">
        <v>2944</v>
      </c>
      <c r="G1113" s="43" t="str">
        <f t="shared" ref="G1113:G1149" si="282">LEFT(F1113,FIND("kg",F1113)-2)</f>
        <v>52,47</v>
      </c>
      <c r="H1113" s="43" t="str">
        <f t="shared" ref="H1113:H1149" si="283">MID(G1113,1,5)</f>
        <v>52,47</v>
      </c>
      <c r="I1113" s="43">
        <f t="shared" ref="I1113:I1149" si="284">H1113+3</f>
        <v>55.47</v>
      </c>
      <c r="J1113" s="61" t="s">
        <v>3011</v>
      </c>
      <c r="K1113" s="58" t="str">
        <f t="shared" ref="K1113:K1149" si="285">LEFT(J1113,FIND("zł",J1113)-2)</f>
        <v>758,42</v>
      </c>
      <c r="L1113" s="47">
        <f t="shared" ref="L1113:L1149" si="286">ROUNDUP(K1113,0)</f>
        <v>759</v>
      </c>
      <c r="M1113" s="53">
        <v>1.1000000000000001</v>
      </c>
      <c r="N1113" s="54">
        <v>60</v>
      </c>
      <c r="O1113" s="55">
        <f t="shared" ref="O1113:O1149" si="287">L1113*M1113+N1113</f>
        <v>894.90000000000009</v>
      </c>
      <c r="P1113" s="57">
        <f>INT(O1113)</f>
        <v>894</v>
      </c>
      <c r="Q1113" s="23"/>
      <c r="R1113" s="23"/>
      <c r="S1113" s="46">
        <v>25</v>
      </c>
      <c r="T1113" s="46">
        <v>25</v>
      </c>
      <c r="U1113" s="46">
        <f t="shared" si="279"/>
        <v>200</v>
      </c>
      <c r="V1113" s="15">
        <f t="shared" ref="V1113:V1149" si="288">SUM(S1113:U1113)</f>
        <v>250</v>
      </c>
      <c r="Y1113" s="4"/>
      <c r="Z1113" s="4"/>
      <c r="AA1113" s="40"/>
      <c r="AB1113" s="5"/>
      <c r="AC1113" s="4"/>
      <c r="AD1113" s="5"/>
      <c r="AE1113" s="4"/>
      <c r="AF1113" s="4"/>
      <c r="AG1113" s="4"/>
      <c r="AH1113" s="4"/>
      <c r="AI1113" s="4"/>
    </row>
    <row r="1114" spans="1:35" ht="13.5" customHeight="1">
      <c r="A1114" s="23" t="str">
        <f t="shared" si="281"/>
        <v>LW duble 2 12070Podstawowy</v>
      </c>
      <c r="B1114" s="18" t="s">
        <v>91</v>
      </c>
      <c r="C1114" s="14" t="s">
        <v>431</v>
      </c>
      <c r="D1114" s="15">
        <v>120</v>
      </c>
      <c r="E1114" s="13">
        <v>70</v>
      </c>
      <c r="F1114" s="61" t="s">
        <v>2945</v>
      </c>
      <c r="G1114" s="43" t="str">
        <f t="shared" si="282"/>
        <v>49,37</v>
      </c>
      <c r="H1114" s="43" t="str">
        <f t="shared" si="283"/>
        <v>49,37</v>
      </c>
      <c r="I1114" s="43">
        <f t="shared" si="284"/>
        <v>52.37</v>
      </c>
      <c r="J1114" s="61" t="s">
        <v>3012</v>
      </c>
      <c r="K1114" s="58" t="str">
        <f t="shared" si="285"/>
        <v>853,08</v>
      </c>
      <c r="L1114" s="47">
        <f t="shared" si="286"/>
        <v>854</v>
      </c>
      <c r="M1114" s="53">
        <v>1.1000000000000001</v>
      </c>
      <c r="N1114" s="54">
        <v>60</v>
      </c>
      <c r="O1114" s="55">
        <f t="shared" si="287"/>
        <v>999.40000000000009</v>
      </c>
      <c r="P1114" s="57">
        <f t="shared" ref="P1114:P1149" si="289">INT(O1114)</f>
        <v>999</v>
      </c>
      <c r="Q1114" s="23"/>
      <c r="R1114" s="23"/>
      <c r="S1114" s="46">
        <v>25</v>
      </c>
      <c r="T1114" s="46">
        <v>25</v>
      </c>
      <c r="U1114" s="46">
        <f t="shared" si="279"/>
        <v>180</v>
      </c>
      <c r="V1114" s="15">
        <f t="shared" si="288"/>
        <v>230</v>
      </c>
      <c r="Y1114" s="4"/>
      <c r="Z1114" s="4"/>
      <c r="AA1114" s="40"/>
      <c r="AB1114" s="5"/>
      <c r="AC1114" s="4"/>
      <c r="AD1114" s="4"/>
      <c r="AE1114" s="4"/>
      <c r="AF1114" s="4"/>
      <c r="AG1114" s="4"/>
      <c r="AH1114" s="4"/>
      <c r="AI1114" s="4"/>
    </row>
    <row r="1115" spans="1:35" ht="13.5" customHeight="1">
      <c r="A1115" s="23" t="str">
        <f t="shared" si="281"/>
        <v>LW duble 3 12070Podstawowy</v>
      </c>
      <c r="B1115" s="18" t="s">
        <v>92</v>
      </c>
      <c r="C1115" s="14" t="s">
        <v>431</v>
      </c>
      <c r="D1115" s="15">
        <v>120</v>
      </c>
      <c r="E1115" s="13">
        <v>70</v>
      </c>
      <c r="F1115" s="61" t="s">
        <v>2946</v>
      </c>
      <c r="G1115" s="43" t="str">
        <f t="shared" si="282"/>
        <v>56,75</v>
      </c>
      <c r="H1115" s="43" t="str">
        <f t="shared" si="283"/>
        <v>56,75</v>
      </c>
      <c r="I1115" s="43">
        <f t="shared" si="284"/>
        <v>59.75</v>
      </c>
      <c r="J1115" s="61" t="s">
        <v>3013</v>
      </c>
      <c r="K1115" s="58" t="str">
        <f t="shared" si="285"/>
        <v>1072,63</v>
      </c>
      <c r="L1115" s="47">
        <f t="shared" si="286"/>
        <v>1073</v>
      </c>
      <c r="M1115" s="53">
        <v>1.1000000000000001</v>
      </c>
      <c r="N1115" s="54">
        <v>60</v>
      </c>
      <c r="O1115" s="55">
        <f t="shared" si="287"/>
        <v>1240.3000000000002</v>
      </c>
      <c r="P1115" s="57">
        <f t="shared" si="289"/>
        <v>1240</v>
      </c>
      <c r="Q1115" s="23"/>
      <c r="R1115" s="23"/>
      <c r="S1115" s="46">
        <v>25</v>
      </c>
      <c r="T1115" s="46">
        <v>25</v>
      </c>
      <c r="U1115" s="46">
        <f t="shared" si="279"/>
        <v>200</v>
      </c>
      <c r="V1115" s="15">
        <f t="shared" si="288"/>
        <v>250</v>
      </c>
      <c r="Y1115" s="4"/>
      <c r="Z1115" s="4"/>
      <c r="AA1115" s="40"/>
      <c r="AB1115" s="5"/>
      <c r="AC1115" s="4"/>
      <c r="AD1115" s="4"/>
      <c r="AE1115" s="4"/>
      <c r="AF1115" s="4"/>
      <c r="AG1115" s="4"/>
      <c r="AH1115" s="4"/>
      <c r="AI1115" s="4"/>
    </row>
    <row r="1116" spans="1:35" ht="13.5" customHeight="1">
      <c r="A1116" s="23" t="str">
        <f t="shared" si="281"/>
        <v>LW1 12070Podstawowy</v>
      </c>
      <c r="B1116" s="18" t="s">
        <v>93</v>
      </c>
      <c r="C1116" s="14" t="s">
        <v>431</v>
      </c>
      <c r="D1116" s="15">
        <v>120</v>
      </c>
      <c r="E1116" s="13">
        <v>70</v>
      </c>
      <c r="F1116" s="61" t="s">
        <v>2947</v>
      </c>
      <c r="G1116" s="43" t="str">
        <f t="shared" si="282"/>
        <v>39,07</v>
      </c>
      <c r="H1116" s="43" t="str">
        <f t="shared" si="283"/>
        <v>39,07</v>
      </c>
      <c r="I1116" s="43">
        <f t="shared" si="284"/>
        <v>42.07</v>
      </c>
      <c r="J1116" s="61" t="s">
        <v>3014</v>
      </c>
      <c r="K1116" s="58" t="str">
        <f t="shared" si="285"/>
        <v>501,19</v>
      </c>
      <c r="L1116" s="47">
        <f t="shared" si="286"/>
        <v>502</v>
      </c>
      <c r="M1116" s="53">
        <v>1.1000000000000001</v>
      </c>
      <c r="N1116" s="54">
        <v>60</v>
      </c>
      <c r="O1116" s="55">
        <f t="shared" si="287"/>
        <v>612.20000000000005</v>
      </c>
      <c r="P1116" s="57">
        <f t="shared" si="289"/>
        <v>612</v>
      </c>
      <c r="Q1116" s="23"/>
      <c r="R1116" s="23"/>
      <c r="S1116" s="46">
        <v>25</v>
      </c>
      <c r="T1116" s="46">
        <v>25</v>
      </c>
      <c r="U1116" s="46">
        <f t="shared" si="279"/>
        <v>160</v>
      </c>
      <c r="V1116" s="15">
        <f t="shared" si="288"/>
        <v>210</v>
      </c>
      <c r="Y1116" s="4"/>
      <c r="Z1116" s="4"/>
      <c r="AA1116" s="40"/>
      <c r="AB1116" s="5"/>
      <c r="AC1116" s="4"/>
      <c r="AD1116" s="4"/>
      <c r="AE1116" s="4"/>
      <c r="AF1116" s="4"/>
      <c r="AG1116" s="4"/>
      <c r="AH1116" s="4"/>
      <c r="AI1116" s="4"/>
    </row>
    <row r="1117" spans="1:35" ht="13.5" customHeight="1">
      <c r="A1117" s="23" t="str">
        <f t="shared" si="281"/>
        <v>LW2 12070Podstawowy</v>
      </c>
      <c r="B1117" s="18" t="s">
        <v>104</v>
      </c>
      <c r="C1117" s="14" t="s">
        <v>431</v>
      </c>
      <c r="D1117" s="15">
        <v>120</v>
      </c>
      <c r="E1117" s="13">
        <v>70</v>
      </c>
      <c r="F1117" s="61" t="s">
        <v>2948</v>
      </c>
      <c r="G1117" s="43" t="str">
        <f t="shared" si="282"/>
        <v>40,43</v>
      </c>
      <c r="H1117" s="43" t="str">
        <f t="shared" si="283"/>
        <v>40,43</v>
      </c>
      <c r="I1117" s="43">
        <f t="shared" si="284"/>
        <v>43.43</v>
      </c>
      <c r="J1117" s="61" t="s">
        <v>3015</v>
      </c>
      <c r="K1117" s="58" t="str">
        <f t="shared" si="285"/>
        <v>546,98</v>
      </c>
      <c r="L1117" s="47">
        <f t="shared" si="286"/>
        <v>547</v>
      </c>
      <c r="M1117" s="53">
        <v>1.1000000000000001</v>
      </c>
      <c r="N1117" s="54">
        <v>60</v>
      </c>
      <c r="O1117" s="55">
        <f t="shared" si="287"/>
        <v>661.7</v>
      </c>
      <c r="P1117" s="57">
        <f t="shared" si="289"/>
        <v>661</v>
      </c>
      <c r="Q1117" s="23"/>
      <c r="R1117" s="23"/>
      <c r="S1117" s="46">
        <v>25</v>
      </c>
      <c r="T1117" s="46">
        <v>25</v>
      </c>
      <c r="U1117" s="46">
        <f t="shared" si="279"/>
        <v>160</v>
      </c>
      <c r="V1117" s="15">
        <f t="shared" si="288"/>
        <v>210</v>
      </c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</row>
    <row r="1118" spans="1:35" ht="13.5" customHeight="1">
      <c r="A1118" s="23" t="str">
        <f t="shared" si="281"/>
        <v>LW3 12070Podstawowy</v>
      </c>
      <c r="B1118" s="18" t="s">
        <v>106</v>
      </c>
      <c r="C1118" s="14" t="s">
        <v>431</v>
      </c>
      <c r="D1118" s="15">
        <v>120</v>
      </c>
      <c r="E1118" s="13">
        <v>70</v>
      </c>
      <c r="F1118" s="61" t="s">
        <v>2949</v>
      </c>
      <c r="G1118" s="43" t="str">
        <f t="shared" si="282"/>
        <v>42,88</v>
      </c>
      <c r="H1118" s="43" t="str">
        <f t="shared" si="283"/>
        <v>42,88</v>
      </c>
      <c r="I1118" s="43">
        <f t="shared" si="284"/>
        <v>45.88</v>
      </c>
      <c r="J1118" s="61" t="s">
        <v>3016</v>
      </c>
      <c r="K1118" s="58" t="str">
        <f t="shared" si="285"/>
        <v>574,53</v>
      </c>
      <c r="L1118" s="47">
        <f t="shared" si="286"/>
        <v>575</v>
      </c>
      <c r="M1118" s="236">
        <v>1.2</v>
      </c>
      <c r="N1118" s="54">
        <v>60</v>
      </c>
      <c r="O1118" s="55">
        <f t="shared" si="287"/>
        <v>750</v>
      </c>
      <c r="P1118" s="57">
        <f t="shared" si="289"/>
        <v>750</v>
      </c>
      <c r="Q1118" s="23"/>
      <c r="R1118" s="23"/>
      <c r="S1118" s="46">
        <v>25</v>
      </c>
      <c r="T1118" s="46">
        <v>25</v>
      </c>
      <c r="U1118" s="46">
        <f t="shared" si="279"/>
        <v>160</v>
      </c>
      <c r="V1118" s="15">
        <f t="shared" si="288"/>
        <v>210</v>
      </c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</row>
    <row r="1119" spans="1:35" ht="13.5" customHeight="1">
      <c r="A1119" s="23" t="str">
        <f t="shared" si="281"/>
        <v>LW4 12070Podstawowy</v>
      </c>
      <c r="B1119" s="18" t="s">
        <v>107</v>
      </c>
      <c r="C1119" s="14" t="s">
        <v>431</v>
      </c>
      <c r="D1119" s="15">
        <v>120</v>
      </c>
      <c r="E1119" s="13">
        <v>70</v>
      </c>
      <c r="F1119" s="61" t="s">
        <v>2950</v>
      </c>
      <c r="G1119" s="43" t="str">
        <f t="shared" si="282"/>
        <v>46,8</v>
      </c>
      <c r="H1119" s="43" t="str">
        <f t="shared" si="283"/>
        <v>46,8</v>
      </c>
      <c r="I1119" s="43">
        <f t="shared" si="284"/>
        <v>49.8</v>
      </c>
      <c r="J1119" s="61" t="s">
        <v>3017</v>
      </c>
      <c r="K1119" s="58" t="str">
        <f t="shared" si="285"/>
        <v>650,54</v>
      </c>
      <c r="L1119" s="47">
        <f t="shared" si="286"/>
        <v>651</v>
      </c>
      <c r="M1119" s="53">
        <v>1.1000000000000001</v>
      </c>
      <c r="N1119" s="54">
        <v>60</v>
      </c>
      <c r="O1119" s="55">
        <f t="shared" si="287"/>
        <v>776.1</v>
      </c>
      <c r="P1119" s="57">
        <f t="shared" si="289"/>
        <v>776</v>
      </c>
      <c r="Q1119" s="23"/>
      <c r="R1119" s="23"/>
      <c r="S1119" s="46">
        <v>25</v>
      </c>
      <c r="T1119" s="46">
        <v>25</v>
      </c>
      <c r="U1119" s="46">
        <f t="shared" si="279"/>
        <v>160</v>
      </c>
      <c r="V1119" s="15">
        <f t="shared" si="288"/>
        <v>210</v>
      </c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</row>
    <row r="1120" spans="1:35" ht="13.5" customHeight="1">
      <c r="A1120" s="23" t="str">
        <f t="shared" si="281"/>
        <v>LW5 12070Podstawowy</v>
      </c>
      <c r="B1120" s="18" t="s">
        <v>108</v>
      </c>
      <c r="C1120" s="14" t="s">
        <v>431</v>
      </c>
      <c r="D1120" s="15">
        <v>120</v>
      </c>
      <c r="E1120" s="13">
        <v>70</v>
      </c>
      <c r="F1120" s="61" t="s">
        <v>20</v>
      </c>
      <c r="G1120" s="43" t="str">
        <f t="shared" si="282"/>
        <v>47,79</v>
      </c>
      <c r="H1120" s="43" t="str">
        <f t="shared" si="283"/>
        <v>47,79</v>
      </c>
      <c r="I1120" s="43">
        <f t="shared" si="284"/>
        <v>50.79</v>
      </c>
      <c r="J1120" s="61" t="s">
        <v>3018</v>
      </c>
      <c r="K1120" s="58" t="str">
        <f t="shared" si="285"/>
        <v>685,48</v>
      </c>
      <c r="L1120" s="47">
        <f t="shared" si="286"/>
        <v>686</v>
      </c>
      <c r="M1120" s="53">
        <v>1.1000000000000001</v>
      </c>
      <c r="N1120" s="54">
        <v>60</v>
      </c>
      <c r="O1120" s="55">
        <f t="shared" si="287"/>
        <v>814.6</v>
      </c>
      <c r="P1120" s="57">
        <f t="shared" si="289"/>
        <v>814</v>
      </c>
      <c r="Q1120" s="23"/>
      <c r="R1120" s="23"/>
      <c r="S1120" s="46">
        <v>25</v>
      </c>
      <c r="T1120" s="46">
        <v>25</v>
      </c>
      <c r="U1120" s="46">
        <f t="shared" si="279"/>
        <v>180</v>
      </c>
      <c r="V1120" s="15">
        <f t="shared" si="288"/>
        <v>230</v>
      </c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</row>
    <row r="1121" spans="1:29" ht="13.5" customHeight="1">
      <c r="A1121" s="23" t="str">
        <f t="shared" si="281"/>
        <v>LW6 12070Podstawowy</v>
      </c>
      <c r="B1121" s="18" t="s">
        <v>109</v>
      </c>
      <c r="C1121" s="14" t="s">
        <v>431</v>
      </c>
      <c r="D1121" s="15">
        <v>120</v>
      </c>
      <c r="E1121" s="13">
        <v>70</v>
      </c>
      <c r="F1121" s="61" t="s">
        <v>2951</v>
      </c>
      <c r="G1121" s="43" t="str">
        <f t="shared" si="282"/>
        <v>50,25</v>
      </c>
      <c r="H1121" s="43" t="str">
        <f t="shared" si="283"/>
        <v>50,25</v>
      </c>
      <c r="I1121" s="43">
        <f t="shared" si="284"/>
        <v>53.25</v>
      </c>
      <c r="J1121" s="61" t="s">
        <v>3019</v>
      </c>
      <c r="K1121" s="58" t="str">
        <f t="shared" si="285"/>
        <v>744,19</v>
      </c>
      <c r="L1121" s="47">
        <f t="shared" si="286"/>
        <v>745</v>
      </c>
      <c r="M1121" s="53">
        <v>1.1000000000000001</v>
      </c>
      <c r="N1121" s="54">
        <v>60</v>
      </c>
      <c r="O1121" s="55">
        <f t="shared" si="287"/>
        <v>879.50000000000011</v>
      </c>
      <c r="P1121" s="57">
        <f t="shared" si="289"/>
        <v>879</v>
      </c>
      <c r="Q1121" s="23"/>
      <c r="R1121" s="23"/>
      <c r="S1121" s="46">
        <v>25</v>
      </c>
      <c r="T1121" s="46">
        <v>25</v>
      </c>
      <c r="U1121" s="46">
        <f t="shared" si="279"/>
        <v>180</v>
      </c>
      <c r="V1121" s="15">
        <f t="shared" si="288"/>
        <v>230</v>
      </c>
    </row>
    <row r="1122" spans="1:29" ht="13.5" customHeight="1">
      <c r="A1122" s="23" t="str">
        <f t="shared" si="281"/>
        <v>LW7 12070Podstawowy</v>
      </c>
      <c r="B1122" s="18" t="s">
        <v>110</v>
      </c>
      <c r="C1122" s="14" t="s">
        <v>431</v>
      </c>
      <c r="D1122" s="15">
        <v>120</v>
      </c>
      <c r="E1122" s="13">
        <v>70</v>
      </c>
      <c r="F1122" s="61" t="s">
        <v>2952</v>
      </c>
      <c r="G1122" s="43" t="str">
        <f t="shared" si="282"/>
        <v>46,01</v>
      </c>
      <c r="H1122" s="43" t="str">
        <f t="shared" si="283"/>
        <v>46,01</v>
      </c>
      <c r="I1122" s="43">
        <f t="shared" si="284"/>
        <v>49.01</v>
      </c>
      <c r="J1122" s="61" t="s">
        <v>3020</v>
      </c>
      <c r="K1122" s="58" t="str">
        <f t="shared" si="285"/>
        <v>649,68</v>
      </c>
      <c r="L1122" s="47">
        <f t="shared" si="286"/>
        <v>650</v>
      </c>
      <c r="M1122" s="53">
        <v>1.1000000000000001</v>
      </c>
      <c r="N1122" s="54">
        <v>60</v>
      </c>
      <c r="O1122" s="55">
        <f t="shared" si="287"/>
        <v>775.00000000000011</v>
      </c>
      <c r="P1122" s="57">
        <f t="shared" si="289"/>
        <v>775</v>
      </c>
      <c r="Q1122" s="23"/>
      <c r="R1122" s="23"/>
      <c r="S1122" s="46">
        <v>25</v>
      </c>
      <c r="T1122" s="46">
        <v>25</v>
      </c>
      <c r="U1122" s="46">
        <f t="shared" si="279"/>
        <v>160</v>
      </c>
      <c r="V1122" s="15">
        <f t="shared" si="288"/>
        <v>210</v>
      </c>
    </row>
    <row r="1123" spans="1:29" ht="13.5" customHeight="1">
      <c r="A1123" s="23" t="str">
        <f t="shared" si="281"/>
        <v>LW8 12070Podstawowy</v>
      </c>
      <c r="B1123" s="18" t="s">
        <v>111</v>
      </c>
      <c r="C1123" s="14" t="s">
        <v>431</v>
      </c>
      <c r="D1123" s="15">
        <v>120</v>
      </c>
      <c r="E1123" s="13">
        <v>70</v>
      </c>
      <c r="F1123" s="61" t="s">
        <v>2953</v>
      </c>
      <c r="G1123" s="43" t="str">
        <f t="shared" si="282"/>
        <v>48,47</v>
      </c>
      <c r="H1123" s="43" t="str">
        <f t="shared" si="283"/>
        <v>48,47</v>
      </c>
      <c r="I1123" s="43">
        <f t="shared" si="284"/>
        <v>51.47</v>
      </c>
      <c r="J1123" s="61" t="s">
        <v>3021</v>
      </c>
      <c r="K1123" s="58" t="str">
        <f t="shared" si="285"/>
        <v>708,45</v>
      </c>
      <c r="L1123" s="47">
        <f t="shared" si="286"/>
        <v>709</v>
      </c>
      <c r="M1123" s="53">
        <v>1.1000000000000001</v>
      </c>
      <c r="N1123" s="54">
        <v>60</v>
      </c>
      <c r="O1123" s="55">
        <f t="shared" si="287"/>
        <v>839.90000000000009</v>
      </c>
      <c r="P1123" s="57">
        <f t="shared" si="289"/>
        <v>839</v>
      </c>
      <c r="Q1123" s="23"/>
      <c r="R1123" s="23"/>
      <c r="S1123" s="46">
        <v>25</v>
      </c>
      <c r="T1123" s="46">
        <v>25</v>
      </c>
      <c r="U1123" s="46">
        <f t="shared" si="279"/>
        <v>180</v>
      </c>
      <c r="V1123" s="15">
        <f t="shared" si="288"/>
        <v>230</v>
      </c>
    </row>
    <row r="1124" spans="1:29" ht="13.5" customHeight="1">
      <c r="A1124" s="23" t="str">
        <f t="shared" si="281"/>
        <v>LW9 12070Podstawowy</v>
      </c>
      <c r="B1124" s="18" t="s">
        <v>112</v>
      </c>
      <c r="C1124" s="14" t="s">
        <v>431</v>
      </c>
      <c r="D1124" s="15">
        <v>120</v>
      </c>
      <c r="E1124" s="13">
        <v>70</v>
      </c>
      <c r="F1124" s="61" t="s">
        <v>2954</v>
      </c>
      <c r="G1124" s="43" t="str">
        <f t="shared" si="282"/>
        <v>48,03</v>
      </c>
      <c r="H1124" s="43" t="str">
        <f t="shared" si="283"/>
        <v>48,03</v>
      </c>
      <c r="I1124" s="43">
        <f t="shared" si="284"/>
        <v>51.03</v>
      </c>
      <c r="J1124" s="61" t="s">
        <v>3022</v>
      </c>
      <c r="K1124" s="58" t="str">
        <f t="shared" si="285"/>
        <v>755,02</v>
      </c>
      <c r="L1124" s="47">
        <f t="shared" si="286"/>
        <v>756</v>
      </c>
      <c r="M1124" s="53">
        <v>1.1000000000000001</v>
      </c>
      <c r="N1124" s="54">
        <v>60</v>
      </c>
      <c r="O1124" s="55">
        <f t="shared" si="287"/>
        <v>891.6</v>
      </c>
      <c r="P1124" s="57">
        <f t="shared" si="289"/>
        <v>891</v>
      </c>
      <c r="Q1124" s="23"/>
      <c r="R1124" s="23"/>
      <c r="S1124" s="46">
        <v>25</v>
      </c>
      <c r="T1124" s="46">
        <v>25</v>
      </c>
      <c r="U1124" s="46">
        <f t="shared" si="279"/>
        <v>180</v>
      </c>
      <c r="V1124" s="15">
        <f t="shared" si="288"/>
        <v>230</v>
      </c>
    </row>
    <row r="1125" spans="1:29" ht="13.5" customHeight="1">
      <c r="A1125" s="23" t="str">
        <f t="shared" si="281"/>
        <v>LW10 12070Podstawowy</v>
      </c>
      <c r="B1125" s="18" t="s">
        <v>94</v>
      </c>
      <c r="C1125" s="14" t="s">
        <v>431</v>
      </c>
      <c r="D1125" s="15">
        <v>120</v>
      </c>
      <c r="E1125" s="13">
        <v>70</v>
      </c>
      <c r="F1125" s="61" t="s">
        <v>2553</v>
      </c>
      <c r="G1125" s="43" t="str">
        <f t="shared" si="282"/>
        <v>50,49</v>
      </c>
      <c r="H1125" s="43" t="str">
        <f t="shared" si="283"/>
        <v>50,49</v>
      </c>
      <c r="I1125" s="43">
        <f t="shared" si="284"/>
        <v>53.49</v>
      </c>
      <c r="J1125" s="61" t="s">
        <v>3023</v>
      </c>
      <c r="K1125" s="58" t="str">
        <f t="shared" si="285"/>
        <v>813,72</v>
      </c>
      <c r="L1125" s="47">
        <f t="shared" si="286"/>
        <v>814</v>
      </c>
      <c r="M1125" s="53">
        <v>1.1000000000000001</v>
      </c>
      <c r="N1125" s="54">
        <v>60</v>
      </c>
      <c r="O1125" s="55">
        <f t="shared" si="287"/>
        <v>955.40000000000009</v>
      </c>
      <c r="P1125" s="57">
        <f t="shared" si="289"/>
        <v>955</v>
      </c>
      <c r="Q1125" s="23"/>
      <c r="R1125" s="23"/>
      <c r="S1125" s="46">
        <v>25</v>
      </c>
      <c r="T1125" s="46">
        <v>25</v>
      </c>
      <c r="U1125" s="46">
        <f t="shared" si="279"/>
        <v>180</v>
      </c>
      <c r="V1125" s="15">
        <f t="shared" si="288"/>
        <v>230</v>
      </c>
      <c r="AA1125" s="8"/>
      <c r="AB1125" s="7"/>
    </row>
    <row r="1126" spans="1:29" ht="13.5" customHeight="1">
      <c r="A1126" s="23" t="str">
        <f t="shared" si="281"/>
        <v>LW11 12070Podstawowy</v>
      </c>
      <c r="B1126" s="18" t="s">
        <v>95</v>
      </c>
      <c r="C1126" s="14" t="s">
        <v>431</v>
      </c>
      <c r="D1126" s="15">
        <v>120</v>
      </c>
      <c r="E1126" s="13">
        <v>70</v>
      </c>
      <c r="F1126" s="61" t="s">
        <v>2651</v>
      </c>
      <c r="G1126" s="43" t="str">
        <f t="shared" si="282"/>
        <v>52,7</v>
      </c>
      <c r="H1126" s="43" t="str">
        <f t="shared" si="283"/>
        <v>52,7</v>
      </c>
      <c r="I1126" s="43">
        <f t="shared" si="284"/>
        <v>55.7</v>
      </c>
      <c r="J1126" s="61" t="s">
        <v>3024</v>
      </c>
      <c r="K1126" s="58" t="str">
        <f t="shared" si="285"/>
        <v>701,43</v>
      </c>
      <c r="L1126" s="47">
        <f t="shared" si="286"/>
        <v>702</v>
      </c>
      <c r="M1126" s="53">
        <v>1.1000000000000001</v>
      </c>
      <c r="N1126" s="54">
        <v>60</v>
      </c>
      <c r="O1126" s="55">
        <f t="shared" si="287"/>
        <v>832.2</v>
      </c>
      <c r="P1126" s="57">
        <f t="shared" si="289"/>
        <v>832</v>
      </c>
      <c r="Q1126" s="23"/>
      <c r="R1126" s="23"/>
      <c r="S1126" s="46">
        <v>25</v>
      </c>
      <c r="T1126" s="46">
        <v>25</v>
      </c>
      <c r="U1126" s="46">
        <f t="shared" si="279"/>
        <v>200</v>
      </c>
      <c r="V1126" s="15">
        <f t="shared" si="288"/>
        <v>250</v>
      </c>
      <c r="AA1126" s="8"/>
      <c r="AB1126" s="5"/>
      <c r="AC1126" s="4"/>
    </row>
    <row r="1127" spans="1:29" ht="13.5" customHeight="1">
      <c r="A1127" s="23" t="str">
        <f t="shared" si="281"/>
        <v>LW12 12070Podstawowy</v>
      </c>
      <c r="B1127" s="18" t="s">
        <v>96</v>
      </c>
      <c r="C1127" s="14" t="s">
        <v>431</v>
      </c>
      <c r="D1127" s="15">
        <v>120</v>
      </c>
      <c r="E1127" s="13">
        <v>70</v>
      </c>
      <c r="F1127" s="61" t="s">
        <v>2955</v>
      </c>
      <c r="G1127" s="43" t="str">
        <f t="shared" si="282"/>
        <v>55,16</v>
      </c>
      <c r="H1127" s="43" t="str">
        <f t="shared" si="283"/>
        <v>55,16</v>
      </c>
      <c r="I1127" s="43">
        <f t="shared" si="284"/>
        <v>58.16</v>
      </c>
      <c r="J1127" s="61" t="s">
        <v>3025</v>
      </c>
      <c r="K1127" s="58" t="str">
        <f t="shared" si="285"/>
        <v>798,35</v>
      </c>
      <c r="L1127" s="47">
        <f t="shared" si="286"/>
        <v>799</v>
      </c>
      <c r="M1127" s="53">
        <v>1.1000000000000001</v>
      </c>
      <c r="N1127" s="54">
        <v>60</v>
      </c>
      <c r="O1127" s="55">
        <f t="shared" si="287"/>
        <v>938.90000000000009</v>
      </c>
      <c r="P1127" s="57">
        <f t="shared" si="289"/>
        <v>938</v>
      </c>
      <c r="Q1127" s="23"/>
      <c r="R1127" s="23"/>
      <c r="S1127" s="46">
        <v>25</v>
      </c>
      <c r="T1127" s="46">
        <v>25</v>
      </c>
      <c r="U1127" s="46">
        <f t="shared" si="279"/>
        <v>200</v>
      </c>
      <c r="V1127" s="15">
        <f t="shared" si="288"/>
        <v>250</v>
      </c>
      <c r="AA1127" s="8"/>
      <c r="AB1127" s="5"/>
      <c r="AC1127" s="4"/>
    </row>
    <row r="1128" spans="1:29" ht="13.5" customHeight="1">
      <c r="A1128" s="23" t="str">
        <f t="shared" si="281"/>
        <v>LW13 12070Podstawowy</v>
      </c>
      <c r="B1128" s="18" t="s">
        <v>97</v>
      </c>
      <c r="C1128" s="14" t="s">
        <v>431</v>
      </c>
      <c r="D1128" s="15">
        <v>120</v>
      </c>
      <c r="E1128" s="13">
        <v>70</v>
      </c>
      <c r="F1128" s="61" t="s">
        <v>2956</v>
      </c>
      <c r="G1128" s="43" t="str">
        <f t="shared" si="282"/>
        <v>53,98</v>
      </c>
      <c r="H1128" s="43" t="str">
        <f t="shared" si="283"/>
        <v>53,98</v>
      </c>
      <c r="I1128" s="43">
        <f t="shared" si="284"/>
        <v>56.98</v>
      </c>
      <c r="J1128" s="61" t="s">
        <v>3026</v>
      </c>
      <c r="K1128" s="58" t="str">
        <f t="shared" si="285"/>
        <v>800,34</v>
      </c>
      <c r="L1128" s="47">
        <f t="shared" si="286"/>
        <v>801</v>
      </c>
      <c r="M1128" s="53">
        <v>1.1000000000000001</v>
      </c>
      <c r="N1128" s="54">
        <v>60</v>
      </c>
      <c r="O1128" s="55">
        <f t="shared" si="287"/>
        <v>941.1</v>
      </c>
      <c r="P1128" s="57">
        <f t="shared" si="289"/>
        <v>941</v>
      </c>
      <c r="Q1128" s="23"/>
      <c r="R1128" s="23"/>
      <c r="S1128" s="46">
        <v>25</v>
      </c>
      <c r="T1128" s="46">
        <v>25</v>
      </c>
      <c r="U1128" s="46">
        <f t="shared" si="279"/>
        <v>200</v>
      </c>
      <c r="V1128" s="15">
        <f t="shared" si="288"/>
        <v>250</v>
      </c>
      <c r="AA1128" s="8"/>
      <c r="AB1128" s="5"/>
      <c r="AC1128" s="4"/>
    </row>
    <row r="1129" spans="1:29" ht="13.5" customHeight="1">
      <c r="A1129" s="23" t="str">
        <f t="shared" si="281"/>
        <v>LW14 12070Podstawowy</v>
      </c>
      <c r="B1129" s="18" t="s">
        <v>98</v>
      </c>
      <c r="C1129" s="14" t="s">
        <v>431</v>
      </c>
      <c r="D1129" s="15">
        <v>120</v>
      </c>
      <c r="E1129" s="13">
        <v>70</v>
      </c>
      <c r="F1129" s="61" t="s">
        <v>2957</v>
      </c>
      <c r="G1129" s="43" t="str">
        <f t="shared" si="282"/>
        <v>56,44</v>
      </c>
      <c r="H1129" s="43" t="str">
        <f t="shared" si="283"/>
        <v>56,44</v>
      </c>
      <c r="I1129" s="43">
        <f t="shared" si="284"/>
        <v>59.44</v>
      </c>
      <c r="J1129" s="61" t="s">
        <v>3027</v>
      </c>
      <c r="K1129" s="58" t="str">
        <f t="shared" si="285"/>
        <v>881,44</v>
      </c>
      <c r="L1129" s="47">
        <f t="shared" si="286"/>
        <v>882</v>
      </c>
      <c r="M1129" s="53">
        <v>1.1000000000000001</v>
      </c>
      <c r="N1129" s="54">
        <v>60</v>
      </c>
      <c r="O1129" s="55">
        <f t="shared" si="287"/>
        <v>1030.2</v>
      </c>
      <c r="P1129" s="57">
        <f t="shared" si="289"/>
        <v>1030</v>
      </c>
      <c r="Q1129" s="23"/>
      <c r="R1129" s="23"/>
      <c r="S1129" s="46">
        <v>25</v>
      </c>
      <c r="T1129" s="46">
        <v>25</v>
      </c>
      <c r="U1129" s="46">
        <f t="shared" si="279"/>
        <v>200</v>
      </c>
      <c r="V1129" s="15">
        <f t="shared" si="288"/>
        <v>250</v>
      </c>
      <c r="AA1129" s="8"/>
      <c r="AB1129" s="5"/>
      <c r="AC1129" s="4"/>
    </row>
    <row r="1130" spans="1:29" ht="13.5" customHeight="1">
      <c r="A1130" s="23" t="str">
        <f t="shared" si="281"/>
        <v>LW15 12070Podstawowy</v>
      </c>
      <c r="B1130" s="18" t="s">
        <v>99</v>
      </c>
      <c r="C1130" s="14" t="s">
        <v>431</v>
      </c>
      <c r="D1130" s="15">
        <v>120</v>
      </c>
      <c r="E1130" s="13">
        <v>70</v>
      </c>
      <c r="F1130" s="61" t="s">
        <v>2958</v>
      </c>
      <c r="G1130" s="43" t="str">
        <f t="shared" si="282"/>
        <v>51,94</v>
      </c>
      <c r="H1130" s="43" t="str">
        <f t="shared" si="283"/>
        <v>51,94</v>
      </c>
      <c r="I1130" s="43">
        <f t="shared" si="284"/>
        <v>54.94</v>
      </c>
      <c r="J1130" s="61" t="s">
        <v>3028</v>
      </c>
      <c r="K1130" s="58" t="str">
        <f t="shared" si="285"/>
        <v>664,91</v>
      </c>
      <c r="L1130" s="47">
        <f t="shared" si="286"/>
        <v>665</v>
      </c>
      <c r="M1130" s="53">
        <v>1.1000000000000001</v>
      </c>
      <c r="N1130" s="54">
        <v>60</v>
      </c>
      <c r="O1130" s="55">
        <f t="shared" si="287"/>
        <v>791.50000000000011</v>
      </c>
      <c r="P1130" s="57">
        <f t="shared" si="289"/>
        <v>791</v>
      </c>
      <c r="Q1130" s="23"/>
      <c r="R1130" s="23"/>
      <c r="S1130" s="46">
        <v>25</v>
      </c>
      <c r="T1130" s="46">
        <v>25</v>
      </c>
      <c r="U1130" s="46">
        <f t="shared" si="279"/>
        <v>180</v>
      </c>
      <c r="V1130" s="15">
        <f t="shared" si="288"/>
        <v>230</v>
      </c>
      <c r="AA1130" s="8"/>
      <c r="AB1130" s="5"/>
      <c r="AC1130" s="4"/>
    </row>
    <row r="1131" spans="1:29" ht="13.5" customHeight="1">
      <c r="A1131" s="23" t="str">
        <f t="shared" si="281"/>
        <v>LW16 12070Podstawowy</v>
      </c>
      <c r="B1131" s="18" t="s">
        <v>100</v>
      </c>
      <c r="C1131" s="14" t="s">
        <v>431</v>
      </c>
      <c r="D1131" s="15">
        <v>120</v>
      </c>
      <c r="E1131" s="13">
        <v>70</v>
      </c>
      <c r="F1131" s="61" t="s">
        <v>2959</v>
      </c>
      <c r="G1131" s="43" t="str">
        <f t="shared" si="282"/>
        <v>54,43</v>
      </c>
      <c r="H1131" s="43" t="str">
        <f t="shared" si="283"/>
        <v>54,43</v>
      </c>
      <c r="I1131" s="43">
        <f t="shared" si="284"/>
        <v>57.43</v>
      </c>
      <c r="J1131" s="61" t="s">
        <v>3029</v>
      </c>
      <c r="K1131" s="58" t="str">
        <f t="shared" si="285"/>
        <v>792,05</v>
      </c>
      <c r="L1131" s="47">
        <f t="shared" si="286"/>
        <v>793</v>
      </c>
      <c r="M1131" s="53">
        <v>1.1000000000000001</v>
      </c>
      <c r="N1131" s="54">
        <v>60</v>
      </c>
      <c r="O1131" s="55">
        <f t="shared" si="287"/>
        <v>932.30000000000007</v>
      </c>
      <c r="P1131" s="57">
        <f t="shared" si="289"/>
        <v>932</v>
      </c>
      <c r="Q1131" s="23"/>
      <c r="R1131" s="23"/>
      <c r="S1131" s="46">
        <v>25</v>
      </c>
      <c r="T1131" s="46">
        <v>25</v>
      </c>
      <c r="U1131" s="46">
        <f t="shared" si="279"/>
        <v>200</v>
      </c>
      <c r="V1131" s="15">
        <f t="shared" si="288"/>
        <v>250</v>
      </c>
      <c r="AB1131" s="4"/>
      <c r="AC1131" s="4"/>
    </row>
    <row r="1132" spans="1:29" ht="13.5" customHeight="1">
      <c r="A1132" s="23" t="str">
        <f t="shared" si="281"/>
        <v>LW17 12070Podstawowy</v>
      </c>
      <c r="B1132" s="18" t="s">
        <v>101</v>
      </c>
      <c r="C1132" s="14" t="s">
        <v>431</v>
      </c>
      <c r="D1132" s="15">
        <v>120</v>
      </c>
      <c r="E1132" s="13">
        <v>70</v>
      </c>
      <c r="F1132" s="61" t="s">
        <v>2960</v>
      </c>
      <c r="G1132" s="43" t="str">
        <f t="shared" si="282"/>
        <v>54,31</v>
      </c>
      <c r="H1132" s="43" t="str">
        <f t="shared" si="283"/>
        <v>54,31</v>
      </c>
      <c r="I1132" s="43">
        <f t="shared" si="284"/>
        <v>57.31</v>
      </c>
      <c r="J1132" s="61" t="s">
        <v>3030</v>
      </c>
      <c r="K1132" s="58" t="str">
        <f t="shared" si="285"/>
        <v>870,51</v>
      </c>
      <c r="L1132" s="47">
        <f t="shared" si="286"/>
        <v>871</v>
      </c>
      <c r="M1132" s="53">
        <v>1.1000000000000001</v>
      </c>
      <c r="N1132" s="54">
        <v>60</v>
      </c>
      <c r="O1132" s="55">
        <f t="shared" si="287"/>
        <v>1018.1</v>
      </c>
      <c r="P1132" s="57">
        <f t="shared" si="289"/>
        <v>1018</v>
      </c>
      <c r="Q1132" s="23"/>
      <c r="R1132" s="23"/>
      <c r="S1132" s="46">
        <v>25</v>
      </c>
      <c r="T1132" s="46">
        <v>25</v>
      </c>
      <c r="U1132" s="46">
        <f t="shared" si="279"/>
        <v>200</v>
      </c>
      <c r="V1132" s="15">
        <f t="shared" si="288"/>
        <v>250</v>
      </c>
      <c r="AB1132" s="40"/>
      <c r="AC1132" s="4"/>
    </row>
    <row r="1133" spans="1:29" ht="13.5" customHeight="1">
      <c r="A1133" s="23" t="str">
        <f t="shared" si="281"/>
        <v>LW18 12070Podstawowy</v>
      </c>
      <c r="B1133" s="18" t="s">
        <v>102</v>
      </c>
      <c r="C1133" s="14" t="s">
        <v>431</v>
      </c>
      <c r="D1133" s="15">
        <v>120</v>
      </c>
      <c r="E1133" s="13">
        <v>70</v>
      </c>
      <c r="F1133" s="61" t="s">
        <v>2961</v>
      </c>
      <c r="G1133" s="43" t="str">
        <f t="shared" si="282"/>
        <v>56,77</v>
      </c>
      <c r="H1133" s="43" t="str">
        <f t="shared" si="283"/>
        <v>56,77</v>
      </c>
      <c r="I1133" s="43">
        <f t="shared" si="284"/>
        <v>59.77</v>
      </c>
      <c r="J1133" s="61" t="s">
        <v>3031</v>
      </c>
      <c r="K1133" s="58" t="str">
        <f t="shared" si="285"/>
        <v>916,47</v>
      </c>
      <c r="L1133" s="47">
        <f t="shared" si="286"/>
        <v>917</v>
      </c>
      <c r="M1133" s="53">
        <v>1.1000000000000001</v>
      </c>
      <c r="N1133" s="54">
        <v>60</v>
      </c>
      <c r="O1133" s="55">
        <f t="shared" si="287"/>
        <v>1068.7</v>
      </c>
      <c r="P1133" s="57">
        <f t="shared" si="289"/>
        <v>1068</v>
      </c>
      <c r="Q1133" s="23"/>
      <c r="R1133" s="23"/>
      <c r="S1133" s="46">
        <v>25</v>
      </c>
      <c r="T1133" s="46">
        <v>25</v>
      </c>
      <c r="U1133" s="46">
        <f t="shared" si="279"/>
        <v>200</v>
      </c>
      <c r="V1133" s="15">
        <f t="shared" si="288"/>
        <v>250</v>
      </c>
    </row>
    <row r="1134" spans="1:29" ht="13.5" customHeight="1">
      <c r="A1134" s="23" t="str">
        <f t="shared" si="281"/>
        <v>LW19 12070Podstawowy</v>
      </c>
      <c r="B1134" s="18" t="s">
        <v>103</v>
      </c>
      <c r="C1134" s="14" t="s">
        <v>431</v>
      </c>
      <c r="D1134" s="15">
        <v>120</v>
      </c>
      <c r="E1134" s="13">
        <v>70</v>
      </c>
      <c r="F1134" s="61" t="s">
        <v>2962</v>
      </c>
      <c r="G1134" s="43" t="str">
        <f t="shared" si="282"/>
        <v>52,3</v>
      </c>
      <c r="H1134" s="43" t="str">
        <f t="shared" si="283"/>
        <v>52,3</v>
      </c>
      <c r="I1134" s="43">
        <f t="shared" si="284"/>
        <v>55.3</v>
      </c>
      <c r="J1134" s="61" t="s">
        <v>3032</v>
      </c>
      <c r="K1134" s="58" t="str">
        <f t="shared" si="285"/>
        <v>742,91</v>
      </c>
      <c r="L1134" s="47">
        <f t="shared" si="286"/>
        <v>743</v>
      </c>
      <c r="M1134" s="53">
        <v>1.1000000000000001</v>
      </c>
      <c r="N1134" s="54">
        <v>60</v>
      </c>
      <c r="O1134" s="55">
        <f t="shared" si="287"/>
        <v>877.30000000000007</v>
      </c>
      <c r="P1134" s="57">
        <f t="shared" si="289"/>
        <v>877</v>
      </c>
      <c r="Q1134" s="23"/>
      <c r="R1134" s="23"/>
      <c r="S1134" s="46">
        <v>25</v>
      </c>
      <c r="T1134" s="46">
        <v>25</v>
      </c>
      <c r="U1134" s="46">
        <f t="shared" si="279"/>
        <v>200</v>
      </c>
      <c r="V1134" s="15">
        <f t="shared" si="288"/>
        <v>250</v>
      </c>
    </row>
    <row r="1135" spans="1:29" ht="13.5" customHeight="1">
      <c r="A1135" s="23" t="str">
        <f t="shared" si="281"/>
        <v>LW20 12070Podstawowy</v>
      </c>
      <c r="B1135" s="18" t="s">
        <v>105</v>
      </c>
      <c r="C1135" s="14" t="s">
        <v>431</v>
      </c>
      <c r="D1135" s="15">
        <v>120</v>
      </c>
      <c r="E1135" s="13">
        <v>70</v>
      </c>
      <c r="F1135" s="61" t="s">
        <v>2652</v>
      </c>
      <c r="G1135" s="43" t="str">
        <f t="shared" si="282"/>
        <v>54,79</v>
      </c>
      <c r="H1135" s="43" t="str">
        <f t="shared" si="283"/>
        <v>54,79</v>
      </c>
      <c r="I1135" s="43">
        <f t="shared" si="284"/>
        <v>57.79</v>
      </c>
      <c r="J1135" s="61" t="s">
        <v>3033</v>
      </c>
      <c r="K1135" s="58" t="str">
        <f t="shared" si="285"/>
        <v>824,38</v>
      </c>
      <c r="L1135" s="47">
        <f t="shared" si="286"/>
        <v>825</v>
      </c>
      <c r="M1135" s="53">
        <v>1.1000000000000001</v>
      </c>
      <c r="N1135" s="54">
        <v>60</v>
      </c>
      <c r="O1135" s="55">
        <f t="shared" si="287"/>
        <v>967.50000000000011</v>
      </c>
      <c r="P1135" s="57">
        <f t="shared" si="289"/>
        <v>967</v>
      </c>
      <c r="Q1135" s="23"/>
      <c r="R1135" s="23"/>
      <c r="S1135" s="46">
        <v>25</v>
      </c>
      <c r="T1135" s="46">
        <v>25</v>
      </c>
      <c r="U1135" s="46">
        <f t="shared" si="279"/>
        <v>200</v>
      </c>
      <c r="V1135" s="15">
        <f t="shared" si="288"/>
        <v>250</v>
      </c>
    </row>
    <row r="1136" spans="1:29" ht="13.5" customHeight="1">
      <c r="A1136" s="23" t="str">
        <f t="shared" si="281"/>
        <v>LW2512070Podstawowy</v>
      </c>
      <c r="B1136" s="18" t="s">
        <v>559</v>
      </c>
      <c r="C1136" s="14" t="s">
        <v>431</v>
      </c>
      <c r="D1136" s="15">
        <v>120</v>
      </c>
      <c r="E1136" s="13">
        <v>70</v>
      </c>
      <c r="F1136" s="61" t="s">
        <v>2963</v>
      </c>
      <c r="G1136" s="43" t="str">
        <f t="shared" si="282"/>
        <v>42,82</v>
      </c>
      <c r="H1136" s="43" t="str">
        <f t="shared" si="283"/>
        <v>42,82</v>
      </c>
      <c r="I1136" s="43">
        <f t="shared" si="284"/>
        <v>45.82</v>
      </c>
      <c r="J1136" s="61" t="s">
        <v>3034</v>
      </c>
      <c r="K1136" s="58" t="str">
        <f t="shared" si="285"/>
        <v>656,57</v>
      </c>
      <c r="L1136" s="47">
        <f t="shared" si="286"/>
        <v>657</v>
      </c>
      <c r="M1136" s="53">
        <v>1.1000000000000001</v>
      </c>
      <c r="N1136" s="54">
        <v>60</v>
      </c>
      <c r="O1136" s="55">
        <f t="shared" si="287"/>
        <v>782.7</v>
      </c>
      <c r="P1136" s="57">
        <f t="shared" si="289"/>
        <v>782</v>
      </c>
      <c r="Q1136" s="23"/>
      <c r="R1136" s="23"/>
      <c r="S1136" s="46">
        <v>25</v>
      </c>
      <c r="T1136" s="46">
        <v>25</v>
      </c>
      <c r="U1136" s="46">
        <f t="shared" si="279"/>
        <v>160</v>
      </c>
      <c r="V1136" s="15">
        <f t="shared" si="288"/>
        <v>210</v>
      </c>
    </row>
    <row r="1137" spans="1:22" ht="13.5" customHeight="1">
      <c r="A1137" s="23" t="str">
        <f t="shared" si="281"/>
        <v>LW2612070Podstawowy</v>
      </c>
      <c r="B1137" s="18" t="s">
        <v>560</v>
      </c>
      <c r="C1137" s="14" t="s">
        <v>431</v>
      </c>
      <c r="D1137" s="15">
        <v>120</v>
      </c>
      <c r="E1137" s="13">
        <v>70</v>
      </c>
      <c r="F1137" s="61" t="s">
        <v>2964</v>
      </c>
      <c r="G1137" s="43" t="str">
        <f t="shared" si="282"/>
        <v>45,29</v>
      </c>
      <c r="H1137" s="43" t="str">
        <f t="shared" si="283"/>
        <v>45,29</v>
      </c>
      <c r="I1137" s="43">
        <f t="shared" si="284"/>
        <v>48.29</v>
      </c>
      <c r="J1137" s="61" t="s">
        <v>3035</v>
      </c>
      <c r="K1137" s="58" t="str">
        <f t="shared" si="285"/>
        <v>772,16</v>
      </c>
      <c r="L1137" s="47">
        <f t="shared" si="286"/>
        <v>773</v>
      </c>
      <c r="M1137" s="53">
        <v>1.1000000000000001</v>
      </c>
      <c r="N1137" s="54">
        <v>60</v>
      </c>
      <c r="O1137" s="55">
        <f t="shared" si="287"/>
        <v>910.30000000000007</v>
      </c>
      <c r="P1137" s="57">
        <f t="shared" si="289"/>
        <v>910</v>
      </c>
      <c r="Q1137" s="23"/>
      <c r="R1137" s="23"/>
      <c r="S1137" s="46">
        <v>25</v>
      </c>
      <c r="T1137" s="46">
        <v>25</v>
      </c>
      <c r="U1137" s="46">
        <f t="shared" si="279"/>
        <v>160</v>
      </c>
      <c r="V1137" s="15">
        <f t="shared" si="288"/>
        <v>210</v>
      </c>
    </row>
    <row r="1138" spans="1:22" ht="13.5" customHeight="1">
      <c r="A1138" s="23" t="str">
        <f t="shared" si="281"/>
        <v>LW2712070Podstawowy</v>
      </c>
      <c r="B1138" s="18" t="s">
        <v>1738</v>
      </c>
      <c r="C1138" s="14" t="s">
        <v>431</v>
      </c>
      <c r="D1138" s="15">
        <v>120</v>
      </c>
      <c r="E1138" s="13">
        <v>70</v>
      </c>
      <c r="F1138" s="61" t="s">
        <v>2965</v>
      </c>
      <c r="G1138" s="43" t="str">
        <f t="shared" si="282"/>
        <v>46,45</v>
      </c>
      <c r="H1138" s="43" t="str">
        <f t="shared" si="283"/>
        <v>46,45</v>
      </c>
      <c r="I1138" s="43">
        <f t="shared" si="284"/>
        <v>49.45</v>
      </c>
      <c r="J1138" s="61" t="s">
        <v>25</v>
      </c>
      <c r="K1138" s="58" t="str">
        <f t="shared" si="285"/>
        <v>745,66</v>
      </c>
      <c r="L1138" s="47">
        <f t="shared" si="286"/>
        <v>746</v>
      </c>
      <c r="M1138" s="53">
        <v>1.1000000000000001</v>
      </c>
      <c r="N1138" s="54">
        <v>60</v>
      </c>
      <c r="O1138" s="55">
        <f t="shared" si="287"/>
        <v>880.6</v>
      </c>
      <c r="P1138" s="57">
        <f t="shared" si="289"/>
        <v>880</v>
      </c>
      <c r="Q1138" s="23"/>
      <c r="R1138" s="23"/>
      <c r="S1138" s="46">
        <v>25</v>
      </c>
      <c r="T1138" s="46">
        <v>25</v>
      </c>
      <c r="U1138" s="46">
        <f t="shared" si="279"/>
        <v>160</v>
      </c>
      <c r="V1138" s="15">
        <f t="shared" si="288"/>
        <v>210</v>
      </c>
    </row>
    <row r="1139" spans="1:22" ht="13.5" customHeight="1">
      <c r="A1139" s="23" t="str">
        <f t="shared" si="281"/>
        <v>LW2812070Podstawowy</v>
      </c>
      <c r="B1139" s="18" t="s">
        <v>1739</v>
      </c>
      <c r="C1139" s="14" t="s">
        <v>431</v>
      </c>
      <c r="D1139" s="15">
        <v>120</v>
      </c>
      <c r="E1139" s="13">
        <v>70</v>
      </c>
      <c r="F1139" s="61" t="s">
        <v>2966</v>
      </c>
      <c r="G1139" s="43" t="str">
        <f t="shared" si="282"/>
        <v>49,06</v>
      </c>
      <c r="H1139" s="43" t="str">
        <f t="shared" si="283"/>
        <v>49,06</v>
      </c>
      <c r="I1139" s="43">
        <f t="shared" si="284"/>
        <v>52.06</v>
      </c>
      <c r="J1139" s="61" t="s">
        <v>3036</v>
      </c>
      <c r="K1139" s="58" t="str">
        <f t="shared" si="285"/>
        <v>881,28</v>
      </c>
      <c r="L1139" s="47">
        <f t="shared" si="286"/>
        <v>882</v>
      </c>
      <c r="M1139" s="53">
        <v>1.1000000000000001</v>
      </c>
      <c r="N1139" s="54">
        <v>60</v>
      </c>
      <c r="O1139" s="55">
        <f t="shared" si="287"/>
        <v>1030.2</v>
      </c>
      <c r="P1139" s="57">
        <f t="shared" si="289"/>
        <v>1030</v>
      </c>
      <c r="Q1139" s="23"/>
      <c r="R1139" s="23"/>
      <c r="S1139" s="46">
        <v>25</v>
      </c>
      <c r="T1139" s="46">
        <v>25</v>
      </c>
      <c r="U1139" s="46">
        <f t="shared" si="279"/>
        <v>180</v>
      </c>
      <c r="V1139" s="15">
        <f t="shared" si="288"/>
        <v>230</v>
      </c>
    </row>
    <row r="1140" spans="1:22" ht="13.5" customHeight="1">
      <c r="A1140" s="23" t="str">
        <f t="shared" si="281"/>
        <v>LW2912070Podstawowy</v>
      </c>
      <c r="B1140" s="18" t="s">
        <v>1740</v>
      </c>
      <c r="C1140" s="14" t="s">
        <v>431</v>
      </c>
      <c r="D1140" s="15">
        <v>120</v>
      </c>
      <c r="E1140" s="13">
        <v>70</v>
      </c>
      <c r="F1140" s="61" t="s">
        <v>2967</v>
      </c>
      <c r="G1140" s="43" t="str">
        <f t="shared" si="282"/>
        <v>52,48</v>
      </c>
      <c r="H1140" s="43" t="str">
        <f t="shared" si="283"/>
        <v>52,48</v>
      </c>
      <c r="I1140" s="43">
        <f t="shared" si="284"/>
        <v>55.48</v>
      </c>
      <c r="J1140" s="61" t="s">
        <v>3037</v>
      </c>
      <c r="K1140" s="58" t="str">
        <f t="shared" si="285"/>
        <v>821,29</v>
      </c>
      <c r="L1140" s="47">
        <f t="shared" si="286"/>
        <v>822</v>
      </c>
      <c r="M1140" s="53">
        <v>1.1000000000000001</v>
      </c>
      <c r="N1140" s="54">
        <v>60</v>
      </c>
      <c r="O1140" s="55">
        <f t="shared" si="287"/>
        <v>964.2</v>
      </c>
      <c r="P1140" s="57">
        <f t="shared" si="289"/>
        <v>964</v>
      </c>
      <c r="Q1140" s="23"/>
      <c r="R1140" s="23"/>
      <c r="S1140" s="46">
        <v>25</v>
      </c>
      <c r="T1140" s="46">
        <v>25</v>
      </c>
      <c r="U1140" s="46">
        <f t="shared" si="279"/>
        <v>200</v>
      </c>
      <c r="V1140" s="15">
        <f t="shared" si="288"/>
        <v>250</v>
      </c>
    </row>
    <row r="1141" spans="1:22" ht="13.5" customHeight="1">
      <c r="A1141" s="23" t="str">
        <f t="shared" si="281"/>
        <v>LW3012070Podstawowy</v>
      </c>
      <c r="B1141" s="18" t="s">
        <v>1742</v>
      </c>
      <c r="C1141" s="14" t="s">
        <v>431</v>
      </c>
      <c r="D1141" s="15">
        <v>120</v>
      </c>
      <c r="E1141" s="13">
        <v>70</v>
      </c>
      <c r="F1141" s="61" t="s">
        <v>2968</v>
      </c>
      <c r="G1141" s="43" t="str">
        <f t="shared" si="282"/>
        <v>55,09</v>
      </c>
      <c r="H1141" s="43" t="str">
        <f t="shared" si="283"/>
        <v>55,09</v>
      </c>
      <c r="I1141" s="43">
        <f t="shared" si="284"/>
        <v>58.09</v>
      </c>
      <c r="J1141" s="61" t="s">
        <v>3038</v>
      </c>
      <c r="K1141" s="58" t="str">
        <f t="shared" si="285"/>
        <v>998,51</v>
      </c>
      <c r="L1141" s="47">
        <f t="shared" si="286"/>
        <v>999</v>
      </c>
      <c r="M1141" s="53">
        <v>1.1000000000000001</v>
      </c>
      <c r="N1141" s="54">
        <v>60</v>
      </c>
      <c r="O1141" s="55">
        <f t="shared" si="287"/>
        <v>1158.9000000000001</v>
      </c>
      <c r="P1141" s="57">
        <f t="shared" si="289"/>
        <v>1158</v>
      </c>
      <c r="Q1141" s="23"/>
      <c r="R1141" s="23"/>
      <c r="S1141" s="46">
        <v>25</v>
      </c>
      <c r="T1141" s="46">
        <v>25</v>
      </c>
      <c r="U1141" s="46">
        <f t="shared" si="279"/>
        <v>200</v>
      </c>
      <c r="V1141" s="15">
        <f t="shared" si="288"/>
        <v>250</v>
      </c>
    </row>
    <row r="1142" spans="1:22" ht="13.5" customHeight="1">
      <c r="A1142" s="23" t="str">
        <f t="shared" si="281"/>
        <v>LW3112070Podstawowy</v>
      </c>
      <c r="B1142" s="18" t="s">
        <v>1743</v>
      </c>
      <c r="C1142" s="14" t="s">
        <v>431</v>
      </c>
      <c r="D1142" s="15">
        <v>120</v>
      </c>
      <c r="E1142" s="13">
        <v>70</v>
      </c>
      <c r="F1142" s="61" t="s">
        <v>2969</v>
      </c>
      <c r="G1142" s="43" t="str">
        <f t="shared" si="282"/>
        <v>56,9</v>
      </c>
      <c r="H1142" s="43" t="str">
        <f t="shared" si="283"/>
        <v>56,9</v>
      </c>
      <c r="I1142" s="43">
        <f t="shared" si="284"/>
        <v>59.9</v>
      </c>
      <c r="J1142" s="61" t="s">
        <v>3039</v>
      </c>
      <c r="K1142" s="58" t="str">
        <f t="shared" si="285"/>
        <v>965,91</v>
      </c>
      <c r="L1142" s="47">
        <f t="shared" si="286"/>
        <v>966</v>
      </c>
      <c r="M1142" s="53">
        <v>1.1000000000000001</v>
      </c>
      <c r="N1142" s="54">
        <v>60</v>
      </c>
      <c r="O1142" s="55">
        <f t="shared" si="287"/>
        <v>1122.6000000000001</v>
      </c>
      <c r="P1142" s="57">
        <f t="shared" si="289"/>
        <v>1122</v>
      </c>
      <c r="Q1142" s="23"/>
      <c r="R1142" s="23"/>
      <c r="S1142" s="46">
        <v>25</v>
      </c>
      <c r="T1142" s="46">
        <v>25</v>
      </c>
      <c r="U1142" s="46">
        <f t="shared" si="279"/>
        <v>200</v>
      </c>
      <c r="V1142" s="15">
        <f t="shared" si="288"/>
        <v>250</v>
      </c>
    </row>
    <row r="1143" spans="1:22" ht="13.5" customHeight="1">
      <c r="A1143" s="23" t="str">
        <f t="shared" si="281"/>
        <v>LW3212070Podstawowy</v>
      </c>
      <c r="B1143" s="18" t="s">
        <v>1744</v>
      </c>
      <c r="C1143" s="14" t="s">
        <v>431</v>
      </c>
      <c r="D1143" s="15">
        <v>120</v>
      </c>
      <c r="E1143" s="13">
        <v>70</v>
      </c>
      <c r="F1143" s="61" t="s">
        <v>2970</v>
      </c>
      <c r="G1143" s="43" t="str">
        <f t="shared" si="282"/>
        <v>59,5</v>
      </c>
      <c r="H1143" s="43" t="str">
        <f t="shared" si="283"/>
        <v>59,5</v>
      </c>
      <c r="I1143" s="43">
        <f t="shared" si="284"/>
        <v>62.5</v>
      </c>
      <c r="J1143" s="61" t="s">
        <v>3040</v>
      </c>
      <c r="K1143" s="58" t="str">
        <f t="shared" si="285"/>
        <v>1104,91</v>
      </c>
      <c r="L1143" s="47">
        <f t="shared" si="286"/>
        <v>1105</v>
      </c>
      <c r="M1143" s="53">
        <v>1.1000000000000001</v>
      </c>
      <c r="N1143" s="54">
        <v>60</v>
      </c>
      <c r="O1143" s="55">
        <f t="shared" si="287"/>
        <v>1275.5</v>
      </c>
      <c r="P1143" s="57">
        <f t="shared" si="289"/>
        <v>1275</v>
      </c>
      <c r="Q1143" s="23"/>
      <c r="R1143" s="23"/>
      <c r="S1143" s="46">
        <v>25</v>
      </c>
      <c r="T1143" s="46">
        <v>25</v>
      </c>
      <c r="U1143" s="46">
        <f t="shared" si="279"/>
        <v>200</v>
      </c>
      <c r="V1143" s="15">
        <f t="shared" si="288"/>
        <v>250</v>
      </c>
    </row>
    <row r="1144" spans="1:22" ht="13.5" customHeight="1">
      <c r="A1144" s="23" t="str">
        <f t="shared" si="281"/>
        <v>LW3312070Podstawowy</v>
      </c>
      <c r="B1144" s="18" t="s">
        <v>1745</v>
      </c>
      <c r="C1144" s="14" t="s">
        <v>431</v>
      </c>
      <c r="D1144" s="15">
        <v>120</v>
      </c>
      <c r="E1144" s="13">
        <v>70</v>
      </c>
      <c r="F1144" s="61" t="s">
        <v>2971</v>
      </c>
      <c r="G1144" s="43" t="str">
        <f t="shared" si="282"/>
        <v>61,11</v>
      </c>
      <c r="H1144" s="43" t="str">
        <f t="shared" si="283"/>
        <v>61,11</v>
      </c>
      <c r="I1144" s="43">
        <f t="shared" si="284"/>
        <v>64.11</v>
      </c>
      <c r="J1144" s="61" t="s">
        <v>3041</v>
      </c>
      <c r="K1144" s="58" t="str">
        <f t="shared" si="285"/>
        <v>941,36</v>
      </c>
      <c r="L1144" s="47">
        <f t="shared" si="286"/>
        <v>942</v>
      </c>
      <c r="M1144" s="53">
        <v>1.1000000000000001</v>
      </c>
      <c r="N1144" s="54">
        <v>60</v>
      </c>
      <c r="O1144" s="55">
        <f t="shared" si="287"/>
        <v>1096.2</v>
      </c>
      <c r="P1144" s="57">
        <f t="shared" si="289"/>
        <v>1096</v>
      </c>
      <c r="Q1144" s="23"/>
      <c r="R1144" s="23"/>
      <c r="S1144" s="46">
        <v>25</v>
      </c>
      <c r="T1144" s="46">
        <v>25</v>
      </c>
      <c r="U1144" s="46">
        <f t="shared" si="279"/>
        <v>200</v>
      </c>
      <c r="V1144" s="15">
        <f t="shared" si="288"/>
        <v>250</v>
      </c>
    </row>
    <row r="1145" spans="1:22" ht="13.5" customHeight="1">
      <c r="A1145" s="23" t="str">
        <f t="shared" si="281"/>
        <v>LW3412070Podstawowy</v>
      </c>
      <c r="B1145" s="18" t="s">
        <v>1746</v>
      </c>
      <c r="C1145" s="14" t="s">
        <v>431</v>
      </c>
      <c r="D1145" s="15">
        <v>120</v>
      </c>
      <c r="E1145" s="13">
        <v>70</v>
      </c>
      <c r="F1145" s="61" t="s">
        <v>2972</v>
      </c>
      <c r="G1145" s="43" t="str">
        <f t="shared" si="282"/>
        <v>59,93</v>
      </c>
      <c r="H1145" s="43" t="str">
        <f t="shared" si="283"/>
        <v>59,93</v>
      </c>
      <c r="I1145" s="43">
        <f t="shared" si="284"/>
        <v>62.93</v>
      </c>
      <c r="J1145" s="61" t="s">
        <v>3042</v>
      </c>
      <c r="K1145" s="58" t="str">
        <f t="shared" si="285"/>
        <v>1111,04</v>
      </c>
      <c r="L1145" s="47">
        <f t="shared" si="286"/>
        <v>1112</v>
      </c>
      <c r="M1145" s="53">
        <v>1.1000000000000001</v>
      </c>
      <c r="N1145" s="54">
        <v>60</v>
      </c>
      <c r="O1145" s="55">
        <f t="shared" si="287"/>
        <v>1283.2</v>
      </c>
      <c r="P1145" s="57">
        <f t="shared" si="289"/>
        <v>1283</v>
      </c>
      <c r="Q1145" s="23"/>
      <c r="R1145" s="23"/>
      <c r="S1145" s="46">
        <v>25</v>
      </c>
      <c r="T1145" s="46">
        <v>25</v>
      </c>
      <c r="U1145" s="46">
        <f t="shared" si="279"/>
        <v>200</v>
      </c>
      <c r="V1145" s="15">
        <f t="shared" si="288"/>
        <v>250</v>
      </c>
    </row>
    <row r="1146" spans="1:22" ht="13.5" customHeight="1">
      <c r="A1146" s="23" t="str">
        <f t="shared" si="281"/>
        <v>LW3512070Podstawowy</v>
      </c>
      <c r="B1146" s="18" t="s">
        <v>1747</v>
      </c>
      <c r="C1146" s="14" t="s">
        <v>431</v>
      </c>
      <c r="D1146" s="15">
        <v>120</v>
      </c>
      <c r="E1146" s="13">
        <v>70</v>
      </c>
      <c r="F1146" s="61" t="s">
        <v>2973</v>
      </c>
      <c r="G1146" s="43" t="str">
        <f t="shared" si="282"/>
        <v>52,42</v>
      </c>
      <c r="H1146" s="43" t="str">
        <f t="shared" si="283"/>
        <v>52,42</v>
      </c>
      <c r="I1146" s="43">
        <f t="shared" si="284"/>
        <v>55.42</v>
      </c>
      <c r="J1146" s="61" t="s">
        <v>3043</v>
      </c>
      <c r="K1146" s="58" t="str">
        <f t="shared" si="285"/>
        <v>751,22</v>
      </c>
      <c r="L1146" s="47">
        <f t="shared" si="286"/>
        <v>752</v>
      </c>
      <c r="M1146" s="53">
        <v>1.1000000000000001</v>
      </c>
      <c r="N1146" s="54">
        <v>60</v>
      </c>
      <c r="O1146" s="55">
        <f t="shared" si="287"/>
        <v>887.2</v>
      </c>
      <c r="P1146" s="57">
        <f t="shared" si="289"/>
        <v>887</v>
      </c>
      <c r="Q1146" s="23"/>
      <c r="R1146" s="23"/>
      <c r="S1146" s="46">
        <v>25</v>
      </c>
      <c r="T1146" s="46">
        <v>25</v>
      </c>
      <c r="U1146" s="46">
        <f t="shared" si="279"/>
        <v>200</v>
      </c>
      <c r="V1146" s="15">
        <f t="shared" si="288"/>
        <v>250</v>
      </c>
    </row>
    <row r="1147" spans="1:22" ht="13.5" customHeight="1">
      <c r="A1147" s="23" t="str">
        <f t="shared" si="281"/>
        <v>LW3612070Podstawowy</v>
      </c>
      <c r="B1147" s="18" t="s">
        <v>1748</v>
      </c>
      <c r="C1147" s="14" t="s">
        <v>431</v>
      </c>
      <c r="D1147" s="15">
        <v>120</v>
      </c>
      <c r="E1147" s="13">
        <v>70</v>
      </c>
      <c r="F1147" s="61" t="s">
        <v>2974</v>
      </c>
      <c r="G1147" s="43" t="str">
        <f t="shared" si="282"/>
        <v>55,03</v>
      </c>
      <c r="H1147" s="43" t="str">
        <f t="shared" si="283"/>
        <v>55,03</v>
      </c>
      <c r="I1147" s="43">
        <f t="shared" si="284"/>
        <v>58.03</v>
      </c>
      <c r="J1147" s="61" t="s">
        <v>3044</v>
      </c>
      <c r="K1147" s="58" t="str">
        <f t="shared" si="285"/>
        <v>890,23</v>
      </c>
      <c r="L1147" s="47">
        <f t="shared" si="286"/>
        <v>891</v>
      </c>
      <c r="M1147" s="53">
        <v>1.1000000000000001</v>
      </c>
      <c r="N1147" s="54">
        <v>60</v>
      </c>
      <c r="O1147" s="55">
        <f t="shared" si="287"/>
        <v>1040.0999999999999</v>
      </c>
      <c r="P1147" s="57">
        <f t="shared" si="289"/>
        <v>1040</v>
      </c>
      <c r="Q1147" s="23"/>
      <c r="R1147" s="23"/>
      <c r="S1147" s="46">
        <v>25</v>
      </c>
      <c r="T1147" s="46">
        <v>25</v>
      </c>
      <c r="U1147" s="46">
        <f t="shared" si="279"/>
        <v>200</v>
      </c>
      <c r="V1147" s="15">
        <f t="shared" si="288"/>
        <v>250</v>
      </c>
    </row>
    <row r="1148" spans="1:22" ht="13.5" customHeight="1">
      <c r="A1148" s="23" t="str">
        <f t="shared" si="281"/>
        <v>LW3712070Podstawowy</v>
      </c>
      <c r="B1148" s="18" t="s">
        <v>1907</v>
      </c>
      <c r="C1148" s="14" t="s">
        <v>431</v>
      </c>
      <c r="D1148" s="15">
        <v>120</v>
      </c>
      <c r="E1148" s="13">
        <v>70</v>
      </c>
      <c r="F1148" s="61" t="s">
        <v>2651</v>
      </c>
      <c r="G1148" s="43" t="str">
        <f t="shared" si="282"/>
        <v>52,7</v>
      </c>
      <c r="H1148" s="43" t="str">
        <f t="shared" si="283"/>
        <v>52,7</v>
      </c>
      <c r="I1148" s="43">
        <f t="shared" si="284"/>
        <v>55.7</v>
      </c>
      <c r="J1148" s="61" t="s">
        <v>3045</v>
      </c>
      <c r="K1148" s="58" t="str">
        <f t="shared" si="285"/>
        <v>688,68</v>
      </c>
      <c r="L1148" s="47">
        <f t="shared" si="286"/>
        <v>689</v>
      </c>
      <c r="M1148" s="53">
        <v>1.1000000000000001</v>
      </c>
      <c r="N1148" s="54">
        <v>60</v>
      </c>
      <c r="O1148" s="55">
        <f t="shared" si="287"/>
        <v>817.90000000000009</v>
      </c>
      <c r="P1148" s="57">
        <f t="shared" si="289"/>
        <v>817</v>
      </c>
      <c r="Q1148" s="23"/>
      <c r="R1148" s="23"/>
      <c r="S1148" s="46">
        <v>25</v>
      </c>
      <c r="T1148" s="46">
        <v>25</v>
      </c>
      <c r="U1148" s="46">
        <f t="shared" si="279"/>
        <v>200</v>
      </c>
      <c r="V1148" s="15">
        <f t="shared" si="288"/>
        <v>250</v>
      </c>
    </row>
    <row r="1149" spans="1:22" ht="13.5" customHeight="1">
      <c r="A1149" s="23" t="str">
        <f t="shared" si="281"/>
        <v>LW3812070Podstawowy</v>
      </c>
      <c r="B1149" s="18" t="s">
        <v>1978</v>
      </c>
      <c r="C1149" s="14" t="s">
        <v>431</v>
      </c>
      <c r="D1149" s="15">
        <v>120</v>
      </c>
      <c r="E1149" s="13">
        <v>70</v>
      </c>
      <c r="F1149" s="61" t="s">
        <v>46</v>
      </c>
      <c r="G1149" s="43" t="str">
        <f t="shared" si="282"/>
        <v>52,46</v>
      </c>
      <c r="H1149" s="43" t="str">
        <f t="shared" si="283"/>
        <v>52,46</v>
      </c>
      <c r="I1149" s="43">
        <f t="shared" si="284"/>
        <v>55.46</v>
      </c>
      <c r="J1149" s="61" t="s">
        <v>3046</v>
      </c>
      <c r="K1149" s="58" t="str">
        <f t="shared" si="285"/>
        <v>813,80</v>
      </c>
      <c r="L1149" s="47">
        <f t="shared" si="286"/>
        <v>814</v>
      </c>
      <c r="M1149" s="53">
        <v>1.1000000000000001</v>
      </c>
      <c r="N1149" s="54">
        <v>60</v>
      </c>
      <c r="O1149" s="55">
        <f t="shared" si="287"/>
        <v>955.40000000000009</v>
      </c>
      <c r="P1149" s="57">
        <f t="shared" si="289"/>
        <v>955</v>
      </c>
      <c r="Q1149" s="23"/>
      <c r="R1149" s="23"/>
      <c r="S1149" s="46">
        <v>25</v>
      </c>
      <c r="T1149" s="46">
        <v>25</v>
      </c>
      <c r="U1149" s="46">
        <f t="shared" si="279"/>
        <v>200</v>
      </c>
      <c r="V1149" s="15">
        <f t="shared" si="288"/>
        <v>250</v>
      </c>
    </row>
    <row r="1150" spans="1:22" ht="13.5" customHeight="1">
      <c r="A1150" s="235" t="str">
        <f t="shared" ref="A1150:A1186" si="290">CONCATENATE(B1150,D1150,E1150,C1150)</f>
        <v>LW duble 1 12070Kolor</v>
      </c>
      <c r="B1150" s="18" t="s">
        <v>90</v>
      </c>
      <c r="C1150" s="14" t="s">
        <v>2</v>
      </c>
      <c r="D1150" s="15">
        <v>120</v>
      </c>
      <c r="E1150" s="13">
        <v>70</v>
      </c>
      <c r="F1150" s="61" t="s">
        <v>2944</v>
      </c>
      <c r="G1150" s="43" t="str">
        <f>LEFT(F1150,FIND("kg",F1150)-2)</f>
        <v>52,47</v>
      </c>
      <c r="H1150" s="43" t="str">
        <f t="shared" ref="H1150:H1186" si="291">MID(G1150,1,5)</f>
        <v>52,47</v>
      </c>
      <c r="I1150" s="43">
        <f t="shared" ref="I1150:I1186" si="292">H1150+3</f>
        <v>55.47</v>
      </c>
      <c r="J1150" s="61" t="s">
        <v>2975</v>
      </c>
      <c r="K1150" s="58" t="str">
        <f t="shared" ref="K1150:K1159" si="293">LEFT(J1150,FIND("zł",J1150)-2)</f>
        <v>871,12</v>
      </c>
      <c r="L1150" s="51">
        <f t="shared" ref="L1150:L1165" si="294">ROUNDUP(K1150,0)</f>
        <v>872</v>
      </c>
      <c r="M1150" s="53">
        <v>1.1000000000000001</v>
      </c>
      <c r="N1150" s="54">
        <v>60</v>
      </c>
      <c r="O1150" s="55">
        <f t="shared" ref="O1150:O1186" si="295">L1150*M1150+N1150</f>
        <v>1019.2</v>
      </c>
      <c r="P1150" s="57">
        <f t="shared" ref="P1150:P1186" si="296">INT(O1150)</f>
        <v>1019</v>
      </c>
      <c r="Q1150" s="23"/>
      <c r="R1150" s="23"/>
      <c r="S1150" s="46">
        <v>25</v>
      </c>
      <c r="T1150" s="46">
        <v>25</v>
      </c>
      <c r="U1150" s="46">
        <f t="shared" si="279"/>
        <v>200</v>
      </c>
      <c r="V1150" s="15">
        <f>SUM(S1150:U1150)</f>
        <v>250</v>
      </c>
    </row>
    <row r="1151" spans="1:22" ht="13.5" customHeight="1">
      <c r="A1151" s="235" t="str">
        <f t="shared" si="290"/>
        <v>LW duble 2 12070Kolor</v>
      </c>
      <c r="B1151" s="18" t="s">
        <v>91</v>
      </c>
      <c r="C1151" s="14" t="s">
        <v>2</v>
      </c>
      <c r="D1151" s="15">
        <v>120</v>
      </c>
      <c r="E1151" s="13">
        <v>70</v>
      </c>
      <c r="F1151" s="61" t="s">
        <v>2945</v>
      </c>
      <c r="G1151" s="43" t="str">
        <f t="shared" ref="G1151:G1186" si="297">LEFT(F1151,FIND("kg",F1151)-2)</f>
        <v>49,37</v>
      </c>
      <c r="H1151" s="43" t="str">
        <f t="shared" si="291"/>
        <v>49,37</v>
      </c>
      <c r="I1151" s="43">
        <f t="shared" si="292"/>
        <v>52.37</v>
      </c>
      <c r="J1151" s="61" t="s">
        <v>2976</v>
      </c>
      <c r="K1151" s="58" t="str">
        <f t="shared" si="293"/>
        <v>958,68</v>
      </c>
      <c r="L1151" s="51">
        <f t="shared" si="294"/>
        <v>959</v>
      </c>
      <c r="M1151" s="53">
        <v>1.1000000000000001</v>
      </c>
      <c r="N1151" s="54">
        <v>60</v>
      </c>
      <c r="O1151" s="55">
        <f t="shared" si="295"/>
        <v>1114.9000000000001</v>
      </c>
      <c r="P1151" s="57">
        <f t="shared" si="296"/>
        <v>1114</v>
      </c>
      <c r="Q1151" s="23"/>
      <c r="R1151" s="23"/>
      <c r="S1151" s="46">
        <v>25</v>
      </c>
      <c r="T1151" s="46">
        <v>25</v>
      </c>
      <c r="U1151" s="46">
        <f t="shared" si="279"/>
        <v>180</v>
      </c>
      <c r="V1151" s="15">
        <f t="shared" ref="V1151:V1186" si="298">SUM(S1151:U1151)</f>
        <v>230</v>
      </c>
    </row>
    <row r="1152" spans="1:22" ht="13.5" customHeight="1">
      <c r="A1152" s="235" t="str">
        <f t="shared" si="290"/>
        <v>LW duble 3 12070Kolor</v>
      </c>
      <c r="B1152" s="18" t="s">
        <v>92</v>
      </c>
      <c r="C1152" s="14" t="s">
        <v>2</v>
      </c>
      <c r="D1152" s="15">
        <v>120</v>
      </c>
      <c r="E1152" s="13">
        <v>70</v>
      </c>
      <c r="F1152" s="61" t="s">
        <v>2946</v>
      </c>
      <c r="G1152" s="43" t="str">
        <f t="shared" si="297"/>
        <v>56,75</v>
      </c>
      <c r="H1152" s="43" t="str">
        <f t="shared" si="291"/>
        <v>56,75</v>
      </c>
      <c r="I1152" s="43">
        <f t="shared" si="292"/>
        <v>59.75</v>
      </c>
      <c r="J1152" s="61" t="s">
        <v>2977</v>
      </c>
      <c r="K1152" s="58" t="str">
        <f t="shared" si="293"/>
        <v>1192,93</v>
      </c>
      <c r="L1152" s="51">
        <f t="shared" si="294"/>
        <v>1193</v>
      </c>
      <c r="M1152" s="53">
        <v>1.1000000000000001</v>
      </c>
      <c r="N1152" s="54">
        <v>60</v>
      </c>
      <c r="O1152" s="55">
        <f t="shared" si="295"/>
        <v>1372.3000000000002</v>
      </c>
      <c r="P1152" s="57">
        <f t="shared" si="296"/>
        <v>1372</v>
      </c>
      <c r="Q1152" s="23"/>
      <c r="R1152" s="23"/>
      <c r="S1152" s="46">
        <v>25</v>
      </c>
      <c r="T1152" s="46">
        <v>25</v>
      </c>
      <c r="U1152" s="46">
        <f t="shared" si="279"/>
        <v>200</v>
      </c>
      <c r="V1152" s="15">
        <f t="shared" si="298"/>
        <v>250</v>
      </c>
    </row>
    <row r="1153" spans="1:22" ht="13.5" customHeight="1">
      <c r="A1153" s="235" t="str">
        <f t="shared" si="290"/>
        <v>LW1 12070Kolor</v>
      </c>
      <c r="B1153" s="18" t="s">
        <v>93</v>
      </c>
      <c r="C1153" s="14" t="s">
        <v>2</v>
      </c>
      <c r="D1153" s="15">
        <v>120</v>
      </c>
      <c r="E1153" s="13">
        <v>70</v>
      </c>
      <c r="F1153" s="61" t="s">
        <v>2947</v>
      </c>
      <c r="G1153" s="43" t="str">
        <f t="shared" si="297"/>
        <v>39,07</v>
      </c>
      <c r="H1153" s="43" t="str">
        <f t="shared" si="291"/>
        <v>39,07</v>
      </c>
      <c r="I1153" s="43">
        <f t="shared" si="292"/>
        <v>42.07</v>
      </c>
      <c r="J1153" s="61" t="s">
        <v>2978</v>
      </c>
      <c r="K1153" s="58" t="str">
        <f t="shared" si="293"/>
        <v>585,20</v>
      </c>
      <c r="L1153" s="51">
        <f t="shared" si="294"/>
        <v>586</v>
      </c>
      <c r="M1153" s="53">
        <v>1.1000000000000001</v>
      </c>
      <c r="N1153" s="54">
        <v>60</v>
      </c>
      <c r="O1153" s="55">
        <f t="shared" si="295"/>
        <v>704.6</v>
      </c>
      <c r="P1153" s="57">
        <f t="shared" si="296"/>
        <v>704</v>
      </c>
      <c r="Q1153" s="23"/>
      <c r="R1153" s="23"/>
      <c r="S1153" s="46">
        <v>25</v>
      </c>
      <c r="T1153" s="46">
        <v>25</v>
      </c>
      <c r="U1153" s="46">
        <f t="shared" si="279"/>
        <v>160</v>
      </c>
      <c r="V1153" s="15">
        <f t="shared" si="298"/>
        <v>210</v>
      </c>
    </row>
    <row r="1154" spans="1:22" ht="13.5" customHeight="1">
      <c r="A1154" s="235" t="str">
        <f t="shared" si="290"/>
        <v>LW2 12070Kolor</v>
      </c>
      <c r="B1154" s="18" t="s">
        <v>104</v>
      </c>
      <c r="C1154" s="14" t="s">
        <v>2</v>
      </c>
      <c r="D1154" s="15">
        <v>120</v>
      </c>
      <c r="E1154" s="13">
        <v>70</v>
      </c>
      <c r="F1154" s="61" t="s">
        <v>2948</v>
      </c>
      <c r="G1154" s="43" t="str">
        <f t="shared" si="297"/>
        <v>40,43</v>
      </c>
      <c r="H1154" s="43" t="str">
        <f t="shared" si="291"/>
        <v>40,43</v>
      </c>
      <c r="I1154" s="43">
        <f t="shared" si="292"/>
        <v>43.43</v>
      </c>
      <c r="J1154" s="61" t="s">
        <v>2979</v>
      </c>
      <c r="K1154" s="58" t="str">
        <f t="shared" si="293"/>
        <v>633,46</v>
      </c>
      <c r="L1154" s="51">
        <f t="shared" si="294"/>
        <v>634</v>
      </c>
      <c r="M1154" s="53">
        <v>1.1000000000000001</v>
      </c>
      <c r="N1154" s="54">
        <v>60</v>
      </c>
      <c r="O1154" s="55">
        <f t="shared" si="295"/>
        <v>757.40000000000009</v>
      </c>
      <c r="P1154" s="57">
        <f t="shared" si="296"/>
        <v>757</v>
      </c>
      <c r="Q1154" s="23"/>
      <c r="R1154" s="23"/>
      <c r="S1154" s="46">
        <v>25</v>
      </c>
      <c r="T1154" s="46">
        <v>25</v>
      </c>
      <c r="U1154" s="46">
        <f t="shared" si="279"/>
        <v>160</v>
      </c>
      <c r="V1154" s="15">
        <f t="shared" si="298"/>
        <v>210</v>
      </c>
    </row>
    <row r="1155" spans="1:22" ht="13.5" customHeight="1">
      <c r="A1155" s="235" t="str">
        <f t="shared" si="290"/>
        <v>LW3 12070Kolor</v>
      </c>
      <c r="B1155" s="18" t="s">
        <v>106</v>
      </c>
      <c r="C1155" s="14" t="s">
        <v>2</v>
      </c>
      <c r="D1155" s="15">
        <v>120</v>
      </c>
      <c r="E1155" s="13">
        <v>70</v>
      </c>
      <c r="F1155" s="61" t="s">
        <v>2949</v>
      </c>
      <c r="G1155" s="43" t="str">
        <f t="shared" si="297"/>
        <v>42,88</v>
      </c>
      <c r="H1155" s="43" t="str">
        <f t="shared" si="291"/>
        <v>42,88</v>
      </c>
      <c r="I1155" s="43">
        <f t="shared" si="292"/>
        <v>45.88</v>
      </c>
      <c r="J1155" s="61" t="s">
        <v>2980</v>
      </c>
      <c r="K1155" s="58" t="str">
        <f t="shared" si="293"/>
        <v>666,62</v>
      </c>
      <c r="L1155" s="51">
        <f t="shared" si="294"/>
        <v>667</v>
      </c>
      <c r="M1155" s="53">
        <v>1.1000000000000001</v>
      </c>
      <c r="N1155" s="54">
        <v>60</v>
      </c>
      <c r="O1155" s="55">
        <f t="shared" si="295"/>
        <v>793.7</v>
      </c>
      <c r="P1155" s="57">
        <f t="shared" si="296"/>
        <v>793</v>
      </c>
      <c r="Q1155" s="23"/>
      <c r="R1155" s="23"/>
      <c r="S1155" s="46">
        <v>25</v>
      </c>
      <c r="T1155" s="46">
        <v>25</v>
      </c>
      <c r="U1155" s="46">
        <f t="shared" ref="U1155:U1218" si="299">IF(I1155&lt;=$AA$5,$AB$4,IF(I1155&lt;=$AA$15,$AB$6,IF(I1155&lt;=$AA$17,$AB$16,IF(I1155&lt;=$AA$19,AB$18,IF(I1155&lt;=$AA$21,AB$20,IF(I1155&lt;=$AA$23,AB$22,AB$23))))))</f>
        <v>160</v>
      </c>
      <c r="V1155" s="15">
        <f t="shared" si="298"/>
        <v>210</v>
      </c>
    </row>
    <row r="1156" spans="1:22" ht="13.5" customHeight="1">
      <c r="A1156" s="235" t="str">
        <f t="shared" si="290"/>
        <v>LW4 12070Kolor</v>
      </c>
      <c r="B1156" s="18" t="s">
        <v>107</v>
      </c>
      <c r="C1156" s="14" t="s">
        <v>2</v>
      </c>
      <c r="D1156" s="15">
        <v>120</v>
      </c>
      <c r="E1156" s="13">
        <v>70</v>
      </c>
      <c r="F1156" s="61" t="s">
        <v>2950</v>
      </c>
      <c r="G1156" s="43" t="str">
        <f t="shared" si="297"/>
        <v>46,8</v>
      </c>
      <c r="H1156" s="43" t="str">
        <f t="shared" si="291"/>
        <v>46,8</v>
      </c>
      <c r="I1156" s="43">
        <f t="shared" si="292"/>
        <v>49.8</v>
      </c>
      <c r="J1156" s="61" t="s">
        <v>2981</v>
      </c>
      <c r="K1156" s="58" t="str">
        <f t="shared" si="293"/>
        <v>750,70</v>
      </c>
      <c r="L1156" s="51">
        <f t="shared" si="294"/>
        <v>751</v>
      </c>
      <c r="M1156" s="53">
        <v>1.1000000000000001</v>
      </c>
      <c r="N1156" s="54">
        <v>60</v>
      </c>
      <c r="O1156" s="55">
        <f t="shared" si="295"/>
        <v>886.1</v>
      </c>
      <c r="P1156" s="57">
        <f t="shared" si="296"/>
        <v>886</v>
      </c>
      <c r="Q1156" s="23"/>
      <c r="R1156" s="23"/>
      <c r="S1156" s="46">
        <v>25</v>
      </c>
      <c r="T1156" s="46">
        <v>25</v>
      </c>
      <c r="U1156" s="46">
        <f t="shared" si="299"/>
        <v>160</v>
      </c>
      <c r="V1156" s="15">
        <f t="shared" si="298"/>
        <v>210</v>
      </c>
    </row>
    <row r="1157" spans="1:22" ht="13.5" customHeight="1">
      <c r="A1157" s="235" t="str">
        <f t="shared" si="290"/>
        <v>LW5 12070Kolor</v>
      </c>
      <c r="B1157" s="18" t="s">
        <v>108</v>
      </c>
      <c r="C1157" s="14" t="s">
        <v>2</v>
      </c>
      <c r="D1157" s="15">
        <v>120</v>
      </c>
      <c r="E1157" s="13">
        <v>70</v>
      </c>
      <c r="F1157" s="61" t="s">
        <v>20</v>
      </c>
      <c r="G1157" s="43" t="str">
        <f t="shared" si="297"/>
        <v>47,79</v>
      </c>
      <c r="H1157" s="43" t="str">
        <f t="shared" si="291"/>
        <v>47,79</v>
      </c>
      <c r="I1157" s="43">
        <f t="shared" si="292"/>
        <v>50.79</v>
      </c>
      <c r="J1157" s="61" t="s">
        <v>2982</v>
      </c>
      <c r="K1157" s="58" t="str">
        <f t="shared" si="293"/>
        <v>787,99</v>
      </c>
      <c r="L1157" s="51">
        <f t="shared" si="294"/>
        <v>788</v>
      </c>
      <c r="M1157" s="53">
        <v>1.1000000000000001</v>
      </c>
      <c r="N1157" s="54">
        <v>60</v>
      </c>
      <c r="O1157" s="55">
        <f t="shared" si="295"/>
        <v>926.80000000000007</v>
      </c>
      <c r="P1157" s="57">
        <f t="shared" si="296"/>
        <v>926</v>
      </c>
      <c r="Q1157" s="23"/>
      <c r="R1157" s="23"/>
      <c r="S1157" s="46">
        <v>25</v>
      </c>
      <c r="T1157" s="46">
        <v>25</v>
      </c>
      <c r="U1157" s="46">
        <f t="shared" si="299"/>
        <v>180</v>
      </c>
      <c r="V1157" s="15">
        <f t="shared" si="298"/>
        <v>230</v>
      </c>
    </row>
    <row r="1158" spans="1:22" ht="13.5" customHeight="1">
      <c r="A1158" s="235" t="str">
        <f t="shared" si="290"/>
        <v>LW6 12070Kolor</v>
      </c>
      <c r="B1158" s="18" t="s">
        <v>109</v>
      </c>
      <c r="C1158" s="14" t="s">
        <v>2</v>
      </c>
      <c r="D1158" s="15">
        <v>120</v>
      </c>
      <c r="E1158" s="13">
        <v>70</v>
      </c>
      <c r="F1158" s="61" t="s">
        <v>2951</v>
      </c>
      <c r="G1158" s="43" t="str">
        <f t="shared" si="297"/>
        <v>50,25</v>
      </c>
      <c r="H1158" s="43" t="str">
        <f t="shared" si="291"/>
        <v>50,25</v>
      </c>
      <c r="I1158" s="43">
        <f t="shared" si="292"/>
        <v>53.25</v>
      </c>
      <c r="J1158" s="61" t="s">
        <v>2983</v>
      </c>
      <c r="K1158" s="58" t="str">
        <f t="shared" si="293"/>
        <v>851,52</v>
      </c>
      <c r="L1158" s="51">
        <f t="shared" si="294"/>
        <v>852</v>
      </c>
      <c r="M1158" s="53">
        <v>1.1000000000000001</v>
      </c>
      <c r="N1158" s="54">
        <v>60</v>
      </c>
      <c r="O1158" s="55">
        <f t="shared" si="295"/>
        <v>997.2</v>
      </c>
      <c r="P1158" s="57">
        <f t="shared" si="296"/>
        <v>997</v>
      </c>
      <c r="Q1158" s="23"/>
      <c r="R1158" s="23"/>
      <c r="S1158" s="46">
        <v>25</v>
      </c>
      <c r="T1158" s="46">
        <v>25</v>
      </c>
      <c r="U1158" s="46">
        <f t="shared" si="299"/>
        <v>180</v>
      </c>
      <c r="V1158" s="15">
        <f t="shared" si="298"/>
        <v>230</v>
      </c>
    </row>
    <row r="1159" spans="1:22" ht="13.5" customHeight="1">
      <c r="A1159" s="235" t="str">
        <f t="shared" si="290"/>
        <v>LW7 12070Kolor</v>
      </c>
      <c r="B1159" s="18" t="s">
        <v>110</v>
      </c>
      <c r="C1159" s="14" t="s">
        <v>2</v>
      </c>
      <c r="D1159" s="15">
        <v>120</v>
      </c>
      <c r="E1159" s="13">
        <v>70</v>
      </c>
      <c r="F1159" s="61" t="s">
        <v>2952</v>
      </c>
      <c r="G1159" s="43" t="str">
        <f t="shared" si="297"/>
        <v>46,01</v>
      </c>
      <c r="H1159" s="43" t="str">
        <f t="shared" si="291"/>
        <v>46,01</v>
      </c>
      <c r="I1159" s="43">
        <f t="shared" si="292"/>
        <v>49.01</v>
      </c>
      <c r="J1159" s="61" t="s">
        <v>2984</v>
      </c>
      <c r="K1159" s="58" t="str">
        <f t="shared" si="293"/>
        <v>748,45</v>
      </c>
      <c r="L1159" s="51">
        <f t="shared" si="294"/>
        <v>749</v>
      </c>
      <c r="M1159" s="53">
        <v>1.1000000000000001</v>
      </c>
      <c r="N1159" s="54">
        <v>60</v>
      </c>
      <c r="O1159" s="55">
        <f t="shared" si="295"/>
        <v>883.90000000000009</v>
      </c>
      <c r="P1159" s="57">
        <f t="shared" si="296"/>
        <v>883</v>
      </c>
      <c r="Q1159" s="23"/>
      <c r="R1159" s="23"/>
      <c r="S1159" s="46">
        <v>25</v>
      </c>
      <c r="T1159" s="46">
        <v>25</v>
      </c>
      <c r="U1159" s="46">
        <f t="shared" si="299"/>
        <v>160</v>
      </c>
      <c r="V1159" s="15">
        <f t="shared" si="298"/>
        <v>210</v>
      </c>
    </row>
    <row r="1160" spans="1:22" ht="13.5" customHeight="1">
      <c r="A1160" s="235" t="str">
        <f t="shared" si="290"/>
        <v>LW8 12070Kolor</v>
      </c>
      <c r="B1160" s="18" t="s">
        <v>111</v>
      </c>
      <c r="C1160" s="14" t="s">
        <v>2</v>
      </c>
      <c r="D1160" s="15">
        <v>120</v>
      </c>
      <c r="E1160" s="13">
        <v>70</v>
      </c>
      <c r="F1160" s="61" t="s">
        <v>2953</v>
      </c>
      <c r="G1160" s="43" t="str">
        <f t="shared" si="297"/>
        <v>48,47</v>
      </c>
      <c r="H1160" s="43" t="str">
        <f t="shared" si="291"/>
        <v>48,47</v>
      </c>
      <c r="I1160" s="43">
        <f t="shared" si="292"/>
        <v>51.47</v>
      </c>
      <c r="J1160" s="61" t="s">
        <v>2985</v>
      </c>
      <c r="K1160" s="58" t="str">
        <f>LEFT(J1160,FIND("zł",J1160)-2)</f>
        <v>812,05</v>
      </c>
      <c r="L1160" s="51">
        <f t="shared" si="294"/>
        <v>813</v>
      </c>
      <c r="M1160" s="53">
        <v>1.1000000000000001</v>
      </c>
      <c r="N1160" s="54">
        <v>60</v>
      </c>
      <c r="O1160" s="55">
        <f t="shared" si="295"/>
        <v>954.30000000000007</v>
      </c>
      <c r="P1160" s="57">
        <f t="shared" si="296"/>
        <v>954</v>
      </c>
      <c r="Q1160" s="23"/>
      <c r="R1160" s="23"/>
      <c r="S1160" s="46">
        <v>25</v>
      </c>
      <c r="T1160" s="46">
        <v>25</v>
      </c>
      <c r="U1160" s="46">
        <f t="shared" si="299"/>
        <v>180</v>
      </c>
      <c r="V1160" s="15">
        <f t="shared" si="298"/>
        <v>230</v>
      </c>
    </row>
    <row r="1161" spans="1:22" ht="13.5" customHeight="1">
      <c r="A1161" s="235" t="str">
        <f t="shared" si="290"/>
        <v>LW9 12070Kolor</v>
      </c>
      <c r="B1161" s="18" t="s">
        <v>112</v>
      </c>
      <c r="C1161" s="14" t="s">
        <v>2</v>
      </c>
      <c r="D1161" s="15">
        <v>120</v>
      </c>
      <c r="E1161" s="13">
        <v>70</v>
      </c>
      <c r="F1161" s="61" t="s">
        <v>2954</v>
      </c>
      <c r="G1161" s="43" t="str">
        <f t="shared" si="297"/>
        <v>48,03</v>
      </c>
      <c r="H1161" s="43" t="str">
        <f t="shared" si="291"/>
        <v>48,03</v>
      </c>
      <c r="I1161" s="43">
        <f t="shared" si="292"/>
        <v>51.03</v>
      </c>
      <c r="J1161" s="61" t="s">
        <v>2986</v>
      </c>
      <c r="K1161" s="58" t="str">
        <f t="shared" ref="K1161:K1165" si="300">LEFT(J1161,FIND("zł",J1161)-2)</f>
        <v>858,05</v>
      </c>
      <c r="L1161" s="51">
        <f t="shared" si="294"/>
        <v>859</v>
      </c>
      <c r="M1161" s="53">
        <v>1.1000000000000001</v>
      </c>
      <c r="N1161" s="54">
        <v>60</v>
      </c>
      <c r="O1161" s="55">
        <f t="shared" si="295"/>
        <v>1004.9000000000001</v>
      </c>
      <c r="P1161" s="57">
        <f t="shared" si="296"/>
        <v>1004</v>
      </c>
      <c r="Q1161" s="23"/>
      <c r="R1161" s="23"/>
      <c r="S1161" s="46">
        <v>25</v>
      </c>
      <c r="T1161" s="46">
        <v>25</v>
      </c>
      <c r="U1161" s="46">
        <f t="shared" si="299"/>
        <v>180</v>
      </c>
      <c r="V1161" s="15">
        <f t="shared" si="298"/>
        <v>230</v>
      </c>
    </row>
    <row r="1162" spans="1:22" ht="13.5" customHeight="1">
      <c r="A1162" s="235" t="str">
        <f t="shared" si="290"/>
        <v>LW10 12070Kolor</v>
      </c>
      <c r="B1162" s="18" t="s">
        <v>94</v>
      </c>
      <c r="C1162" s="14" t="s">
        <v>2</v>
      </c>
      <c r="D1162" s="15">
        <v>120</v>
      </c>
      <c r="E1162" s="13">
        <v>70</v>
      </c>
      <c r="F1162" s="61" t="s">
        <v>2553</v>
      </c>
      <c r="G1162" s="43" t="str">
        <f t="shared" si="297"/>
        <v>50,49</v>
      </c>
      <c r="H1162" s="43" t="str">
        <f t="shared" si="291"/>
        <v>50,49</v>
      </c>
      <c r="I1162" s="43">
        <f t="shared" si="292"/>
        <v>53.49</v>
      </c>
      <c r="J1162" s="61" t="s">
        <v>2987</v>
      </c>
      <c r="K1162" s="58" t="str">
        <f t="shared" si="300"/>
        <v>921,57</v>
      </c>
      <c r="L1162" s="51">
        <f t="shared" si="294"/>
        <v>922</v>
      </c>
      <c r="M1162" s="53">
        <v>1.1000000000000001</v>
      </c>
      <c r="N1162" s="54">
        <v>60</v>
      </c>
      <c r="O1162" s="55">
        <f t="shared" si="295"/>
        <v>1074.2</v>
      </c>
      <c r="P1162" s="57">
        <f t="shared" si="296"/>
        <v>1074</v>
      </c>
      <c r="Q1162" s="23"/>
      <c r="R1162" s="23"/>
      <c r="S1162" s="46">
        <v>25</v>
      </c>
      <c r="T1162" s="46">
        <v>25</v>
      </c>
      <c r="U1162" s="46">
        <f t="shared" si="299"/>
        <v>180</v>
      </c>
      <c r="V1162" s="15">
        <f t="shared" si="298"/>
        <v>230</v>
      </c>
    </row>
    <row r="1163" spans="1:22" ht="13.5" customHeight="1">
      <c r="A1163" s="235" t="str">
        <f t="shared" si="290"/>
        <v>LW11 12070Kolor</v>
      </c>
      <c r="B1163" s="18" t="s">
        <v>95</v>
      </c>
      <c r="C1163" s="14" t="s">
        <v>2</v>
      </c>
      <c r="D1163" s="15">
        <v>120</v>
      </c>
      <c r="E1163" s="13">
        <v>70</v>
      </c>
      <c r="F1163" s="61" t="s">
        <v>2651</v>
      </c>
      <c r="G1163" s="43" t="str">
        <f t="shared" si="297"/>
        <v>52,7</v>
      </c>
      <c r="H1163" s="43" t="str">
        <f t="shared" si="291"/>
        <v>52,7</v>
      </c>
      <c r="I1163" s="43">
        <f t="shared" si="292"/>
        <v>55.7</v>
      </c>
      <c r="J1163" s="61" t="s">
        <v>2988</v>
      </c>
      <c r="K1163" s="58" t="str">
        <f t="shared" si="300"/>
        <v>814,59</v>
      </c>
      <c r="L1163" s="51">
        <f t="shared" si="294"/>
        <v>815</v>
      </c>
      <c r="M1163" s="53">
        <v>1.1000000000000001</v>
      </c>
      <c r="N1163" s="54">
        <v>60</v>
      </c>
      <c r="O1163" s="55">
        <f t="shared" si="295"/>
        <v>956.50000000000011</v>
      </c>
      <c r="P1163" s="57">
        <f t="shared" si="296"/>
        <v>956</v>
      </c>
      <c r="Q1163" s="23"/>
      <c r="R1163" s="23"/>
      <c r="S1163" s="46">
        <v>25</v>
      </c>
      <c r="T1163" s="46">
        <v>25</v>
      </c>
      <c r="U1163" s="46">
        <f t="shared" si="299"/>
        <v>200</v>
      </c>
      <c r="V1163" s="15">
        <f t="shared" si="298"/>
        <v>250</v>
      </c>
    </row>
    <row r="1164" spans="1:22" ht="13.5" customHeight="1">
      <c r="A1164" s="235" t="str">
        <f t="shared" si="290"/>
        <v>LW12 12070Kolor</v>
      </c>
      <c r="B1164" s="18" t="s">
        <v>96</v>
      </c>
      <c r="C1164" s="14" t="s">
        <v>2</v>
      </c>
      <c r="D1164" s="15">
        <v>120</v>
      </c>
      <c r="E1164" s="13">
        <v>70</v>
      </c>
      <c r="F1164" s="61" t="s">
        <v>2955</v>
      </c>
      <c r="G1164" s="43" t="str">
        <f t="shared" si="297"/>
        <v>55,16</v>
      </c>
      <c r="H1164" s="43" t="str">
        <f t="shared" si="291"/>
        <v>55,16</v>
      </c>
      <c r="I1164" s="43">
        <f t="shared" si="292"/>
        <v>58.16</v>
      </c>
      <c r="J1164" s="61" t="s">
        <v>2989</v>
      </c>
      <c r="K1164" s="58" t="str">
        <f t="shared" si="300"/>
        <v>916,32</v>
      </c>
      <c r="L1164" s="51">
        <f t="shared" si="294"/>
        <v>917</v>
      </c>
      <c r="M1164" s="53">
        <v>1.1000000000000001</v>
      </c>
      <c r="N1164" s="54">
        <v>60</v>
      </c>
      <c r="O1164" s="55">
        <f t="shared" si="295"/>
        <v>1068.7</v>
      </c>
      <c r="P1164" s="57">
        <f t="shared" si="296"/>
        <v>1068</v>
      </c>
      <c r="Q1164" s="23"/>
      <c r="R1164" s="23"/>
      <c r="S1164" s="46">
        <v>25</v>
      </c>
      <c r="T1164" s="46">
        <v>25</v>
      </c>
      <c r="U1164" s="46">
        <f t="shared" si="299"/>
        <v>200</v>
      </c>
      <c r="V1164" s="15">
        <f t="shared" si="298"/>
        <v>250</v>
      </c>
    </row>
    <row r="1165" spans="1:22" ht="13.5" customHeight="1">
      <c r="A1165" s="235" t="str">
        <f t="shared" si="290"/>
        <v>LW13 12070Kolor</v>
      </c>
      <c r="B1165" s="18" t="s">
        <v>97</v>
      </c>
      <c r="C1165" s="14" t="s">
        <v>2</v>
      </c>
      <c r="D1165" s="15">
        <v>120</v>
      </c>
      <c r="E1165" s="13">
        <v>70</v>
      </c>
      <c r="F1165" s="61" t="s">
        <v>2956</v>
      </c>
      <c r="G1165" s="43" t="str">
        <f t="shared" si="297"/>
        <v>53,98</v>
      </c>
      <c r="H1165" s="43" t="str">
        <f t="shared" si="291"/>
        <v>53,98</v>
      </c>
      <c r="I1165" s="43">
        <f t="shared" si="292"/>
        <v>56.98</v>
      </c>
      <c r="J1165" s="61" t="s">
        <v>2990</v>
      </c>
      <c r="K1165" s="58" t="str">
        <f t="shared" si="300"/>
        <v>916,10</v>
      </c>
      <c r="L1165" s="51">
        <f t="shared" si="294"/>
        <v>917</v>
      </c>
      <c r="M1165" s="53">
        <v>1.1000000000000001</v>
      </c>
      <c r="N1165" s="54">
        <v>60</v>
      </c>
      <c r="O1165" s="55">
        <f t="shared" si="295"/>
        <v>1068.7</v>
      </c>
      <c r="P1165" s="57">
        <f t="shared" si="296"/>
        <v>1068</v>
      </c>
      <c r="Q1165" s="23"/>
      <c r="R1165" s="23"/>
      <c r="S1165" s="46">
        <v>25</v>
      </c>
      <c r="T1165" s="46">
        <v>25</v>
      </c>
      <c r="U1165" s="46">
        <f t="shared" si="299"/>
        <v>200</v>
      </c>
      <c r="V1165" s="15">
        <f t="shared" si="298"/>
        <v>250</v>
      </c>
    </row>
    <row r="1166" spans="1:22" ht="13.5" customHeight="1">
      <c r="A1166" s="235" t="str">
        <f t="shared" si="290"/>
        <v>LW14 12070Kolor</v>
      </c>
      <c r="B1166" s="18" t="s">
        <v>98</v>
      </c>
      <c r="C1166" s="14" t="s">
        <v>2</v>
      </c>
      <c r="D1166" s="15">
        <v>120</v>
      </c>
      <c r="E1166" s="13">
        <v>70</v>
      </c>
      <c r="F1166" s="61" t="s">
        <v>2957</v>
      </c>
      <c r="G1166" s="43" t="str">
        <f t="shared" si="297"/>
        <v>56,44</v>
      </c>
      <c r="H1166" s="43" t="str">
        <f t="shared" si="291"/>
        <v>56,44</v>
      </c>
      <c r="I1166" s="43">
        <f t="shared" si="292"/>
        <v>59.44</v>
      </c>
      <c r="J1166" s="61" t="s">
        <v>2991</v>
      </c>
      <c r="K1166" s="58" t="str">
        <f>LEFT(J1166,FIND("zł",J1166)-2)</f>
        <v>1002,02</v>
      </c>
      <c r="L1166" s="51">
        <f>ROUNDUP(K1166,0)</f>
        <v>1003</v>
      </c>
      <c r="M1166" s="53">
        <v>1.1000000000000001</v>
      </c>
      <c r="N1166" s="54">
        <v>60</v>
      </c>
      <c r="O1166" s="55">
        <f t="shared" si="295"/>
        <v>1163.3000000000002</v>
      </c>
      <c r="P1166" s="57">
        <f t="shared" si="296"/>
        <v>1163</v>
      </c>
      <c r="Q1166" s="23"/>
      <c r="R1166" s="23"/>
      <c r="S1166" s="46">
        <v>25</v>
      </c>
      <c r="T1166" s="46">
        <v>25</v>
      </c>
      <c r="U1166" s="46">
        <f t="shared" si="299"/>
        <v>200</v>
      </c>
      <c r="V1166" s="15">
        <f t="shared" si="298"/>
        <v>250</v>
      </c>
    </row>
    <row r="1167" spans="1:22" ht="13.5" customHeight="1">
      <c r="A1167" s="235" t="str">
        <f t="shared" si="290"/>
        <v>LW15 12070Kolor</v>
      </c>
      <c r="B1167" s="18" t="s">
        <v>99</v>
      </c>
      <c r="C1167" s="14" t="s">
        <v>2</v>
      </c>
      <c r="D1167" s="15">
        <v>120</v>
      </c>
      <c r="E1167" s="13">
        <v>70</v>
      </c>
      <c r="F1167" s="61" t="s">
        <v>2958</v>
      </c>
      <c r="G1167" s="43" t="str">
        <f t="shared" si="297"/>
        <v>51,94</v>
      </c>
      <c r="H1167" s="43" t="str">
        <f t="shared" si="291"/>
        <v>51,94</v>
      </c>
      <c r="I1167" s="43">
        <f t="shared" si="292"/>
        <v>54.94</v>
      </c>
      <c r="J1167" s="61" t="s">
        <v>2992</v>
      </c>
      <c r="K1167" s="58" t="str">
        <f t="shared" ref="K1167:K1186" si="301">LEFT(J1167,FIND("zł",J1167)-2)</f>
        <v>776,44</v>
      </c>
      <c r="L1167" s="51">
        <f t="shared" ref="L1167:L1186" si="302">ROUNDUP(K1167,0)</f>
        <v>777</v>
      </c>
      <c r="M1167" s="53">
        <v>1.1000000000000001</v>
      </c>
      <c r="N1167" s="54">
        <v>60</v>
      </c>
      <c r="O1167" s="55">
        <f t="shared" si="295"/>
        <v>914.7</v>
      </c>
      <c r="P1167" s="57">
        <f t="shared" si="296"/>
        <v>914</v>
      </c>
      <c r="Q1167" s="23"/>
      <c r="R1167" s="23"/>
      <c r="S1167" s="46">
        <v>25</v>
      </c>
      <c r="T1167" s="46">
        <v>25</v>
      </c>
      <c r="U1167" s="46">
        <f t="shared" si="299"/>
        <v>180</v>
      </c>
      <c r="V1167" s="15">
        <f t="shared" si="298"/>
        <v>230</v>
      </c>
    </row>
    <row r="1168" spans="1:22" ht="13.5" customHeight="1">
      <c r="A1168" s="235" t="str">
        <f t="shared" si="290"/>
        <v>LW16 12070Kolor</v>
      </c>
      <c r="B1168" s="18" t="s">
        <v>100</v>
      </c>
      <c r="C1168" s="14" t="s">
        <v>2</v>
      </c>
      <c r="D1168" s="15">
        <v>120</v>
      </c>
      <c r="E1168" s="13">
        <v>70</v>
      </c>
      <c r="F1168" s="61" t="s">
        <v>2959</v>
      </c>
      <c r="G1168" s="43" t="str">
        <f t="shared" si="297"/>
        <v>54,43</v>
      </c>
      <c r="H1168" s="43" t="str">
        <f t="shared" si="291"/>
        <v>54,43</v>
      </c>
      <c r="I1168" s="43">
        <f t="shared" si="292"/>
        <v>57.43</v>
      </c>
      <c r="J1168" s="61" t="s">
        <v>2993</v>
      </c>
      <c r="K1168" s="58" t="str">
        <f t="shared" si="301"/>
        <v>908,40</v>
      </c>
      <c r="L1168" s="51">
        <f t="shared" si="302"/>
        <v>909</v>
      </c>
      <c r="M1168" s="53">
        <v>1.1000000000000001</v>
      </c>
      <c r="N1168" s="54">
        <v>60</v>
      </c>
      <c r="O1168" s="55">
        <f t="shared" si="295"/>
        <v>1059.9000000000001</v>
      </c>
      <c r="P1168" s="57">
        <f t="shared" si="296"/>
        <v>1059</v>
      </c>
      <c r="Q1168" s="23"/>
      <c r="R1168" s="23"/>
      <c r="S1168" s="46">
        <v>25</v>
      </c>
      <c r="T1168" s="46">
        <v>25</v>
      </c>
      <c r="U1168" s="46">
        <f t="shared" si="299"/>
        <v>200</v>
      </c>
      <c r="V1168" s="15">
        <f t="shared" si="298"/>
        <v>250</v>
      </c>
    </row>
    <row r="1169" spans="1:22" ht="13.5" customHeight="1">
      <c r="A1169" s="235" t="str">
        <f t="shared" si="290"/>
        <v>LW17 12070Kolor</v>
      </c>
      <c r="B1169" s="18" t="s">
        <v>101</v>
      </c>
      <c r="C1169" s="14" t="s">
        <v>2</v>
      </c>
      <c r="D1169" s="15">
        <v>120</v>
      </c>
      <c r="E1169" s="13">
        <v>70</v>
      </c>
      <c r="F1169" s="61" t="s">
        <v>2960</v>
      </c>
      <c r="G1169" s="43" t="str">
        <f t="shared" si="297"/>
        <v>54,31</v>
      </c>
      <c r="H1169" s="43" t="str">
        <f t="shared" si="291"/>
        <v>54,31</v>
      </c>
      <c r="I1169" s="43">
        <f t="shared" si="292"/>
        <v>57.31</v>
      </c>
      <c r="J1169" s="61" t="s">
        <v>2994</v>
      </c>
      <c r="K1169" s="58" t="str">
        <f t="shared" si="301"/>
        <v>986,96</v>
      </c>
      <c r="L1169" s="51">
        <f t="shared" si="302"/>
        <v>987</v>
      </c>
      <c r="M1169" s="53">
        <v>1.1000000000000001</v>
      </c>
      <c r="N1169" s="54">
        <v>60</v>
      </c>
      <c r="O1169" s="55">
        <f t="shared" si="295"/>
        <v>1145.7</v>
      </c>
      <c r="P1169" s="57">
        <f t="shared" si="296"/>
        <v>1145</v>
      </c>
      <c r="Q1169" s="23"/>
      <c r="R1169" s="23"/>
      <c r="S1169" s="46">
        <v>25</v>
      </c>
      <c r="T1169" s="46">
        <v>25</v>
      </c>
      <c r="U1169" s="46">
        <f t="shared" si="299"/>
        <v>200</v>
      </c>
      <c r="V1169" s="15">
        <f t="shared" si="298"/>
        <v>250</v>
      </c>
    </row>
    <row r="1170" spans="1:22" ht="13.5" customHeight="1">
      <c r="A1170" s="235" t="str">
        <f t="shared" si="290"/>
        <v>LW18 12070Kolor</v>
      </c>
      <c r="B1170" s="18" t="s">
        <v>102</v>
      </c>
      <c r="C1170" s="14" t="s">
        <v>2</v>
      </c>
      <c r="D1170" s="15">
        <v>120</v>
      </c>
      <c r="E1170" s="13">
        <v>70</v>
      </c>
      <c r="F1170" s="61" t="s">
        <v>2961</v>
      </c>
      <c r="G1170" s="43" t="str">
        <f t="shared" si="297"/>
        <v>56,77</v>
      </c>
      <c r="H1170" s="43" t="str">
        <f t="shared" si="291"/>
        <v>56,77</v>
      </c>
      <c r="I1170" s="43">
        <f t="shared" si="292"/>
        <v>59.77</v>
      </c>
      <c r="J1170" s="61" t="s">
        <v>2995</v>
      </c>
      <c r="K1170" s="58" t="str">
        <f t="shared" si="301"/>
        <v>1037,74</v>
      </c>
      <c r="L1170" s="51">
        <f t="shared" si="302"/>
        <v>1038</v>
      </c>
      <c r="M1170" s="53">
        <v>1.1000000000000001</v>
      </c>
      <c r="N1170" s="54">
        <v>60</v>
      </c>
      <c r="O1170" s="55">
        <f t="shared" si="295"/>
        <v>1201.8000000000002</v>
      </c>
      <c r="P1170" s="57">
        <f t="shared" si="296"/>
        <v>1201</v>
      </c>
      <c r="Q1170" s="23"/>
      <c r="R1170" s="23"/>
      <c r="S1170" s="46">
        <v>25</v>
      </c>
      <c r="T1170" s="46">
        <v>25</v>
      </c>
      <c r="U1170" s="46">
        <f t="shared" si="299"/>
        <v>200</v>
      </c>
      <c r="V1170" s="15">
        <f t="shared" si="298"/>
        <v>250</v>
      </c>
    </row>
    <row r="1171" spans="1:22" ht="13.5" customHeight="1">
      <c r="A1171" s="235" t="str">
        <f t="shared" si="290"/>
        <v>LW19 12070Kolor</v>
      </c>
      <c r="B1171" s="18" t="s">
        <v>103</v>
      </c>
      <c r="C1171" s="14" t="s">
        <v>2</v>
      </c>
      <c r="D1171" s="15">
        <v>120</v>
      </c>
      <c r="E1171" s="13">
        <v>70</v>
      </c>
      <c r="F1171" s="61" t="s">
        <v>2962</v>
      </c>
      <c r="G1171" s="43" t="str">
        <f t="shared" si="297"/>
        <v>52,3</v>
      </c>
      <c r="H1171" s="43" t="str">
        <f t="shared" si="291"/>
        <v>52,3</v>
      </c>
      <c r="I1171" s="43">
        <f t="shared" si="292"/>
        <v>55.3</v>
      </c>
      <c r="J1171" s="61" t="s">
        <v>2996</v>
      </c>
      <c r="K1171" s="58" t="str">
        <f t="shared" si="301"/>
        <v>855,13</v>
      </c>
      <c r="L1171" s="51">
        <f t="shared" si="302"/>
        <v>856</v>
      </c>
      <c r="M1171" s="53">
        <v>1.1000000000000001</v>
      </c>
      <c r="N1171" s="54">
        <v>60</v>
      </c>
      <c r="O1171" s="55">
        <f t="shared" si="295"/>
        <v>1001.6</v>
      </c>
      <c r="P1171" s="57">
        <f t="shared" si="296"/>
        <v>1001</v>
      </c>
      <c r="Q1171" s="23"/>
      <c r="R1171" s="23"/>
      <c r="S1171" s="46">
        <v>25</v>
      </c>
      <c r="T1171" s="46">
        <v>25</v>
      </c>
      <c r="U1171" s="46">
        <f t="shared" si="299"/>
        <v>200</v>
      </c>
      <c r="V1171" s="15">
        <f t="shared" si="298"/>
        <v>250</v>
      </c>
    </row>
    <row r="1172" spans="1:22" ht="13.5" customHeight="1">
      <c r="A1172" s="235" t="str">
        <f t="shared" si="290"/>
        <v>LW20 12070Kolor</v>
      </c>
      <c r="B1172" s="18" t="s">
        <v>105</v>
      </c>
      <c r="C1172" s="14" t="s">
        <v>2</v>
      </c>
      <c r="D1172" s="15">
        <v>120</v>
      </c>
      <c r="E1172" s="13">
        <v>70</v>
      </c>
      <c r="F1172" s="61" t="s">
        <v>2652</v>
      </c>
      <c r="G1172" s="43" t="str">
        <f t="shared" si="297"/>
        <v>54,79</v>
      </c>
      <c r="H1172" s="43" t="str">
        <f t="shared" si="291"/>
        <v>54,79</v>
      </c>
      <c r="I1172" s="43">
        <f t="shared" si="292"/>
        <v>57.79</v>
      </c>
      <c r="J1172" s="61" t="s">
        <v>2997</v>
      </c>
      <c r="K1172" s="58" t="str">
        <f t="shared" si="301"/>
        <v>941,42</v>
      </c>
      <c r="L1172" s="51">
        <f t="shared" si="302"/>
        <v>942</v>
      </c>
      <c r="M1172" s="53">
        <v>1.1000000000000001</v>
      </c>
      <c r="N1172" s="54">
        <v>60</v>
      </c>
      <c r="O1172" s="55">
        <f t="shared" si="295"/>
        <v>1096.2</v>
      </c>
      <c r="P1172" s="57">
        <f t="shared" si="296"/>
        <v>1096</v>
      </c>
      <c r="Q1172" s="23"/>
      <c r="R1172" s="23"/>
      <c r="S1172" s="46">
        <v>25</v>
      </c>
      <c r="T1172" s="46">
        <v>25</v>
      </c>
      <c r="U1172" s="46">
        <f t="shared" si="299"/>
        <v>200</v>
      </c>
      <c r="V1172" s="15">
        <f t="shared" si="298"/>
        <v>250</v>
      </c>
    </row>
    <row r="1173" spans="1:22" ht="13.5" customHeight="1">
      <c r="A1173" s="235" t="str">
        <f t="shared" si="290"/>
        <v>LW2512070Kolor</v>
      </c>
      <c r="B1173" s="18" t="s">
        <v>559</v>
      </c>
      <c r="C1173" s="14" t="s">
        <v>2</v>
      </c>
      <c r="D1173" s="15">
        <v>120</v>
      </c>
      <c r="E1173" s="13">
        <v>70</v>
      </c>
      <c r="F1173" s="61" t="s">
        <v>2963</v>
      </c>
      <c r="G1173" s="43" t="str">
        <f t="shared" si="297"/>
        <v>42,82</v>
      </c>
      <c r="H1173" s="43" t="str">
        <f t="shared" si="291"/>
        <v>42,82</v>
      </c>
      <c r="I1173" s="43">
        <f t="shared" si="292"/>
        <v>45.82</v>
      </c>
      <c r="J1173" s="61" t="s">
        <v>2998</v>
      </c>
      <c r="K1173" s="58" t="str">
        <f t="shared" si="301"/>
        <v>748,33</v>
      </c>
      <c r="L1173" s="51">
        <f t="shared" si="302"/>
        <v>749</v>
      </c>
      <c r="M1173" s="53">
        <v>1.1000000000000001</v>
      </c>
      <c r="N1173" s="54">
        <v>60</v>
      </c>
      <c r="O1173" s="55">
        <f t="shared" si="295"/>
        <v>883.90000000000009</v>
      </c>
      <c r="P1173" s="57">
        <f t="shared" si="296"/>
        <v>883</v>
      </c>
      <c r="Q1173" s="23"/>
      <c r="R1173" s="23"/>
      <c r="S1173" s="46">
        <v>25</v>
      </c>
      <c r="T1173" s="46">
        <v>25</v>
      </c>
      <c r="U1173" s="46">
        <f t="shared" si="299"/>
        <v>160</v>
      </c>
      <c r="V1173" s="15">
        <f t="shared" si="298"/>
        <v>210</v>
      </c>
    </row>
    <row r="1174" spans="1:22" ht="13.5" customHeight="1">
      <c r="A1174" s="235" t="str">
        <f t="shared" si="290"/>
        <v>LW2612070Kolor</v>
      </c>
      <c r="B1174" s="18" t="s">
        <v>560</v>
      </c>
      <c r="C1174" s="14" t="s">
        <v>2</v>
      </c>
      <c r="D1174" s="15">
        <v>120</v>
      </c>
      <c r="E1174" s="13">
        <v>70</v>
      </c>
      <c r="F1174" s="61" t="s">
        <v>2964</v>
      </c>
      <c r="G1174" s="43" t="str">
        <f t="shared" si="297"/>
        <v>45,29</v>
      </c>
      <c r="H1174" s="43" t="str">
        <f t="shared" si="291"/>
        <v>45,29</v>
      </c>
      <c r="I1174" s="43">
        <f t="shared" si="292"/>
        <v>48.29</v>
      </c>
      <c r="J1174" s="61" t="s">
        <v>2999</v>
      </c>
      <c r="K1174" s="58" t="str">
        <f t="shared" si="301"/>
        <v>868,44</v>
      </c>
      <c r="L1174" s="51">
        <f t="shared" si="302"/>
        <v>869</v>
      </c>
      <c r="M1174" s="53">
        <v>1.1000000000000001</v>
      </c>
      <c r="N1174" s="54">
        <v>60</v>
      </c>
      <c r="O1174" s="55">
        <f t="shared" si="295"/>
        <v>1015.9000000000001</v>
      </c>
      <c r="P1174" s="57">
        <f t="shared" si="296"/>
        <v>1015</v>
      </c>
      <c r="Q1174" s="23"/>
      <c r="R1174" s="23"/>
      <c r="S1174" s="46">
        <v>25</v>
      </c>
      <c r="T1174" s="46">
        <v>25</v>
      </c>
      <c r="U1174" s="46">
        <f t="shared" si="299"/>
        <v>160</v>
      </c>
      <c r="V1174" s="15">
        <f t="shared" si="298"/>
        <v>210</v>
      </c>
    </row>
    <row r="1175" spans="1:22" ht="13.5" customHeight="1">
      <c r="A1175" s="235" t="str">
        <f t="shared" si="290"/>
        <v>LW2712070Kolor</v>
      </c>
      <c r="B1175" s="18" t="s">
        <v>1738</v>
      </c>
      <c r="C1175" s="14" t="s">
        <v>2</v>
      </c>
      <c r="D1175" s="15">
        <v>120</v>
      </c>
      <c r="E1175" s="13">
        <v>70</v>
      </c>
      <c r="F1175" s="61" t="s">
        <v>2965</v>
      </c>
      <c r="G1175" s="43" t="str">
        <f t="shared" si="297"/>
        <v>46,45</v>
      </c>
      <c r="H1175" s="43" t="str">
        <f t="shared" si="291"/>
        <v>46,45</v>
      </c>
      <c r="I1175" s="43">
        <f t="shared" si="292"/>
        <v>49.45</v>
      </c>
      <c r="J1175" s="61" t="s">
        <v>3000</v>
      </c>
      <c r="K1175" s="58" t="str">
        <f t="shared" si="301"/>
        <v>845,14</v>
      </c>
      <c r="L1175" s="51">
        <f t="shared" si="302"/>
        <v>846</v>
      </c>
      <c r="M1175" s="53">
        <v>1.1000000000000001</v>
      </c>
      <c r="N1175" s="54">
        <v>60</v>
      </c>
      <c r="O1175" s="55">
        <f t="shared" si="295"/>
        <v>990.6</v>
      </c>
      <c r="P1175" s="57">
        <f t="shared" si="296"/>
        <v>990</v>
      </c>
      <c r="Q1175" s="23"/>
      <c r="R1175" s="23"/>
      <c r="S1175" s="46">
        <v>25</v>
      </c>
      <c r="T1175" s="46">
        <v>25</v>
      </c>
      <c r="U1175" s="46">
        <f t="shared" si="299"/>
        <v>160</v>
      </c>
      <c r="V1175" s="15">
        <f t="shared" si="298"/>
        <v>210</v>
      </c>
    </row>
    <row r="1176" spans="1:22" ht="13.5" customHeight="1">
      <c r="A1176" s="235" t="str">
        <f t="shared" si="290"/>
        <v>LW2812070Kolor</v>
      </c>
      <c r="B1176" s="18" t="s">
        <v>1739</v>
      </c>
      <c r="C1176" s="14" t="s">
        <v>2</v>
      </c>
      <c r="D1176" s="15">
        <v>120</v>
      </c>
      <c r="E1176" s="13">
        <v>70</v>
      </c>
      <c r="F1176" s="61" t="s">
        <v>2966</v>
      </c>
      <c r="G1176" s="43" t="str">
        <f t="shared" si="297"/>
        <v>49,06</v>
      </c>
      <c r="H1176" s="43" t="str">
        <f t="shared" si="291"/>
        <v>49,06</v>
      </c>
      <c r="I1176" s="43">
        <f t="shared" si="292"/>
        <v>52.06</v>
      </c>
      <c r="J1176" s="61" t="s">
        <v>3001</v>
      </c>
      <c r="K1176" s="58" t="str">
        <f t="shared" si="301"/>
        <v>985,58</v>
      </c>
      <c r="L1176" s="51">
        <f t="shared" si="302"/>
        <v>986</v>
      </c>
      <c r="M1176" s="53">
        <v>1.1000000000000001</v>
      </c>
      <c r="N1176" s="54">
        <v>60</v>
      </c>
      <c r="O1176" s="55">
        <f t="shared" si="295"/>
        <v>1144.6000000000001</v>
      </c>
      <c r="P1176" s="57">
        <f t="shared" si="296"/>
        <v>1144</v>
      </c>
      <c r="Q1176" s="23"/>
      <c r="R1176" s="23"/>
      <c r="S1176" s="46">
        <v>25</v>
      </c>
      <c r="T1176" s="46">
        <v>25</v>
      </c>
      <c r="U1176" s="46">
        <f t="shared" si="299"/>
        <v>180</v>
      </c>
      <c r="V1176" s="15">
        <f t="shared" si="298"/>
        <v>230</v>
      </c>
    </row>
    <row r="1177" spans="1:22" ht="13.5" customHeight="1">
      <c r="A1177" s="235" t="str">
        <f t="shared" si="290"/>
        <v>LW2912070Kolor</v>
      </c>
      <c r="B1177" s="18" t="s">
        <v>1740</v>
      </c>
      <c r="C1177" s="14" t="s">
        <v>2</v>
      </c>
      <c r="D1177" s="15">
        <v>120</v>
      </c>
      <c r="E1177" s="13">
        <v>70</v>
      </c>
      <c r="F1177" s="61" t="s">
        <v>2967</v>
      </c>
      <c r="G1177" s="43" t="str">
        <f t="shared" si="297"/>
        <v>52,48</v>
      </c>
      <c r="H1177" s="43" t="str">
        <f t="shared" si="291"/>
        <v>52,48</v>
      </c>
      <c r="I1177" s="43">
        <f t="shared" si="292"/>
        <v>55.48</v>
      </c>
      <c r="J1177" s="61" t="s">
        <v>3002</v>
      </c>
      <c r="K1177" s="58" t="str">
        <f t="shared" si="301"/>
        <v>933,66</v>
      </c>
      <c r="L1177" s="51">
        <f t="shared" si="302"/>
        <v>934</v>
      </c>
      <c r="M1177" s="53">
        <v>1.1000000000000001</v>
      </c>
      <c r="N1177" s="54">
        <v>60</v>
      </c>
      <c r="O1177" s="55">
        <f t="shared" si="295"/>
        <v>1087.4000000000001</v>
      </c>
      <c r="P1177" s="57">
        <f t="shared" si="296"/>
        <v>1087</v>
      </c>
      <c r="Q1177" s="23"/>
      <c r="R1177" s="23"/>
      <c r="S1177" s="46">
        <v>25</v>
      </c>
      <c r="T1177" s="46">
        <v>25</v>
      </c>
      <c r="U1177" s="46">
        <f t="shared" si="299"/>
        <v>200</v>
      </c>
      <c r="V1177" s="15">
        <f t="shared" si="298"/>
        <v>250</v>
      </c>
    </row>
    <row r="1178" spans="1:22" ht="13.5" customHeight="1">
      <c r="A1178" s="235" t="str">
        <f t="shared" si="290"/>
        <v>LW3012070Kolor</v>
      </c>
      <c r="B1178" s="18" t="s">
        <v>1742</v>
      </c>
      <c r="C1178" s="14" t="s">
        <v>2</v>
      </c>
      <c r="D1178" s="15">
        <v>120</v>
      </c>
      <c r="E1178" s="13">
        <v>70</v>
      </c>
      <c r="F1178" s="61" t="s">
        <v>2968</v>
      </c>
      <c r="G1178" s="43" t="str">
        <f t="shared" si="297"/>
        <v>55,09</v>
      </c>
      <c r="H1178" s="43" t="str">
        <f t="shared" si="291"/>
        <v>55,09</v>
      </c>
      <c r="I1178" s="43">
        <f t="shared" si="292"/>
        <v>58.09</v>
      </c>
      <c r="J1178" s="61" t="s">
        <v>3003</v>
      </c>
      <c r="K1178" s="58" t="str">
        <f t="shared" si="301"/>
        <v>1115,70</v>
      </c>
      <c r="L1178" s="51">
        <f t="shared" si="302"/>
        <v>1116</v>
      </c>
      <c r="M1178" s="53">
        <v>1.1000000000000001</v>
      </c>
      <c r="N1178" s="54">
        <v>60</v>
      </c>
      <c r="O1178" s="55">
        <f t="shared" si="295"/>
        <v>1287.6000000000001</v>
      </c>
      <c r="P1178" s="57">
        <f t="shared" si="296"/>
        <v>1287</v>
      </c>
      <c r="Q1178" s="23"/>
      <c r="R1178" s="23"/>
      <c r="S1178" s="46">
        <v>25</v>
      </c>
      <c r="T1178" s="46">
        <v>25</v>
      </c>
      <c r="U1178" s="46">
        <f t="shared" si="299"/>
        <v>200</v>
      </c>
      <c r="V1178" s="15">
        <f t="shared" si="298"/>
        <v>250</v>
      </c>
    </row>
    <row r="1179" spans="1:22" ht="13.5" customHeight="1">
      <c r="A1179" s="235" t="str">
        <f t="shared" si="290"/>
        <v>LW3112070Kolor</v>
      </c>
      <c r="B1179" s="18" t="s">
        <v>1743</v>
      </c>
      <c r="C1179" s="14" t="s">
        <v>2</v>
      </c>
      <c r="D1179" s="15">
        <v>120</v>
      </c>
      <c r="E1179" s="13">
        <v>70</v>
      </c>
      <c r="F1179" s="61" t="s">
        <v>2969</v>
      </c>
      <c r="G1179" s="43" t="str">
        <f t="shared" si="297"/>
        <v>56,9</v>
      </c>
      <c r="H1179" s="43" t="str">
        <f t="shared" si="291"/>
        <v>56,9</v>
      </c>
      <c r="I1179" s="43">
        <f t="shared" si="292"/>
        <v>59.9</v>
      </c>
      <c r="J1179" s="61" t="s">
        <v>2327</v>
      </c>
      <c r="K1179" s="58" t="str">
        <f t="shared" si="301"/>
        <v>1087,70</v>
      </c>
      <c r="L1179" s="51">
        <f t="shared" si="302"/>
        <v>1088</v>
      </c>
      <c r="M1179" s="53">
        <v>1.1000000000000001</v>
      </c>
      <c r="N1179" s="54">
        <v>60</v>
      </c>
      <c r="O1179" s="55">
        <f t="shared" si="295"/>
        <v>1256.8000000000002</v>
      </c>
      <c r="P1179" s="57">
        <f t="shared" si="296"/>
        <v>1256</v>
      </c>
      <c r="Q1179" s="23"/>
      <c r="R1179" s="23"/>
      <c r="S1179" s="46">
        <v>25</v>
      </c>
      <c r="T1179" s="46">
        <v>25</v>
      </c>
      <c r="U1179" s="46">
        <f t="shared" si="299"/>
        <v>200</v>
      </c>
      <c r="V1179" s="15">
        <f t="shared" si="298"/>
        <v>250</v>
      </c>
    </row>
    <row r="1180" spans="1:22" ht="13.5" customHeight="1">
      <c r="A1180" s="235" t="str">
        <f t="shared" si="290"/>
        <v>LW3212070Kolor</v>
      </c>
      <c r="B1180" s="18" t="s">
        <v>1744</v>
      </c>
      <c r="C1180" s="14" t="s">
        <v>2</v>
      </c>
      <c r="D1180" s="15">
        <v>120</v>
      </c>
      <c r="E1180" s="13">
        <v>70</v>
      </c>
      <c r="F1180" s="61" t="s">
        <v>2970</v>
      </c>
      <c r="G1180" s="43" t="str">
        <f t="shared" si="297"/>
        <v>59,5</v>
      </c>
      <c r="H1180" s="43" t="str">
        <f t="shared" si="291"/>
        <v>59,5</v>
      </c>
      <c r="I1180" s="43">
        <f t="shared" si="292"/>
        <v>62.5</v>
      </c>
      <c r="J1180" s="61" t="s">
        <v>3004</v>
      </c>
      <c r="K1180" s="58" t="str">
        <f t="shared" si="301"/>
        <v>1231,52</v>
      </c>
      <c r="L1180" s="51">
        <f t="shared" si="302"/>
        <v>1232</v>
      </c>
      <c r="M1180" s="53">
        <v>1.1000000000000001</v>
      </c>
      <c r="N1180" s="54">
        <v>60</v>
      </c>
      <c r="O1180" s="55">
        <f t="shared" si="295"/>
        <v>1415.2</v>
      </c>
      <c r="P1180" s="57">
        <f t="shared" si="296"/>
        <v>1415</v>
      </c>
      <c r="Q1180" s="23"/>
      <c r="R1180" s="23"/>
      <c r="S1180" s="46">
        <v>25</v>
      </c>
      <c r="T1180" s="46">
        <v>25</v>
      </c>
      <c r="U1180" s="46">
        <f t="shared" si="299"/>
        <v>200</v>
      </c>
      <c r="V1180" s="15">
        <f t="shared" si="298"/>
        <v>250</v>
      </c>
    </row>
    <row r="1181" spans="1:22" ht="13.5" customHeight="1">
      <c r="A1181" s="235" t="str">
        <f t="shared" si="290"/>
        <v>LW3312070Kolor</v>
      </c>
      <c r="B1181" s="18" t="s">
        <v>1745</v>
      </c>
      <c r="C1181" s="14" t="s">
        <v>2</v>
      </c>
      <c r="D1181" s="15">
        <v>120</v>
      </c>
      <c r="E1181" s="13">
        <v>70</v>
      </c>
      <c r="F1181" s="61" t="s">
        <v>2971</v>
      </c>
      <c r="G1181" s="43" t="str">
        <f t="shared" si="297"/>
        <v>61,11</v>
      </c>
      <c r="H1181" s="43" t="str">
        <f t="shared" si="291"/>
        <v>61,11</v>
      </c>
      <c r="I1181" s="43">
        <f t="shared" si="292"/>
        <v>64.11</v>
      </c>
      <c r="J1181" s="61" t="s">
        <v>3005</v>
      </c>
      <c r="K1181" s="58" t="str">
        <f t="shared" si="301"/>
        <v>1072,29</v>
      </c>
      <c r="L1181" s="51">
        <f t="shared" si="302"/>
        <v>1073</v>
      </c>
      <c r="M1181" s="53">
        <v>1.1000000000000001</v>
      </c>
      <c r="N1181" s="54">
        <v>60</v>
      </c>
      <c r="O1181" s="55">
        <f t="shared" si="295"/>
        <v>1240.3000000000002</v>
      </c>
      <c r="P1181" s="57">
        <f t="shared" si="296"/>
        <v>1240</v>
      </c>
      <c r="Q1181" s="23"/>
      <c r="R1181" s="23"/>
      <c r="S1181" s="46">
        <v>25</v>
      </c>
      <c r="T1181" s="46">
        <v>25</v>
      </c>
      <c r="U1181" s="46">
        <f t="shared" si="299"/>
        <v>200</v>
      </c>
      <c r="V1181" s="15">
        <f t="shared" si="298"/>
        <v>250</v>
      </c>
    </row>
    <row r="1182" spans="1:22" ht="13.5" customHeight="1">
      <c r="A1182" s="235" t="str">
        <f t="shared" si="290"/>
        <v>LW3412070Kolor</v>
      </c>
      <c r="B1182" s="18" t="s">
        <v>1746</v>
      </c>
      <c r="C1182" s="14" t="s">
        <v>2</v>
      </c>
      <c r="D1182" s="15">
        <v>120</v>
      </c>
      <c r="E1182" s="13">
        <v>70</v>
      </c>
      <c r="F1182" s="61" t="s">
        <v>2972</v>
      </c>
      <c r="G1182" s="43" t="str">
        <f t="shared" si="297"/>
        <v>59,93</v>
      </c>
      <c r="H1182" s="43" t="str">
        <f t="shared" si="291"/>
        <v>59,93</v>
      </c>
      <c r="I1182" s="43">
        <f t="shared" si="292"/>
        <v>62.93</v>
      </c>
      <c r="J1182" s="61" t="s">
        <v>3006</v>
      </c>
      <c r="K1182" s="58" t="str">
        <f t="shared" si="301"/>
        <v>1238,56</v>
      </c>
      <c r="L1182" s="51">
        <f t="shared" si="302"/>
        <v>1239</v>
      </c>
      <c r="M1182" s="53">
        <v>1.1000000000000001</v>
      </c>
      <c r="N1182" s="54">
        <v>60</v>
      </c>
      <c r="O1182" s="55">
        <f t="shared" si="295"/>
        <v>1422.9</v>
      </c>
      <c r="P1182" s="57">
        <f t="shared" si="296"/>
        <v>1422</v>
      </c>
      <c r="Q1182" s="23"/>
      <c r="R1182" s="23"/>
      <c r="S1182" s="46">
        <v>25</v>
      </c>
      <c r="T1182" s="46">
        <v>25</v>
      </c>
      <c r="U1182" s="46">
        <f t="shared" si="299"/>
        <v>200</v>
      </c>
      <c r="V1182" s="15">
        <f t="shared" si="298"/>
        <v>250</v>
      </c>
    </row>
    <row r="1183" spans="1:22" ht="13.5" customHeight="1">
      <c r="A1183" s="235" t="str">
        <f t="shared" si="290"/>
        <v>LW3512070Kolor</v>
      </c>
      <c r="B1183" s="18" t="s">
        <v>1747</v>
      </c>
      <c r="C1183" s="14" t="s">
        <v>2</v>
      </c>
      <c r="D1183" s="15">
        <v>120</v>
      </c>
      <c r="E1183" s="13">
        <v>70</v>
      </c>
      <c r="F1183" s="61" t="s">
        <v>2973</v>
      </c>
      <c r="G1183" s="43" t="str">
        <f t="shared" si="297"/>
        <v>52,42</v>
      </c>
      <c r="H1183" s="43" t="str">
        <f t="shared" si="291"/>
        <v>52,42</v>
      </c>
      <c r="I1183" s="43">
        <f t="shared" si="292"/>
        <v>55.42</v>
      </c>
      <c r="J1183" s="61" t="s">
        <v>3007</v>
      </c>
      <c r="K1183" s="58" t="str">
        <f t="shared" si="301"/>
        <v>863,55</v>
      </c>
      <c r="L1183" s="51">
        <f t="shared" si="302"/>
        <v>864</v>
      </c>
      <c r="M1183" s="53">
        <v>1.1000000000000001</v>
      </c>
      <c r="N1183" s="54">
        <v>60</v>
      </c>
      <c r="O1183" s="55">
        <f t="shared" si="295"/>
        <v>1010.4000000000001</v>
      </c>
      <c r="P1183" s="57">
        <f t="shared" si="296"/>
        <v>1010</v>
      </c>
      <c r="Q1183" s="23"/>
      <c r="R1183" s="23"/>
      <c r="S1183" s="46">
        <v>25</v>
      </c>
      <c r="T1183" s="46">
        <v>25</v>
      </c>
      <c r="U1183" s="46">
        <f t="shared" si="299"/>
        <v>200</v>
      </c>
      <c r="V1183" s="15">
        <f t="shared" si="298"/>
        <v>250</v>
      </c>
    </row>
    <row r="1184" spans="1:22" ht="13.5" customHeight="1">
      <c r="A1184" s="235" t="str">
        <f t="shared" si="290"/>
        <v>LW3612070Kolor</v>
      </c>
      <c r="B1184" s="18" t="s">
        <v>1748</v>
      </c>
      <c r="C1184" s="14" t="s">
        <v>2</v>
      </c>
      <c r="D1184" s="15">
        <v>120</v>
      </c>
      <c r="E1184" s="13">
        <v>70</v>
      </c>
      <c r="F1184" s="61" t="s">
        <v>2974</v>
      </c>
      <c r="G1184" s="43" t="str">
        <f t="shared" si="297"/>
        <v>55,03</v>
      </c>
      <c r="H1184" s="43" t="str">
        <f t="shared" si="291"/>
        <v>55,03</v>
      </c>
      <c r="I1184" s="43">
        <f t="shared" si="292"/>
        <v>58.03</v>
      </c>
      <c r="J1184" s="61" t="s">
        <v>3008</v>
      </c>
      <c r="K1184" s="58" t="str">
        <f t="shared" si="301"/>
        <v>1007,38</v>
      </c>
      <c r="L1184" s="51">
        <f t="shared" si="302"/>
        <v>1008</v>
      </c>
      <c r="M1184" s="53">
        <v>1.1000000000000001</v>
      </c>
      <c r="N1184" s="54">
        <v>60</v>
      </c>
      <c r="O1184" s="55">
        <f t="shared" si="295"/>
        <v>1168.8000000000002</v>
      </c>
      <c r="P1184" s="57">
        <f t="shared" si="296"/>
        <v>1168</v>
      </c>
      <c r="Q1184" s="23"/>
      <c r="R1184" s="23"/>
      <c r="S1184" s="46">
        <v>25</v>
      </c>
      <c r="T1184" s="46">
        <v>25</v>
      </c>
      <c r="U1184" s="46">
        <f t="shared" si="299"/>
        <v>200</v>
      </c>
      <c r="V1184" s="15">
        <f t="shared" si="298"/>
        <v>250</v>
      </c>
    </row>
    <row r="1185" spans="1:22" ht="13.5" customHeight="1">
      <c r="A1185" s="235" t="str">
        <f t="shared" si="290"/>
        <v>LW3712070Kolor</v>
      </c>
      <c r="B1185" s="18" t="s">
        <v>1907</v>
      </c>
      <c r="C1185" s="14" t="s">
        <v>2</v>
      </c>
      <c r="D1185" s="15">
        <v>120</v>
      </c>
      <c r="E1185" s="13">
        <v>70</v>
      </c>
      <c r="F1185" s="61" t="s">
        <v>2651</v>
      </c>
      <c r="G1185" s="43" t="str">
        <f t="shared" si="297"/>
        <v>52,7</v>
      </c>
      <c r="H1185" s="43" t="str">
        <f t="shared" si="291"/>
        <v>52,7</v>
      </c>
      <c r="I1185" s="43">
        <f t="shared" si="292"/>
        <v>55.7</v>
      </c>
      <c r="J1185" s="61" t="s">
        <v>3009</v>
      </c>
      <c r="K1185" s="58" t="str">
        <f t="shared" si="301"/>
        <v>801,68</v>
      </c>
      <c r="L1185" s="51">
        <f t="shared" si="302"/>
        <v>802</v>
      </c>
      <c r="M1185" s="53">
        <v>1.1000000000000001</v>
      </c>
      <c r="N1185" s="54">
        <v>60</v>
      </c>
      <c r="O1185" s="55">
        <f t="shared" si="295"/>
        <v>942.2</v>
      </c>
      <c r="P1185" s="57">
        <f t="shared" si="296"/>
        <v>942</v>
      </c>
      <c r="Q1185" s="23"/>
      <c r="R1185" s="23"/>
      <c r="S1185" s="46">
        <v>25</v>
      </c>
      <c r="T1185" s="46">
        <v>25</v>
      </c>
      <c r="U1185" s="46">
        <f t="shared" si="299"/>
        <v>200</v>
      </c>
      <c r="V1185" s="15">
        <f t="shared" si="298"/>
        <v>250</v>
      </c>
    </row>
    <row r="1186" spans="1:22" s="4" customFormat="1" ht="13.5" customHeight="1">
      <c r="A1186" s="235" t="str">
        <f t="shared" si="290"/>
        <v>LW3812070Kolor</v>
      </c>
      <c r="B1186" s="18" t="s">
        <v>1978</v>
      </c>
      <c r="C1186" s="14" t="s">
        <v>2</v>
      </c>
      <c r="D1186" s="15">
        <v>120</v>
      </c>
      <c r="E1186" s="13">
        <v>70</v>
      </c>
      <c r="F1186" s="61" t="s">
        <v>46</v>
      </c>
      <c r="G1186" s="43" t="str">
        <f t="shared" si="297"/>
        <v>52,46</v>
      </c>
      <c r="H1186" s="43" t="str">
        <f t="shared" si="291"/>
        <v>52,46</v>
      </c>
      <c r="I1186" s="43">
        <f t="shared" si="292"/>
        <v>55.46</v>
      </c>
      <c r="J1186" s="61" t="s">
        <v>3010</v>
      </c>
      <c r="K1186" s="58" t="str">
        <f t="shared" si="301"/>
        <v>925,57</v>
      </c>
      <c r="L1186" s="51">
        <f t="shared" si="302"/>
        <v>926</v>
      </c>
      <c r="M1186" s="53">
        <v>1.1000000000000001</v>
      </c>
      <c r="N1186" s="54">
        <v>60</v>
      </c>
      <c r="O1186" s="55">
        <f t="shared" si="295"/>
        <v>1078.6000000000001</v>
      </c>
      <c r="P1186" s="57">
        <f t="shared" si="296"/>
        <v>1078</v>
      </c>
      <c r="Q1186" s="23"/>
      <c r="R1186" s="23"/>
      <c r="S1186" s="46">
        <v>25</v>
      </c>
      <c r="T1186" s="46">
        <v>25</v>
      </c>
      <c r="U1186" s="46">
        <f t="shared" si="299"/>
        <v>200</v>
      </c>
      <c r="V1186" s="15">
        <f t="shared" si="298"/>
        <v>250</v>
      </c>
    </row>
    <row r="1187" spans="1:22" ht="13.5" customHeight="1">
      <c r="A1187" s="23" t="str">
        <f t="shared" ref="A1187:A1223" si="303">CONCATENATE(B1187,D1187,E1187,C1187)</f>
        <v>LW duble 1 12070Drewnopodobne</v>
      </c>
      <c r="B1187" s="18" t="s">
        <v>90</v>
      </c>
      <c r="C1187" s="14" t="s">
        <v>432</v>
      </c>
      <c r="D1187" s="15">
        <v>120</v>
      </c>
      <c r="E1187" s="13">
        <v>70</v>
      </c>
      <c r="F1187" s="61" t="s">
        <v>2944</v>
      </c>
      <c r="G1187" s="43" t="str">
        <f t="shared" ref="G1187:G1223" si="304">LEFT(F1187,FIND("kg",F1187)-2)</f>
        <v>52,47</v>
      </c>
      <c r="H1187" s="43" t="str">
        <f t="shared" ref="H1187:H1223" si="305">MID(G1187,1,5)</f>
        <v>52,47</v>
      </c>
      <c r="I1187" s="43">
        <f>H1187+3</f>
        <v>55.47</v>
      </c>
      <c r="J1187" s="56"/>
      <c r="K1187" s="58">
        <f t="shared" ref="K1187:K1223" si="306">P1113+(P1150-P1113)/2</f>
        <v>956.5</v>
      </c>
      <c r="L1187" s="51">
        <f t="shared" ref="L1187:L1223" si="307">ROUNDUP(K1187,0)</f>
        <v>957</v>
      </c>
      <c r="M1187" s="53">
        <v>1.1000000000000001</v>
      </c>
      <c r="N1187" s="54">
        <v>60</v>
      </c>
      <c r="O1187" s="55">
        <f t="shared" ref="O1187:O1223" si="308">L1187*M1187+N1187</f>
        <v>1112.7</v>
      </c>
      <c r="P1187" s="57">
        <f t="shared" ref="P1187:P1223" si="309">INT(O1187)</f>
        <v>1112</v>
      </c>
      <c r="Q1187" s="23"/>
      <c r="R1187" s="23"/>
      <c r="S1187" s="46">
        <v>25</v>
      </c>
      <c r="T1187" s="46">
        <v>25</v>
      </c>
      <c r="U1187" s="46">
        <f t="shared" si="299"/>
        <v>200</v>
      </c>
      <c r="V1187" s="15">
        <f t="shared" ref="V1187:V1223" si="310">SUM(S1187:U1187)</f>
        <v>250</v>
      </c>
    </row>
    <row r="1188" spans="1:22" ht="13.5" customHeight="1">
      <c r="A1188" s="23" t="str">
        <f t="shared" si="303"/>
        <v>LW duble 2 12070Drewnopodobne</v>
      </c>
      <c r="B1188" s="18" t="s">
        <v>91</v>
      </c>
      <c r="C1188" s="14" t="s">
        <v>432</v>
      </c>
      <c r="D1188" s="15">
        <v>120</v>
      </c>
      <c r="E1188" s="13">
        <v>70</v>
      </c>
      <c r="F1188" s="61" t="s">
        <v>2945</v>
      </c>
      <c r="G1188" s="43" t="str">
        <f t="shared" si="304"/>
        <v>49,37</v>
      </c>
      <c r="H1188" s="43" t="str">
        <f t="shared" si="305"/>
        <v>49,37</v>
      </c>
      <c r="I1188" s="43">
        <f t="shared" ref="I1188:I1223" si="311">H1188+3</f>
        <v>52.37</v>
      </c>
      <c r="J1188" s="44"/>
      <c r="K1188" s="58">
        <f t="shared" si="306"/>
        <v>1056.5</v>
      </c>
      <c r="L1188" s="51">
        <f t="shared" si="307"/>
        <v>1057</v>
      </c>
      <c r="M1188" s="53">
        <v>1.1000000000000001</v>
      </c>
      <c r="N1188" s="54">
        <v>60</v>
      </c>
      <c r="O1188" s="55">
        <f t="shared" si="308"/>
        <v>1222.7</v>
      </c>
      <c r="P1188" s="57">
        <f t="shared" si="309"/>
        <v>1222</v>
      </c>
      <c r="Q1188" s="23"/>
      <c r="R1188" s="23"/>
      <c r="S1188" s="46">
        <v>25</v>
      </c>
      <c r="T1188" s="46">
        <v>25</v>
      </c>
      <c r="U1188" s="46">
        <f t="shared" si="299"/>
        <v>180</v>
      </c>
      <c r="V1188" s="15">
        <f t="shared" si="310"/>
        <v>230</v>
      </c>
    </row>
    <row r="1189" spans="1:22" ht="13.5" customHeight="1">
      <c r="A1189" s="23" t="str">
        <f t="shared" si="303"/>
        <v>LW duble 312070Drewnopodobne</v>
      </c>
      <c r="B1189" s="18" t="s">
        <v>1750</v>
      </c>
      <c r="C1189" s="14" t="s">
        <v>432</v>
      </c>
      <c r="D1189" s="15">
        <v>120</v>
      </c>
      <c r="E1189" s="13">
        <v>70</v>
      </c>
      <c r="F1189" s="61" t="s">
        <v>2946</v>
      </c>
      <c r="G1189" s="43" t="str">
        <f t="shared" si="304"/>
        <v>56,75</v>
      </c>
      <c r="H1189" s="43" t="str">
        <f t="shared" si="305"/>
        <v>56,75</v>
      </c>
      <c r="I1189" s="43">
        <f t="shared" si="311"/>
        <v>59.75</v>
      </c>
      <c r="J1189" s="44"/>
      <c r="K1189" s="58">
        <f t="shared" si="306"/>
        <v>1306</v>
      </c>
      <c r="L1189" s="51">
        <f t="shared" si="307"/>
        <v>1306</v>
      </c>
      <c r="M1189" s="53">
        <v>1.1000000000000001</v>
      </c>
      <c r="N1189" s="54">
        <v>60</v>
      </c>
      <c r="O1189" s="55">
        <f t="shared" si="308"/>
        <v>1496.6000000000001</v>
      </c>
      <c r="P1189" s="57">
        <f t="shared" si="309"/>
        <v>1496</v>
      </c>
      <c r="Q1189" s="23"/>
      <c r="R1189" s="23"/>
      <c r="S1189" s="46">
        <v>25</v>
      </c>
      <c r="T1189" s="46">
        <v>25</v>
      </c>
      <c r="U1189" s="46">
        <f t="shared" si="299"/>
        <v>200</v>
      </c>
      <c r="V1189" s="15">
        <f t="shared" si="310"/>
        <v>250</v>
      </c>
    </row>
    <row r="1190" spans="1:22" ht="13.5" customHeight="1">
      <c r="A1190" s="23" t="str">
        <f t="shared" si="303"/>
        <v>LW1 12070Drewnopodobne</v>
      </c>
      <c r="B1190" s="18" t="s">
        <v>93</v>
      </c>
      <c r="C1190" s="14" t="s">
        <v>432</v>
      </c>
      <c r="D1190" s="15">
        <v>120</v>
      </c>
      <c r="E1190" s="13">
        <v>70</v>
      </c>
      <c r="F1190" s="61" t="s">
        <v>2947</v>
      </c>
      <c r="G1190" s="43" t="str">
        <f t="shared" si="304"/>
        <v>39,07</v>
      </c>
      <c r="H1190" s="43" t="str">
        <f t="shared" si="305"/>
        <v>39,07</v>
      </c>
      <c r="I1190" s="43">
        <f t="shared" si="311"/>
        <v>42.07</v>
      </c>
      <c r="J1190" s="44"/>
      <c r="K1190" s="58">
        <f t="shared" si="306"/>
        <v>658</v>
      </c>
      <c r="L1190" s="51">
        <f t="shared" si="307"/>
        <v>658</v>
      </c>
      <c r="M1190" s="53">
        <v>1.1000000000000001</v>
      </c>
      <c r="N1190" s="54">
        <v>60</v>
      </c>
      <c r="O1190" s="55">
        <f t="shared" si="308"/>
        <v>783.80000000000007</v>
      </c>
      <c r="P1190" s="57">
        <f t="shared" si="309"/>
        <v>783</v>
      </c>
      <c r="Q1190" s="23"/>
      <c r="R1190" s="23"/>
      <c r="S1190" s="46">
        <v>25</v>
      </c>
      <c r="T1190" s="46">
        <v>25</v>
      </c>
      <c r="U1190" s="46">
        <f t="shared" si="299"/>
        <v>160</v>
      </c>
      <c r="V1190" s="15">
        <f t="shared" si="310"/>
        <v>210</v>
      </c>
    </row>
    <row r="1191" spans="1:22" ht="13.5" customHeight="1">
      <c r="A1191" s="23" t="str">
        <f t="shared" si="303"/>
        <v>LW2 12070Drewnopodobne</v>
      </c>
      <c r="B1191" s="18" t="s">
        <v>104</v>
      </c>
      <c r="C1191" s="14" t="s">
        <v>432</v>
      </c>
      <c r="D1191" s="15">
        <v>120</v>
      </c>
      <c r="E1191" s="13">
        <v>70</v>
      </c>
      <c r="F1191" s="61" t="s">
        <v>2948</v>
      </c>
      <c r="G1191" s="43" t="str">
        <f t="shared" si="304"/>
        <v>40,43</v>
      </c>
      <c r="H1191" s="43" t="str">
        <f t="shared" si="305"/>
        <v>40,43</v>
      </c>
      <c r="I1191" s="43">
        <f t="shared" si="311"/>
        <v>43.43</v>
      </c>
      <c r="J1191" s="44"/>
      <c r="K1191" s="58">
        <f t="shared" si="306"/>
        <v>709</v>
      </c>
      <c r="L1191" s="51">
        <f t="shared" si="307"/>
        <v>709</v>
      </c>
      <c r="M1191" s="53">
        <v>1.1000000000000001</v>
      </c>
      <c r="N1191" s="54">
        <v>60</v>
      </c>
      <c r="O1191" s="55">
        <f t="shared" si="308"/>
        <v>839.90000000000009</v>
      </c>
      <c r="P1191" s="57">
        <f t="shared" si="309"/>
        <v>839</v>
      </c>
      <c r="Q1191" s="23"/>
      <c r="R1191" s="23"/>
      <c r="S1191" s="46">
        <v>25</v>
      </c>
      <c r="T1191" s="46">
        <v>25</v>
      </c>
      <c r="U1191" s="46">
        <f t="shared" si="299"/>
        <v>160</v>
      </c>
      <c r="V1191" s="15">
        <f t="shared" si="310"/>
        <v>210</v>
      </c>
    </row>
    <row r="1192" spans="1:22" ht="13.5" customHeight="1">
      <c r="A1192" s="23" t="str">
        <f t="shared" si="303"/>
        <v>LW3 12070Drewnopodobne</v>
      </c>
      <c r="B1192" s="18" t="s">
        <v>106</v>
      </c>
      <c r="C1192" s="14" t="s">
        <v>432</v>
      </c>
      <c r="D1192" s="15">
        <v>120</v>
      </c>
      <c r="E1192" s="13">
        <v>70</v>
      </c>
      <c r="F1192" s="61" t="s">
        <v>2949</v>
      </c>
      <c r="G1192" s="43" t="str">
        <f t="shared" si="304"/>
        <v>42,88</v>
      </c>
      <c r="H1192" s="43" t="str">
        <f t="shared" si="305"/>
        <v>42,88</v>
      </c>
      <c r="I1192" s="43">
        <f t="shared" si="311"/>
        <v>45.88</v>
      </c>
      <c r="J1192" s="44"/>
      <c r="K1192" s="58">
        <f t="shared" si="306"/>
        <v>771.5</v>
      </c>
      <c r="L1192" s="51">
        <f t="shared" si="307"/>
        <v>772</v>
      </c>
      <c r="M1192" s="53">
        <v>1.1000000000000001</v>
      </c>
      <c r="N1192" s="54">
        <v>60</v>
      </c>
      <c r="O1192" s="55">
        <f t="shared" si="308"/>
        <v>909.2</v>
      </c>
      <c r="P1192" s="57">
        <f t="shared" si="309"/>
        <v>909</v>
      </c>
      <c r="Q1192" s="23"/>
      <c r="R1192" s="23"/>
      <c r="S1192" s="46">
        <v>25</v>
      </c>
      <c r="T1192" s="46">
        <v>25</v>
      </c>
      <c r="U1192" s="46">
        <f t="shared" si="299"/>
        <v>160</v>
      </c>
      <c r="V1192" s="15">
        <f t="shared" si="310"/>
        <v>210</v>
      </c>
    </row>
    <row r="1193" spans="1:22" ht="13.5" customHeight="1">
      <c r="A1193" s="23" t="str">
        <f t="shared" si="303"/>
        <v>LW4 12070Drewnopodobne</v>
      </c>
      <c r="B1193" s="18" t="s">
        <v>107</v>
      </c>
      <c r="C1193" s="14" t="s">
        <v>432</v>
      </c>
      <c r="D1193" s="15">
        <v>120</v>
      </c>
      <c r="E1193" s="13">
        <v>70</v>
      </c>
      <c r="F1193" s="61" t="s">
        <v>2950</v>
      </c>
      <c r="G1193" s="43" t="str">
        <f t="shared" si="304"/>
        <v>46,8</v>
      </c>
      <c r="H1193" s="43" t="str">
        <f t="shared" si="305"/>
        <v>46,8</v>
      </c>
      <c r="I1193" s="43">
        <f t="shared" si="311"/>
        <v>49.8</v>
      </c>
      <c r="J1193" s="44"/>
      <c r="K1193" s="58">
        <f t="shared" si="306"/>
        <v>831</v>
      </c>
      <c r="L1193" s="51">
        <f t="shared" si="307"/>
        <v>831</v>
      </c>
      <c r="M1193" s="53">
        <v>1.1000000000000001</v>
      </c>
      <c r="N1193" s="54">
        <v>60</v>
      </c>
      <c r="O1193" s="55">
        <f t="shared" si="308"/>
        <v>974.1</v>
      </c>
      <c r="P1193" s="57">
        <f t="shared" si="309"/>
        <v>974</v>
      </c>
      <c r="Q1193" s="23"/>
      <c r="R1193" s="23"/>
      <c r="S1193" s="46">
        <v>25</v>
      </c>
      <c r="T1193" s="46">
        <v>25</v>
      </c>
      <c r="U1193" s="46">
        <f t="shared" si="299"/>
        <v>160</v>
      </c>
      <c r="V1193" s="15">
        <f t="shared" si="310"/>
        <v>210</v>
      </c>
    </row>
    <row r="1194" spans="1:22" ht="13.5" customHeight="1">
      <c r="A1194" s="23" t="str">
        <f t="shared" si="303"/>
        <v>LW5 12070Drewnopodobne</v>
      </c>
      <c r="B1194" s="18" t="s">
        <v>108</v>
      </c>
      <c r="C1194" s="14" t="s">
        <v>432</v>
      </c>
      <c r="D1194" s="15">
        <v>120</v>
      </c>
      <c r="E1194" s="13">
        <v>70</v>
      </c>
      <c r="F1194" s="61" t="s">
        <v>20</v>
      </c>
      <c r="G1194" s="43" t="str">
        <f t="shared" si="304"/>
        <v>47,79</v>
      </c>
      <c r="H1194" s="43" t="str">
        <f t="shared" si="305"/>
        <v>47,79</v>
      </c>
      <c r="I1194" s="43">
        <f t="shared" si="311"/>
        <v>50.79</v>
      </c>
      <c r="J1194" s="44"/>
      <c r="K1194" s="58">
        <f t="shared" si="306"/>
        <v>870</v>
      </c>
      <c r="L1194" s="51">
        <f t="shared" si="307"/>
        <v>870</v>
      </c>
      <c r="M1194" s="53">
        <v>1.1000000000000001</v>
      </c>
      <c r="N1194" s="54">
        <v>60</v>
      </c>
      <c r="O1194" s="55">
        <f t="shared" si="308"/>
        <v>1017.0000000000001</v>
      </c>
      <c r="P1194" s="57">
        <f t="shared" si="309"/>
        <v>1017</v>
      </c>
      <c r="Q1194" s="23"/>
      <c r="R1194" s="23"/>
      <c r="S1194" s="46">
        <v>25</v>
      </c>
      <c r="T1194" s="46">
        <v>25</v>
      </c>
      <c r="U1194" s="46">
        <f t="shared" si="299"/>
        <v>180</v>
      </c>
      <c r="V1194" s="15">
        <f t="shared" si="310"/>
        <v>230</v>
      </c>
    </row>
    <row r="1195" spans="1:22" ht="13.5" customHeight="1">
      <c r="A1195" s="23" t="str">
        <f t="shared" si="303"/>
        <v>LW6 12070Drewnopodobne</v>
      </c>
      <c r="B1195" s="18" t="s">
        <v>109</v>
      </c>
      <c r="C1195" s="14" t="s">
        <v>432</v>
      </c>
      <c r="D1195" s="15">
        <v>120</v>
      </c>
      <c r="E1195" s="13">
        <v>70</v>
      </c>
      <c r="F1195" s="61" t="s">
        <v>2951</v>
      </c>
      <c r="G1195" s="43" t="str">
        <f t="shared" si="304"/>
        <v>50,25</v>
      </c>
      <c r="H1195" s="43" t="str">
        <f t="shared" si="305"/>
        <v>50,25</v>
      </c>
      <c r="I1195" s="43">
        <f t="shared" si="311"/>
        <v>53.25</v>
      </c>
      <c r="J1195" s="44"/>
      <c r="K1195" s="58">
        <f t="shared" si="306"/>
        <v>938</v>
      </c>
      <c r="L1195" s="51">
        <f t="shared" si="307"/>
        <v>938</v>
      </c>
      <c r="M1195" s="53">
        <v>1.1000000000000001</v>
      </c>
      <c r="N1195" s="54">
        <v>60</v>
      </c>
      <c r="O1195" s="55">
        <f t="shared" si="308"/>
        <v>1091.8000000000002</v>
      </c>
      <c r="P1195" s="57">
        <f t="shared" si="309"/>
        <v>1091</v>
      </c>
      <c r="Q1195" s="23"/>
      <c r="R1195" s="23"/>
      <c r="S1195" s="46">
        <v>25</v>
      </c>
      <c r="T1195" s="46">
        <v>25</v>
      </c>
      <c r="U1195" s="46">
        <f t="shared" si="299"/>
        <v>180</v>
      </c>
      <c r="V1195" s="15">
        <f t="shared" si="310"/>
        <v>230</v>
      </c>
    </row>
    <row r="1196" spans="1:22" ht="13.5" customHeight="1">
      <c r="A1196" s="23" t="str">
        <f t="shared" si="303"/>
        <v>LW7 12070Drewnopodobne</v>
      </c>
      <c r="B1196" s="18" t="s">
        <v>110</v>
      </c>
      <c r="C1196" s="14" t="s">
        <v>432</v>
      </c>
      <c r="D1196" s="15">
        <v>120</v>
      </c>
      <c r="E1196" s="13">
        <v>70</v>
      </c>
      <c r="F1196" s="61" t="s">
        <v>2952</v>
      </c>
      <c r="G1196" s="43" t="str">
        <f t="shared" si="304"/>
        <v>46,01</v>
      </c>
      <c r="H1196" s="43" t="str">
        <f t="shared" si="305"/>
        <v>46,01</v>
      </c>
      <c r="I1196" s="43">
        <f t="shared" si="311"/>
        <v>49.01</v>
      </c>
      <c r="J1196" s="44"/>
      <c r="K1196" s="58">
        <f t="shared" si="306"/>
        <v>829</v>
      </c>
      <c r="L1196" s="51">
        <f t="shared" si="307"/>
        <v>829</v>
      </c>
      <c r="M1196" s="53">
        <v>1.1000000000000001</v>
      </c>
      <c r="N1196" s="54">
        <v>60</v>
      </c>
      <c r="O1196" s="55">
        <f t="shared" si="308"/>
        <v>971.90000000000009</v>
      </c>
      <c r="P1196" s="57">
        <f t="shared" si="309"/>
        <v>971</v>
      </c>
      <c r="Q1196" s="23"/>
      <c r="R1196" s="23"/>
      <c r="S1196" s="46">
        <v>25</v>
      </c>
      <c r="T1196" s="46">
        <v>25</v>
      </c>
      <c r="U1196" s="46">
        <f t="shared" si="299"/>
        <v>160</v>
      </c>
      <c r="V1196" s="15">
        <f t="shared" si="310"/>
        <v>210</v>
      </c>
    </row>
    <row r="1197" spans="1:22" ht="13.5" customHeight="1">
      <c r="A1197" s="23" t="str">
        <f t="shared" si="303"/>
        <v>LW8 12070Drewnopodobne</v>
      </c>
      <c r="B1197" s="18" t="s">
        <v>111</v>
      </c>
      <c r="C1197" s="14" t="s">
        <v>432</v>
      </c>
      <c r="D1197" s="15">
        <v>120</v>
      </c>
      <c r="E1197" s="13">
        <v>70</v>
      </c>
      <c r="F1197" s="61" t="s">
        <v>2953</v>
      </c>
      <c r="G1197" s="43" t="str">
        <f t="shared" si="304"/>
        <v>48,47</v>
      </c>
      <c r="H1197" s="43" t="str">
        <f t="shared" si="305"/>
        <v>48,47</v>
      </c>
      <c r="I1197" s="43">
        <f t="shared" si="311"/>
        <v>51.47</v>
      </c>
      <c r="J1197" s="44"/>
      <c r="K1197" s="58">
        <f t="shared" si="306"/>
        <v>896.5</v>
      </c>
      <c r="L1197" s="51">
        <f t="shared" si="307"/>
        <v>897</v>
      </c>
      <c r="M1197" s="53">
        <v>1.1000000000000001</v>
      </c>
      <c r="N1197" s="54">
        <v>60</v>
      </c>
      <c r="O1197" s="55">
        <f t="shared" si="308"/>
        <v>1046.7</v>
      </c>
      <c r="P1197" s="57">
        <f t="shared" si="309"/>
        <v>1046</v>
      </c>
      <c r="Q1197" s="23"/>
      <c r="R1197" s="23"/>
      <c r="S1197" s="46">
        <v>25</v>
      </c>
      <c r="T1197" s="46">
        <v>25</v>
      </c>
      <c r="U1197" s="46">
        <f t="shared" si="299"/>
        <v>180</v>
      </c>
      <c r="V1197" s="15">
        <f t="shared" si="310"/>
        <v>230</v>
      </c>
    </row>
    <row r="1198" spans="1:22" ht="13.5" customHeight="1">
      <c r="A1198" s="23" t="str">
        <f t="shared" si="303"/>
        <v>LW9 12070Drewnopodobne</v>
      </c>
      <c r="B1198" s="18" t="s">
        <v>112</v>
      </c>
      <c r="C1198" s="14" t="s">
        <v>432</v>
      </c>
      <c r="D1198" s="15">
        <v>120</v>
      </c>
      <c r="E1198" s="13">
        <v>70</v>
      </c>
      <c r="F1198" s="61" t="s">
        <v>2954</v>
      </c>
      <c r="G1198" s="43" t="str">
        <f t="shared" si="304"/>
        <v>48,03</v>
      </c>
      <c r="H1198" s="43" t="str">
        <f t="shared" si="305"/>
        <v>48,03</v>
      </c>
      <c r="I1198" s="43">
        <f t="shared" si="311"/>
        <v>51.03</v>
      </c>
      <c r="J1198" s="44"/>
      <c r="K1198" s="58">
        <f t="shared" si="306"/>
        <v>947.5</v>
      </c>
      <c r="L1198" s="51">
        <f t="shared" si="307"/>
        <v>948</v>
      </c>
      <c r="M1198" s="53">
        <v>1.1000000000000001</v>
      </c>
      <c r="N1198" s="54">
        <v>60</v>
      </c>
      <c r="O1198" s="55">
        <f t="shared" si="308"/>
        <v>1102.8000000000002</v>
      </c>
      <c r="P1198" s="57">
        <f t="shared" si="309"/>
        <v>1102</v>
      </c>
      <c r="Q1198" s="23"/>
      <c r="R1198" s="23"/>
      <c r="S1198" s="46">
        <v>25</v>
      </c>
      <c r="T1198" s="46">
        <v>25</v>
      </c>
      <c r="U1198" s="46">
        <f t="shared" si="299"/>
        <v>180</v>
      </c>
      <c r="V1198" s="15">
        <f t="shared" si="310"/>
        <v>230</v>
      </c>
    </row>
    <row r="1199" spans="1:22" ht="13.5" customHeight="1">
      <c r="A1199" s="23" t="str">
        <f t="shared" si="303"/>
        <v>LW10 12070Drewnopodobne</v>
      </c>
      <c r="B1199" s="18" t="s">
        <v>94</v>
      </c>
      <c r="C1199" s="14" t="s">
        <v>432</v>
      </c>
      <c r="D1199" s="15">
        <v>120</v>
      </c>
      <c r="E1199" s="13">
        <v>70</v>
      </c>
      <c r="F1199" s="61" t="s">
        <v>2553</v>
      </c>
      <c r="G1199" s="43" t="str">
        <f t="shared" si="304"/>
        <v>50,49</v>
      </c>
      <c r="H1199" s="43" t="str">
        <f t="shared" si="305"/>
        <v>50,49</v>
      </c>
      <c r="I1199" s="43">
        <f t="shared" si="311"/>
        <v>53.49</v>
      </c>
      <c r="J1199" s="44"/>
      <c r="K1199" s="58">
        <f t="shared" si="306"/>
        <v>1014.5</v>
      </c>
      <c r="L1199" s="51">
        <f t="shared" si="307"/>
        <v>1015</v>
      </c>
      <c r="M1199" s="53">
        <v>1.1000000000000001</v>
      </c>
      <c r="N1199" s="54">
        <v>60</v>
      </c>
      <c r="O1199" s="55">
        <f t="shared" si="308"/>
        <v>1176.5</v>
      </c>
      <c r="P1199" s="57">
        <f t="shared" si="309"/>
        <v>1176</v>
      </c>
      <c r="Q1199" s="23"/>
      <c r="R1199" s="23"/>
      <c r="S1199" s="46">
        <v>25</v>
      </c>
      <c r="T1199" s="46">
        <v>25</v>
      </c>
      <c r="U1199" s="46">
        <f t="shared" si="299"/>
        <v>180</v>
      </c>
      <c r="V1199" s="15">
        <f t="shared" si="310"/>
        <v>230</v>
      </c>
    </row>
    <row r="1200" spans="1:22" ht="13.5" customHeight="1">
      <c r="A1200" s="23" t="str">
        <f t="shared" si="303"/>
        <v>LW11 12070Drewnopodobne</v>
      </c>
      <c r="B1200" s="18" t="s">
        <v>95</v>
      </c>
      <c r="C1200" s="14" t="s">
        <v>432</v>
      </c>
      <c r="D1200" s="15">
        <v>120</v>
      </c>
      <c r="E1200" s="13">
        <v>70</v>
      </c>
      <c r="F1200" s="61" t="s">
        <v>2651</v>
      </c>
      <c r="G1200" s="43" t="str">
        <f t="shared" si="304"/>
        <v>52,7</v>
      </c>
      <c r="H1200" s="43" t="str">
        <f t="shared" si="305"/>
        <v>52,7</v>
      </c>
      <c r="I1200" s="43">
        <f t="shared" si="311"/>
        <v>55.7</v>
      </c>
      <c r="J1200" s="44"/>
      <c r="K1200" s="58">
        <f t="shared" si="306"/>
        <v>894</v>
      </c>
      <c r="L1200" s="51">
        <f t="shared" si="307"/>
        <v>894</v>
      </c>
      <c r="M1200" s="53">
        <v>1.1000000000000001</v>
      </c>
      <c r="N1200" s="54">
        <v>60</v>
      </c>
      <c r="O1200" s="55">
        <f t="shared" si="308"/>
        <v>1043.4000000000001</v>
      </c>
      <c r="P1200" s="57">
        <f t="shared" si="309"/>
        <v>1043</v>
      </c>
      <c r="Q1200" s="23"/>
      <c r="R1200" s="23"/>
      <c r="S1200" s="46">
        <v>25</v>
      </c>
      <c r="T1200" s="46">
        <v>25</v>
      </c>
      <c r="U1200" s="46">
        <f t="shared" si="299"/>
        <v>200</v>
      </c>
      <c r="V1200" s="15">
        <f t="shared" si="310"/>
        <v>250</v>
      </c>
    </row>
    <row r="1201" spans="1:22" ht="13.5" customHeight="1">
      <c r="A1201" s="23" t="str">
        <f t="shared" si="303"/>
        <v>LW12 12070Drewnopodobne</v>
      </c>
      <c r="B1201" s="18" t="s">
        <v>96</v>
      </c>
      <c r="C1201" s="14" t="s">
        <v>432</v>
      </c>
      <c r="D1201" s="15">
        <v>120</v>
      </c>
      <c r="E1201" s="13">
        <v>70</v>
      </c>
      <c r="F1201" s="61" t="s">
        <v>2955</v>
      </c>
      <c r="G1201" s="43" t="str">
        <f t="shared" si="304"/>
        <v>55,16</v>
      </c>
      <c r="H1201" s="43" t="str">
        <f t="shared" si="305"/>
        <v>55,16</v>
      </c>
      <c r="I1201" s="43">
        <f t="shared" si="311"/>
        <v>58.16</v>
      </c>
      <c r="J1201" s="44"/>
      <c r="K1201" s="58">
        <f t="shared" si="306"/>
        <v>1003</v>
      </c>
      <c r="L1201" s="51">
        <f t="shared" si="307"/>
        <v>1003</v>
      </c>
      <c r="M1201" s="53">
        <v>1.1000000000000001</v>
      </c>
      <c r="N1201" s="54">
        <v>60</v>
      </c>
      <c r="O1201" s="55">
        <f t="shared" si="308"/>
        <v>1163.3000000000002</v>
      </c>
      <c r="P1201" s="57">
        <f t="shared" si="309"/>
        <v>1163</v>
      </c>
      <c r="Q1201" s="23"/>
      <c r="R1201" s="23"/>
      <c r="S1201" s="46">
        <v>25</v>
      </c>
      <c r="T1201" s="46">
        <v>25</v>
      </c>
      <c r="U1201" s="46">
        <f t="shared" si="299"/>
        <v>200</v>
      </c>
      <c r="V1201" s="15">
        <f t="shared" si="310"/>
        <v>250</v>
      </c>
    </row>
    <row r="1202" spans="1:22" ht="13.5" customHeight="1">
      <c r="A1202" s="23" t="str">
        <f t="shared" si="303"/>
        <v>LW13 12070Drewnopodobne</v>
      </c>
      <c r="B1202" s="18" t="s">
        <v>97</v>
      </c>
      <c r="C1202" s="14" t="s">
        <v>432</v>
      </c>
      <c r="D1202" s="15">
        <v>120</v>
      </c>
      <c r="E1202" s="13">
        <v>70</v>
      </c>
      <c r="F1202" s="61" t="s">
        <v>2956</v>
      </c>
      <c r="G1202" s="43" t="str">
        <f t="shared" si="304"/>
        <v>53,98</v>
      </c>
      <c r="H1202" s="43" t="str">
        <f t="shared" si="305"/>
        <v>53,98</v>
      </c>
      <c r="I1202" s="43">
        <f t="shared" si="311"/>
        <v>56.98</v>
      </c>
      <c r="J1202" s="44"/>
      <c r="K1202" s="58">
        <f t="shared" si="306"/>
        <v>1004.5</v>
      </c>
      <c r="L1202" s="51">
        <f t="shared" si="307"/>
        <v>1005</v>
      </c>
      <c r="M1202" s="53">
        <v>1.1000000000000001</v>
      </c>
      <c r="N1202" s="54">
        <v>60</v>
      </c>
      <c r="O1202" s="55">
        <f t="shared" si="308"/>
        <v>1165.5</v>
      </c>
      <c r="P1202" s="57">
        <f t="shared" si="309"/>
        <v>1165</v>
      </c>
      <c r="Q1202" s="23"/>
      <c r="R1202" s="23"/>
      <c r="S1202" s="46">
        <v>25</v>
      </c>
      <c r="T1202" s="46">
        <v>25</v>
      </c>
      <c r="U1202" s="46">
        <f t="shared" si="299"/>
        <v>200</v>
      </c>
      <c r="V1202" s="15">
        <f t="shared" si="310"/>
        <v>250</v>
      </c>
    </row>
    <row r="1203" spans="1:22" ht="13.5" customHeight="1">
      <c r="A1203" s="23" t="str">
        <f t="shared" si="303"/>
        <v>LW14 12070Drewnopodobne</v>
      </c>
      <c r="B1203" s="18" t="s">
        <v>98</v>
      </c>
      <c r="C1203" s="14" t="s">
        <v>432</v>
      </c>
      <c r="D1203" s="15">
        <v>120</v>
      </c>
      <c r="E1203" s="13">
        <v>70</v>
      </c>
      <c r="F1203" s="61" t="s">
        <v>2957</v>
      </c>
      <c r="G1203" s="43" t="str">
        <f t="shared" si="304"/>
        <v>56,44</v>
      </c>
      <c r="H1203" s="43" t="str">
        <f t="shared" si="305"/>
        <v>56,44</v>
      </c>
      <c r="I1203" s="43">
        <f t="shared" si="311"/>
        <v>59.44</v>
      </c>
      <c r="J1203" s="44"/>
      <c r="K1203" s="58">
        <f t="shared" si="306"/>
        <v>1096.5</v>
      </c>
      <c r="L1203" s="51">
        <f t="shared" si="307"/>
        <v>1097</v>
      </c>
      <c r="M1203" s="53">
        <v>1.1000000000000001</v>
      </c>
      <c r="N1203" s="54">
        <v>60</v>
      </c>
      <c r="O1203" s="55">
        <f t="shared" si="308"/>
        <v>1266.7</v>
      </c>
      <c r="P1203" s="57">
        <f t="shared" si="309"/>
        <v>1266</v>
      </c>
      <c r="Q1203" s="23"/>
      <c r="R1203" s="23"/>
      <c r="S1203" s="46">
        <v>25</v>
      </c>
      <c r="T1203" s="46">
        <v>25</v>
      </c>
      <c r="U1203" s="46">
        <f t="shared" si="299"/>
        <v>200</v>
      </c>
      <c r="V1203" s="15">
        <f t="shared" si="310"/>
        <v>250</v>
      </c>
    </row>
    <row r="1204" spans="1:22" ht="13.5" customHeight="1">
      <c r="A1204" s="23" t="str">
        <f t="shared" si="303"/>
        <v>LW15 12070Drewnopodobne</v>
      </c>
      <c r="B1204" s="18" t="s">
        <v>99</v>
      </c>
      <c r="C1204" s="14" t="s">
        <v>432</v>
      </c>
      <c r="D1204" s="15">
        <v>120</v>
      </c>
      <c r="E1204" s="13">
        <v>70</v>
      </c>
      <c r="F1204" s="61" t="s">
        <v>2958</v>
      </c>
      <c r="G1204" s="43" t="str">
        <f t="shared" si="304"/>
        <v>51,94</v>
      </c>
      <c r="H1204" s="43" t="str">
        <f t="shared" si="305"/>
        <v>51,94</v>
      </c>
      <c r="I1204" s="43">
        <f t="shared" si="311"/>
        <v>54.94</v>
      </c>
      <c r="J1204" s="44"/>
      <c r="K1204" s="58">
        <f t="shared" si="306"/>
        <v>852.5</v>
      </c>
      <c r="L1204" s="51">
        <f t="shared" si="307"/>
        <v>853</v>
      </c>
      <c r="M1204" s="53">
        <v>1.1000000000000001</v>
      </c>
      <c r="N1204" s="54">
        <v>60</v>
      </c>
      <c r="O1204" s="55">
        <f t="shared" si="308"/>
        <v>998.30000000000007</v>
      </c>
      <c r="P1204" s="57">
        <f t="shared" si="309"/>
        <v>998</v>
      </c>
      <c r="Q1204" s="23"/>
      <c r="R1204" s="23"/>
      <c r="S1204" s="46">
        <v>25</v>
      </c>
      <c r="T1204" s="46">
        <v>25</v>
      </c>
      <c r="U1204" s="46">
        <f t="shared" si="299"/>
        <v>180</v>
      </c>
      <c r="V1204" s="15">
        <f t="shared" si="310"/>
        <v>230</v>
      </c>
    </row>
    <row r="1205" spans="1:22" ht="13.5" customHeight="1">
      <c r="A1205" s="23" t="str">
        <f t="shared" si="303"/>
        <v>LW16 12070Drewnopodobne</v>
      </c>
      <c r="B1205" s="18" t="s">
        <v>100</v>
      </c>
      <c r="C1205" s="14" t="s">
        <v>432</v>
      </c>
      <c r="D1205" s="15">
        <v>120</v>
      </c>
      <c r="E1205" s="13">
        <v>70</v>
      </c>
      <c r="F1205" s="61" t="s">
        <v>2959</v>
      </c>
      <c r="G1205" s="43" t="str">
        <f t="shared" si="304"/>
        <v>54,43</v>
      </c>
      <c r="H1205" s="43" t="str">
        <f t="shared" si="305"/>
        <v>54,43</v>
      </c>
      <c r="I1205" s="43">
        <f t="shared" si="311"/>
        <v>57.43</v>
      </c>
      <c r="J1205" s="44"/>
      <c r="K1205" s="58">
        <f t="shared" si="306"/>
        <v>995.5</v>
      </c>
      <c r="L1205" s="51">
        <f t="shared" si="307"/>
        <v>996</v>
      </c>
      <c r="M1205" s="53">
        <v>1.1000000000000001</v>
      </c>
      <c r="N1205" s="54">
        <v>60</v>
      </c>
      <c r="O1205" s="55">
        <f t="shared" si="308"/>
        <v>1155.6000000000001</v>
      </c>
      <c r="P1205" s="57">
        <f t="shared" si="309"/>
        <v>1155</v>
      </c>
      <c r="Q1205" s="23"/>
      <c r="R1205" s="23"/>
      <c r="S1205" s="46">
        <v>25</v>
      </c>
      <c r="T1205" s="46">
        <v>25</v>
      </c>
      <c r="U1205" s="46">
        <f t="shared" si="299"/>
        <v>200</v>
      </c>
      <c r="V1205" s="15">
        <f t="shared" si="310"/>
        <v>250</v>
      </c>
    </row>
    <row r="1206" spans="1:22" ht="13.5" customHeight="1">
      <c r="A1206" s="23" t="str">
        <f t="shared" si="303"/>
        <v>LW17 12070Drewnopodobne</v>
      </c>
      <c r="B1206" s="18" t="s">
        <v>101</v>
      </c>
      <c r="C1206" s="14" t="s">
        <v>432</v>
      </c>
      <c r="D1206" s="15">
        <v>120</v>
      </c>
      <c r="E1206" s="13">
        <v>70</v>
      </c>
      <c r="F1206" s="61" t="s">
        <v>2960</v>
      </c>
      <c r="G1206" s="43" t="str">
        <f t="shared" si="304"/>
        <v>54,31</v>
      </c>
      <c r="H1206" s="43" t="str">
        <f t="shared" si="305"/>
        <v>54,31</v>
      </c>
      <c r="I1206" s="43">
        <f t="shared" si="311"/>
        <v>57.31</v>
      </c>
      <c r="J1206" s="44"/>
      <c r="K1206" s="58">
        <f t="shared" si="306"/>
        <v>1081.5</v>
      </c>
      <c r="L1206" s="51">
        <f t="shared" si="307"/>
        <v>1082</v>
      </c>
      <c r="M1206" s="53">
        <v>1.1000000000000001</v>
      </c>
      <c r="N1206" s="54">
        <v>60</v>
      </c>
      <c r="O1206" s="55">
        <f t="shared" si="308"/>
        <v>1250.2</v>
      </c>
      <c r="P1206" s="57">
        <f t="shared" si="309"/>
        <v>1250</v>
      </c>
      <c r="Q1206" s="23"/>
      <c r="R1206" s="23"/>
      <c r="S1206" s="46">
        <v>25</v>
      </c>
      <c r="T1206" s="46">
        <v>25</v>
      </c>
      <c r="U1206" s="46">
        <f t="shared" si="299"/>
        <v>200</v>
      </c>
      <c r="V1206" s="15">
        <f t="shared" si="310"/>
        <v>250</v>
      </c>
    </row>
    <row r="1207" spans="1:22" ht="13.5" customHeight="1">
      <c r="A1207" s="23" t="str">
        <f t="shared" si="303"/>
        <v>LW18 12070Drewnopodobne</v>
      </c>
      <c r="B1207" s="18" t="s">
        <v>102</v>
      </c>
      <c r="C1207" s="14" t="s">
        <v>432</v>
      </c>
      <c r="D1207" s="15">
        <v>120</v>
      </c>
      <c r="E1207" s="13">
        <v>70</v>
      </c>
      <c r="F1207" s="61" t="s">
        <v>2961</v>
      </c>
      <c r="G1207" s="43" t="str">
        <f t="shared" si="304"/>
        <v>56,77</v>
      </c>
      <c r="H1207" s="43" t="str">
        <f t="shared" si="305"/>
        <v>56,77</v>
      </c>
      <c r="I1207" s="43">
        <f t="shared" si="311"/>
        <v>59.77</v>
      </c>
      <c r="J1207" s="44"/>
      <c r="K1207" s="58">
        <f t="shared" si="306"/>
        <v>1134.5</v>
      </c>
      <c r="L1207" s="51">
        <f t="shared" si="307"/>
        <v>1135</v>
      </c>
      <c r="M1207" s="53">
        <v>1.1000000000000001</v>
      </c>
      <c r="N1207" s="54">
        <v>60</v>
      </c>
      <c r="O1207" s="55">
        <f t="shared" si="308"/>
        <v>1308.5</v>
      </c>
      <c r="P1207" s="57">
        <f t="shared" si="309"/>
        <v>1308</v>
      </c>
      <c r="Q1207" s="23"/>
      <c r="R1207" s="23"/>
      <c r="S1207" s="46">
        <v>25</v>
      </c>
      <c r="T1207" s="46">
        <v>25</v>
      </c>
      <c r="U1207" s="46">
        <f t="shared" si="299"/>
        <v>200</v>
      </c>
      <c r="V1207" s="15">
        <f t="shared" si="310"/>
        <v>250</v>
      </c>
    </row>
    <row r="1208" spans="1:22" ht="13.5" customHeight="1">
      <c r="A1208" s="23" t="str">
        <f t="shared" si="303"/>
        <v>LW19 12070Drewnopodobne</v>
      </c>
      <c r="B1208" s="18" t="s">
        <v>103</v>
      </c>
      <c r="C1208" s="14" t="s">
        <v>432</v>
      </c>
      <c r="D1208" s="15">
        <v>120</v>
      </c>
      <c r="E1208" s="13">
        <v>70</v>
      </c>
      <c r="F1208" s="61" t="s">
        <v>2962</v>
      </c>
      <c r="G1208" s="43" t="str">
        <f t="shared" si="304"/>
        <v>52,3</v>
      </c>
      <c r="H1208" s="43" t="str">
        <f t="shared" si="305"/>
        <v>52,3</v>
      </c>
      <c r="I1208" s="43">
        <f t="shared" si="311"/>
        <v>55.3</v>
      </c>
      <c r="J1208" s="44"/>
      <c r="K1208" s="58">
        <f t="shared" si="306"/>
        <v>939</v>
      </c>
      <c r="L1208" s="51">
        <f t="shared" si="307"/>
        <v>939</v>
      </c>
      <c r="M1208" s="53">
        <v>1.1000000000000001</v>
      </c>
      <c r="N1208" s="54">
        <v>60</v>
      </c>
      <c r="O1208" s="55">
        <f t="shared" si="308"/>
        <v>1092.9000000000001</v>
      </c>
      <c r="P1208" s="57">
        <f t="shared" si="309"/>
        <v>1092</v>
      </c>
      <c r="Q1208" s="23"/>
      <c r="R1208" s="23"/>
      <c r="S1208" s="46">
        <v>25</v>
      </c>
      <c r="T1208" s="46">
        <v>25</v>
      </c>
      <c r="U1208" s="46">
        <f t="shared" si="299"/>
        <v>200</v>
      </c>
      <c r="V1208" s="15">
        <f t="shared" si="310"/>
        <v>250</v>
      </c>
    </row>
    <row r="1209" spans="1:22" ht="13.5" customHeight="1">
      <c r="A1209" s="23" t="str">
        <f t="shared" si="303"/>
        <v>LW20 12070Drewnopodobne</v>
      </c>
      <c r="B1209" s="18" t="s">
        <v>105</v>
      </c>
      <c r="C1209" s="14" t="s">
        <v>432</v>
      </c>
      <c r="D1209" s="15">
        <v>120</v>
      </c>
      <c r="E1209" s="13">
        <v>70</v>
      </c>
      <c r="F1209" s="61" t="s">
        <v>2652</v>
      </c>
      <c r="G1209" s="43" t="str">
        <f t="shared" si="304"/>
        <v>54,79</v>
      </c>
      <c r="H1209" s="43" t="str">
        <f t="shared" si="305"/>
        <v>54,79</v>
      </c>
      <c r="I1209" s="43">
        <f t="shared" si="311"/>
        <v>57.79</v>
      </c>
      <c r="J1209" s="44"/>
      <c r="K1209" s="58">
        <f t="shared" si="306"/>
        <v>1031.5</v>
      </c>
      <c r="L1209" s="51">
        <f t="shared" si="307"/>
        <v>1032</v>
      </c>
      <c r="M1209" s="53">
        <v>1.1000000000000001</v>
      </c>
      <c r="N1209" s="54">
        <v>60</v>
      </c>
      <c r="O1209" s="55">
        <f t="shared" si="308"/>
        <v>1195.2</v>
      </c>
      <c r="P1209" s="57">
        <f t="shared" si="309"/>
        <v>1195</v>
      </c>
      <c r="Q1209" s="23"/>
      <c r="R1209" s="23"/>
      <c r="S1209" s="46">
        <v>25</v>
      </c>
      <c r="T1209" s="46">
        <v>25</v>
      </c>
      <c r="U1209" s="46">
        <f t="shared" si="299"/>
        <v>200</v>
      </c>
      <c r="V1209" s="15">
        <f t="shared" si="310"/>
        <v>250</v>
      </c>
    </row>
    <row r="1210" spans="1:22" ht="13.5" customHeight="1">
      <c r="A1210" s="23" t="str">
        <f t="shared" si="303"/>
        <v>LW2512070Drewnopodobne</v>
      </c>
      <c r="B1210" s="20" t="s">
        <v>559</v>
      </c>
      <c r="C1210" s="14" t="s">
        <v>432</v>
      </c>
      <c r="D1210" s="15">
        <v>120</v>
      </c>
      <c r="E1210" s="13">
        <v>70</v>
      </c>
      <c r="F1210" s="61" t="s">
        <v>2963</v>
      </c>
      <c r="G1210" s="43" t="str">
        <f t="shared" si="304"/>
        <v>42,82</v>
      </c>
      <c r="H1210" s="43" t="str">
        <f t="shared" si="305"/>
        <v>42,82</v>
      </c>
      <c r="I1210" s="43">
        <f t="shared" si="311"/>
        <v>45.82</v>
      </c>
      <c r="J1210" s="44"/>
      <c r="K1210" s="58">
        <f t="shared" si="306"/>
        <v>832.5</v>
      </c>
      <c r="L1210" s="51">
        <f t="shared" si="307"/>
        <v>833</v>
      </c>
      <c r="M1210" s="53">
        <v>1.1000000000000001</v>
      </c>
      <c r="N1210" s="54">
        <v>60</v>
      </c>
      <c r="O1210" s="55">
        <f t="shared" si="308"/>
        <v>976.30000000000007</v>
      </c>
      <c r="P1210" s="57">
        <f t="shared" si="309"/>
        <v>976</v>
      </c>
      <c r="Q1210" s="23"/>
      <c r="R1210" s="23"/>
      <c r="S1210" s="46">
        <v>25</v>
      </c>
      <c r="T1210" s="46">
        <v>25</v>
      </c>
      <c r="U1210" s="46">
        <f t="shared" si="299"/>
        <v>160</v>
      </c>
      <c r="V1210" s="15">
        <f t="shared" si="310"/>
        <v>210</v>
      </c>
    </row>
    <row r="1211" spans="1:22" ht="13.5" customHeight="1">
      <c r="A1211" s="23" t="str">
        <f t="shared" si="303"/>
        <v>LW2612070Drewnopodobne</v>
      </c>
      <c r="B1211" s="20" t="s">
        <v>560</v>
      </c>
      <c r="C1211" s="14" t="s">
        <v>432</v>
      </c>
      <c r="D1211" s="15">
        <v>120</v>
      </c>
      <c r="E1211" s="13">
        <v>70</v>
      </c>
      <c r="F1211" s="61" t="s">
        <v>2964</v>
      </c>
      <c r="G1211" s="43" t="str">
        <f t="shared" si="304"/>
        <v>45,29</v>
      </c>
      <c r="H1211" s="43" t="str">
        <f t="shared" si="305"/>
        <v>45,29</v>
      </c>
      <c r="I1211" s="43">
        <f t="shared" si="311"/>
        <v>48.29</v>
      </c>
      <c r="J1211" s="44"/>
      <c r="K1211" s="58">
        <f t="shared" si="306"/>
        <v>962.5</v>
      </c>
      <c r="L1211" s="51">
        <f t="shared" si="307"/>
        <v>963</v>
      </c>
      <c r="M1211" s="53">
        <v>1.1000000000000001</v>
      </c>
      <c r="N1211" s="54">
        <v>60</v>
      </c>
      <c r="O1211" s="55">
        <f t="shared" si="308"/>
        <v>1119.3000000000002</v>
      </c>
      <c r="P1211" s="57">
        <f t="shared" si="309"/>
        <v>1119</v>
      </c>
      <c r="Q1211" s="23"/>
      <c r="R1211" s="23"/>
      <c r="S1211" s="46">
        <v>25</v>
      </c>
      <c r="T1211" s="46">
        <v>25</v>
      </c>
      <c r="U1211" s="46">
        <f t="shared" si="299"/>
        <v>160</v>
      </c>
      <c r="V1211" s="15">
        <f t="shared" si="310"/>
        <v>210</v>
      </c>
    </row>
    <row r="1212" spans="1:22" ht="13.5" customHeight="1">
      <c r="A1212" s="23" t="str">
        <f t="shared" si="303"/>
        <v>LW2712070Drewnopodobne</v>
      </c>
      <c r="B1212" s="20" t="s">
        <v>1738</v>
      </c>
      <c r="C1212" s="14" t="s">
        <v>432</v>
      </c>
      <c r="D1212" s="15">
        <v>120</v>
      </c>
      <c r="E1212" s="13">
        <v>70</v>
      </c>
      <c r="F1212" s="61" t="s">
        <v>2965</v>
      </c>
      <c r="G1212" s="43" t="str">
        <f t="shared" si="304"/>
        <v>46,45</v>
      </c>
      <c r="H1212" s="43" t="str">
        <f t="shared" si="305"/>
        <v>46,45</v>
      </c>
      <c r="I1212" s="43">
        <f t="shared" si="311"/>
        <v>49.45</v>
      </c>
      <c r="J1212" s="44"/>
      <c r="K1212" s="58">
        <f t="shared" si="306"/>
        <v>935</v>
      </c>
      <c r="L1212" s="51">
        <f t="shared" si="307"/>
        <v>935</v>
      </c>
      <c r="M1212" s="53">
        <v>1.1000000000000001</v>
      </c>
      <c r="N1212" s="54">
        <v>60</v>
      </c>
      <c r="O1212" s="55">
        <f t="shared" si="308"/>
        <v>1088.5</v>
      </c>
      <c r="P1212" s="57">
        <f t="shared" si="309"/>
        <v>1088</v>
      </c>
      <c r="Q1212" s="23"/>
      <c r="R1212" s="23"/>
      <c r="S1212" s="46">
        <v>25</v>
      </c>
      <c r="T1212" s="46">
        <v>25</v>
      </c>
      <c r="U1212" s="46">
        <f t="shared" si="299"/>
        <v>160</v>
      </c>
      <c r="V1212" s="15">
        <f t="shared" si="310"/>
        <v>210</v>
      </c>
    </row>
    <row r="1213" spans="1:22" ht="13.5" customHeight="1">
      <c r="A1213" s="23" t="str">
        <f t="shared" si="303"/>
        <v>LW2812070Drewnopodobne</v>
      </c>
      <c r="B1213" s="20" t="s">
        <v>1739</v>
      </c>
      <c r="C1213" s="14" t="s">
        <v>432</v>
      </c>
      <c r="D1213" s="15">
        <v>120</v>
      </c>
      <c r="E1213" s="13">
        <v>70</v>
      </c>
      <c r="F1213" s="61" t="s">
        <v>2966</v>
      </c>
      <c r="G1213" s="43" t="str">
        <f t="shared" si="304"/>
        <v>49,06</v>
      </c>
      <c r="H1213" s="43" t="str">
        <f t="shared" si="305"/>
        <v>49,06</v>
      </c>
      <c r="I1213" s="43">
        <f t="shared" si="311"/>
        <v>52.06</v>
      </c>
      <c r="J1213" s="44"/>
      <c r="K1213" s="58">
        <f t="shared" si="306"/>
        <v>1087</v>
      </c>
      <c r="L1213" s="51">
        <f t="shared" si="307"/>
        <v>1087</v>
      </c>
      <c r="M1213" s="53">
        <v>1.1000000000000001</v>
      </c>
      <c r="N1213" s="54">
        <v>60</v>
      </c>
      <c r="O1213" s="55">
        <f t="shared" si="308"/>
        <v>1255.7</v>
      </c>
      <c r="P1213" s="57">
        <f t="shared" si="309"/>
        <v>1255</v>
      </c>
      <c r="Q1213" s="23"/>
      <c r="R1213" s="23"/>
      <c r="S1213" s="46">
        <v>25</v>
      </c>
      <c r="T1213" s="46">
        <v>25</v>
      </c>
      <c r="U1213" s="46">
        <f t="shared" si="299"/>
        <v>180</v>
      </c>
      <c r="V1213" s="15">
        <f t="shared" si="310"/>
        <v>230</v>
      </c>
    </row>
    <row r="1214" spans="1:22" ht="13.5" customHeight="1">
      <c r="A1214" s="23" t="str">
        <f t="shared" si="303"/>
        <v>LW2912070Drewnopodobne</v>
      </c>
      <c r="B1214" s="20" t="s">
        <v>1740</v>
      </c>
      <c r="C1214" s="14" t="s">
        <v>432</v>
      </c>
      <c r="D1214" s="15">
        <v>120</v>
      </c>
      <c r="E1214" s="13">
        <v>70</v>
      </c>
      <c r="F1214" s="61" t="s">
        <v>2967</v>
      </c>
      <c r="G1214" s="43" t="str">
        <f t="shared" si="304"/>
        <v>52,48</v>
      </c>
      <c r="H1214" s="43" t="str">
        <f t="shared" si="305"/>
        <v>52,48</v>
      </c>
      <c r="I1214" s="43">
        <f t="shared" si="311"/>
        <v>55.48</v>
      </c>
      <c r="J1214" s="44"/>
      <c r="K1214" s="58">
        <f t="shared" si="306"/>
        <v>1025.5</v>
      </c>
      <c r="L1214" s="51">
        <f t="shared" si="307"/>
        <v>1026</v>
      </c>
      <c r="M1214" s="53">
        <v>1.1000000000000001</v>
      </c>
      <c r="N1214" s="54">
        <v>60</v>
      </c>
      <c r="O1214" s="55">
        <f t="shared" si="308"/>
        <v>1188.6000000000001</v>
      </c>
      <c r="P1214" s="57">
        <f t="shared" si="309"/>
        <v>1188</v>
      </c>
      <c r="Q1214" s="23"/>
      <c r="R1214" s="23"/>
      <c r="S1214" s="46">
        <v>25</v>
      </c>
      <c r="T1214" s="46">
        <v>25</v>
      </c>
      <c r="U1214" s="46">
        <f t="shared" si="299"/>
        <v>200</v>
      </c>
      <c r="V1214" s="15">
        <f t="shared" si="310"/>
        <v>250</v>
      </c>
    </row>
    <row r="1215" spans="1:22" ht="13.5" customHeight="1">
      <c r="A1215" s="23" t="str">
        <f t="shared" si="303"/>
        <v>LW3012070Drewnopodobne</v>
      </c>
      <c r="B1215" s="20" t="s">
        <v>1742</v>
      </c>
      <c r="C1215" s="14" t="s">
        <v>432</v>
      </c>
      <c r="D1215" s="15">
        <v>120</v>
      </c>
      <c r="E1215" s="13">
        <v>70</v>
      </c>
      <c r="F1215" s="61" t="s">
        <v>2968</v>
      </c>
      <c r="G1215" s="43" t="str">
        <f t="shared" si="304"/>
        <v>55,09</v>
      </c>
      <c r="H1215" s="43" t="str">
        <f t="shared" si="305"/>
        <v>55,09</v>
      </c>
      <c r="I1215" s="43">
        <f t="shared" si="311"/>
        <v>58.09</v>
      </c>
      <c r="J1215" s="44"/>
      <c r="K1215" s="58">
        <f t="shared" si="306"/>
        <v>1222.5</v>
      </c>
      <c r="L1215" s="51">
        <f t="shared" si="307"/>
        <v>1223</v>
      </c>
      <c r="M1215" s="53">
        <v>1.1000000000000001</v>
      </c>
      <c r="N1215" s="54">
        <v>60</v>
      </c>
      <c r="O1215" s="55">
        <f t="shared" si="308"/>
        <v>1405.3000000000002</v>
      </c>
      <c r="P1215" s="57">
        <f t="shared" si="309"/>
        <v>1405</v>
      </c>
      <c r="Q1215" s="23"/>
      <c r="R1215" s="23"/>
      <c r="S1215" s="46">
        <v>25</v>
      </c>
      <c r="T1215" s="46">
        <v>25</v>
      </c>
      <c r="U1215" s="46">
        <f t="shared" si="299"/>
        <v>200</v>
      </c>
      <c r="V1215" s="15">
        <f t="shared" si="310"/>
        <v>250</v>
      </c>
    </row>
    <row r="1216" spans="1:22" ht="13.5" customHeight="1">
      <c r="A1216" s="23" t="str">
        <f t="shared" si="303"/>
        <v>LW3112070Drewnopodobne</v>
      </c>
      <c r="B1216" s="20" t="s">
        <v>1743</v>
      </c>
      <c r="C1216" s="14" t="s">
        <v>432</v>
      </c>
      <c r="D1216" s="15">
        <v>120</v>
      </c>
      <c r="E1216" s="13">
        <v>70</v>
      </c>
      <c r="F1216" s="61" t="s">
        <v>2969</v>
      </c>
      <c r="G1216" s="43" t="str">
        <f t="shared" si="304"/>
        <v>56,9</v>
      </c>
      <c r="H1216" s="43" t="str">
        <f t="shared" si="305"/>
        <v>56,9</v>
      </c>
      <c r="I1216" s="43">
        <f t="shared" si="311"/>
        <v>59.9</v>
      </c>
      <c r="J1216" s="13"/>
      <c r="K1216" s="58">
        <f t="shared" si="306"/>
        <v>1189</v>
      </c>
      <c r="L1216" s="51">
        <f t="shared" si="307"/>
        <v>1189</v>
      </c>
      <c r="M1216" s="53">
        <v>1.1000000000000001</v>
      </c>
      <c r="N1216" s="54">
        <v>60</v>
      </c>
      <c r="O1216" s="55">
        <f t="shared" si="308"/>
        <v>1367.9</v>
      </c>
      <c r="P1216" s="57">
        <f t="shared" si="309"/>
        <v>1367</v>
      </c>
      <c r="Q1216" s="23"/>
      <c r="R1216" s="23"/>
      <c r="S1216" s="46">
        <v>25</v>
      </c>
      <c r="T1216" s="46">
        <v>25</v>
      </c>
      <c r="U1216" s="46">
        <f t="shared" si="299"/>
        <v>200</v>
      </c>
      <c r="V1216" s="15">
        <f t="shared" si="310"/>
        <v>250</v>
      </c>
    </row>
    <row r="1217" spans="1:35" ht="13.5" customHeight="1">
      <c r="A1217" s="23" t="str">
        <f t="shared" si="303"/>
        <v>LW3212070Drewnopodobne</v>
      </c>
      <c r="B1217" s="20" t="s">
        <v>1744</v>
      </c>
      <c r="C1217" s="14" t="s">
        <v>432</v>
      </c>
      <c r="D1217" s="15">
        <v>120</v>
      </c>
      <c r="E1217" s="13">
        <v>70</v>
      </c>
      <c r="F1217" s="61" t="s">
        <v>2970</v>
      </c>
      <c r="G1217" s="43" t="str">
        <f t="shared" si="304"/>
        <v>59,5</v>
      </c>
      <c r="H1217" s="43" t="str">
        <f t="shared" si="305"/>
        <v>59,5</v>
      </c>
      <c r="I1217" s="43">
        <f t="shared" si="311"/>
        <v>62.5</v>
      </c>
      <c r="J1217" s="44"/>
      <c r="K1217" s="58">
        <f t="shared" si="306"/>
        <v>1345</v>
      </c>
      <c r="L1217" s="51">
        <f t="shared" si="307"/>
        <v>1345</v>
      </c>
      <c r="M1217" s="53">
        <v>1.1000000000000001</v>
      </c>
      <c r="N1217" s="54">
        <v>60</v>
      </c>
      <c r="O1217" s="55">
        <f t="shared" si="308"/>
        <v>1539.5000000000002</v>
      </c>
      <c r="P1217" s="57">
        <f t="shared" si="309"/>
        <v>1539</v>
      </c>
      <c r="Q1217" s="23"/>
      <c r="R1217" s="23"/>
      <c r="S1217" s="46">
        <v>25</v>
      </c>
      <c r="T1217" s="46">
        <v>25</v>
      </c>
      <c r="U1217" s="46">
        <f t="shared" si="299"/>
        <v>200</v>
      </c>
      <c r="V1217" s="15">
        <f t="shared" si="310"/>
        <v>250</v>
      </c>
    </row>
    <row r="1218" spans="1:35" ht="13.5" customHeight="1">
      <c r="A1218" s="23" t="str">
        <f t="shared" si="303"/>
        <v>LW3312070Drewnopodobne</v>
      </c>
      <c r="B1218" s="20" t="s">
        <v>1745</v>
      </c>
      <c r="C1218" s="14" t="s">
        <v>432</v>
      </c>
      <c r="D1218" s="15">
        <v>120</v>
      </c>
      <c r="E1218" s="13">
        <v>70</v>
      </c>
      <c r="F1218" s="61" t="s">
        <v>2971</v>
      </c>
      <c r="G1218" s="43" t="str">
        <f t="shared" si="304"/>
        <v>61,11</v>
      </c>
      <c r="H1218" s="43" t="str">
        <f t="shared" si="305"/>
        <v>61,11</v>
      </c>
      <c r="I1218" s="43">
        <f t="shared" si="311"/>
        <v>64.11</v>
      </c>
      <c r="J1218" s="44"/>
      <c r="K1218" s="58">
        <f t="shared" si="306"/>
        <v>1168</v>
      </c>
      <c r="L1218" s="51">
        <f t="shared" si="307"/>
        <v>1168</v>
      </c>
      <c r="M1218" s="53">
        <v>1.1000000000000001</v>
      </c>
      <c r="N1218" s="54">
        <v>60</v>
      </c>
      <c r="O1218" s="55">
        <f t="shared" si="308"/>
        <v>1344.8000000000002</v>
      </c>
      <c r="P1218" s="57">
        <f t="shared" si="309"/>
        <v>1344</v>
      </c>
      <c r="Q1218" s="23"/>
      <c r="R1218" s="23"/>
      <c r="S1218" s="46">
        <v>25</v>
      </c>
      <c r="T1218" s="46">
        <v>25</v>
      </c>
      <c r="U1218" s="46">
        <f t="shared" si="299"/>
        <v>200</v>
      </c>
      <c r="V1218" s="15">
        <f t="shared" si="310"/>
        <v>250</v>
      </c>
    </row>
    <row r="1219" spans="1:35" ht="13.5" customHeight="1">
      <c r="A1219" s="23" t="str">
        <f t="shared" si="303"/>
        <v>LW3412070Drewnopodobne</v>
      </c>
      <c r="B1219" s="20" t="s">
        <v>1746</v>
      </c>
      <c r="C1219" s="14" t="s">
        <v>432</v>
      </c>
      <c r="D1219" s="15">
        <v>120</v>
      </c>
      <c r="E1219" s="13">
        <v>70</v>
      </c>
      <c r="F1219" s="61" t="s">
        <v>2972</v>
      </c>
      <c r="G1219" s="43" t="str">
        <f t="shared" si="304"/>
        <v>59,93</v>
      </c>
      <c r="H1219" s="43" t="str">
        <f t="shared" si="305"/>
        <v>59,93</v>
      </c>
      <c r="I1219" s="43">
        <f t="shared" si="311"/>
        <v>62.93</v>
      </c>
      <c r="J1219" s="44"/>
      <c r="K1219" s="58">
        <f t="shared" si="306"/>
        <v>1352.5</v>
      </c>
      <c r="L1219" s="51">
        <f t="shared" si="307"/>
        <v>1353</v>
      </c>
      <c r="M1219" s="53">
        <v>1.1000000000000001</v>
      </c>
      <c r="N1219" s="54">
        <v>60</v>
      </c>
      <c r="O1219" s="55">
        <f t="shared" si="308"/>
        <v>1548.3000000000002</v>
      </c>
      <c r="P1219" s="57">
        <f t="shared" si="309"/>
        <v>1548</v>
      </c>
      <c r="Q1219" s="23"/>
      <c r="R1219" s="23"/>
      <c r="S1219" s="46">
        <v>25</v>
      </c>
      <c r="T1219" s="46">
        <v>25</v>
      </c>
      <c r="U1219" s="46">
        <f t="shared" ref="U1219:U1282" si="312">IF(I1219&lt;=$AA$5,$AB$4,IF(I1219&lt;=$AA$15,$AB$6,IF(I1219&lt;=$AA$17,$AB$16,IF(I1219&lt;=$AA$19,AB$18,IF(I1219&lt;=$AA$21,AB$20,IF(I1219&lt;=$AA$23,AB$22,AB$23))))))</f>
        <v>200</v>
      </c>
      <c r="V1219" s="15">
        <f t="shared" si="310"/>
        <v>250</v>
      </c>
    </row>
    <row r="1220" spans="1:35" ht="13.5" customHeight="1">
      <c r="A1220" s="23" t="str">
        <f t="shared" si="303"/>
        <v>LW3512070Drewnopodobne</v>
      </c>
      <c r="B1220" s="20" t="s">
        <v>1747</v>
      </c>
      <c r="C1220" s="14" t="s">
        <v>432</v>
      </c>
      <c r="D1220" s="15">
        <v>120</v>
      </c>
      <c r="E1220" s="13">
        <v>70</v>
      </c>
      <c r="F1220" s="61" t="s">
        <v>2973</v>
      </c>
      <c r="G1220" s="43" t="str">
        <f t="shared" si="304"/>
        <v>52,42</v>
      </c>
      <c r="H1220" s="43" t="str">
        <f t="shared" si="305"/>
        <v>52,42</v>
      </c>
      <c r="I1220" s="43">
        <f t="shared" si="311"/>
        <v>55.42</v>
      </c>
      <c r="J1220" s="44"/>
      <c r="K1220" s="58">
        <f t="shared" si="306"/>
        <v>948.5</v>
      </c>
      <c r="L1220" s="51">
        <f t="shared" si="307"/>
        <v>949</v>
      </c>
      <c r="M1220" s="53">
        <v>1.1000000000000001</v>
      </c>
      <c r="N1220" s="54">
        <v>60</v>
      </c>
      <c r="O1220" s="55">
        <f t="shared" si="308"/>
        <v>1103.9000000000001</v>
      </c>
      <c r="P1220" s="57">
        <f t="shared" si="309"/>
        <v>1103</v>
      </c>
      <c r="Q1220" s="23"/>
      <c r="R1220" s="23"/>
      <c r="S1220" s="46">
        <v>25</v>
      </c>
      <c r="T1220" s="46">
        <v>25</v>
      </c>
      <c r="U1220" s="46">
        <f t="shared" si="312"/>
        <v>200</v>
      </c>
      <c r="V1220" s="15">
        <f t="shared" si="310"/>
        <v>250</v>
      </c>
    </row>
    <row r="1221" spans="1:35" ht="13.5" customHeight="1">
      <c r="A1221" s="23" t="str">
        <f t="shared" si="303"/>
        <v>LW3612070Drewnopodobne</v>
      </c>
      <c r="B1221" s="20" t="s">
        <v>1748</v>
      </c>
      <c r="C1221" s="14" t="s">
        <v>432</v>
      </c>
      <c r="D1221" s="15">
        <v>120</v>
      </c>
      <c r="E1221" s="13">
        <v>70</v>
      </c>
      <c r="F1221" s="61" t="s">
        <v>2974</v>
      </c>
      <c r="G1221" s="43" t="str">
        <f t="shared" si="304"/>
        <v>55,03</v>
      </c>
      <c r="H1221" s="43" t="str">
        <f t="shared" si="305"/>
        <v>55,03</v>
      </c>
      <c r="I1221" s="43">
        <f t="shared" si="311"/>
        <v>58.03</v>
      </c>
      <c r="J1221" s="44"/>
      <c r="K1221" s="58">
        <f t="shared" si="306"/>
        <v>1104</v>
      </c>
      <c r="L1221" s="51">
        <f t="shared" si="307"/>
        <v>1104</v>
      </c>
      <c r="M1221" s="53">
        <v>1.1000000000000001</v>
      </c>
      <c r="N1221" s="54">
        <v>60</v>
      </c>
      <c r="O1221" s="55">
        <f t="shared" si="308"/>
        <v>1274.4000000000001</v>
      </c>
      <c r="P1221" s="57">
        <f t="shared" si="309"/>
        <v>1274</v>
      </c>
      <c r="Q1221" s="23"/>
      <c r="R1221" s="23"/>
      <c r="S1221" s="46">
        <v>25</v>
      </c>
      <c r="T1221" s="46">
        <v>25</v>
      </c>
      <c r="U1221" s="46">
        <f t="shared" si="312"/>
        <v>200</v>
      </c>
      <c r="V1221" s="15">
        <f t="shared" si="310"/>
        <v>250</v>
      </c>
    </row>
    <row r="1222" spans="1:35" ht="13.5" customHeight="1">
      <c r="A1222" s="23" t="str">
        <f t="shared" si="303"/>
        <v>LW3712070Drewnopodobne</v>
      </c>
      <c r="B1222" s="20" t="s">
        <v>1907</v>
      </c>
      <c r="C1222" s="14" t="s">
        <v>432</v>
      </c>
      <c r="D1222" s="15">
        <v>120</v>
      </c>
      <c r="E1222" s="13">
        <v>70</v>
      </c>
      <c r="F1222" s="61" t="s">
        <v>2651</v>
      </c>
      <c r="G1222" s="43" t="str">
        <f t="shared" si="304"/>
        <v>52,7</v>
      </c>
      <c r="H1222" s="43" t="str">
        <f t="shared" si="305"/>
        <v>52,7</v>
      </c>
      <c r="I1222" s="43">
        <f t="shared" si="311"/>
        <v>55.7</v>
      </c>
      <c r="J1222" s="44"/>
      <c r="K1222" s="58">
        <f t="shared" si="306"/>
        <v>879.5</v>
      </c>
      <c r="L1222" s="51">
        <f t="shared" si="307"/>
        <v>880</v>
      </c>
      <c r="M1222" s="53">
        <v>1.1000000000000001</v>
      </c>
      <c r="N1222" s="54">
        <v>60</v>
      </c>
      <c r="O1222" s="55">
        <f t="shared" si="308"/>
        <v>1028</v>
      </c>
      <c r="P1222" s="57">
        <f t="shared" si="309"/>
        <v>1028</v>
      </c>
      <c r="Q1222" s="23"/>
      <c r="R1222" s="23"/>
      <c r="S1222" s="46">
        <v>25</v>
      </c>
      <c r="T1222" s="46">
        <v>25</v>
      </c>
      <c r="U1222" s="46">
        <f t="shared" si="312"/>
        <v>200</v>
      </c>
      <c r="V1222" s="15">
        <f t="shared" si="310"/>
        <v>250</v>
      </c>
    </row>
    <row r="1223" spans="1:35" s="4" customFormat="1" ht="13.5" customHeight="1">
      <c r="A1223" s="23" t="str">
        <f t="shared" si="303"/>
        <v>LW3812070Drewnopodobne</v>
      </c>
      <c r="B1223" s="20" t="s">
        <v>1978</v>
      </c>
      <c r="C1223" s="14" t="s">
        <v>432</v>
      </c>
      <c r="D1223" s="15">
        <v>120</v>
      </c>
      <c r="E1223" s="13">
        <v>70</v>
      </c>
      <c r="F1223" s="61" t="s">
        <v>46</v>
      </c>
      <c r="G1223" s="43" t="str">
        <f t="shared" si="304"/>
        <v>52,46</v>
      </c>
      <c r="H1223" s="43" t="str">
        <f t="shared" si="305"/>
        <v>52,46</v>
      </c>
      <c r="I1223" s="43">
        <f t="shared" si="311"/>
        <v>55.46</v>
      </c>
      <c r="J1223" s="44"/>
      <c r="K1223" s="58">
        <f t="shared" si="306"/>
        <v>1016.5</v>
      </c>
      <c r="L1223" s="51">
        <f t="shared" si="307"/>
        <v>1017</v>
      </c>
      <c r="M1223" s="53">
        <v>1.1000000000000001</v>
      </c>
      <c r="N1223" s="54">
        <v>60</v>
      </c>
      <c r="O1223" s="55">
        <f t="shared" si="308"/>
        <v>1178.7</v>
      </c>
      <c r="P1223" s="57">
        <f t="shared" si="309"/>
        <v>1178</v>
      </c>
      <c r="Q1223" s="23"/>
      <c r="R1223" s="23"/>
      <c r="S1223" s="46">
        <v>25</v>
      </c>
      <c r="T1223" s="46">
        <v>25</v>
      </c>
      <c r="U1223" s="46">
        <f t="shared" si="312"/>
        <v>200</v>
      </c>
      <c r="V1223" s="15">
        <f t="shared" si="310"/>
        <v>250</v>
      </c>
    </row>
    <row r="1224" spans="1:35" ht="13.5" customHeight="1">
      <c r="A1224" s="235" t="str">
        <f t="shared" ref="A1224:A1260" si="313">CONCATENATE(B1224,D1224,E1224,C1224)</f>
        <v>LW duble 1 12080Podstawowy</v>
      </c>
      <c r="B1224" s="18" t="s">
        <v>90</v>
      </c>
      <c r="C1224" s="14" t="s">
        <v>431</v>
      </c>
      <c r="D1224" s="15">
        <v>120</v>
      </c>
      <c r="E1224" s="13">
        <v>80</v>
      </c>
      <c r="F1224" s="61" t="s">
        <v>3047</v>
      </c>
      <c r="G1224" s="43" t="str">
        <f t="shared" ref="G1224:G1260" si="314">LEFT(F1224,FIND("kg",F1224)-2)</f>
        <v>59,09</v>
      </c>
      <c r="H1224" s="43" t="str">
        <f t="shared" ref="H1224:H1260" si="315">MID(G1224,1,5)</f>
        <v>59,09</v>
      </c>
      <c r="I1224" s="43">
        <f t="shared" ref="I1224:I1260" si="316">H1224+3</f>
        <v>62.09</v>
      </c>
      <c r="J1224" s="61" t="s">
        <v>3078</v>
      </c>
      <c r="K1224" s="58" t="str">
        <f t="shared" ref="K1224:K1260" si="317">LEFT(J1224,FIND("zł",J1224)-2)</f>
        <v>802,13</v>
      </c>
      <c r="L1224" s="47">
        <f t="shared" ref="L1224:L1260" si="318">ROUNDUP(K1224,0)</f>
        <v>803</v>
      </c>
      <c r="M1224" s="53">
        <v>1.1000000000000001</v>
      </c>
      <c r="N1224" s="54">
        <v>60</v>
      </c>
      <c r="O1224" s="55">
        <f t="shared" ref="O1224:O1260" si="319">L1224*M1224+N1224</f>
        <v>943.30000000000007</v>
      </c>
      <c r="P1224" s="57">
        <f>INT(O1224)</f>
        <v>943</v>
      </c>
      <c r="Q1224" s="23"/>
      <c r="R1224" s="23"/>
      <c r="S1224" s="46">
        <v>25</v>
      </c>
      <c r="T1224" s="46">
        <v>25</v>
      </c>
      <c r="U1224" s="46">
        <f t="shared" si="312"/>
        <v>200</v>
      </c>
      <c r="V1224" s="15">
        <f t="shared" ref="V1224:V1260" si="320">SUM(S1224:U1224)</f>
        <v>250</v>
      </c>
      <c r="Y1224" s="4"/>
      <c r="Z1224" s="4"/>
      <c r="AA1224" s="40"/>
      <c r="AB1224" s="5"/>
      <c r="AC1224" s="4"/>
      <c r="AD1224" s="5"/>
      <c r="AE1224" s="4"/>
      <c r="AF1224" s="4"/>
      <c r="AG1224" s="4"/>
      <c r="AH1224" s="4"/>
      <c r="AI1224" s="4"/>
    </row>
    <row r="1225" spans="1:35" ht="13.5" customHeight="1">
      <c r="A1225" s="235" t="str">
        <f t="shared" si="313"/>
        <v>LW duble 2 12080Podstawowy</v>
      </c>
      <c r="B1225" s="18" t="s">
        <v>91</v>
      </c>
      <c r="C1225" s="14" t="s">
        <v>431</v>
      </c>
      <c r="D1225" s="15">
        <v>120</v>
      </c>
      <c r="E1225" s="13">
        <v>80</v>
      </c>
      <c r="F1225" s="61" t="s">
        <v>39</v>
      </c>
      <c r="G1225" s="43" t="str">
        <f t="shared" si="314"/>
        <v>54,38</v>
      </c>
      <c r="H1225" s="43" t="str">
        <f t="shared" si="315"/>
        <v>54,38</v>
      </c>
      <c r="I1225" s="43">
        <f t="shared" si="316"/>
        <v>57.38</v>
      </c>
      <c r="J1225" s="61" t="s">
        <v>3079</v>
      </c>
      <c r="K1225" s="58" t="str">
        <f t="shared" si="317"/>
        <v>889,33</v>
      </c>
      <c r="L1225" s="47">
        <f t="shared" si="318"/>
        <v>890</v>
      </c>
      <c r="M1225" s="53">
        <v>1.1000000000000001</v>
      </c>
      <c r="N1225" s="54">
        <v>60</v>
      </c>
      <c r="O1225" s="55">
        <f t="shared" si="319"/>
        <v>1039</v>
      </c>
      <c r="P1225" s="57">
        <f t="shared" ref="P1225:P1260" si="321">INT(O1225)</f>
        <v>1039</v>
      </c>
      <c r="Q1225" s="23"/>
      <c r="R1225" s="23"/>
      <c r="S1225" s="46">
        <v>25</v>
      </c>
      <c r="T1225" s="46">
        <v>25</v>
      </c>
      <c r="U1225" s="46">
        <f t="shared" si="312"/>
        <v>200</v>
      </c>
      <c r="V1225" s="15">
        <f t="shared" si="320"/>
        <v>250</v>
      </c>
      <c r="Y1225" s="4"/>
      <c r="Z1225" s="4"/>
      <c r="AA1225" s="40"/>
      <c r="AB1225" s="5"/>
      <c r="AC1225" s="4"/>
      <c r="AD1225" s="4"/>
      <c r="AE1225" s="4"/>
      <c r="AF1225" s="4"/>
      <c r="AG1225" s="4"/>
      <c r="AH1225" s="4"/>
      <c r="AI1225" s="4"/>
    </row>
    <row r="1226" spans="1:35" ht="13.5" customHeight="1">
      <c r="A1226" s="235" t="str">
        <f t="shared" si="313"/>
        <v>LW duble 3 12080Podstawowy</v>
      </c>
      <c r="B1226" s="18" t="s">
        <v>92</v>
      </c>
      <c r="C1226" s="14" t="s">
        <v>431</v>
      </c>
      <c r="D1226" s="15">
        <v>120</v>
      </c>
      <c r="E1226" s="13">
        <v>80</v>
      </c>
      <c r="F1226" s="61" t="s">
        <v>3048</v>
      </c>
      <c r="G1226" s="43" t="str">
        <f t="shared" si="314"/>
        <v>63,35</v>
      </c>
      <c r="H1226" s="43" t="str">
        <f t="shared" si="315"/>
        <v>63,35</v>
      </c>
      <c r="I1226" s="43">
        <f t="shared" si="316"/>
        <v>66.349999999999994</v>
      </c>
      <c r="J1226" s="61" t="s">
        <v>3080</v>
      </c>
      <c r="K1226" s="58" t="str">
        <f t="shared" si="317"/>
        <v>1117,05</v>
      </c>
      <c r="L1226" s="47">
        <f t="shared" si="318"/>
        <v>1118</v>
      </c>
      <c r="M1226" s="53">
        <v>1.1000000000000001</v>
      </c>
      <c r="N1226" s="54">
        <v>60</v>
      </c>
      <c r="O1226" s="55">
        <f t="shared" si="319"/>
        <v>1289.8000000000002</v>
      </c>
      <c r="P1226" s="57">
        <f t="shared" si="321"/>
        <v>1289</v>
      </c>
      <c r="Q1226" s="23"/>
      <c r="R1226" s="23"/>
      <c r="S1226" s="46">
        <v>25</v>
      </c>
      <c r="T1226" s="46">
        <v>25</v>
      </c>
      <c r="U1226" s="46">
        <f t="shared" si="312"/>
        <v>220</v>
      </c>
      <c r="V1226" s="15">
        <f t="shared" si="320"/>
        <v>270</v>
      </c>
      <c r="Y1226" s="4"/>
      <c r="Z1226" s="4"/>
      <c r="AA1226" s="40"/>
      <c r="AB1226" s="5"/>
      <c r="AC1226" s="4"/>
      <c r="AD1226" s="4"/>
      <c r="AE1226" s="4"/>
      <c r="AF1226" s="4"/>
      <c r="AG1226" s="4"/>
      <c r="AH1226" s="4"/>
      <c r="AI1226" s="4"/>
    </row>
    <row r="1227" spans="1:35" ht="13.5" customHeight="1">
      <c r="A1227" s="235" t="str">
        <f t="shared" si="313"/>
        <v>LW1 12080Podstawowy</v>
      </c>
      <c r="B1227" s="18" t="s">
        <v>93</v>
      </c>
      <c r="C1227" s="14" t="s">
        <v>431</v>
      </c>
      <c r="D1227" s="15">
        <v>120</v>
      </c>
      <c r="E1227" s="13">
        <v>80</v>
      </c>
      <c r="F1227" s="61" t="s">
        <v>3049</v>
      </c>
      <c r="G1227" s="43" t="str">
        <f t="shared" si="314"/>
        <v>44,24</v>
      </c>
      <c r="H1227" s="43" t="str">
        <f t="shared" si="315"/>
        <v>44,24</v>
      </c>
      <c r="I1227" s="43">
        <f t="shared" si="316"/>
        <v>47.24</v>
      </c>
      <c r="J1227" s="61" t="s">
        <v>3081</v>
      </c>
      <c r="K1227" s="58" t="str">
        <f t="shared" si="317"/>
        <v>536,56</v>
      </c>
      <c r="L1227" s="47">
        <f t="shared" si="318"/>
        <v>537</v>
      </c>
      <c r="M1227" s="53">
        <v>1.1000000000000001</v>
      </c>
      <c r="N1227" s="54">
        <v>60</v>
      </c>
      <c r="O1227" s="55">
        <f t="shared" si="319"/>
        <v>650.70000000000005</v>
      </c>
      <c r="P1227" s="57">
        <f t="shared" si="321"/>
        <v>650</v>
      </c>
      <c r="Q1227" s="23"/>
      <c r="R1227" s="23"/>
      <c r="S1227" s="46">
        <v>25</v>
      </c>
      <c r="T1227" s="46">
        <v>25</v>
      </c>
      <c r="U1227" s="46">
        <f t="shared" si="312"/>
        <v>160</v>
      </c>
      <c r="V1227" s="15">
        <f t="shared" si="320"/>
        <v>210</v>
      </c>
      <c r="Y1227" s="4"/>
      <c r="Z1227" s="4"/>
      <c r="AA1227" s="40"/>
      <c r="AB1227" s="5"/>
      <c r="AC1227" s="4"/>
      <c r="AD1227" s="4"/>
      <c r="AE1227" s="4"/>
      <c r="AF1227" s="4"/>
      <c r="AG1227" s="4"/>
      <c r="AH1227" s="4"/>
      <c r="AI1227" s="4"/>
    </row>
    <row r="1228" spans="1:35" ht="13.5" customHeight="1">
      <c r="A1228" s="235" t="str">
        <f t="shared" si="313"/>
        <v>LW2 12080Podstawowy</v>
      </c>
      <c r="B1228" s="18" t="s">
        <v>104</v>
      </c>
      <c r="C1228" s="14" t="s">
        <v>431</v>
      </c>
      <c r="D1228" s="15">
        <v>120</v>
      </c>
      <c r="E1228" s="13">
        <v>80</v>
      </c>
      <c r="F1228" s="61" t="s">
        <v>3050</v>
      </c>
      <c r="G1228" s="43" t="str">
        <f t="shared" si="314"/>
        <v>45,61</v>
      </c>
      <c r="H1228" s="43" t="str">
        <f t="shared" si="315"/>
        <v>45,61</v>
      </c>
      <c r="I1228" s="43">
        <f t="shared" si="316"/>
        <v>48.61</v>
      </c>
      <c r="J1228" s="61" t="s">
        <v>3082</v>
      </c>
      <c r="K1228" s="58" t="str">
        <f t="shared" si="317"/>
        <v>582,35</v>
      </c>
      <c r="L1228" s="47">
        <f t="shared" si="318"/>
        <v>583</v>
      </c>
      <c r="M1228" s="53">
        <v>1.1000000000000001</v>
      </c>
      <c r="N1228" s="54">
        <v>60</v>
      </c>
      <c r="O1228" s="55">
        <f t="shared" si="319"/>
        <v>701.30000000000007</v>
      </c>
      <c r="P1228" s="57">
        <f t="shared" si="321"/>
        <v>701</v>
      </c>
      <c r="Q1228" s="23"/>
      <c r="R1228" s="23"/>
      <c r="S1228" s="46">
        <v>25</v>
      </c>
      <c r="T1228" s="46">
        <v>25</v>
      </c>
      <c r="U1228" s="46">
        <f t="shared" si="312"/>
        <v>160</v>
      </c>
      <c r="V1228" s="15">
        <f t="shared" si="320"/>
        <v>210</v>
      </c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</row>
    <row r="1229" spans="1:35" ht="13.5" customHeight="1">
      <c r="A1229" s="235" t="str">
        <f t="shared" si="313"/>
        <v>LW3 12080Podstawowy</v>
      </c>
      <c r="B1229" s="18" t="s">
        <v>106</v>
      </c>
      <c r="C1229" s="14" t="s">
        <v>431</v>
      </c>
      <c r="D1229" s="15">
        <v>120</v>
      </c>
      <c r="E1229" s="13">
        <v>80</v>
      </c>
      <c r="F1229" s="61" t="s">
        <v>3051</v>
      </c>
      <c r="G1229" s="43" t="str">
        <f t="shared" si="314"/>
        <v>49,18</v>
      </c>
      <c r="H1229" s="43" t="str">
        <f t="shared" si="315"/>
        <v>49,18</v>
      </c>
      <c r="I1229" s="43">
        <f t="shared" si="316"/>
        <v>52.18</v>
      </c>
      <c r="J1229" s="61" t="s">
        <v>3083</v>
      </c>
      <c r="K1229" s="58" t="str">
        <f t="shared" si="317"/>
        <v>615,96</v>
      </c>
      <c r="L1229" s="47">
        <f t="shared" si="318"/>
        <v>616</v>
      </c>
      <c r="M1229" s="236">
        <v>1.2</v>
      </c>
      <c r="N1229" s="54">
        <v>60</v>
      </c>
      <c r="O1229" s="55">
        <f t="shared" si="319"/>
        <v>799.19999999999993</v>
      </c>
      <c r="P1229" s="57">
        <f t="shared" si="321"/>
        <v>799</v>
      </c>
      <c r="Q1229" s="23"/>
      <c r="R1229" s="23"/>
      <c r="S1229" s="46">
        <v>25</v>
      </c>
      <c r="T1229" s="46">
        <v>25</v>
      </c>
      <c r="U1229" s="46">
        <f t="shared" si="312"/>
        <v>180</v>
      </c>
      <c r="V1229" s="15">
        <f t="shared" si="320"/>
        <v>230</v>
      </c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</row>
    <row r="1230" spans="1:35" ht="13.5" customHeight="1">
      <c r="A1230" s="235" t="str">
        <f t="shared" si="313"/>
        <v>LW4 12080Podstawowy</v>
      </c>
      <c r="B1230" s="18" t="s">
        <v>107</v>
      </c>
      <c r="C1230" s="14" t="s">
        <v>431</v>
      </c>
      <c r="D1230" s="15">
        <v>120</v>
      </c>
      <c r="E1230" s="13">
        <v>80</v>
      </c>
      <c r="F1230" s="61" t="s">
        <v>54</v>
      </c>
      <c r="G1230" s="43" t="str">
        <f t="shared" si="314"/>
        <v>53,36</v>
      </c>
      <c r="H1230" s="43" t="str">
        <f t="shared" si="315"/>
        <v>53,36</v>
      </c>
      <c r="I1230" s="43">
        <f t="shared" si="316"/>
        <v>56.36</v>
      </c>
      <c r="J1230" s="61" t="s">
        <v>3084</v>
      </c>
      <c r="K1230" s="58" t="str">
        <f t="shared" si="317"/>
        <v>693,13</v>
      </c>
      <c r="L1230" s="47">
        <f t="shared" si="318"/>
        <v>694</v>
      </c>
      <c r="M1230" s="53">
        <v>1.1000000000000001</v>
      </c>
      <c r="N1230" s="54">
        <v>60</v>
      </c>
      <c r="O1230" s="55">
        <f t="shared" si="319"/>
        <v>823.40000000000009</v>
      </c>
      <c r="P1230" s="57">
        <f t="shared" si="321"/>
        <v>823</v>
      </c>
      <c r="Q1230" s="23"/>
      <c r="R1230" s="23"/>
      <c r="S1230" s="46">
        <v>25</v>
      </c>
      <c r="T1230" s="46">
        <v>25</v>
      </c>
      <c r="U1230" s="46">
        <f t="shared" si="312"/>
        <v>200</v>
      </c>
      <c r="V1230" s="15">
        <f t="shared" si="320"/>
        <v>250</v>
      </c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</row>
    <row r="1231" spans="1:35" ht="13.5" customHeight="1">
      <c r="A1231" s="235" t="str">
        <f t="shared" si="313"/>
        <v>LW5 12080Podstawowy</v>
      </c>
      <c r="B1231" s="18" t="s">
        <v>108</v>
      </c>
      <c r="C1231" s="14" t="s">
        <v>431</v>
      </c>
      <c r="D1231" s="15">
        <v>120</v>
      </c>
      <c r="E1231" s="13">
        <v>80</v>
      </c>
      <c r="F1231" s="61" t="s">
        <v>3052</v>
      </c>
      <c r="G1231" s="43" t="str">
        <f t="shared" si="314"/>
        <v>54,35</v>
      </c>
      <c r="H1231" s="43" t="str">
        <f t="shared" si="315"/>
        <v>54,35</v>
      </c>
      <c r="I1231" s="43">
        <f t="shared" si="316"/>
        <v>57.35</v>
      </c>
      <c r="J1231" s="61" t="s">
        <v>3085</v>
      </c>
      <c r="K1231" s="58" t="str">
        <f t="shared" si="317"/>
        <v>728,06</v>
      </c>
      <c r="L1231" s="47">
        <f t="shared" si="318"/>
        <v>729</v>
      </c>
      <c r="M1231" s="53">
        <v>1.1000000000000001</v>
      </c>
      <c r="N1231" s="54">
        <v>60</v>
      </c>
      <c r="O1231" s="55">
        <f t="shared" si="319"/>
        <v>861.90000000000009</v>
      </c>
      <c r="P1231" s="57">
        <f t="shared" si="321"/>
        <v>861</v>
      </c>
      <c r="Q1231" s="23"/>
      <c r="R1231" s="23"/>
      <c r="S1231" s="46">
        <v>25</v>
      </c>
      <c r="T1231" s="46">
        <v>25</v>
      </c>
      <c r="U1231" s="46">
        <f t="shared" si="312"/>
        <v>200</v>
      </c>
      <c r="V1231" s="15">
        <f t="shared" si="320"/>
        <v>250</v>
      </c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</row>
    <row r="1232" spans="1:35" ht="13.5" customHeight="1">
      <c r="A1232" s="235" t="str">
        <f t="shared" si="313"/>
        <v>LW6 12080Podstawowy</v>
      </c>
      <c r="B1232" s="18" t="s">
        <v>109</v>
      </c>
      <c r="C1232" s="14" t="s">
        <v>431</v>
      </c>
      <c r="D1232" s="15">
        <v>120</v>
      </c>
      <c r="E1232" s="13">
        <v>80</v>
      </c>
      <c r="F1232" s="61" t="s">
        <v>3053</v>
      </c>
      <c r="G1232" s="43" t="str">
        <f t="shared" si="314"/>
        <v>56,8</v>
      </c>
      <c r="H1232" s="43" t="str">
        <f t="shared" si="315"/>
        <v>56,8</v>
      </c>
      <c r="I1232" s="43">
        <f t="shared" si="316"/>
        <v>59.8</v>
      </c>
      <c r="J1232" s="61" t="s">
        <v>3086</v>
      </c>
      <c r="K1232" s="58" t="str">
        <f t="shared" si="317"/>
        <v>786,78</v>
      </c>
      <c r="L1232" s="47">
        <f t="shared" si="318"/>
        <v>787</v>
      </c>
      <c r="M1232" s="53">
        <v>1.1000000000000001</v>
      </c>
      <c r="N1232" s="54">
        <v>60</v>
      </c>
      <c r="O1232" s="55">
        <f t="shared" si="319"/>
        <v>925.7</v>
      </c>
      <c r="P1232" s="57">
        <f t="shared" si="321"/>
        <v>925</v>
      </c>
      <c r="Q1232" s="23"/>
      <c r="R1232" s="23"/>
      <c r="S1232" s="46">
        <v>25</v>
      </c>
      <c r="T1232" s="46">
        <v>25</v>
      </c>
      <c r="U1232" s="46">
        <f t="shared" si="312"/>
        <v>200</v>
      </c>
      <c r="V1232" s="15">
        <f t="shared" si="320"/>
        <v>250</v>
      </c>
    </row>
    <row r="1233" spans="1:29" ht="13.5" customHeight="1">
      <c r="A1233" s="235" t="str">
        <f t="shared" si="313"/>
        <v>LW7 12080Podstawowy</v>
      </c>
      <c r="B1233" s="18" t="s">
        <v>110</v>
      </c>
      <c r="C1233" s="14" t="s">
        <v>431</v>
      </c>
      <c r="D1233" s="15">
        <v>120</v>
      </c>
      <c r="E1233" s="13">
        <v>80</v>
      </c>
      <c r="F1233" s="61" t="s">
        <v>24</v>
      </c>
      <c r="G1233" s="43" t="str">
        <f t="shared" si="314"/>
        <v>52,57</v>
      </c>
      <c r="H1233" s="43" t="str">
        <f t="shared" si="315"/>
        <v>52,57</v>
      </c>
      <c r="I1233" s="43">
        <f t="shared" si="316"/>
        <v>55.57</v>
      </c>
      <c r="J1233" s="61" t="s">
        <v>3087</v>
      </c>
      <c r="K1233" s="58" t="str">
        <f t="shared" si="317"/>
        <v>692,26</v>
      </c>
      <c r="L1233" s="47">
        <f t="shared" si="318"/>
        <v>693</v>
      </c>
      <c r="M1233" s="53">
        <v>1.1000000000000001</v>
      </c>
      <c r="N1233" s="54">
        <v>60</v>
      </c>
      <c r="O1233" s="55">
        <f t="shared" si="319"/>
        <v>822.30000000000007</v>
      </c>
      <c r="P1233" s="57">
        <f t="shared" si="321"/>
        <v>822</v>
      </c>
      <c r="Q1233" s="23"/>
      <c r="R1233" s="23"/>
      <c r="S1233" s="46">
        <v>25</v>
      </c>
      <c r="T1233" s="46">
        <v>25</v>
      </c>
      <c r="U1233" s="46">
        <f t="shared" si="312"/>
        <v>200</v>
      </c>
      <c r="V1233" s="15">
        <f t="shared" si="320"/>
        <v>250</v>
      </c>
    </row>
    <row r="1234" spans="1:29" ht="13.5" customHeight="1">
      <c r="A1234" s="235" t="str">
        <f t="shared" si="313"/>
        <v>LW8 12080Podstawowy</v>
      </c>
      <c r="B1234" s="18" t="s">
        <v>111</v>
      </c>
      <c r="C1234" s="14" t="s">
        <v>431</v>
      </c>
      <c r="D1234" s="15">
        <v>120</v>
      </c>
      <c r="E1234" s="13">
        <v>80</v>
      </c>
      <c r="F1234" s="61" t="s">
        <v>2974</v>
      </c>
      <c r="G1234" s="43" t="str">
        <f t="shared" si="314"/>
        <v>55,03</v>
      </c>
      <c r="H1234" s="43" t="str">
        <f t="shared" si="315"/>
        <v>55,03</v>
      </c>
      <c r="I1234" s="43">
        <f t="shared" si="316"/>
        <v>58.03</v>
      </c>
      <c r="J1234" s="61" t="s">
        <v>3088</v>
      </c>
      <c r="K1234" s="58" t="str">
        <f t="shared" si="317"/>
        <v>751,05</v>
      </c>
      <c r="L1234" s="47">
        <f t="shared" si="318"/>
        <v>752</v>
      </c>
      <c r="M1234" s="53">
        <v>1.1000000000000001</v>
      </c>
      <c r="N1234" s="54">
        <v>60</v>
      </c>
      <c r="O1234" s="55">
        <f t="shared" si="319"/>
        <v>887.2</v>
      </c>
      <c r="P1234" s="57">
        <f t="shared" si="321"/>
        <v>887</v>
      </c>
      <c r="Q1234" s="23"/>
      <c r="R1234" s="23"/>
      <c r="S1234" s="46">
        <v>25</v>
      </c>
      <c r="T1234" s="46">
        <v>25</v>
      </c>
      <c r="U1234" s="46">
        <f t="shared" si="312"/>
        <v>200</v>
      </c>
      <c r="V1234" s="15">
        <f t="shared" si="320"/>
        <v>250</v>
      </c>
    </row>
    <row r="1235" spans="1:29" ht="13.5" customHeight="1">
      <c r="A1235" s="235" t="str">
        <f t="shared" si="313"/>
        <v>LW9 12080Podstawowy</v>
      </c>
      <c r="B1235" s="18" t="s">
        <v>112</v>
      </c>
      <c r="C1235" s="14" t="s">
        <v>431</v>
      </c>
      <c r="D1235" s="15">
        <v>120</v>
      </c>
      <c r="E1235" s="13">
        <v>80</v>
      </c>
      <c r="F1235" s="61" t="s">
        <v>3054</v>
      </c>
      <c r="G1235" s="43" t="str">
        <f t="shared" si="314"/>
        <v>54,09</v>
      </c>
      <c r="H1235" s="43" t="str">
        <f t="shared" si="315"/>
        <v>54,09</v>
      </c>
      <c r="I1235" s="43">
        <f t="shared" si="316"/>
        <v>57.09</v>
      </c>
      <c r="J1235" s="61" t="s">
        <v>3089</v>
      </c>
      <c r="K1235" s="58" t="str">
        <f t="shared" si="317"/>
        <v>795,29</v>
      </c>
      <c r="L1235" s="47">
        <f t="shared" si="318"/>
        <v>796</v>
      </c>
      <c r="M1235" s="53">
        <v>1.1000000000000001</v>
      </c>
      <c r="N1235" s="54">
        <v>60</v>
      </c>
      <c r="O1235" s="55">
        <f t="shared" si="319"/>
        <v>935.6</v>
      </c>
      <c r="P1235" s="57">
        <f t="shared" si="321"/>
        <v>935</v>
      </c>
      <c r="Q1235" s="23"/>
      <c r="R1235" s="23"/>
      <c r="S1235" s="46">
        <v>25</v>
      </c>
      <c r="T1235" s="46">
        <v>25</v>
      </c>
      <c r="U1235" s="46">
        <f t="shared" si="312"/>
        <v>200</v>
      </c>
      <c r="V1235" s="15">
        <f t="shared" si="320"/>
        <v>250</v>
      </c>
    </row>
    <row r="1236" spans="1:29" ht="13.5" customHeight="1">
      <c r="A1236" s="235" t="str">
        <f t="shared" si="313"/>
        <v>LW10 12080Podstawowy</v>
      </c>
      <c r="B1236" s="18" t="s">
        <v>94</v>
      </c>
      <c r="C1236" s="14" t="s">
        <v>431</v>
      </c>
      <c r="D1236" s="15">
        <v>120</v>
      </c>
      <c r="E1236" s="13">
        <v>80</v>
      </c>
      <c r="F1236" s="61" t="s">
        <v>3055</v>
      </c>
      <c r="G1236" s="43" t="str">
        <f t="shared" si="314"/>
        <v>56,54</v>
      </c>
      <c r="H1236" s="43" t="str">
        <f t="shared" si="315"/>
        <v>56,54</v>
      </c>
      <c r="I1236" s="43">
        <f t="shared" si="316"/>
        <v>59.54</v>
      </c>
      <c r="J1236" s="61" t="s">
        <v>3090</v>
      </c>
      <c r="K1236" s="58" t="str">
        <f t="shared" si="317"/>
        <v>853,97</v>
      </c>
      <c r="L1236" s="47">
        <f t="shared" si="318"/>
        <v>854</v>
      </c>
      <c r="M1236" s="53">
        <v>1.1000000000000001</v>
      </c>
      <c r="N1236" s="54">
        <v>60</v>
      </c>
      <c r="O1236" s="55">
        <f t="shared" si="319"/>
        <v>999.40000000000009</v>
      </c>
      <c r="P1236" s="57">
        <f t="shared" si="321"/>
        <v>999</v>
      </c>
      <c r="Q1236" s="23"/>
      <c r="R1236" s="23"/>
      <c r="S1236" s="46">
        <v>25</v>
      </c>
      <c r="T1236" s="46">
        <v>25</v>
      </c>
      <c r="U1236" s="46">
        <f t="shared" si="312"/>
        <v>200</v>
      </c>
      <c r="V1236" s="15">
        <f t="shared" si="320"/>
        <v>250</v>
      </c>
      <c r="AA1236" s="8"/>
      <c r="AB1236" s="7"/>
    </row>
    <row r="1237" spans="1:29" ht="13.5" customHeight="1">
      <c r="A1237" s="235" t="str">
        <f t="shared" si="313"/>
        <v>LW11 12080Podstawowy</v>
      </c>
      <c r="B1237" s="18" t="s">
        <v>95</v>
      </c>
      <c r="C1237" s="14" t="s">
        <v>431</v>
      </c>
      <c r="D1237" s="15">
        <v>120</v>
      </c>
      <c r="E1237" s="13">
        <v>80</v>
      </c>
      <c r="F1237" s="61" t="s">
        <v>3056</v>
      </c>
      <c r="G1237" s="43" t="str">
        <f t="shared" si="314"/>
        <v>59,95</v>
      </c>
      <c r="H1237" s="43" t="str">
        <f t="shared" si="315"/>
        <v>59,95</v>
      </c>
      <c r="I1237" s="43">
        <f t="shared" si="316"/>
        <v>62.95</v>
      </c>
      <c r="J1237" s="61" t="s">
        <v>3091</v>
      </c>
      <c r="K1237" s="58" t="str">
        <f t="shared" si="317"/>
        <v>747,22</v>
      </c>
      <c r="L1237" s="47">
        <f t="shared" si="318"/>
        <v>748</v>
      </c>
      <c r="M1237" s="53">
        <v>1.1000000000000001</v>
      </c>
      <c r="N1237" s="54">
        <v>60</v>
      </c>
      <c r="O1237" s="55">
        <f t="shared" si="319"/>
        <v>882.80000000000007</v>
      </c>
      <c r="P1237" s="57">
        <f t="shared" si="321"/>
        <v>882</v>
      </c>
      <c r="Q1237" s="23"/>
      <c r="R1237" s="23"/>
      <c r="S1237" s="46">
        <v>25</v>
      </c>
      <c r="T1237" s="46">
        <v>25</v>
      </c>
      <c r="U1237" s="46">
        <f t="shared" si="312"/>
        <v>200</v>
      </c>
      <c r="V1237" s="15">
        <f t="shared" si="320"/>
        <v>250</v>
      </c>
      <c r="AA1237" s="8"/>
      <c r="AB1237" s="5"/>
      <c r="AC1237" s="4"/>
    </row>
    <row r="1238" spans="1:29" ht="13.5" customHeight="1">
      <c r="A1238" s="235" t="str">
        <f t="shared" si="313"/>
        <v>LW12 12080Podstawowy</v>
      </c>
      <c r="B1238" s="18" t="s">
        <v>96</v>
      </c>
      <c r="C1238" s="14" t="s">
        <v>431</v>
      </c>
      <c r="D1238" s="15">
        <v>120</v>
      </c>
      <c r="E1238" s="13">
        <v>80</v>
      </c>
      <c r="F1238" s="61" t="s">
        <v>3057</v>
      </c>
      <c r="G1238" s="43" t="str">
        <f t="shared" si="314"/>
        <v>62,41</v>
      </c>
      <c r="H1238" s="43" t="str">
        <f t="shared" si="315"/>
        <v>62,41</v>
      </c>
      <c r="I1238" s="43">
        <f t="shared" si="316"/>
        <v>65.41</v>
      </c>
      <c r="J1238" s="61" t="s">
        <v>3092</v>
      </c>
      <c r="K1238" s="58" t="str">
        <f t="shared" si="317"/>
        <v>844,14</v>
      </c>
      <c r="L1238" s="47">
        <f t="shared" si="318"/>
        <v>845</v>
      </c>
      <c r="M1238" s="53">
        <v>1.1000000000000001</v>
      </c>
      <c r="N1238" s="54">
        <v>60</v>
      </c>
      <c r="O1238" s="55">
        <f t="shared" si="319"/>
        <v>989.50000000000011</v>
      </c>
      <c r="P1238" s="57">
        <f t="shared" si="321"/>
        <v>989</v>
      </c>
      <c r="Q1238" s="23"/>
      <c r="R1238" s="23"/>
      <c r="S1238" s="46">
        <v>25</v>
      </c>
      <c r="T1238" s="46">
        <v>25</v>
      </c>
      <c r="U1238" s="46">
        <f t="shared" si="312"/>
        <v>220</v>
      </c>
      <c r="V1238" s="15">
        <f t="shared" si="320"/>
        <v>270</v>
      </c>
      <c r="AA1238" s="8"/>
      <c r="AB1238" s="5"/>
      <c r="AC1238" s="4"/>
    </row>
    <row r="1239" spans="1:29" ht="13.5" customHeight="1">
      <c r="A1239" s="235" t="str">
        <f t="shared" si="313"/>
        <v>LW13 12080Podstawowy</v>
      </c>
      <c r="B1239" s="18" t="s">
        <v>97</v>
      </c>
      <c r="C1239" s="14" t="s">
        <v>431</v>
      </c>
      <c r="D1239" s="15">
        <v>120</v>
      </c>
      <c r="E1239" s="13">
        <v>80</v>
      </c>
      <c r="F1239" s="61" t="s">
        <v>3058</v>
      </c>
      <c r="G1239" s="43" t="str">
        <f t="shared" si="314"/>
        <v>60,73</v>
      </c>
      <c r="H1239" s="43" t="str">
        <f t="shared" si="315"/>
        <v>60,73</v>
      </c>
      <c r="I1239" s="43">
        <f t="shared" si="316"/>
        <v>63.73</v>
      </c>
      <c r="J1239" s="61" t="s">
        <v>38</v>
      </c>
      <c r="K1239" s="58" t="str">
        <f t="shared" si="317"/>
        <v>843,79</v>
      </c>
      <c r="L1239" s="47">
        <f t="shared" si="318"/>
        <v>844</v>
      </c>
      <c r="M1239" s="53">
        <v>1.1000000000000001</v>
      </c>
      <c r="N1239" s="54">
        <v>60</v>
      </c>
      <c r="O1239" s="55">
        <f t="shared" si="319"/>
        <v>988.40000000000009</v>
      </c>
      <c r="P1239" s="57">
        <f t="shared" si="321"/>
        <v>988</v>
      </c>
      <c r="Q1239" s="23"/>
      <c r="R1239" s="23"/>
      <c r="S1239" s="46">
        <v>25</v>
      </c>
      <c r="T1239" s="46">
        <v>25</v>
      </c>
      <c r="U1239" s="46">
        <f t="shared" si="312"/>
        <v>200</v>
      </c>
      <c r="V1239" s="15">
        <f t="shared" si="320"/>
        <v>250</v>
      </c>
      <c r="AA1239" s="8"/>
      <c r="AB1239" s="5"/>
      <c r="AC1239" s="4"/>
    </row>
    <row r="1240" spans="1:29" ht="13.5" customHeight="1">
      <c r="A1240" s="235" t="str">
        <f t="shared" si="313"/>
        <v>LW14 12080Podstawowy</v>
      </c>
      <c r="B1240" s="18" t="s">
        <v>98</v>
      </c>
      <c r="C1240" s="14" t="s">
        <v>431</v>
      </c>
      <c r="D1240" s="15">
        <v>120</v>
      </c>
      <c r="E1240" s="13">
        <v>80</v>
      </c>
      <c r="F1240" s="61" t="s">
        <v>3059</v>
      </c>
      <c r="G1240" s="43" t="str">
        <f t="shared" si="314"/>
        <v>63,19</v>
      </c>
      <c r="H1240" s="43" t="str">
        <f t="shared" si="315"/>
        <v>63,19</v>
      </c>
      <c r="I1240" s="43">
        <f t="shared" si="316"/>
        <v>66.19</v>
      </c>
      <c r="J1240" s="61" t="s">
        <v>3093</v>
      </c>
      <c r="K1240" s="58" t="str">
        <f t="shared" si="317"/>
        <v>924,89</v>
      </c>
      <c r="L1240" s="47">
        <f t="shared" si="318"/>
        <v>925</v>
      </c>
      <c r="M1240" s="53">
        <v>1.1000000000000001</v>
      </c>
      <c r="N1240" s="54">
        <v>60</v>
      </c>
      <c r="O1240" s="55">
        <f t="shared" si="319"/>
        <v>1077.5</v>
      </c>
      <c r="P1240" s="57">
        <f t="shared" si="321"/>
        <v>1077</v>
      </c>
      <c r="Q1240" s="23"/>
      <c r="R1240" s="23"/>
      <c r="S1240" s="46">
        <v>25</v>
      </c>
      <c r="T1240" s="46">
        <v>25</v>
      </c>
      <c r="U1240" s="46">
        <f t="shared" si="312"/>
        <v>220</v>
      </c>
      <c r="V1240" s="15">
        <f t="shared" si="320"/>
        <v>270</v>
      </c>
      <c r="AA1240" s="8"/>
      <c r="AB1240" s="5"/>
      <c r="AC1240" s="4"/>
    </row>
    <row r="1241" spans="1:29" ht="13.5" customHeight="1">
      <c r="A1241" s="235" t="str">
        <f t="shared" si="313"/>
        <v>LW15 12080Podstawowy</v>
      </c>
      <c r="B1241" s="18" t="s">
        <v>99</v>
      </c>
      <c r="C1241" s="14" t="s">
        <v>431</v>
      </c>
      <c r="D1241" s="15">
        <v>120</v>
      </c>
      <c r="E1241" s="13">
        <v>80</v>
      </c>
      <c r="F1241" s="61" t="s">
        <v>3060</v>
      </c>
      <c r="G1241" s="43" t="str">
        <f t="shared" si="314"/>
        <v>59,2</v>
      </c>
      <c r="H1241" s="43" t="str">
        <f t="shared" si="315"/>
        <v>59,2</v>
      </c>
      <c r="I1241" s="43">
        <f t="shared" si="316"/>
        <v>62.2</v>
      </c>
      <c r="J1241" s="61" t="s">
        <v>43</v>
      </c>
      <c r="K1241" s="58" t="str">
        <f t="shared" si="317"/>
        <v>710,70</v>
      </c>
      <c r="L1241" s="47">
        <f t="shared" si="318"/>
        <v>711</v>
      </c>
      <c r="M1241" s="53">
        <v>1.1000000000000001</v>
      </c>
      <c r="N1241" s="54">
        <v>60</v>
      </c>
      <c r="O1241" s="55">
        <f t="shared" si="319"/>
        <v>842.1</v>
      </c>
      <c r="P1241" s="57">
        <f t="shared" si="321"/>
        <v>842</v>
      </c>
      <c r="Q1241" s="23"/>
      <c r="R1241" s="23"/>
      <c r="S1241" s="46">
        <v>25</v>
      </c>
      <c r="T1241" s="46">
        <v>25</v>
      </c>
      <c r="U1241" s="46">
        <f t="shared" si="312"/>
        <v>200</v>
      </c>
      <c r="V1241" s="15">
        <f t="shared" si="320"/>
        <v>250</v>
      </c>
      <c r="AA1241" s="8"/>
      <c r="AB1241" s="5"/>
      <c r="AC1241" s="4"/>
    </row>
    <row r="1242" spans="1:29" ht="13.5" customHeight="1">
      <c r="A1242" s="235" t="str">
        <f t="shared" si="313"/>
        <v>LW16 12080Podstawowy</v>
      </c>
      <c r="B1242" s="18" t="s">
        <v>100</v>
      </c>
      <c r="C1242" s="14" t="s">
        <v>431</v>
      </c>
      <c r="D1242" s="15">
        <v>120</v>
      </c>
      <c r="E1242" s="13">
        <v>80</v>
      </c>
      <c r="F1242" s="61" t="s">
        <v>3061</v>
      </c>
      <c r="G1242" s="43" t="str">
        <f t="shared" si="314"/>
        <v>61,68</v>
      </c>
      <c r="H1242" s="43" t="str">
        <f t="shared" si="315"/>
        <v>61,68</v>
      </c>
      <c r="I1242" s="43">
        <f t="shared" si="316"/>
        <v>64.680000000000007</v>
      </c>
      <c r="J1242" s="61" t="s">
        <v>3094</v>
      </c>
      <c r="K1242" s="58" t="str">
        <f t="shared" si="317"/>
        <v>837,83</v>
      </c>
      <c r="L1242" s="47">
        <f t="shared" si="318"/>
        <v>838</v>
      </c>
      <c r="M1242" s="53">
        <v>1.1000000000000001</v>
      </c>
      <c r="N1242" s="54">
        <v>60</v>
      </c>
      <c r="O1242" s="55">
        <f t="shared" si="319"/>
        <v>981.80000000000007</v>
      </c>
      <c r="P1242" s="57">
        <f t="shared" si="321"/>
        <v>981</v>
      </c>
      <c r="Q1242" s="23"/>
      <c r="R1242" s="23"/>
      <c r="S1242" s="46">
        <v>25</v>
      </c>
      <c r="T1242" s="46">
        <v>25</v>
      </c>
      <c r="U1242" s="46">
        <f t="shared" si="312"/>
        <v>200</v>
      </c>
      <c r="V1242" s="15">
        <f t="shared" si="320"/>
        <v>250</v>
      </c>
      <c r="AB1242" s="4"/>
      <c r="AC1242" s="4"/>
    </row>
    <row r="1243" spans="1:29" ht="13.5" customHeight="1">
      <c r="A1243" s="235" t="str">
        <f t="shared" si="313"/>
        <v>LW17 12080Podstawowy</v>
      </c>
      <c r="B1243" s="18" t="s">
        <v>101</v>
      </c>
      <c r="C1243" s="14" t="s">
        <v>431</v>
      </c>
      <c r="D1243" s="15">
        <v>120</v>
      </c>
      <c r="E1243" s="13">
        <v>80</v>
      </c>
      <c r="F1243" s="61" t="s">
        <v>3062</v>
      </c>
      <c r="G1243" s="43" t="str">
        <f t="shared" si="314"/>
        <v>60,55</v>
      </c>
      <c r="H1243" s="43" t="str">
        <f t="shared" si="315"/>
        <v>60,55</v>
      </c>
      <c r="I1243" s="43">
        <f t="shared" si="316"/>
        <v>63.55</v>
      </c>
      <c r="J1243" s="61" t="s">
        <v>2909</v>
      </c>
      <c r="K1243" s="58" t="str">
        <f t="shared" si="317"/>
        <v>911,63</v>
      </c>
      <c r="L1243" s="47">
        <f t="shared" si="318"/>
        <v>912</v>
      </c>
      <c r="M1243" s="53">
        <v>1.1000000000000001</v>
      </c>
      <c r="N1243" s="54">
        <v>60</v>
      </c>
      <c r="O1243" s="55">
        <f t="shared" si="319"/>
        <v>1063.2</v>
      </c>
      <c r="P1243" s="57">
        <f t="shared" si="321"/>
        <v>1063</v>
      </c>
      <c r="Q1243" s="23"/>
      <c r="R1243" s="23"/>
      <c r="S1243" s="46">
        <v>25</v>
      </c>
      <c r="T1243" s="46">
        <v>25</v>
      </c>
      <c r="U1243" s="46">
        <f t="shared" si="312"/>
        <v>200</v>
      </c>
      <c r="V1243" s="15">
        <f t="shared" si="320"/>
        <v>250</v>
      </c>
      <c r="AB1243" s="40"/>
      <c r="AC1243" s="4"/>
    </row>
    <row r="1244" spans="1:29" ht="13.5" customHeight="1">
      <c r="A1244" s="235" t="str">
        <f t="shared" si="313"/>
        <v>LW18 12080Podstawowy</v>
      </c>
      <c r="B1244" s="18" t="s">
        <v>102</v>
      </c>
      <c r="C1244" s="14" t="s">
        <v>431</v>
      </c>
      <c r="D1244" s="15">
        <v>120</v>
      </c>
      <c r="E1244" s="13">
        <v>80</v>
      </c>
      <c r="F1244" s="61" t="s">
        <v>3063</v>
      </c>
      <c r="G1244" s="43" t="str">
        <f t="shared" si="314"/>
        <v>63,01</v>
      </c>
      <c r="H1244" s="43" t="str">
        <f t="shared" si="315"/>
        <v>63,01</v>
      </c>
      <c r="I1244" s="43">
        <f t="shared" si="316"/>
        <v>66.009999999999991</v>
      </c>
      <c r="J1244" s="61" t="s">
        <v>3095</v>
      </c>
      <c r="K1244" s="58" t="str">
        <f t="shared" si="317"/>
        <v>957,59</v>
      </c>
      <c r="L1244" s="47">
        <f t="shared" si="318"/>
        <v>958</v>
      </c>
      <c r="M1244" s="53">
        <v>1.1000000000000001</v>
      </c>
      <c r="N1244" s="54">
        <v>60</v>
      </c>
      <c r="O1244" s="55">
        <f t="shared" si="319"/>
        <v>1113.8000000000002</v>
      </c>
      <c r="P1244" s="57">
        <f t="shared" si="321"/>
        <v>1113</v>
      </c>
      <c r="Q1244" s="23"/>
      <c r="R1244" s="23"/>
      <c r="S1244" s="46">
        <v>25</v>
      </c>
      <c r="T1244" s="46">
        <v>25</v>
      </c>
      <c r="U1244" s="46">
        <f t="shared" si="312"/>
        <v>220</v>
      </c>
      <c r="V1244" s="15">
        <f t="shared" si="320"/>
        <v>270</v>
      </c>
    </row>
    <row r="1245" spans="1:29" ht="13.5" customHeight="1">
      <c r="A1245" s="235" t="str">
        <f t="shared" si="313"/>
        <v>LW19 12080Podstawowy</v>
      </c>
      <c r="B1245" s="18" t="s">
        <v>103</v>
      </c>
      <c r="C1245" s="14" t="s">
        <v>431</v>
      </c>
      <c r="D1245" s="15">
        <v>120</v>
      </c>
      <c r="E1245" s="13">
        <v>80</v>
      </c>
      <c r="F1245" s="61" t="s">
        <v>3064</v>
      </c>
      <c r="G1245" s="43" t="str">
        <f t="shared" si="314"/>
        <v>59,05</v>
      </c>
      <c r="H1245" s="43" t="str">
        <f t="shared" si="315"/>
        <v>59,05</v>
      </c>
      <c r="I1245" s="43">
        <f t="shared" si="316"/>
        <v>62.05</v>
      </c>
      <c r="J1245" s="61" t="s">
        <v>3096</v>
      </c>
      <c r="K1245" s="58" t="str">
        <f t="shared" si="317"/>
        <v>786,38</v>
      </c>
      <c r="L1245" s="47">
        <f t="shared" si="318"/>
        <v>787</v>
      </c>
      <c r="M1245" s="53">
        <v>1.1000000000000001</v>
      </c>
      <c r="N1245" s="54">
        <v>60</v>
      </c>
      <c r="O1245" s="55">
        <f t="shared" si="319"/>
        <v>925.7</v>
      </c>
      <c r="P1245" s="57">
        <f t="shared" si="321"/>
        <v>925</v>
      </c>
      <c r="Q1245" s="23"/>
      <c r="R1245" s="23"/>
      <c r="S1245" s="46">
        <v>25</v>
      </c>
      <c r="T1245" s="46">
        <v>25</v>
      </c>
      <c r="U1245" s="46">
        <f t="shared" si="312"/>
        <v>200</v>
      </c>
      <c r="V1245" s="15">
        <f t="shared" si="320"/>
        <v>250</v>
      </c>
    </row>
    <row r="1246" spans="1:29" ht="13.5" customHeight="1">
      <c r="A1246" s="235" t="str">
        <f t="shared" si="313"/>
        <v>LW20 12080Podstawowy</v>
      </c>
      <c r="B1246" s="18" t="s">
        <v>105</v>
      </c>
      <c r="C1246" s="14" t="s">
        <v>431</v>
      </c>
      <c r="D1246" s="15">
        <v>120</v>
      </c>
      <c r="E1246" s="13">
        <v>80</v>
      </c>
      <c r="F1246" s="61" t="s">
        <v>3065</v>
      </c>
      <c r="G1246" s="43" t="str">
        <f t="shared" si="314"/>
        <v>61,54</v>
      </c>
      <c r="H1246" s="43" t="str">
        <f t="shared" si="315"/>
        <v>61,54</v>
      </c>
      <c r="I1246" s="43">
        <f t="shared" si="316"/>
        <v>64.539999999999992</v>
      </c>
      <c r="J1246" s="61" t="s">
        <v>3097</v>
      </c>
      <c r="K1246" s="58" t="str">
        <f t="shared" si="317"/>
        <v>867,83</v>
      </c>
      <c r="L1246" s="47">
        <f t="shared" si="318"/>
        <v>868</v>
      </c>
      <c r="M1246" s="53">
        <v>1.1000000000000001</v>
      </c>
      <c r="N1246" s="54">
        <v>60</v>
      </c>
      <c r="O1246" s="55">
        <f t="shared" si="319"/>
        <v>1014.8000000000001</v>
      </c>
      <c r="P1246" s="57">
        <f t="shared" si="321"/>
        <v>1014</v>
      </c>
      <c r="Q1246" s="23"/>
      <c r="R1246" s="23"/>
      <c r="S1246" s="46">
        <v>25</v>
      </c>
      <c r="T1246" s="46">
        <v>25</v>
      </c>
      <c r="U1246" s="46">
        <f t="shared" si="312"/>
        <v>200</v>
      </c>
      <c r="V1246" s="15">
        <f t="shared" si="320"/>
        <v>250</v>
      </c>
    </row>
    <row r="1247" spans="1:29" ht="13.5" customHeight="1">
      <c r="A1247" s="235" t="str">
        <f t="shared" si="313"/>
        <v>LW2512080Podstawowy</v>
      </c>
      <c r="B1247" s="18" t="s">
        <v>559</v>
      </c>
      <c r="C1247" s="14" t="s">
        <v>431</v>
      </c>
      <c r="D1247" s="15">
        <v>120</v>
      </c>
      <c r="E1247" s="13">
        <v>80</v>
      </c>
      <c r="F1247" s="61" t="s">
        <v>3066</v>
      </c>
      <c r="G1247" s="43" t="str">
        <f t="shared" si="314"/>
        <v>48,61</v>
      </c>
      <c r="H1247" s="43" t="str">
        <f t="shared" si="315"/>
        <v>48,61</v>
      </c>
      <c r="I1247" s="43">
        <f t="shared" si="316"/>
        <v>51.61</v>
      </c>
      <c r="J1247" s="61" t="s">
        <v>3098</v>
      </c>
      <c r="K1247" s="58" t="str">
        <f t="shared" si="317"/>
        <v>695,61</v>
      </c>
      <c r="L1247" s="47">
        <f t="shared" si="318"/>
        <v>696</v>
      </c>
      <c r="M1247" s="53">
        <v>1.1000000000000001</v>
      </c>
      <c r="N1247" s="54">
        <v>60</v>
      </c>
      <c r="O1247" s="55">
        <f t="shared" si="319"/>
        <v>825.6</v>
      </c>
      <c r="P1247" s="57">
        <f t="shared" si="321"/>
        <v>825</v>
      </c>
      <c r="Q1247" s="23"/>
      <c r="R1247" s="23"/>
      <c r="S1247" s="46">
        <v>25</v>
      </c>
      <c r="T1247" s="46">
        <v>25</v>
      </c>
      <c r="U1247" s="46">
        <f t="shared" si="312"/>
        <v>180</v>
      </c>
      <c r="V1247" s="15">
        <f t="shared" si="320"/>
        <v>230</v>
      </c>
    </row>
    <row r="1248" spans="1:29" ht="13.5" customHeight="1">
      <c r="A1248" s="235" t="str">
        <f t="shared" si="313"/>
        <v>LW2612080Podstawowy</v>
      </c>
      <c r="B1248" s="18" t="s">
        <v>560</v>
      </c>
      <c r="C1248" s="14" t="s">
        <v>431</v>
      </c>
      <c r="D1248" s="15">
        <v>120</v>
      </c>
      <c r="E1248" s="13">
        <v>80</v>
      </c>
      <c r="F1248" s="61" t="s">
        <v>3067</v>
      </c>
      <c r="G1248" s="43" t="str">
        <f t="shared" si="314"/>
        <v>51,07</v>
      </c>
      <c r="H1248" s="43" t="str">
        <f t="shared" si="315"/>
        <v>51,07</v>
      </c>
      <c r="I1248" s="43">
        <f t="shared" si="316"/>
        <v>54.07</v>
      </c>
      <c r="J1248" s="61" t="s">
        <v>3099</v>
      </c>
      <c r="K1248" s="58" t="str">
        <f t="shared" si="317"/>
        <v>812,79</v>
      </c>
      <c r="L1248" s="47">
        <f t="shared" si="318"/>
        <v>813</v>
      </c>
      <c r="M1248" s="53">
        <v>1.1000000000000001</v>
      </c>
      <c r="N1248" s="54">
        <v>60</v>
      </c>
      <c r="O1248" s="55">
        <f t="shared" si="319"/>
        <v>954.30000000000007</v>
      </c>
      <c r="P1248" s="57">
        <f t="shared" si="321"/>
        <v>954</v>
      </c>
      <c r="Q1248" s="23"/>
      <c r="R1248" s="23"/>
      <c r="S1248" s="46">
        <v>25</v>
      </c>
      <c r="T1248" s="46">
        <v>25</v>
      </c>
      <c r="U1248" s="46">
        <f t="shared" si="312"/>
        <v>180</v>
      </c>
      <c r="V1248" s="15">
        <f t="shared" si="320"/>
        <v>230</v>
      </c>
    </row>
    <row r="1249" spans="1:22" ht="13.5" customHeight="1">
      <c r="A1249" s="235" t="str">
        <f t="shared" si="313"/>
        <v>LW2712080Podstawowy</v>
      </c>
      <c r="B1249" s="18" t="s">
        <v>1738</v>
      </c>
      <c r="C1249" s="14" t="s">
        <v>431</v>
      </c>
      <c r="D1249" s="15">
        <v>120</v>
      </c>
      <c r="E1249" s="13">
        <v>80</v>
      </c>
      <c r="F1249" s="61" t="s">
        <v>73</v>
      </c>
      <c r="G1249" s="43" t="str">
        <f t="shared" si="314"/>
        <v>52,36</v>
      </c>
      <c r="H1249" s="43" t="str">
        <f t="shared" si="315"/>
        <v>52,36</v>
      </c>
      <c r="I1249" s="43">
        <f t="shared" si="316"/>
        <v>55.36</v>
      </c>
      <c r="J1249" s="61" t="s">
        <v>3100</v>
      </c>
      <c r="K1249" s="58" t="str">
        <f t="shared" si="317"/>
        <v>785,26</v>
      </c>
      <c r="L1249" s="47">
        <f t="shared" si="318"/>
        <v>786</v>
      </c>
      <c r="M1249" s="53">
        <v>1.1000000000000001</v>
      </c>
      <c r="N1249" s="54">
        <v>60</v>
      </c>
      <c r="O1249" s="55">
        <f t="shared" si="319"/>
        <v>924.6</v>
      </c>
      <c r="P1249" s="57">
        <f t="shared" si="321"/>
        <v>924</v>
      </c>
      <c r="Q1249" s="23"/>
      <c r="R1249" s="23"/>
      <c r="S1249" s="46">
        <v>25</v>
      </c>
      <c r="T1249" s="46">
        <v>25</v>
      </c>
      <c r="U1249" s="46">
        <f t="shared" si="312"/>
        <v>200</v>
      </c>
      <c r="V1249" s="15">
        <f t="shared" si="320"/>
        <v>250</v>
      </c>
    </row>
    <row r="1250" spans="1:22" ht="13.5" customHeight="1">
      <c r="A1250" s="235" t="str">
        <f t="shared" si="313"/>
        <v>LW2812080Podstawowy</v>
      </c>
      <c r="B1250" s="18" t="s">
        <v>1739</v>
      </c>
      <c r="C1250" s="14" t="s">
        <v>431</v>
      </c>
      <c r="D1250" s="15">
        <v>120</v>
      </c>
      <c r="E1250" s="13">
        <v>80</v>
      </c>
      <c r="F1250" s="61" t="s">
        <v>3068</v>
      </c>
      <c r="G1250" s="43" t="str">
        <f t="shared" si="314"/>
        <v>54,97</v>
      </c>
      <c r="H1250" s="43" t="str">
        <f t="shared" si="315"/>
        <v>54,97</v>
      </c>
      <c r="I1250" s="43">
        <f t="shared" si="316"/>
        <v>57.97</v>
      </c>
      <c r="J1250" s="61" t="s">
        <v>3101</v>
      </c>
      <c r="K1250" s="58" t="str">
        <f t="shared" si="317"/>
        <v>922,52</v>
      </c>
      <c r="L1250" s="47">
        <f t="shared" si="318"/>
        <v>923</v>
      </c>
      <c r="M1250" s="53">
        <v>1.1000000000000001</v>
      </c>
      <c r="N1250" s="54">
        <v>60</v>
      </c>
      <c r="O1250" s="55">
        <f t="shared" si="319"/>
        <v>1075.3000000000002</v>
      </c>
      <c r="P1250" s="57">
        <f t="shared" si="321"/>
        <v>1075</v>
      </c>
      <c r="Q1250" s="23"/>
      <c r="R1250" s="23"/>
      <c r="S1250" s="46">
        <v>25</v>
      </c>
      <c r="T1250" s="46">
        <v>25</v>
      </c>
      <c r="U1250" s="46">
        <f t="shared" si="312"/>
        <v>200</v>
      </c>
      <c r="V1250" s="15">
        <f t="shared" si="320"/>
        <v>250</v>
      </c>
    </row>
    <row r="1251" spans="1:22" ht="13.5" customHeight="1">
      <c r="A1251" s="235" t="str">
        <f t="shared" si="313"/>
        <v>LW2912080Podstawowy</v>
      </c>
      <c r="B1251" s="18" t="s">
        <v>1740</v>
      </c>
      <c r="C1251" s="14" t="s">
        <v>431</v>
      </c>
      <c r="D1251" s="15">
        <v>120</v>
      </c>
      <c r="E1251" s="13">
        <v>80</v>
      </c>
      <c r="F1251" s="61" t="s">
        <v>3069</v>
      </c>
      <c r="G1251" s="43" t="str">
        <f t="shared" si="314"/>
        <v>58,55</v>
      </c>
      <c r="H1251" s="43" t="str">
        <f t="shared" si="315"/>
        <v>58,55</v>
      </c>
      <c r="I1251" s="43">
        <f t="shared" si="316"/>
        <v>61.55</v>
      </c>
      <c r="J1251" s="61" t="s">
        <v>3102</v>
      </c>
      <c r="K1251" s="58" t="str">
        <f t="shared" si="317"/>
        <v>861,64</v>
      </c>
      <c r="L1251" s="47">
        <f t="shared" si="318"/>
        <v>862</v>
      </c>
      <c r="M1251" s="53">
        <v>1.1000000000000001</v>
      </c>
      <c r="N1251" s="54">
        <v>60</v>
      </c>
      <c r="O1251" s="55">
        <f t="shared" si="319"/>
        <v>1008.2</v>
      </c>
      <c r="P1251" s="57">
        <f t="shared" si="321"/>
        <v>1008</v>
      </c>
      <c r="Q1251" s="23"/>
      <c r="R1251" s="23"/>
      <c r="S1251" s="46">
        <v>25</v>
      </c>
      <c r="T1251" s="46">
        <v>25</v>
      </c>
      <c r="U1251" s="46">
        <f t="shared" si="312"/>
        <v>200</v>
      </c>
      <c r="V1251" s="15">
        <f t="shared" si="320"/>
        <v>250</v>
      </c>
    </row>
    <row r="1252" spans="1:22" ht="13.5" customHeight="1">
      <c r="A1252" s="235" t="str">
        <f t="shared" si="313"/>
        <v>LW3012080Podstawowy</v>
      </c>
      <c r="B1252" s="18" t="s">
        <v>1742</v>
      </c>
      <c r="C1252" s="14" t="s">
        <v>431</v>
      </c>
      <c r="D1252" s="15">
        <v>120</v>
      </c>
      <c r="E1252" s="13">
        <v>80</v>
      </c>
      <c r="F1252" s="61" t="s">
        <v>3070</v>
      </c>
      <c r="G1252" s="43" t="str">
        <f t="shared" si="314"/>
        <v>61,16</v>
      </c>
      <c r="H1252" s="43" t="str">
        <f t="shared" si="315"/>
        <v>61,16</v>
      </c>
      <c r="I1252" s="43">
        <f t="shared" si="316"/>
        <v>64.16</v>
      </c>
      <c r="J1252" s="61" t="s">
        <v>3103</v>
      </c>
      <c r="K1252" s="58" t="str">
        <f t="shared" si="317"/>
        <v>1040,51</v>
      </c>
      <c r="L1252" s="47">
        <f t="shared" si="318"/>
        <v>1041</v>
      </c>
      <c r="M1252" s="53">
        <v>1.1000000000000001</v>
      </c>
      <c r="N1252" s="54">
        <v>60</v>
      </c>
      <c r="O1252" s="55">
        <f t="shared" si="319"/>
        <v>1205.1000000000001</v>
      </c>
      <c r="P1252" s="57">
        <f t="shared" si="321"/>
        <v>1205</v>
      </c>
      <c r="Q1252" s="23"/>
      <c r="R1252" s="23"/>
      <c r="S1252" s="46">
        <v>25</v>
      </c>
      <c r="T1252" s="46">
        <v>25</v>
      </c>
      <c r="U1252" s="46">
        <f t="shared" si="312"/>
        <v>200</v>
      </c>
      <c r="V1252" s="15">
        <f t="shared" si="320"/>
        <v>250</v>
      </c>
    </row>
    <row r="1253" spans="1:22" ht="13.5" customHeight="1">
      <c r="A1253" s="235" t="str">
        <f t="shared" si="313"/>
        <v>LW3112080Podstawowy</v>
      </c>
      <c r="B1253" s="18" t="s">
        <v>1743</v>
      </c>
      <c r="C1253" s="14" t="s">
        <v>431</v>
      </c>
      <c r="D1253" s="15">
        <v>120</v>
      </c>
      <c r="E1253" s="13">
        <v>80</v>
      </c>
      <c r="F1253" s="61" t="s">
        <v>3071</v>
      </c>
      <c r="G1253" s="43" t="str">
        <f t="shared" si="314"/>
        <v>63,13</v>
      </c>
      <c r="H1253" s="43" t="str">
        <f t="shared" si="315"/>
        <v>63,13</v>
      </c>
      <c r="I1253" s="43">
        <f t="shared" si="316"/>
        <v>66.13</v>
      </c>
      <c r="J1253" s="61" t="s">
        <v>3104</v>
      </c>
      <c r="K1253" s="58" t="str">
        <f t="shared" si="317"/>
        <v>1007,02</v>
      </c>
      <c r="L1253" s="47">
        <f t="shared" si="318"/>
        <v>1008</v>
      </c>
      <c r="M1253" s="53">
        <v>1.1000000000000001</v>
      </c>
      <c r="N1253" s="54">
        <v>60</v>
      </c>
      <c r="O1253" s="55">
        <f t="shared" si="319"/>
        <v>1168.8000000000002</v>
      </c>
      <c r="P1253" s="57">
        <f t="shared" si="321"/>
        <v>1168</v>
      </c>
      <c r="Q1253" s="23"/>
      <c r="R1253" s="23"/>
      <c r="S1253" s="46">
        <v>25</v>
      </c>
      <c r="T1253" s="46">
        <v>25</v>
      </c>
      <c r="U1253" s="46">
        <f t="shared" si="312"/>
        <v>220</v>
      </c>
      <c r="V1253" s="15">
        <f t="shared" si="320"/>
        <v>270</v>
      </c>
    </row>
    <row r="1254" spans="1:22" ht="13.5" customHeight="1">
      <c r="A1254" s="235" t="str">
        <f t="shared" si="313"/>
        <v>LW3212080Podstawowy</v>
      </c>
      <c r="B1254" s="18" t="s">
        <v>1744</v>
      </c>
      <c r="C1254" s="14" t="s">
        <v>431</v>
      </c>
      <c r="D1254" s="15">
        <v>120</v>
      </c>
      <c r="E1254" s="13">
        <v>80</v>
      </c>
      <c r="F1254" s="61" t="s">
        <v>3072</v>
      </c>
      <c r="G1254" s="43" t="str">
        <f t="shared" si="314"/>
        <v>65,74</v>
      </c>
      <c r="H1254" s="43" t="str">
        <f t="shared" si="315"/>
        <v>65,74</v>
      </c>
      <c r="I1254" s="43">
        <f t="shared" si="316"/>
        <v>68.739999999999995</v>
      </c>
      <c r="J1254" s="61" t="s">
        <v>3105</v>
      </c>
      <c r="K1254" s="58" t="str">
        <f t="shared" si="317"/>
        <v>1147,66</v>
      </c>
      <c r="L1254" s="47">
        <f t="shared" si="318"/>
        <v>1148</v>
      </c>
      <c r="M1254" s="53">
        <v>1.1000000000000001</v>
      </c>
      <c r="N1254" s="54">
        <v>60</v>
      </c>
      <c r="O1254" s="55">
        <f t="shared" si="319"/>
        <v>1322.8000000000002</v>
      </c>
      <c r="P1254" s="57">
        <f t="shared" si="321"/>
        <v>1322</v>
      </c>
      <c r="Q1254" s="23"/>
      <c r="R1254" s="23"/>
      <c r="S1254" s="46">
        <v>25</v>
      </c>
      <c r="T1254" s="46">
        <v>25</v>
      </c>
      <c r="U1254" s="46">
        <f t="shared" si="312"/>
        <v>220</v>
      </c>
      <c r="V1254" s="15">
        <f t="shared" si="320"/>
        <v>270</v>
      </c>
    </row>
    <row r="1255" spans="1:22" ht="13.5" customHeight="1">
      <c r="A1255" s="235" t="str">
        <f t="shared" si="313"/>
        <v>LW3312080Podstawowy</v>
      </c>
      <c r="B1255" s="18" t="s">
        <v>1745</v>
      </c>
      <c r="C1255" s="14" t="s">
        <v>431</v>
      </c>
      <c r="D1255" s="15">
        <v>120</v>
      </c>
      <c r="E1255" s="13">
        <v>80</v>
      </c>
      <c r="F1255" s="61" t="s">
        <v>3073</v>
      </c>
      <c r="G1255" s="43" t="str">
        <f t="shared" si="314"/>
        <v>67,6</v>
      </c>
      <c r="H1255" s="43" t="str">
        <f t="shared" si="315"/>
        <v>67,6</v>
      </c>
      <c r="I1255" s="43">
        <f t="shared" si="316"/>
        <v>70.599999999999994</v>
      </c>
      <c r="J1255" s="61" t="s">
        <v>3106</v>
      </c>
      <c r="K1255" s="58" t="str">
        <f t="shared" si="317"/>
        <v>983,66</v>
      </c>
      <c r="L1255" s="47">
        <f t="shared" si="318"/>
        <v>984</v>
      </c>
      <c r="M1255" s="53">
        <v>1.1000000000000001</v>
      </c>
      <c r="N1255" s="54">
        <v>60</v>
      </c>
      <c r="O1255" s="55">
        <f t="shared" si="319"/>
        <v>1142.4000000000001</v>
      </c>
      <c r="P1255" s="57">
        <f t="shared" si="321"/>
        <v>1142</v>
      </c>
      <c r="Q1255" s="23"/>
      <c r="R1255" s="23"/>
      <c r="S1255" s="46">
        <v>25</v>
      </c>
      <c r="T1255" s="46">
        <v>25</v>
      </c>
      <c r="U1255" s="46">
        <f t="shared" si="312"/>
        <v>220</v>
      </c>
      <c r="V1255" s="15">
        <f t="shared" si="320"/>
        <v>270</v>
      </c>
    </row>
    <row r="1256" spans="1:22" ht="13.5" customHeight="1">
      <c r="A1256" s="235" t="str">
        <f t="shared" si="313"/>
        <v>LW3412080Podstawowy</v>
      </c>
      <c r="B1256" s="18" t="s">
        <v>1746</v>
      </c>
      <c r="C1256" s="14" t="s">
        <v>431</v>
      </c>
      <c r="D1256" s="15">
        <v>120</v>
      </c>
      <c r="E1256" s="13">
        <v>80</v>
      </c>
      <c r="F1256" s="61" t="s">
        <v>3074</v>
      </c>
      <c r="G1256" s="43" t="str">
        <f t="shared" si="314"/>
        <v>66,16</v>
      </c>
      <c r="H1256" s="43" t="str">
        <f t="shared" si="315"/>
        <v>66,16</v>
      </c>
      <c r="I1256" s="43">
        <f t="shared" si="316"/>
        <v>69.16</v>
      </c>
      <c r="J1256" s="61" t="s">
        <v>3107</v>
      </c>
      <c r="K1256" s="58" t="str">
        <f t="shared" si="317"/>
        <v>1153,78</v>
      </c>
      <c r="L1256" s="47">
        <f t="shared" si="318"/>
        <v>1154</v>
      </c>
      <c r="M1256" s="53">
        <v>1.1000000000000001</v>
      </c>
      <c r="N1256" s="54">
        <v>60</v>
      </c>
      <c r="O1256" s="55">
        <f t="shared" si="319"/>
        <v>1329.4</v>
      </c>
      <c r="P1256" s="57">
        <f t="shared" si="321"/>
        <v>1329</v>
      </c>
      <c r="Q1256" s="23"/>
      <c r="R1256" s="23"/>
      <c r="S1256" s="46">
        <v>25</v>
      </c>
      <c r="T1256" s="46">
        <v>25</v>
      </c>
      <c r="U1256" s="46">
        <f t="shared" si="312"/>
        <v>220</v>
      </c>
      <c r="V1256" s="15">
        <f t="shared" si="320"/>
        <v>270</v>
      </c>
    </row>
    <row r="1257" spans="1:22" ht="13.5" customHeight="1">
      <c r="A1257" s="235" t="str">
        <f t="shared" si="313"/>
        <v>LW3512080Podstawowy</v>
      </c>
      <c r="B1257" s="18" t="s">
        <v>1747</v>
      </c>
      <c r="C1257" s="14" t="s">
        <v>431</v>
      </c>
      <c r="D1257" s="15">
        <v>120</v>
      </c>
      <c r="E1257" s="13">
        <v>80</v>
      </c>
      <c r="F1257" s="61" t="s">
        <v>3075</v>
      </c>
      <c r="G1257" s="43" t="str">
        <f t="shared" si="314"/>
        <v>59,16</v>
      </c>
      <c r="H1257" s="43" t="str">
        <f t="shared" si="315"/>
        <v>59,16</v>
      </c>
      <c r="I1257" s="43">
        <f t="shared" si="316"/>
        <v>62.16</v>
      </c>
      <c r="J1257" s="61" t="s">
        <v>3108</v>
      </c>
      <c r="K1257" s="58" t="str">
        <f t="shared" si="317"/>
        <v>794,66</v>
      </c>
      <c r="L1257" s="47">
        <f t="shared" si="318"/>
        <v>795</v>
      </c>
      <c r="M1257" s="53">
        <v>1.1000000000000001</v>
      </c>
      <c r="N1257" s="54">
        <v>60</v>
      </c>
      <c r="O1257" s="55">
        <f t="shared" si="319"/>
        <v>934.50000000000011</v>
      </c>
      <c r="P1257" s="57">
        <f t="shared" si="321"/>
        <v>934</v>
      </c>
      <c r="Q1257" s="23"/>
      <c r="R1257" s="23"/>
      <c r="S1257" s="46">
        <v>25</v>
      </c>
      <c r="T1257" s="46">
        <v>25</v>
      </c>
      <c r="U1257" s="46">
        <f t="shared" si="312"/>
        <v>200</v>
      </c>
      <c r="V1257" s="15">
        <f t="shared" si="320"/>
        <v>250</v>
      </c>
    </row>
    <row r="1258" spans="1:22" ht="13.5" customHeight="1">
      <c r="A1258" s="235" t="str">
        <f t="shared" si="313"/>
        <v>LW3612080Podstawowy</v>
      </c>
      <c r="B1258" s="18" t="s">
        <v>1748</v>
      </c>
      <c r="C1258" s="14" t="s">
        <v>431</v>
      </c>
      <c r="D1258" s="15">
        <v>120</v>
      </c>
      <c r="E1258" s="13">
        <v>80</v>
      </c>
      <c r="F1258" s="61" t="s">
        <v>3076</v>
      </c>
      <c r="G1258" s="43" t="str">
        <f t="shared" si="314"/>
        <v>61,77</v>
      </c>
      <c r="H1258" s="43" t="str">
        <f t="shared" si="315"/>
        <v>61,77</v>
      </c>
      <c r="I1258" s="43">
        <f t="shared" si="316"/>
        <v>64.77000000000001</v>
      </c>
      <c r="J1258" s="61" t="s">
        <v>3109</v>
      </c>
      <c r="K1258" s="58" t="str">
        <f t="shared" si="317"/>
        <v>935,30</v>
      </c>
      <c r="L1258" s="47">
        <f t="shared" si="318"/>
        <v>936</v>
      </c>
      <c r="M1258" s="53">
        <v>1.1000000000000001</v>
      </c>
      <c r="N1258" s="54">
        <v>60</v>
      </c>
      <c r="O1258" s="55">
        <f t="shared" si="319"/>
        <v>1089.6000000000001</v>
      </c>
      <c r="P1258" s="57">
        <f t="shared" si="321"/>
        <v>1089</v>
      </c>
      <c r="Q1258" s="23"/>
      <c r="R1258" s="23"/>
      <c r="S1258" s="46">
        <v>25</v>
      </c>
      <c r="T1258" s="46">
        <v>25</v>
      </c>
      <c r="U1258" s="46">
        <f t="shared" si="312"/>
        <v>200</v>
      </c>
      <c r="V1258" s="15">
        <f t="shared" si="320"/>
        <v>250</v>
      </c>
    </row>
    <row r="1259" spans="1:22" ht="13.5" customHeight="1">
      <c r="A1259" s="235" t="str">
        <f t="shared" si="313"/>
        <v>LW3712080Podstawowy</v>
      </c>
      <c r="B1259" s="18" t="s">
        <v>1907</v>
      </c>
      <c r="C1259" s="14" t="s">
        <v>431</v>
      </c>
      <c r="D1259" s="15">
        <v>120</v>
      </c>
      <c r="E1259" s="13">
        <v>80</v>
      </c>
      <c r="F1259" s="61" t="s">
        <v>3077</v>
      </c>
      <c r="G1259" s="43" t="str">
        <f t="shared" si="314"/>
        <v>59,94</v>
      </c>
      <c r="H1259" s="43" t="str">
        <f t="shared" si="315"/>
        <v>59,94</v>
      </c>
      <c r="I1259" s="43">
        <f t="shared" si="316"/>
        <v>62.94</v>
      </c>
      <c r="J1259" s="61" t="s">
        <v>3110</v>
      </c>
      <c r="K1259" s="58" t="str">
        <f t="shared" si="317"/>
        <v>734,46</v>
      </c>
      <c r="L1259" s="47">
        <f t="shared" si="318"/>
        <v>735</v>
      </c>
      <c r="M1259" s="53">
        <v>1.1000000000000001</v>
      </c>
      <c r="N1259" s="54">
        <v>60</v>
      </c>
      <c r="O1259" s="55">
        <f t="shared" si="319"/>
        <v>868.50000000000011</v>
      </c>
      <c r="P1259" s="57">
        <f t="shared" si="321"/>
        <v>868</v>
      </c>
      <c r="Q1259" s="23"/>
      <c r="R1259" s="23"/>
      <c r="S1259" s="46">
        <v>25</v>
      </c>
      <c r="T1259" s="46">
        <v>25</v>
      </c>
      <c r="U1259" s="46">
        <f t="shared" si="312"/>
        <v>200</v>
      </c>
      <c r="V1259" s="15">
        <f t="shared" si="320"/>
        <v>250</v>
      </c>
    </row>
    <row r="1260" spans="1:22" ht="13.5" customHeight="1">
      <c r="A1260" s="235" t="str">
        <f t="shared" si="313"/>
        <v>LW3812080Podstawowy</v>
      </c>
      <c r="B1260" s="18" t="s">
        <v>1978</v>
      </c>
      <c r="C1260" s="14" t="s">
        <v>431</v>
      </c>
      <c r="D1260" s="15">
        <v>120</v>
      </c>
      <c r="E1260" s="13">
        <v>80</v>
      </c>
      <c r="F1260" s="61" t="s">
        <v>3060</v>
      </c>
      <c r="G1260" s="43" t="str">
        <f t="shared" si="314"/>
        <v>59,2</v>
      </c>
      <c r="H1260" s="43" t="str">
        <f t="shared" si="315"/>
        <v>59,2</v>
      </c>
      <c r="I1260" s="43">
        <f t="shared" si="316"/>
        <v>62.2</v>
      </c>
      <c r="J1260" s="61" t="s">
        <v>3111</v>
      </c>
      <c r="K1260" s="58" t="str">
        <f t="shared" si="317"/>
        <v>858,87</v>
      </c>
      <c r="L1260" s="47">
        <f t="shared" si="318"/>
        <v>859</v>
      </c>
      <c r="M1260" s="53">
        <v>1.1000000000000001</v>
      </c>
      <c r="N1260" s="54">
        <v>60</v>
      </c>
      <c r="O1260" s="55">
        <f t="shared" si="319"/>
        <v>1004.9000000000001</v>
      </c>
      <c r="P1260" s="57">
        <f t="shared" si="321"/>
        <v>1004</v>
      </c>
      <c r="Q1260" s="23"/>
      <c r="R1260" s="23"/>
      <c r="S1260" s="46">
        <v>25</v>
      </c>
      <c r="T1260" s="46">
        <v>25</v>
      </c>
      <c r="U1260" s="46">
        <f t="shared" si="312"/>
        <v>200</v>
      </c>
      <c r="V1260" s="15">
        <f t="shared" si="320"/>
        <v>250</v>
      </c>
    </row>
    <row r="1261" spans="1:22" ht="13.5" customHeight="1">
      <c r="A1261" s="23" t="str">
        <f t="shared" ref="A1261:A1297" si="322">CONCATENATE(B1261,D1261,E1261,C1261)</f>
        <v>LW duble 1 12080Kolor</v>
      </c>
      <c r="B1261" s="18" t="s">
        <v>90</v>
      </c>
      <c r="C1261" s="14" t="s">
        <v>2</v>
      </c>
      <c r="D1261" s="15">
        <v>120</v>
      </c>
      <c r="E1261" s="13">
        <v>80</v>
      </c>
      <c r="F1261" s="61" t="s">
        <v>3047</v>
      </c>
      <c r="G1261" s="43" t="str">
        <f>LEFT(F1261,FIND("kg",F1261)-2)</f>
        <v>59,09</v>
      </c>
      <c r="H1261" s="43" t="str">
        <f t="shared" ref="H1261:H1297" si="323">MID(G1261,1,5)</f>
        <v>59,09</v>
      </c>
      <c r="I1261" s="43">
        <f t="shared" ref="I1261:I1297" si="324">H1261+3</f>
        <v>62.09</v>
      </c>
      <c r="J1261" s="61" t="s">
        <v>3112</v>
      </c>
      <c r="K1261" s="58" t="str">
        <f t="shared" ref="K1261:K1270" si="325">LEFT(J1261,FIND("zł",J1261)-2)</f>
        <v>929,09</v>
      </c>
      <c r="L1261" s="51">
        <f t="shared" ref="L1261:L1276" si="326">ROUNDUP(K1261,0)</f>
        <v>930</v>
      </c>
      <c r="M1261" s="53">
        <v>1.1000000000000001</v>
      </c>
      <c r="N1261" s="54">
        <v>60</v>
      </c>
      <c r="O1261" s="55">
        <f t="shared" ref="O1261:O1297" si="327">L1261*M1261+N1261</f>
        <v>1083</v>
      </c>
      <c r="P1261" s="57">
        <f t="shared" ref="P1261:P1297" si="328">INT(O1261)</f>
        <v>1083</v>
      </c>
      <c r="Q1261" s="23"/>
      <c r="R1261" s="23"/>
      <c r="S1261" s="46">
        <v>25</v>
      </c>
      <c r="T1261" s="46">
        <v>25</v>
      </c>
      <c r="U1261" s="46">
        <f t="shared" si="312"/>
        <v>200</v>
      </c>
      <c r="V1261" s="15">
        <f>SUM(S1261:U1261)</f>
        <v>250</v>
      </c>
    </row>
    <row r="1262" spans="1:22" ht="13.5" customHeight="1">
      <c r="A1262" s="23" t="str">
        <f t="shared" si="322"/>
        <v>LW duble 2 12080Kolor</v>
      </c>
      <c r="B1262" s="18" t="s">
        <v>91</v>
      </c>
      <c r="C1262" s="14" t="s">
        <v>2</v>
      </c>
      <c r="D1262" s="15">
        <v>120</v>
      </c>
      <c r="E1262" s="13">
        <v>80</v>
      </c>
      <c r="F1262" s="61" t="s">
        <v>39</v>
      </c>
      <c r="G1262" s="43" t="str">
        <f t="shared" ref="G1262:G1297" si="329">LEFT(F1262,FIND("kg",F1262)-2)</f>
        <v>54,38</v>
      </c>
      <c r="H1262" s="43" t="str">
        <f t="shared" si="323"/>
        <v>54,38</v>
      </c>
      <c r="I1262" s="43">
        <f t="shared" si="324"/>
        <v>57.38</v>
      </c>
      <c r="J1262" s="61" t="s">
        <v>3113</v>
      </c>
      <c r="K1262" s="58" t="str">
        <f t="shared" si="325"/>
        <v>1005,71</v>
      </c>
      <c r="L1262" s="51">
        <f t="shared" si="326"/>
        <v>1006</v>
      </c>
      <c r="M1262" s="53">
        <v>1.1000000000000001</v>
      </c>
      <c r="N1262" s="54">
        <v>60</v>
      </c>
      <c r="O1262" s="55">
        <f t="shared" si="327"/>
        <v>1166.6000000000001</v>
      </c>
      <c r="P1262" s="57">
        <f t="shared" si="328"/>
        <v>1166</v>
      </c>
      <c r="Q1262" s="23"/>
      <c r="R1262" s="23"/>
      <c r="S1262" s="46">
        <v>25</v>
      </c>
      <c r="T1262" s="46">
        <v>25</v>
      </c>
      <c r="U1262" s="46">
        <f t="shared" si="312"/>
        <v>200</v>
      </c>
      <c r="V1262" s="15">
        <f t="shared" ref="V1262:V1297" si="330">SUM(S1262:U1262)</f>
        <v>250</v>
      </c>
    </row>
    <row r="1263" spans="1:22" ht="13.5" customHeight="1">
      <c r="A1263" s="23" t="str">
        <f t="shared" si="322"/>
        <v>LW duble 3 12080Kolor</v>
      </c>
      <c r="B1263" s="18" t="s">
        <v>92</v>
      </c>
      <c r="C1263" s="14" t="s">
        <v>2</v>
      </c>
      <c r="D1263" s="15">
        <v>120</v>
      </c>
      <c r="E1263" s="13">
        <v>80</v>
      </c>
      <c r="F1263" s="61" t="s">
        <v>3048</v>
      </c>
      <c r="G1263" s="43" t="str">
        <f t="shared" si="329"/>
        <v>63,35</v>
      </c>
      <c r="H1263" s="43" t="str">
        <f t="shared" si="323"/>
        <v>63,35</v>
      </c>
      <c r="I1263" s="43">
        <f t="shared" si="324"/>
        <v>66.349999999999994</v>
      </c>
      <c r="J1263" s="61" t="s">
        <v>3114</v>
      </c>
      <c r="K1263" s="58" t="str">
        <f t="shared" si="325"/>
        <v>1251,56</v>
      </c>
      <c r="L1263" s="51">
        <f t="shared" si="326"/>
        <v>1252</v>
      </c>
      <c r="M1263" s="53">
        <v>1.1000000000000001</v>
      </c>
      <c r="N1263" s="54">
        <v>60</v>
      </c>
      <c r="O1263" s="55">
        <f t="shared" si="327"/>
        <v>1437.2</v>
      </c>
      <c r="P1263" s="57">
        <f t="shared" si="328"/>
        <v>1437</v>
      </c>
      <c r="Q1263" s="23"/>
      <c r="R1263" s="23"/>
      <c r="S1263" s="46">
        <v>25</v>
      </c>
      <c r="T1263" s="46">
        <v>25</v>
      </c>
      <c r="U1263" s="46">
        <f t="shared" si="312"/>
        <v>220</v>
      </c>
      <c r="V1263" s="15">
        <f t="shared" si="330"/>
        <v>270</v>
      </c>
    </row>
    <row r="1264" spans="1:22" ht="13.5" customHeight="1">
      <c r="A1264" s="23" t="str">
        <f t="shared" si="322"/>
        <v>LW1 12080Kolor</v>
      </c>
      <c r="B1264" s="18" t="s">
        <v>93</v>
      </c>
      <c r="C1264" s="14" t="s">
        <v>2</v>
      </c>
      <c r="D1264" s="15">
        <v>120</v>
      </c>
      <c r="E1264" s="13">
        <v>80</v>
      </c>
      <c r="F1264" s="61" t="s">
        <v>3049</v>
      </c>
      <c r="G1264" s="43" t="str">
        <f t="shared" si="329"/>
        <v>44,24</v>
      </c>
      <c r="H1264" s="43" t="str">
        <f t="shared" si="323"/>
        <v>44,24</v>
      </c>
      <c r="I1264" s="43">
        <f t="shared" si="324"/>
        <v>47.24</v>
      </c>
      <c r="J1264" s="61" t="s">
        <v>3115</v>
      </c>
      <c r="K1264" s="58" t="str">
        <f t="shared" si="325"/>
        <v>631,69</v>
      </c>
      <c r="L1264" s="51">
        <f t="shared" si="326"/>
        <v>632</v>
      </c>
      <c r="M1264" s="53">
        <v>1.1000000000000001</v>
      </c>
      <c r="N1264" s="54">
        <v>60</v>
      </c>
      <c r="O1264" s="55">
        <f t="shared" si="327"/>
        <v>755.2</v>
      </c>
      <c r="P1264" s="57">
        <f t="shared" si="328"/>
        <v>755</v>
      </c>
      <c r="Q1264" s="23"/>
      <c r="R1264" s="23"/>
      <c r="S1264" s="46">
        <v>25</v>
      </c>
      <c r="T1264" s="46">
        <v>25</v>
      </c>
      <c r="U1264" s="46">
        <f t="shared" si="312"/>
        <v>160</v>
      </c>
      <c r="V1264" s="15">
        <f t="shared" si="330"/>
        <v>210</v>
      </c>
    </row>
    <row r="1265" spans="1:22" ht="13.5" customHeight="1">
      <c r="A1265" s="23" t="str">
        <f t="shared" si="322"/>
        <v>LW2 12080Kolor</v>
      </c>
      <c r="B1265" s="18" t="s">
        <v>104</v>
      </c>
      <c r="C1265" s="14" t="s">
        <v>2</v>
      </c>
      <c r="D1265" s="15">
        <v>120</v>
      </c>
      <c r="E1265" s="13">
        <v>80</v>
      </c>
      <c r="F1265" s="61" t="s">
        <v>3050</v>
      </c>
      <c r="G1265" s="43" t="str">
        <f t="shared" si="329"/>
        <v>45,61</v>
      </c>
      <c r="H1265" s="43" t="str">
        <f t="shared" si="323"/>
        <v>45,61</v>
      </c>
      <c r="I1265" s="43">
        <f t="shared" si="324"/>
        <v>48.61</v>
      </c>
      <c r="J1265" s="61" t="s">
        <v>3116</v>
      </c>
      <c r="K1265" s="58" t="str">
        <f t="shared" si="325"/>
        <v>679,96</v>
      </c>
      <c r="L1265" s="51">
        <f t="shared" si="326"/>
        <v>680</v>
      </c>
      <c r="M1265" s="53">
        <v>1.1000000000000001</v>
      </c>
      <c r="N1265" s="54">
        <v>60</v>
      </c>
      <c r="O1265" s="55">
        <f t="shared" si="327"/>
        <v>808.00000000000011</v>
      </c>
      <c r="P1265" s="57">
        <f t="shared" si="328"/>
        <v>808</v>
      </c>
      <c r="Q1265" s="23"/>
      <c r="R1265" s="23"/>
      <c r="S1265" s="46">
        <v>25</v>
      </c>
      <c r="T1265" s="46">
        <v>25</v>
      </c>
      <c r="U1265" s="46">
        <f t="shared" si="312"/>
        <v>160</v>
      </c>
      <c r="V1265" s="15">
        <f t="shared" si="330"/>
        <v>210</v>
      </c>
    </row>
    <row r="1266" spans="1:22" ht="13.5" customHeight="1">
      <c r="A1266" s="23" t="str">
        <f t="shared" si="322"/>
        <v>LW3 12080Kolor</v>
      </c>
      <c r="B1266" s="18" t="s">
        <v>106</v>
      </c>
      <c r="C1266" s="14" t="s">
        <v>2</v>
      </c>
      <c r="D1266" s="15">
        <v>120</v>
      </c>
      <c r="E1266" s="13">
        <v>80</v>
      </c>
      <c r="F1266" s="61" t="s">
        <v>3051</v>
      </c>
      <c r="G1266" s="43" t="str">
        <f t="shared" si="329"/>
        <v>49,18</v>
      </c>
      <c r="H1266" s="43" t="str">
        <f t="shared" si="323"/>
        <v>49,18</v>
      </c>
      <c r="I1266" s="43">
        <f t="shared" si="324"/>
        <v>52.18</v>
      </c>
      <c r="J1266" s="61" t="s">
        <v>3117</v>
      </c>
      <c r="K1266" s="58" t="str">
        <f t="shared" si="325"/>
        <v>721,63</v>
      </c>
      <c r="L1266" s="51">
        <f t="shared" si="326"/>
        <v>722</v>
      </c>
      <c r="M1266" s="53">
        <v>1.1000000000000001</v>
      </c>
      <c r="N1266" s="54">
        <v>60</v>
      </c>
      <c r="O1266" s="55">
        <f t="shared" si="327"/>
        <v>854.2</v>
      </c>
      <c r="P1266" s="57">
        <f t="shared" si="328"/>
        <v>854</v>
      </c>
      <c r="Q1266" s="23"/>
      <c r="R1266" s="23"/>
      <c r="S1266" s="46">
        <v>25</v>
      </c>
      <c r="T1266" s="46">
        <v>25</v>
      </c>
      <c r="U1266" s="46">
        <f t="shared" si="312"/>
        <v>180</v>
      </c>
      <c r="V1266" s="15">
        <f t="shared" si="330"/>
        <v>230</v>
      </c>
    </row>
    <row r="1267" spans="1:22" ht="13.5" customHeight="1">
      <c r="A1267" s="23" t="str">
        <f t="shared" si="322"/>
        <v>LW4 12080Kolor</v>
      </c>
      <c r="B1267" s="18" t="s">
        <v>107</v>
      </c>
      <c r="C1267" s="14" t="s">
        <v>2</v>
      </c>
      <c r="D1267" s="15">
        <v>120</v>
      </c>
      <c r="E1267" s="13">
        <v>80</v>
      </c>
      <c r="F1267" s="61" t="s">
        <v>54</v>
      </c>
      <c r="G1267" s="43" t="str">
        <f t="shared" si="329"/>
        <v>53,36</v>
      </c>
      <c r="H1267" s="43" t="str">
        <f t="shared" si="323"/>
        <v>53,36</v>
      </c>
      <c r="I1267" s="43">
        <f t="shared" si="324"/>
        <v>56.36</v>
      </c>
      <c r="J1267" s="61" t="s">
        <v>3118</v>
      </c>
      <c r="K1267" s="58" t="str">
        <f t="shared" si="325"/>
        <v>807,40</v>
      </c>
      <c r="L1267" s="51">
        <f t="shared" si="326"/>
        <v>808</v>
      </c>
      <c r="M1267" s="53">
        <v>1.1000000000000001</v>
      </c>
      <c r="N1267" s="54">
        <v>60</v>
      </c>
      <c r="O1267" s="55">
        <f t="shared" si="327"/>
        <v>948.80000000000007</v>
      </c>
      <c r="P1267" s="57">
        <f t="shared" si="328"/>
        <v>948</v>
      </c>
      <c r="Q1267" s="23"/>
      <c r="R1267" s="23"/>
      <c r="S1267" s="46">
        <v>25</v>
      </c>
      <c r="T1267" s="46">
        <v>25</v>
      </c>
      <c r="U1267" s="46">
        <f t="shared" si="312"/>
        <v>200</v>
      </c>
      <c r="V1267" s="15">
        <f t="shared" si="330"/>
        <v>250</v>
      </c>
    </row>
    <row r="1268" spans="1:22" ht="13.5" customHeight="1">
      <c r="A1268" s="23" t="str">
        <f t="shared" si="322"/>
        <v>LW5 12080Kolor</v>
      </c>
      <c r="B1268" s="18" t="s">
        <v>108</v>
      </c>
      <c r="C1268" s="14" t="s">
        <v>2</v>
      </c>
      <c r="D1268" s="15">
        <v>120</v>
      </c>
      <c r="E1268" s="13">
        <v>80</v>
      </c>
      <c r="F1268" s="61" t="s">
        <v>3052</v>
      </c>
      <c r="G1268" s="43" t="str">
        <f t="shared" si="329"/>
        <v>54,35</v>
      </c>
      <c r="H1268" s="43" t="str">
        <f t="shared" si="323"/>
        <v>54,35</v>
      </c>
      <c r="I1268" s="43">
        <f t="shared" si="324"/>
        <v>57.35</v>
      </c>
      <c r="J1268" s="61" t="s">
        <v>3119</v>
      </c>
      <c r="K1268" s="58" t="str">
        <f t="shared" si="325"/>
        <v>844,69</v>
      </c>
      <c r="L1268" s="51">
        <f t="shared" si="326"/>
        <v>845</v>
      </c>
      <c r="M1268" s="53">
        <v>1.1000000000000001</v>
      </c>
      <c r="N1268" s="54">
        <v>60</v>
      </c>
      <c r="O1268" s="55">
        <f t="shared" si="327"/>
        <v>989.50000000000011</v>
      </c>
      <c r="P1268" s="57">
        <f t="shared" si="328"/>
        <v>989</v>
      </c>
      <c r="Q1268" s="23"/>
      <c r="R1268" s="23"/>
      <c r="S1268" s="46">
        <v>25</v>
      </c>
      <c r="T1268" s="46">
        <v>25</v>
      </c>
      <c r="U1268" s="46">
        <f t="shared" si="312"/>
        <v>200</v>
      </c>
      <c r="V1268" s="15">
        <f t="shared" si="330"/>
        <v>250</v>
      </c>
    </row>
    <row r="1269" spans="1:22" ht="13.5" customHeight="1">
      <c r="A1269" s="23" t="str">
        <f t="shared" si="322"/>
        <v>LW6 12080Kolor</v>
      </c>
      <c r="B1269" s="18" t="s">
        <v>109</v>
      </c>
      <c r="C1269" s="14" t="s">
        <v>2</v>
      </c>
      <c r="D1269" s="15">
        <v>120</v>
      </c>
      <c r="E1269" s="13">
        <v>80</v>
      </c>
      <c r="F1269" s="61" t="s">
        <v>3053</v>
      </c>
      <c r="G1269" s="43" t="str">
        <f t="shared" si="329"/>
        <v>56,8</v>
      </c>
      <c r="H1269" s="43" t="str">
        <f t="shared" si="323"/>
        <v>56,8</v>
      </c>
      <c r="I1269" s="43">
        <f t="shared" si="324"/>
        <v>59.8</v>
      </c>
      <c r="J1269" s="61" t="s">
        <v>3120</v>
      </c>
      <c r="K1269" s="58" t="str">
        <f t="shared" si="325"/>
        <v>908,23</v>
      </c>
      <c r="L1269" s="51">
        <f t="shared" si="326"/>
        <v>909</v>
      </c>
      <c r="M1269" s="53">
        <v>1.1000000000000001</v>
      </c>
      <c r="N1269" s="54">
        <v>60</v>
      </c>
      <c r="O1269" s="55">
        <f t="shared" si="327"/>
        <v>1059.9000000000001</v>
      </c>
      <c r="P1269" s="57">
        <f t="shared" si="328"/>
        <v>1059</v>
      </c>
      <c r="Q1269" s="23"/>
      <c r="R1269" s="23"/>
      <c r="S1269" s="46">
        <v>25</v>
      </c>
      <c r="T1269" s="46">
        <v>25</v>
      </c>
      <c r="U1269" s="46">
        <f t="shared" si="312"/>
        <v>200</v>
      </c>
      <c r="V1269" s="15">
        <f t="shared" si="330"/>
        <v>250</v>
      </c>
    </row>
    <row r="1270" spans="1:22" ht="13.5" customHeight="1">
      <c r="A1270" s="23" t="str">
        <f t="shared" si="322"/>
        <v>LW7 12080Kolor</v>
      </c>
      <c r="B1270" s="18" t="s">
        <v>110</v>
      </c>
      <c r="C1270" s="14" t="s">
        <v>2</v>
      </c>
      <c r="D1270" s="15">
        <v>120</v>
      </c>
      <c r="E1270" s="13">
        <v>80</v>
      </c>
      <c r="F1270" s="61" t="s">
        <v>24</v>
      </c>
      <c r="G1270" s="43" t="str">
        <f t="shared" si="329"/>
        <v>52,57</v>
      </c>
      <c r="H1270" s="43" t="str">
        <f t="shared" si="323"/>
        <v>52,57</v>
      </c>
      <c r="I1270" s="43">
        <f t="shared" si="324"/>
        <v>55.57</v>
      </c>
      <c r="J1270" s="61" t="s">
        <v>3121</v>
      </c>
      <c r="K1270" s="58" t="str">
        <f t="shared" si="325"/>
        <v>805,15</v>
      </c>
      <c r="L1270" s="51">
        <f t="shared" si="326"/>
        <v>806</v>
      </c>
      <c r="M1270" s="53">
        <v>1.1000000000000001</v>
      </c>
      <c r="N1270" s="54">
        <v>60</v>
      </c>
      <c r="O1270" s="55">
        <f t="shared" si="327"/>
        <v>946.6</v>
      </c>
      <c r="P1270" s="57">
        <f t="shared" si="328"/>
        <v>946</v>
      </c>
      <c r="Q1270" s="23"/>
      <c r="R1270" s="23"/>
      <c r="S1270" s="46">
        <v>25</v>
      </c>
      <c r="T1270" s="46">
        <v>25</v>
      </c>
      <c r="U1270" s="46">
        <f t="shared" si="312"/>
        <v>200</v>
      </c>
      <c r="V1270" s="15">
        <f t="shared" si="330"/>
        <v>250</v>
      </c>
    </row>
    <row r="1271" spans="1:22" ht="13.5" customHeight="1">
      <c r="A1271" s="23" t="str">
        <f t="shared" si="322"/>
        <v>LW8 12080Kolor</v>
      </c>
      <c r="B1271" s="18" t="s">
        <v>111</v>
      </c>
      <c r="C1271" s="14" t="s">
        <v>2</v>
      </c>
      <c r="D1271" s="15">
        <v>120</v>
      </c>
      <c r="E1271" s="13">
        <v>80</v>
      </c>
      <c r="F1271" s="61" t="s">
        <v>2974</v>
      </c>
      <c r="G1271" s="43" t="str">
        <f t="shared" si="329"/>
        <v>55,03</v>
      </c>
      <c r="H1271" s="43" t="str">
        <f t="shared" si="323"/>
        <v>55,03</v>
      </c>
      <c r="I1271" s="43">
        <f t="shared" si="324"/>
        <v>58.03</v>
      </c>
      <c r="J1271" s="61" t="s">
        <v>3122</v>
      </c>
      <c r="K1271" s="58" t="str">
        <f>LEFT(J1271,FIND("zł",J1271)-2)</f>
        <v>868,76</v>
      </c>
      <c r="L1271" s="51">
        <f t="shared" si="326"/>
        <v>869</v>
      </c>
      <c r="M1271" s="53">
        <v>1.1000000000000001</v>
      </c>
      <c r="N1271" s="54">
        <v>60</v>
      </c>
      <c r="O1271" s="55">
        <f t="shared" si="327"/>
        <v>1015.9000000000001</v>
      </c>
      <c r="P1271" s="57">
        <f t="shared" si="328"/>
        <v>1015</v>
      </c>
      <c r="Q1271" s="23"/>
      <c r="R1271" s="23"/>
      <c r="S1271" s="46">
        <v>25</v>
      </c>
      <c r="T1271" s="46">
        <v>25</v>
      </c>
      <c r="U1271" s="46">
        <f t="shared" si="312"/>
        <v>200</v>
      </c>
      <c r="V1271" s="15">
        <f t="shared" si="330"/>
        <v>250</v>
      </c>
    </row>
    <row r="1272" spans="1:22" ht="13.5" customHeight="1">
      <c r="A1272" s="23" t="str">
        <f t="shared" si="322"/>
        <v>LW9 12080Kolor</v>
      </c>
      <c r="B1272" s="18" t="s">
        <v>112</v>
      </c>
      <c r="C1272" s="14" t="s">
        <v>2</v>
      </c>
      <c r="D1272" s="15">
        <v>120</v>
      </c>
      <c r="E1272" s="13">
        <v>80</v>
      </c>
      <c r="F1272" s="61" t="s">
        <v>3054</v>
      </c>
      <c r="G1272" s="43" t="str">
        <f t="shared" si="329"/>
        <v>54,09</v>
      </c>
      <c r="H1272" s="43" t="str">
        <f t="shared" si="323"/>
        <v>54,09</v>
      </c>
      <c r="I1272" s="43">
        <f t="shared" si="324"/>
        <v>57.09</v>
      </c>
      <c r="J1272" s="61" t="s">
        <v>3123</v>
      </c>
      <c r="K1272" s="58" t="str">
        <f t="shared" ref="K1272:K1276" si="331">LEFT(J1272,FIND("zł",J1272)-2)</f>
        <v>911,34</v>
      </c>
      <c r="L1272" s="51">
        <f t="shared" si="326"/>
        <v>912</v>
      </c>
      <c r="M1272" s="53">
        <v>1.1000000000000001</v>
      </c>
      <c r="N1272" s="54">
        <v>60</v>
      </c>
      <c r="O1272" s="55">
        <f t="shared" si="327"/>
        <v>1063.2</v>
      </c>
      <c r="P1272" s="57">
        <f t="shared" si="328"/>
        <v>1063</v>
      </c>
      <c r="Q1272" s="23"/>
      <c r="R1272" s="23"/>
      <c r="S1272" s="46">
        <v>25</v>
      </c>
      <c r="T1272" s="46">
        <v>25</v>
      </c>
      <c r="U1272" s="46">
        <f t="shared" si="312"/>
        <v>200</v>
      </c>
      <c r="V1272" s="15">
        <f t="shared" si="330"/>
        <v>250</v>
      </c>
    </row>
    <row r="1273" spans="1:22" ht="13.5" customHeight="1">
      <c r="A1273" s="23" t="str">
        <f t="shared" si="322"/>
        <v>LW10 12080Kolor</v>
      </c>
      <c r="B1273" s="18" t="s">
        <v>94</v>
      </c>
      <c r="C1273" s="14" t="s">
        <v>2</v>
      </c>
      <c r="D1273" s="15">
        <v>120</v>
      </c>
      <c r="E1273" s="13">
        <v>80</v>
      </c>
      <c r="F1273" s="61" t="s">
        <v>3055</v>
      </c>
      <c r="G1273" s="43" t="str">
        <f t="shared" si="329"/>
        <v>56,54</v>
      </c>
      <c r="H1273" s="43" t="str">
        <f t="shared" si="323"/>
        <v>56,54</v>
      </c>
      <c r="I1273" s="43">
        <f t="shared" si="324"/>
        <v>59.54</v>
      </c>
      <c r="J1273" s="61" t="s">
        <v>3124</v>
      </c>
      <c r="K1273" s="58" t="str">
        <f t="shared" si="331"/>
        <v>974,85</v>
      </c>
      <c r="L1273" s="51">
        <f t="shared" si="326"/>
        <v>975</v>
      </c>
      <c r="M1273" s="53">
        <v>1.1000000000000001</v>
      </c>
      <c r="N1273" s="54">
        <v>60</v>
      </c>
      <c r="O1273" s="55">
        <f t="shared" si="327"/>
        <v>1132.5</v>
      </c>
      <c r="P1273" s="57">
        <f t="shared" si="328"/>
        <v>1132</v>
      </c>
      <c r="Q1273" s="23"/>
      <c r="R1273" s="23"/>
      <c r="S1273" s="46">
        <v>25</v>
      </c>
      <c r="T1273" s="46">
        <v>25</v>
      </c>
      <c r="U1273" s="46">
        <f t="shared" si="312"/>
        <v>200</v>
      </c>
      <c r="V1273" s="15">
        <f t="shared" si="330"/>
        <v>250</v>
      </c>
    </row>
    <row r="1274" spans="1:22" ht="13.5" customHeight="1">
      <c r="A1274" s="23" t="str">
        <f t="shared" si="322"/>
        <v>LW11 12080Kolor</v>
      </c>
      <c r="B1274" s="18" t="s">
        <v>95</v>
      </c>
      <c r="C1274" s="14" t="s">
        <v>2</v>
      </c>
      <c r="D1274" s="15">
        <v>120</v>
      </c>
      <c r="E1274" s="13">
        <v>80</v>
      </c>
      <c r="F1274" s="61" t="s">
        <v>3056</v>
      </c>
      <c r="G1274" s="43" t="str">
        <f t="shared" si="329"/>
        <v>59,95</v>
      </c>
      <c r="H1274" s="43" t="str">
        <f t="shared" si="323"/>
        <v>59,95</v>
      </c>
      <c r="I1274" s="43">
        <f t="shared" si="324"/>
        <v>62.95</v>
      </c>
      <c r="J1274" s="61" t="s">
        <v>3125</v>
      </c>
      <c r="K1274" s="58" t="str">
        <f t="shared" si="331"/>
        <v>875,98</v>
      </c>
      <c r="L1274" s="51">
        <f t="shared" si="326"/>
        <v>876</v>
      </c>
      <c r="M1274" s="53">
        <v>1.1000000000000001</v>
      </c>
      <c r="N1274" s="54">
        <v>60</v>
      </c>
      <c r="O1274" s="55">
        <f t="shared" si="327"/>
        <v>1023.6</v>
      </c>
      <c r="P1274" s="57">
        <f t="shared" si="328"/>
        <v>1023</v>
      </c>
      <c r="Q1274" s="23"/>
      <c r="R1274" s="23"/>
      <c r="S1274" s="46">
        <v>25</v>
      </c>
      <c r="T1274" s="46">
        <v>25</v>
      </c>
      <c r="U1274" s="46">
        <f t="shared" si="312"/>
        <v>200</v>
      </c>
      <c r="V1274" s="15">
        <f t="shared" si="330"/>
        <v>250</v>
      </c>
    </row>
    <row r="1275" spans="1:22" ht="13.5" customHeight="1">
      <c r="A1275" s="23" t="str">
        <f t="shared" si="322"/>
        <v>LW12 12080Kolor</v>
      </c>
      <c r="B1275" s="18" t="s">
        <v>96</v>
      </c>
      <c r="C1275" s="14" t="s">
        <v>2</v>
      </c>
      <c r="D1275" s="15">
        <v>120</v>
      </c>
      <c r="E1275" s="13">
        <v>80</v>
      </c>
      <c r="F1275" s="61" t="s">
        <v>3057</v>
      </c>
      <c r="G1275" s="43" t="str">
        <f t="shared" si="329"/>
        <v>62,41</v>
      </c>
      <c r="H1275" s="43" t="str">
        <f t="shared" si="323"/>
        <v>62,41</v>
      </c>
      <c r="I1275" s="43">
        <f t="shared" si="324"/>
        <v>65.41</v>
      </c>
      <c r="J1275" s="61" t="s">
        <v>3126</v>
      </c>
      <c r="K1275" s="58" t="str">
        <f t="shared" si="331"/>
        <v>977,72</v>
      </c>
      <c r="L1275" s="51">
        <f t="shared" si="326"/>
        <v>978</v>
      </c>
      <c r="M1275" s="53">
        <v>1.1000000000000001</v>
      </c>
      <c r="N1275" s="54">
        <v>60</v>
      </c>
      <c r="O1275" s="55">
        <f t="shared" si="327"/>
        <v>1135.8000000000002</v>
      </c>
      <c r="P1275" s="57">
        <f t="shared" si="328"/>
        <v>1135</v>
      </c>
      <c r="Q1275" s="23"/>
      <c r="R1275" s="23"/>
      <c r="S1275" s="46">
        <v>25</v>
      </c>
      <c r="T1275" s="46">
        <v>25</v>
      </c>
      <c r="U1275" s="46">
        <f t="shared" si="312"/>
        <v>220</v>
      </c>
      <c r="V1275" s="15">
        <f t="shared" si="330"/>
        <v>270</v>
      </c>
    </row>
    <row r="1276" spans="1:22" ht="13.5" customHeight="1">
      <c r="A1276" s="23" t="str">
        <f t="shared" si="322"/>
        <v>LW13 12080Kolor</v>
      </c>
      <c r="B1276" s="18" t="s">
        <v>97</v>
      </c>
      <c r="C1276" s="14" t="s">
        <v>2</v>
      </c>
      <c r="D1276" s="15">
        <v>120</v>
      </c>
      <c r="E1276" s="13">
        <v>80</v>
      </c>
      <c r="F1276" s="61" t="s">
        <v>3058</v>
      </c>
      <c r="G1276" s="43" t="str">
        <f t="shared" si="329"/>
        <v>60,73</v>
      </c>
      <c r="H1276" s="43" t="str">
        <f t="shared" si="323"/>
        <v>60,73</v>
      </c>
      <c r="I1276" s="43">
        <f t="shared" si="324"/>
        <v>63.73</v>
      </c>
      <c r="J1276" s="61" t="s">
        <v>3127</v>
      </c>
      <c r="K1276" s="58" t="str">
        <f t="shared" si="331"/>
        <v>974,07</v>
      </c>
      <c r="L1276" s="51">
        <f t="shared" si="326"/>
        <v>975</v>
      </c>
      <c r="M1276" s="53">
        <v>1.1000000000000001</v>
      </c>
      <c r="N1276" s="54">
        <v>60</v>
      </c>
      <c r="O1276" s="55">
        <f t="shared" si="327"/>
        <v>1132.5</v>
      </c>
      <c r="P1276" s="57">
        <f t="shared" si="328"/>
        <v>1132</v>
      </c>
      <c r="Q1276" s="23"/>
      <c r="R1276" s="23"/>
      <c r="S1276" s="46">
        <v>25</v>
      </c>
      <c r="T1276" s="46">
        <v>25</v>
      </c>
      <c r="U1276" s="46">
        <f t="shared" si="312"/>
        <v>200</v>
      </c>
      <c r="V1276" s="15">
        <f t="shared" si="330"/>
        <v>250</v>
      </c>
    </row>
    <row r="1277" spans="1:22" ht="13.5" customHeight="1">
      <c r="A1277" s="23" t="str">
        <f t="shared" si="322"/>
        <v>LW14 12080Kolor</v>
      </c>
      <c r="B1277" s="18" t="s">
        <v>98</v>
      </c>
      <c r="C1277" s="14" t="s">
        <v>2</v>
      </c>
      <c r="D1277" s="15">
        <v>120</v>
      </c>
      <c r="E1277" s="13">
        <v>80</v>
      </c>
      <c r="F1277" s="61" t="s">
        <v>3059</v>
      </c>
      <c r="G1277" s="43" t="str">
        <f t="shared" si="329"/>
        <v>63,19</v>
      </c>
      <c r="H1277" s="43" t="str">
        <f t="shared" si="323"/>
        <v>63,19</v>
      </c>
      <c r="I1277" s="43">
        <f t="shared" si="324"/>
        <v>66.19</v>
      </c>
      <c r="J1277" s="61" t="s">
        <v>3128</v>
      </c>
      <c r="K1277" s="58" t="str">
        <f>LEFT(J1277,FIND("zł",J1277)-2)</f>
        <v>1059,99</v>
      </c>
      <c r="L1277" s="51">
        <f>ROUNDUP(K1277,0)</f>
        <v>1060</v>
      </c>
      <c r="M1277" s="53">
        <v>1.1000000000000001</v>
      </c>
      <c r="N1277" s="54">
        <v>60</v>
      </c>
      <c r="O1277" s="55">
        <f t="shared" si="327"/>
        <v>1226</v>
      </c>
      <c r="P1277" s="57">
        <f t="shared" si="328"/>
        <v>1226</v>
      </c>
      <c r="Q1277" s="23"/>
      <c r="R1277" s="23"/>
      <c r="S1277" s="46">
        <v>25</v>
      </c>
      <c r="T1277" s="46">
        <v>25</v>
      </c>
      <c r="U1277" s="46">
        <f t="shared" si="312"/>
        <v>220</v>
      </c>
      <c r="V1277" s="15">
        <f t="shared" si="330"/>
        <v>270</v>
      </c>
    </row>
    <row r="1278" spans="1:22" ht="13.5" customHeight="1">
      <c r="A1278" s="23" t="str">
        <f t="shared" si="322"/>
        <v>LW15 12080Kolor</v>
      </c>
      <c r="B1278" s="18" t="s">
        <v>99</v>
      </c>
      <c r="C1278" s="14" t="s">
        <v>2</v>
      </c>
      <c r="D1278" s="15">
        <v>120</v>
      </c>
      <c r="E1278" s="13">
        <v>80</v>
      </c>
      <c r="F1278" s="61" t="s">
        <v>3060</v>
      </c>
      <c r="G1278" s="43" t="str">
        <f t="shared" si="329"/>
        <v>59,2</v>
      </c>
      <c r="H1278" s="43" t="str">
        <f t="shared" si="323"/>
        <v>59,2</v>
      </c>
      <c r="I1278" s="43">
        <f t="shared" si="324"/>
        <v>62.2</v>
      </c>
      <c r="J1278" s="61" t="s">
        <v>3094</v>
      </c>
      <c r="K1278" s="58" t="str">
        <f t="shared" ref="K1278:K1297" si="332">LEFT(J1278,FIND("zł",J1278)-2)</f>
        <v>837,83</v>
      </c>
      <c r="L1278" s="51">
        <f t="shared" ref="L1278:L1297" si="333">ROUNDUP(K1278,0)</f>
        <v>838</v>
      </c>
      <c r="M1278" s="53">
        <v>1.1000000000000001</v>
      </c>
      <c r="N1278" s="54">
        <v>60</v>
      </c>
      <c r="O1278" s="55">
        <f t="shared" si="327"/>
        <v>981.80000000000007</v>
      </c>
      <c r="P1278" s="57">
        <f t="shared" si="328"/>
        <v>981</v>
      </c>
      <c r="Q1278" s="23"/>
      <c r="R1278" s="23"/>
      <c r="S1278" s="46">
        <v>25</v>
      </c>
      <c r="T1278" s="46">
        <v>25</v>
      </c>
      <c r="U1278" s="46">
        <f t="shared" si="312"/>
        <v>200</v>
      </c>
      <c r="V1278" s="15">
        <f t="shared" si="330"/>
        <v>250</v>
      </c>
    </row>
    <row r="1279" spans="1:22" ht="13.5" customHeight="1">
      <c r="A1279" s="23" t="str">
        <f t="shared" si="322"/>
        <v>LW16 12080Kolor</v>
      </c>
      <c r="B1279" s="18" t="s">
        <v>100</v>
      </c>
      <c r="C1279" s="14" t="s">
        <v>2</v>
      </c>
      <c r="D1279" s="15">
        <v>120</v>
      </c>
      <c r="E1279" s="13">
        <v>80</v>
      </c>
      <c r="F1279" s="61" t="s">
        <v>3061</v>
      </c>
      <c r="G1279" s="43" t="str">
        <f t="shared" si="329"/>
        <v>61,68</v>
      </c>
      <c r="H1279" s="43" t="str">
        <f t="shared" si="323"/>
        <v>61,68</v>
      </c>
      <c r="I1279" s="43">
        <f t="shared" si="324"/>
        <v>64.680000000000007</v>
      </c>
      <c r="J1279" s="61" t="s">
        <v>3129</v>
      </c>
      <c r="K1279" s="58" t="str">
        <f t="shared" si="332"/>
        <v>969,78</v>
      </c>
      <c r="L1279" s="51">
        <f t="shared" si="333"/>
        <v>970</v>
      </c>
      <c r="M1279" s="53">
        <v>1.1000000000000001</v>
      </c>
      <c r="N1279" s="54">
        <v>60</v>
      </c>
      <c r="O1279" s="55">
        <f t="shared" si="327"/>
        <v>1127</v>
      </c>
      <c r="P1279" s="57">
        <f t="shared" si="328"/>
        <v>1127</v>
      </c>
      <c r="Q1279" s="23"/>
      <c r="R1279" s="23"/>
      <c r="S1279" s="46">
        <v>25</v>
      </c>
      <c r="T1279" s="46">
        <v>25</v>
      </c>
      <c r="U1279" s="46">
        <f t="shared" si="312"/>
        <v>200</v>
      </c>
      <c r="V1279" s="15">
        <f t="shared" si="330"/>
        <v>250</v>
      </c>
    </row>
    <row r="1280" spans="1:22" ht="13.5" customHeight="1">
      <c r="A1280" s="23" t="str">
        <f t="shared" si="322"/>
        <v>LW17 12080Kolor</v>
      </c>
      <c r="B1280" s="18" t="s">
        <v>101</v>
      </c>
      <c r="C1280" s="14" t="s">
        <v>2</v>
      </c>
      <c r="D1280" s="15">
        <v>120</v>
      </c>
      <c r="E1280" s="13">
        <v>80</v>
      </c>
      <c r="F1280" s="61" t="s">
        <v>3062</v>
      </c>
      <c r="G1280" s="43" t="str">
        <f t="shared" si="329"/>
        <v>60,55</v>
      </c>
      <c r="H1280" s="43" t="str">
        <f t="shared" si="323"/>
        <v>60,55</v>
      </c>
      <c r="I1280" s="43">
        <f t="shared" si="324"/>
        <v>63.55</v>
      </c>
      <c r="J1280" s="61" t="s">
        <v>3130</v>
      </c>
      <c r="K1280" s="58" t="str">
        <f t="shared" si="332"/>
        <v>1041,52</v>
      </c>
      <c r="L1280" s="51">
        <f t="shared" si="333"/>
        <v>1042</v>
      </c>
      <c r="M1280" s="53">
        <v>1.1000000000000001</v>
      </c>
      <c r="N1280" s="54">
        <v>60</v>
      </c>
      <c r="O1280" s="55">
        <f t="shared" si="327"/>
        <v>1206.2</v>
      </c>
      <c r="P1280" s="57">
        <f t="shared" si="328"/>
        <v>1206</v>
      </c>
      <c r="Q1280" s="23"/>
      <c r="R1280" s="23"/>
      <c r="S1280" s="46">
        <v>25</v>
      </c>
      <c r="T1280" s="46">
        <v>25</v>
      </c>
      <c r="U1280" s="46">
        <f t="shared" si="312"/>
        <v>200</v>
      </c>
      <c r="V1280" s="15">
        <f t="shared" si="330"/>
        <v>250</v>
      </c>
    </row>
    <row r="1281" spans="1:22" ht="13.5" customHeight="1">
      <c r="A1281" s="23" t="str">
        <f t="shared" si="322"/>
        <v>LW18 12080Kolor</v>
      </c>
      <c r="B1281" s="18" t="s">
        <v>102</v>
      </c>
      <c r="C1281" s="14" t="s">
        <v>2</v>
      </c>
      <c r="D1281" s="15">
        <v>120</v>
      </c>
      <c r="E1281" s="13">
        <v>80</v>
      </c>
      <c r="F1281" s="61" t="s">
        <v>3063</v>
      </c>
      <c r="G1281" s="43" t="str">
        <f t="shared" si="329"/>
        <v>63,01</v>
      </c>
      <c r="H1281" s="43" t="str">
        <f t="shared" si="323"/>
        <v>63,01</v>
      </c>
      <c r="I1281" s="43">
        <f t="shared" si="324"/>
        <v>66.009999999999991</v>
      </c>
      <c r="J1281" s="61" t="s">
        <v>3131</v>
      </c>
      <c r="K1281" s="58" t="str">
        <f t="shared" si="332"/>
        <v>1092,30</v>
      </c>
      <c r="L1281" s="51">
        <f t="shared" si="333"/>
        <v>1093</v>
      </c>
      <c r="M1281" s="53">
        <v>1.1000000000000001</v>
      </c>
      <c r="N1281" s="54">
        <v>60</v>
      </c>
      <c r="O1281" s="55">
        <f t="shared" si="327"/>
        <v>1262.3000000000002</v>
      </c>
      <c r="P1281" s="57">
        <f t="shared" si="328"/>
        <v>1262</v>
      </c>
      <c r="Q1281" s="23"/>
      <c r="R1281" s="23"/>
      <c r="S1281" s="46">
        <v>25</v>
      </c>
      <c r="T1281" s="46">
        <v>25</v>
      </c>
      <c r="U1281" s="46">
        <f t="shared" si="312"/>
        <v>220</v>
      </c>
      <c r="V1281" s="15">
        <f t="shared" si="330"/>
        <v>270</v>
      </c>
    </row>
    <row r="1282" spans="1:22" ht="13.5" customHeight="1">
      <c r="A1282" s="23" t="str">
        <f t="shared" si="322"/>
        <v>LW19 12080Kolor</v>
      </c>
      <c r="B1282" s="18" t="s">
        <v>103</v>
      </c>
      <c r="C1282" s="14" t="s">
        <v>2</v>
      </c>
      <c r="D1282" s="15">
        <v>120</v>
      </c>
      <c r="E1282" s="13">
        <v>80</v>
      </c>
      <c r="F1282" s="61" t="s">
        <v>3064</v>
      </c>
      <c r="G1282" s="43" t="str">
        <f t="shared" si="329"/>
        <v>59,05</v>
      </c>
      <c r="H1282" s="43" t="str">
        <f t="shared" si="323"/>
        <v>59,05</v>
      </c>
      <c r="I1282" s="43">
        <f t="shared" si="324"/>
        <v>62.05</v>
      </c>
      <c r="J1282" s="61" t="s">
        <v>2385</v>
      </c>
      <c r="K1282" s="58" t="str">
        <f t="shared" si="332"/>
        <v>913,11</v>
      </c>
      <c r="L1282" s="51">
        <f t="shared" si="333"/>
        <v>914</v>
      </c>
      <c r="M1282" s="53">
        <v>1.1000000000000001</v>
      </c>
      <c r="N1282" s="54">
        <v>60</v>
      </c>
      <c r="O1282" s="55">
        <f t="shared" si="327"/>
        <v>1065.4000000000001</v>
      </c>
      <c r="P1282" s="57">
        <f t="shared" si="328"/>
        <v>1065</v>
      </c>
      <c r="Q1282" s="23"/>
      <c r="R1282" s="23"/>
      <c r="S1282" s="46">
        <v>25</v>
      </c>
      <c r="T1282" s="46">
        <v>25</v>
      </c>
      <c r="U1282" s="46">
        <f t="shared" si="312"/>
        <v>200</v>
      </c>
      <c r="V1282" s="15">
        <f t="shared" si="330"/>
        <v>250</v>
      </c>
    </row>
    <row r="1283" spans="1:22" ht="13.5" customHeight="1">
      <c r="A1283" s="23" t="str">
        <f t="shared" si="322"/>
        <v>LW20 12080Kolor</v>
      </c>
      <c r="B1283" s="18" t="s">
        <v>105</v>
      </c>
      <c r="C1283" s="14" t="s">
        <v>2</v>
      </c>
      <c r="D1283" s="15">
        <v>120</v>
      </c>
      <c r="E1283" s="13">
        <v>80</v>
      </c>
      <c r="F1283" s="61" t="s">
        <v>3065</v>
      </c>
      <c r="G1283" s="43" t="str">
        <f t="shared" si="329"/>
        <v>61,54</v>
      </c>
      <c r="H1283" s="43" t="str">
        <f t="shared" si="323"/>
        <v>61,54</v>
      </c>
      <c r="I1283" s="43">
        <f t="shared" si="324"/>
        <v>64.539999999999992</v>
      </c>
      <c r="J1283" s="61" t="s">
        <v>3132</v>
      </c>
      <c r="K1283" s="58" t="str">
        <f t="shared" si="332"/>
        <v>999,39</v>
      </c>
      <c r="L1283" s="51">
        <f t="shared" si="333"/>
        <v>1000</v>
      </c>
      <c r="M1283" s="53">
        <v>1.1000000000000001</v>
      </c>
      <c r="N1283" s="54">
        <v>60</v>
      </c>
      <c r="O1283" s="55">
        <f t="shared" si="327"/>
        <v>1160</v>
      </c>
      <c r="P1283" s="57">
        <f t="shared" si="328"/>
        <v>1160</v>
      </c>
      <c r="Q1283" s="23"/>
      <c r="R1283" s="23"/>
      <c r="S1283" s="46">
        <v>25</v>
      </c>
      <c r="T1283" s="46">
        <v>25</v>
      </c>
      <c r="U1283" s="46">
        <f t="shared" ref="U1283:U1346" si="334">IF(I1283&lt;=$AA$5,$AB$4,IF(I1283&lt;=$AA$15,$AB$6,IF(I1283&lt;=$AA$17,$AB$16,IF(I1283&lt;=$AA$19,AB$18,IF(I1283&lt;=$AA$21,AB$20,IF(I1283&lt;=$AA$23,AB$22,AB$23))))))</f>
        <v>200</v>
      </c>
      <c r="V1283" s="15">
        <f t="shared" si="330"/>
        <v>250</v>
      </c>
    </row>
    <row r="1284" spans="1:22" ht="13.5" customHeight="1">
      <c r="A1284" s="23" t="str">
        <f t="shared" si="322"/>
        <v>LW2512080Kolor</v>
      </c>
      <c r="B1284" s="18" t="s">
        <v>559</v>
      </c>
      <c r="C1284" s="14" t="s">
        <v>2</v>
      </c>
      <c r="D1284" s="15">
        <v>120</v>
      </c>
      <c r="E1284" s="13">
        <v>80</v>
      </c>
      <c r="F1284" s="61" t="s">
        <v>3066</v>
      </c>
      <c r="G1284" s="43" t="str">
        <f t="shared" si="329"/>
        <v>48,61</v>
      </c>
      <c r="H1284" s="43" t="str">
        <f t="shared" si="323"/>
        <v>48,61</v>
      </c>
      <c r="I1284" s="43">
        <f t="shared" si="324"/>
        <v>51.61</v>
      </c>
      <c r="J1284" s="61" t="s">
        <v>1799</v>
      </c>
      <c r="K1284" s="58" t="str">
        <f t="shared" si="332"/>
        <v>799,83</v>
      </c>
      <c r="L1284" s="51">
        <f t="shared" si="333"/>
        <v>800</v>
      </c>
      <c r="M1284" s="53">
        <v>1.1000000000000001</v>
      </c>
      <c r="N1284" s="54">
        <v>60</v>
      </c>
      <c r="O1284" s="55">
        <f t="shared" si="327"/>
        <v>940.00000000000011</v>
      </c>
      <c r="P1284" s="57">
        <f t="shared" si="328"/>
        <v>940</v>
      </c>
      <c r="Q1284" s="23"/>
      <c r="R1284" s="23"/>
      <c r="S1284" s="46">
        <v>25</v>
      </c>
      <c r="T1284" s="46">
        <v>25</v>
      </c>
      <c r="U1284" s="46">
        <f t="shared" si="334"/>
        <v>180</v>
      </c>
      <c r="V1284" s="15">
        <f t="shared" si="330"/>
        <v>230</v>
      </c>
    </row>
    <row r="1285" spans="1:22" ht="13.5" customHeight="1">
      <c r="A1285" s="23" t="str">
        <f t="shared" si="322"/>
        <v>LW2612080Kolor</v>
      </c>
      <c r="B1285" s="18" t="s">
        <v>560</v>
      </c>
      <c r="C1285" s="14" t="s">
        <v>2</v>
      </c>
      <c r="D1285" s="15">
        <v>120</v>
      </c>
      <c r="E1285" s="13">
        <v>80</v>
      </c>
      <c r="F1285" s="61" t="s">
        <v>3067</v>
      </c>
      <c r="G1285" s="43" t="str">
        <f t="shared" si="329"/>
        <v>51,07</v>
      </c>
      <c r="H1285" s="43" t="str">
        <f t="shared" si="323"/>
        <v>51,07</v>
      </c>
      <c r="I1285" s="43">
        <f t="shared" si="324"/>
        <v>54.07</v>
      </c>
      <c r="J1285" s="61" t="s">
        <v>3133</v>
      </c>
      <c r="K1285" s="58" t="str">
        <f t="shared" si="332"/>
        <v>921,51</v>
      </c>
      <c r="L1285" s="51">
        <f t="shared" si="333"/>
        <v>922</v>
      </c>
      <c r="M1285" s="53">
        <v>1.1000000000000001</v>
      </c>
      <c r="N1285" s="54">
        <v>60</v>
      </c>
      <c r="O1285" s="55">
        <f t="shared" si="327"/>
        <v>1074.2</v>
      </c>
      <c r="P1285" s="57">
        <f t="shared" si="328"/>
        <v>1074</v>
      </c>
      <c r="Q1285" s="23"/>
      <c r="R1285" s="23"/>
      <c r="S1285" s="46">
        <v>25</v>
      </c>
      <c r="T1285" s="46">
        <v>25</v>
      </c>
      <c r="U1285" s="46">
        <f t="shared" si="334"/>
        <v>180</v>
      </c>
      <c r="V1285" s="15">
        <f t="shared" si="330"/>
        <v>230</v>
      </c>
    </row>
    <row r="1286" spans="1:22" ht="13.5" customHeight="1">
      <c r="A1286" s="23" t="str">
        <f t="shared" si="322"/>
        <v>LW2712080Kolor</v>
      </c>
      <c r="B1286" s="18" t="s">
        <v>1738</v>
      </c>
      <c r="C1286" s="14" t="s">
        <v>2</v>
      </c>
      <c r="D1286" s="15">
        <v>120</v>
      </c>
      <c r="E1286" s="13">
        <v>80</v>
      </c>
      <c r="F1286" s="61" t="s">
        <v>73</v>
      </c>
      <c r="G1286" s="43" t="str">
        <f t="shared" si="329"/>
        <v>52,36</v>
      </c>
      <c r="H1286" s="43" t="str">
        <f t="shared" si="323"/>
        <v>52,36</v>
      </c>
      <c r="I1286" s="43">
        <f t="shared" si="324"/>
        <v>55.36</v>
      </c>
      <c r="J1286" s="61" t="s">
        <v>3134</v>
      </c>
      <c r="K1286" s="58" t="str">
        <f t="shared" si="332"/>
        <v>897,46</v>
      </c>
      <c r="L1286" s="51">
        <f t="shared" si="333"/>
        <v>898</v>
      </c>
      <c r="M1286" s="53">
        <v>1.1000000000000001</v>
      </c>
      <c r="N1286" s="54">
        <v>60</v>
      </c>
      <c r="O1286" s="55">
        <f t="shared" si="327"/>
        <v>1047.8000000000002</v>
      </c>
      <c r="P1286" s="57">
        <f t="shared" si="328"/>
        <v>1047</v>
      </c>
      <c r="Q1286" s="23"/>
      <c r="R1286" s="23"/>
      <c r="S1286" s="46">
        <v>25</v>
      </c>
      <c r="T1286" s="46">
        <v>25</v>
      </c>
      <c r="U1286" s="46">
        <f t="shared" si="334"/>
        <v>200</v>
      </c>
      <c r="V1286" s="15">
        <f t="shared" si="330"/>
        <v>250</v>
      </c>
    </row>
    <row r="1287" spans="1:22" ht="13.5" customHeight="1">
      <c r="A1287" s="23" t="str">
        <f t="shared" si="322"/>
        <v>LW2812080Kolor</v>
      </c>
      <c r="B1287" s="18" t="s">
        <v>1739</v>
      </c>
      <c r="C1287" s="14" t="s">
        <v>2</v>
      </c>
      <c r="D1287" s="15">
        <v>120</v>
      </c>
      <c r="E1287" s="13">
        <v>80</v>
      </c>
      <c r="F1287" s="61" t="s">
        <v>3068</v>
      </c>
      <c r="G1287" s="43" t="str">
        <f t="shared" si="329"/>
        <v>54,97</v>
      </c>
      <c r="H1287" s="43" t="str">
        <f t="shared" si="323"/>
        <v>54,97</v>
      </c>
      <c r="I1287" s="43">
        <f t="shared" si="324"/>
        <v>57.97</v>
      </c>
      <c r="J1287" s="61" t="s">
        <v>3135</v>
      </c>
      <c r="K1287" s="58" t="str">
        <f t="shared" si="332"/>
        <v>1039,54</v>
      </c>
      <c r="L1287" s="51">
        <f t="shared" si="333"/>
        <v>1040</v>
      </c>
      <c r="M1287" s="53">
        <v>1.1000000000000001</v>
      </c>
      <c r="N1287" s="54">
        <v>60</v>
      </c>
      <c r="O1287" s="55">
        <f t="shared" si="327"/>
        <v>1204</v>
      </c>
      <c r="P1287" s="57">
        <f t="shared" si="328"/>
        <v>1204</v>
      </c>
      <c r="Q1287" s="23"/>
      <c r="R1287" s="23"/>
      <c r="S1287" s="46">
        <v>25</v>
      </c>
      <c r="T1287" s="46">
        <v>25</v>
      </c>
      <c r="U1287" s="46">
        <f t="shared" si="334"/>
        <v>200</v>
      </c>
      <c r="V1287" s="15">
        <f t="shared" si="330"/>
        <v>250</v>
      </c>
    </row>
    <row r="1288" spans="1:22" ht="13.5" customHeight="1">
      <c r="A1288" s="23" t="str">
        <f t="shared" si="322"/>
        <v>LW2912080Kolor</v>
      </c>
      <c r="B1288" s="18" t="s">
        <v>1740</v>
      </c>
      <c r="C1288" s="14" t="s">
        <v>2</v>
      </c>
      <c r="D1288" s="15">
        <v>120</v>
      </c>
      <c r="E1288" s="13">
        <v>80</v>
      </c>
      <c r="F1288" s="61" t="s">
        <v>3069</v>
      </c>
      <c r="G1288" s="43" t="str">
        <f t="shared" si="329"/>
        <v>58,55</v>
      </c>
      <c r="H1288" s="43" t="str">
        <f t="shared" si="323"/>
        <v>58,55</v>
      </c>
      <c r="I1288" s="43">
        <f t="shared" si="324"/>
        <v>61.55</v>
      </c>
      <c r="J1288" s="61" t="s">
        <v>3136</v>
      </c>
      <c r="K1288" s="58" t="str">
        <f t="shared" si="332"/>
        <v>987,08</v>
      </c>
      <c r="L1288" s="51">
        <f t="shared" si="333"/>
        <v>988</v>
      </c>
      <c r="M1288" s="53">
        <v>1.1000000000000001</v>
      </c>
      <c r="N1288" s="54">
        <v>60</v>
      </c>
      <c r="O1288" s="55">
        <f t="shared" si="327"/>
        <v>1146.8000000000002</v>
      </c>
      <c r="P1288" s="57">
        <f t="shared" si="328"/>
        <v>1146</v>
      </c>
      <c r="Q1288" s="23"/>
      <c r="R1288" s="23"/>
      <c r="S1288" s="46">
        <v>25</v>
      </c>
      <c r="T1288" s="46">
        <v>25</v>
      </c>
      <c r="U1288" s="46">
        <f t="shared" si="334"/>
        <v>200</v>
      </c>
      <c r="V1288" s="15">
        <f t="shared" si="330"/>
        <v>250</v>
      </c>
    </row>
    <row r="1289" spans="1:22" ht="13.5" customHeight="1">
      <c r="A1289" s="23" t="str">
        <f t="shared" si="322"/>
        <v>LW3012080Kolor</v>
      </c>
      <c r="B1289" s="18" t="s">
        <v>1742</v>
      </c>
      <c r="C1289" s="14" t="s">
        <v>2</v>
      </c>
      <c r="D1289" s="15">
        <v>120</v>
      </c>
      <c r="E1289" s="13">
        <v>80</v>
      </c>
      <c r="F1289" s="61" t="s">
        <v>3070</v>
      </c>
      <c r="G1289" s="43" t="str">
        <f t="shared" si="329"/>
        <v>61,16</v>
      </c>
      <c r="H1289" s="43" t="str">
        <f t="shared" si="323"/>
        <v>61,16</v>
      </c>
      <c r="I1289" s="43">
        <f t="shared" si="324"/>
        <v>64.16</v>
      </c>
      <c r="J1289" s="61" t="s">
        <v>3141</v>
      </c>
      <c r="K1289" s="58" t="str">
        <f t="shared" si="332"/>
        <v>1170,77</v>
      </c>
      <c r="L1289" s="51">
        <f t="shared" si="333"/>
        <v>1171</v>
      </c>
      <c r="M1289" s="53">
        <v>1.1000000000000001</v>
      </c>
      <c r="N1289" s="54">
        <v>60</v>
      </c>
      <c r="O1289" s="55">
        <f t="shared" si="327"/>
        <v>1348.1000000000001</v>
      </c>
      <c r="P1289" s="57">
        <f t="shared" si="328"/>
        <v>1348</v>
      </c>
      <c r="Q1289" s="23"/>
      <c r="R1289" s="23"/>
      <c r="S1289" s="46">
        <v>25</v>
      </c>
      <c r="T1289" s="46">
        <v>25</v>
      </c>
      <c r="U1289" s="46">
        <f t="shared" si="334"/>
        <v>200</v>
      </c>
      <c r="V1289" s="15">
        <f t="shared" si="330"/>
        <v>250</v>
      </c>
    </row>
    <row r="1290" spans="1:22" ht="13.5" customHeight="1">
      <c r="A1290" s="23" t="str">
        <f t="shared" si="322"/>
        <v>LW3112080Kolor</v>
      </c>
      <c r="B1290" s="18" t="s">
        <v>1743</v>
      </c>
      <c r="C1290" s="14" t="s">
        <v>2</v>
      </c>
      <c r="D1290" s="15">
        <v>120</v>
      </c>
      <c r="E1290" s="13">
        <v>80</v>
      </c>
      <c r="F1290" s="61" t="s">
        <v>3071</v>
      </c>
      <c r="G1290" s="43" t="str">
        <f t="shared" si="329"/>
        <v>63,13</v>
      </c>
      <c r="H1290" s="43" t="str">
        <f t="shared" si="323"/>
        <v>63,13</v>
      </c>
      <c r="I1290" s="43">
        <f t="shared" si="324"/>
        <v>66.13</v>
      </c>
      <c r="J1290" s="61" t="s">
        <v>3142</v>
      </c>
      <c r="K1290" s="58" t="str">
        <f t="shared" si="332"/>
        <v>1142,23</v>
      </c>
      <c r="L1290" s="51">
        <f t="shared" si="333"/>
        <v>1143</v>
      </c>
      <c r="M1290" s="53">
        <v>1.1000000000000001</v>
      </c>
      <c r="N1290" s="54">
        <v>60</v>
      </c>
      <c r="O1290" s="55">
        <f t="shared" si="327"/>
        <v>1317.3000000000002</v>
      </c>
      <c r="P1290" s="57">
        <f t="shared" si="328"/>
        <v>1317</v>
      </c>
      <c r="Q1290" s="23"/>
      <c r="R1290" s="23"/>
      <c r="S1290" s="46">
        <v>25</v>
      </c>
      <c r="T1290" s="46">
        <v>25</v>
      </c>
      <c r="U1290" s="46">
        <f t="shared" si="334"/>
        <v>220</v>
      </c>
      <c r="V1290" s="15">
        <f t="shared" si="330"/>
        <v>270</v>
      </c>
    </row>
    <row r="1291" spans="1:22" ht="13.5" customHeight="1">
      <c r="A1291" s="23" t="str">
        <f t="shared" si="322"/>
        <v>LW3212080Kolor</v>
      </c>
      <c r="B1291" s="18" t="s">
        <v>1744</v>
      </c>
      <c r="C1291" s="14" t="s">
        <v>2</v>
      </c>
      <c r="D1291" s="15">
        <v>120</v>
      </c>
      <c r="E1291" s="13">
        <v>80</v>
      </c>
      <c r="F1291" s="61" t="s">
        <v>3072</v>
      </c>
      <c r="G1291" s="43" t="str">
        <f t="shared" si="329"/>
        <v>65,74</v>
      </c>
      <c r="H1291" s="43" t="str">
        <f t="shared" si="323"/>
        <v>65,74</v>
      </c>
      <c r="I1291" s="43">
        <f t="shared" si="324"/>
        <v>68.739999999999995</v>
      </c>
      <c r="J1291" s="61" t="s">
        <v>3143</v>
      </c>
      <c r="K1291" s="58" t="str">
        <f t="shared" si="332"/>
        <v>1287,69</v>
      </c>
      <c r="L1291" s="51">
        <f t="shared" si="333"/>
        <v>1288</v>
      </c>
      <c r="M1291" s="53">
        <v>1.1000000000000001</v>
      </c>
      <c r="N1291" s="54">
        <v>60</v>
      </c>
      <c r="O1291" s="55">
        <f t="shared" si="327"/>
        <v>1476.8000000000002</v>
      </c>
      <c r="P1291" s="57">
        <f t="shared" si="328"/>
        <v>1476</v>
      </c>
      <c r="Q1291" s="23"/>
      <c r="R1291" s="23"/>
      <c r="S1291" s="46">
        <v>25</v>
      </c>
      <c r="T1291" s="46">
        <v>25</v>
      </c>
      <c r="U1291" s="46">
        <f t="shared" si="334"/>
        <v>220</v>
      </c>
      <c r="V1291" s="15">
        <f t="shared" si="330"/>
        <v>270</v>
      </c>
    </row>
    <row r="1292" spans="1:22" ht="13.5" customHeight="1">
      <c r="A1292" s="23" t="str">
        <f t="shared" si="322"/>
        <v>LW3312080Kolor</v>
      </c>
      <c r="B1292" s="18" t="s">
        <v>1745</v>
      </c>
      <c r="C1292" s="14" t="s">
        <v>2</v>
      </c>
      <c r="D1292" s="15">
        <v>120</v>
      </c>
      <c r="E1292" s="13">
        <v>80</v>
      </c>
      <c r="F1292" s="61" t="s">
        <v>3073</v>
      </c>
      <c r="G1292" s="43" t="str">
        <f t="shared" si="329"/>
        <v>67,6</v>
      </c>
      <c r="H1292" s="43" t="str">
        <f t="shared" si="323"/>
        <v>67,6</v>
      </c>
      <c r="I1292" s="43">
        <f t="shared" si="324"/>
        <v>70.599999999999994</v>
      </c>
      <c r="J1292" s="61" t="s">
        <v>3144</v>
      </c>
      <c r="K1292" s="58" t="str">
        <f t="shared" si="332"/>
        <v>1128,57</v>
      </c>
      <c r="L1292" s="51">
        <f t="shared" si="333"/>
        <v>1129</v>
      </c>
      <c r="M1292" s="53">
        <v>1.1000000000000001</v>
      </c>
      <c r="N1292" s="54">
        <v>60</v>
      </c>
      <c r="O1292" s="55">
        <f t="shared" si="327"/>
        <v>1301.9000000000001</v>
      </c>
      <c r="P1292" s="57">
        <f t="shared" si="328"/>
        <v>1301</v>
      </c>
      <c r="Q1292" s="23"/>
      <c r="R1292" s="23"/>
      <c r="S1292" s="46">
        <v>25</v>
      </c>
      <c r="T1292" s="46">
        <v>25</v>
      </c>
      <c r="U1292" s="46">
        <f t="shared" si="334"/>
        <v>220</v>
      </c>
      <c r="V1292" s="15">
        <f t="shared" si="330"/>
        <v>270</v>
      </c>
    </row>
    <row r="1293" spans="1:22" ht="13.5" customHeight="1">
      <c r="A1293" s="23" t="str">
        <f t="shared" si="322"/>
        <v>LW3412080Kolor</v>
      </c>
      <c r="B1293" s="18" t="s">
        <v>1746</v>
      </c>
      <c r="C1293" s="14" t="s">
        <v>2</v>
      </c>
      <c r="D1293" s="15">
        <v>120</v>
      </c>
      <c r="E1293" s="13">
        <v>80</v>
      </c>
      <c r="F1293" s="61" t="s">
        <v>3074</v>
      </c>
      <c r="G1293" s="43" t="str">
        <f t="shared" si="329"/>
        <v>66,16</v>
      </c>
      <c r="H1293" s="43" t="str">
        <f t="shared" si="323"/>
        <v>66,16</v>
      </c>
      <c r="I1293" s="43">
        <f t="shared" si="324"/>
        <v>69.16</v>
      </c>
      <c r="J1293" s="61" t="s">
        <v>3145</v>
      </c>
      <c r="K1293" s="58" t="str">
        <f t="shared" si="332"/>
        <v>1294,72</v>
      </c>
      <c r="L1293" s="51">
        <f t="shared" si="333"/>
        <v>1295</v>
      </c>
      <c r="M1293" s="53">
        <v>1.1000000000000001</v>
      </c>
      <c r="N1293" s="54">
        <v>60</v>
      </c>
      <c r="O1293" s="55">
        <f t="shared" si="327"/>
        <v>1484.5000000000002</v>
      </c>
      <c r="P1293" s="57">
        <f t="shared" si="328"/>
        <v>1484</v>
      </c>
      <c r="Q1293" s="23"/>
      <c r="R1293" s="23"/>
      <c r="S1293" s="46">
        <v>25</v>
      </c>
      <c r="T1293" s="46">
        <v>25</v>
      </c>
      <c r="U1293" s="46">
        <f t="shared" si="334"/>
        <v>220</v>
      </c>
      <c r="V1293" s="15">
        <f t="shared" si="330"/>
        <v>270</v>
      </c>
    </row>
    <row r="1294" spans="1:22" ht="13.5" customHeight="1">
      <c r="A1294" s="23" t="str">
        <f t="shared" si="322"/>
        <v>LW3512080Kolor</v>
      </c>
      <c r="B1294" s="18" t="s">
        <v>1747</v>
      </c>
      <c r="C1294" s="14" t="s">
        <v>2</v>
      </c>
      <c r="D1294" s="15">
        <v>120</v>
      </c>
      <c r="E1294" s="13">
        <v>80</v>
      </c>
      <c r="F1294" s="61" t="s">
        <v>3075</v>
      </c>
      <c r="G1294" s="43" t="str">
        <f t="shared" si="329"/>
        <v>59,16</v>
      </c>
      <c r="H1294" s="43" t="str">
        <f t="shared" si="323"/>
        <v>59,16</v>
      </c>
      <c r="I1294" s="43">
        <f t="shared" si="324"/>
        <v>62.16</v>
      </c>
      <c r="J1294" s="61" t="s">
        <v>3137</v>
      </c>
      <c r="K1294" s="58" t="str">
        <f t="shared" si="332"/>
        <v>921,50</v>
      </c>
      <c r="L1294" s="51">
        <f t="shared" si="333"/>
        <v>922</v>
      </c>
      <c r="M1294" s="53">
        <v>1.1000000000000001</v>
      </c>
      <c r="N1294" s="54">
        <v>60</v>
      </c>
      <c r="O1294" s="55">
        <f t="shared" si="327"/>
        <v>1074.2</v>
      </c>
      <c r="P1294" s="57">
        <f t="shared" si="328"/>
        <v>1074</v>
      </c>
      <c r="Q1294" s="23"/>
      <c r="R1294" s="23"/>
      <c r="S1294" s="46">
        <v>25</v>
      </c>
      <c r="T1294" s="46">
        <v>25</v>
      </c>
      <c r="U1294" s="46">
        <f t="shared" si="334"/>
        <v>200</v>
      </c>
      <c r="V1294" s="15">
        <f t="shared" si="330"/>
        <v>250</v>
      </c>
    </row>
    <row r="1295" spans="1:22" ht="13.5" customHeight="1">
      <c r="A1295" s="23" t="str">
        <f t="shared" si="322"/>
        <v>LW3612080Kolor</v>
      </c>
      <c r="B1295" s="18" t="s">
        <v>1748</v>
      </c>
      <c r="C1295" s="14" t="s">
        <v>2</v>
      </c>
      <c r="D1295" s="15">
        <v>120</v>
      </c>
      <c r="E1295" s="13">
        <v>80</v>
      </c>
      <c r="F1295" s="61" t="s">
        <v>3076</v>
      </c>
      <c r="G1295" s="43" t="str">
        <f t="shared" si="329"/>
        <v>61,77</v>
      </c>
      <c r="H1295" s="43" t="str">
        <f t="shared" si="323"/>
        <v>61,77</v>
      </c>
      <c r="I1295" s="43">
        <f t="shared" si="324"/>
        <v>64.77000000000001</v>
      </c>
      <c r="J1295" s="61" t="s">
        <v>3138</v>
      </c>
      <c r="K1295" s="58" t="str">
        <f t="shared" si="332"/>
        <v>1066,96</v>
      </c>
      <c r="L1295" s="51">
        <f t="shared" si="333"/>
        <v>1067</v>
      </c>
      <c r="M1295" s="53">
        <v>1.1000000000000001</v>
      </c>
      <c r="N1295" s="54">
        <v>60</v>
      </c>
      <c r="O1295" s="55">
        <f t="shared" si="327"/>
        <v>1233.7</v>
      </c>
      <c r="P1295" s="57">
        <f t="shared" si="328"/>
        <v>1233</v>
      </c>
      <c r="Q1295" s="23"/>
      <c r="R1295" s="23"/>
      <c r="S1295" s="46">
        <v>25</v>
      </c>
      <c r="T1295" s="46">
        <v>25</v>
      </c>
      <c r="U1295" s="46">
        <f t="shared" si="334"/>
        <v>200</v>
      </c>
      <c r="V1295" s="15">
        <f t="shared" si="330"/>
        <v>250</v>
      </c>
    </row>
    <row r="1296" spans="1:22" ht="13.5" customHeight="1">
      <c r="A1296" s="23" t="str">
        <f t="shared" si="322"/>
        <v>LW3712080Kolor</v>
      </c>
      <c r="B1296" s="18" t="s">
        <v>1907</v>
      </c>
      <c r="C1296" s="14" t="s">
        <v>2</v>
      </c>
      <c r="D1296" s="15">
        <v>120</v>
      </c>
      <c r="E1296" s="13">
        <v>80</v>
      </c>
      <c r="F1296" s="61" t="s">
        <v>3077</v>
      </c>
      <c r="G1296" s="43" t="str">
        <f t="shared" si="329"/>
        <v>59,94</v>
      </c>
      <c r="H1296" s="43" t="str">
        <f t="shared" si="323"/>
        <v>59,94</v>
      </c>
      <c r="I1296" s="43">
        <f t="shared" si="324"/>
        <v>62.94</v>
      </c>
      <c r="J1296" s="61" t="s">
        <v>3139</v>
      </c>
      <c r="K1296" s="58" t="str">
        <f t="shared" si="332"/>
        <v>863,06</v>
      </c>
      <c r="L1296" s="51">
        <f t="shared" si="333"/>
        <v>864</v>
      </c>
      <c r="M1296" s="53">
        <v>1.1000000000000001</v>
      </c>
      <c r="N1296" s="54">
        <v>60</v>
      </c>
      <c r="O1296" s="55">
        <f t="shared" si="327"/>
        <v>1010.4000000000001</v>
      </c>
      <c r="P1296" s="57">
        <f t="shared" si="328"/>
        <v>1010</v>
      </c>
      <c r="Q1296" s="23"/>
      <c r="R1296" s="23"/>
      <c r="S1296" s="46">
        <v>25</v>
      </c>
      <c r="T1296" s="46">
        <v>25</v>
      </c>
      <c r="U1296" s="46">
        <f t="shared" si="334"/>
        <v>200</v>
      </c>
      <c r="V1296" s="15">
        <f t="shared" si="330"/>
        <v>250</v>
      </c>
    </row>
    <row r="1297" spans="1:22" s="4" customFormat="1" ht="13.5" customHeight="1">
      <c r="A1297" s="23" t="str">
        <f t="shared" si="322"/>
        <v>LW3812080Kolor</v>
      </c>
      <c r="B1297" s="18" t="s">
        <v>1978</v>
      </c>
      <c r="C1297" s="14" t="s">
        <v>2</v>
      </c>
      <c r="D1297" s="15">
        <v>120</v>
      </c>
      <c r="E1297" s="13">
        <v>80</v>
      </c>
      <c r="F1297" s="61" t="s">
        <v>3060</v>
      </c>
      <c r="G1297" s="43" t="str">
        <f t="shared" si="329"/>
        <v>59,2</v>
      </c>
      <c r="H1297" s="43" t="str">
        <f t="shared" si="323"/>
        <v>59,2</v>
      </c>
      <c r="I1297" s="43">
        <f t="shared" si="324"/>
        <v>62.2</v>
      </c>
      <c r="J1297" s="61" t="s">
        <v>3140</v>
      </c>
      <c r="K1297" s="58" t="str">
        <f t="shared" si="332"/>
        <v>985,15</v>
      </c>
      <c r="L1297" s="51">
        <f t="shared" si="333"/>
        <v>986</v>
      </c>
      <c r="M1297" s="53">
        <v>1.1000000000000001</v>
      </c>
      <c r="N1297" s="54">
        <v>60</v>
      </c>
      <c r="O1297" s="55">
        <f t="shared" si="327"/>
        <v>1144.6000000000001</v>
      </c>
      <c r="P1297" s="57">
        <f t="shared" si="328"/>
        <v>1144</v>
      </c>
      <c r="Q1297" s="23"/>
      <c r="R1297" s="23"/>
      <c r="S1297" s="46">
        <v>25</v>
      </c>
      <c r="T1297" s="46">
        <v>25</v>
      </c>
      <c r="U1297" s="46">
        <f t="shared" si="334"/>
        <v>200</v>
      </c>
      <c r="V1297" s="15">
        <f t="shared" si="330"/>
        <v>250</v>
      </c>
    </row>
    <row r="1298" spans="1:22" ht="13.5" customHeight="1">
      <c r="A1298" s="235" t="str">
        <f t="shared" ref="A1298:A1334" si="335">CONCATENATE(B1298,D1298,E1298,C1298)</f>
        <v>LW duble 1 12080Drewnopodobne</v>
      </c>
      <c r="B1298" s="18" t="s">
        <v>90</v>
      </c>
      <c r="C1298" s="14" t="s">
        <v>432</v>
      </c>
      <c r="D1298" s="15">
        <v>120</v>
      </c>
      <c r="E1298" s="13">
        <v>80</v>
      </c>
      <c r="F1298" s="61" t="s">
        <v>3047</v>
      </c>
      <c r="G1298" s="43" t="str">
        <f t="shared" ref="G1298:G1334" si="336">LEFT(F1298,FIND("kg",F1298)-2)</f>
        <v>59,09</v>
      </c>
      <c r="H1298" s="43" t="str">
        <f t="shared" ref="H1298:H1334" si="337">MID(G1298,1,5)</f>
        <v>59,09</v>
      </c>
      <c r="I1298" s="43">
        <f>H1298+3</f>
        <v>62.09</v>
      </c>
      <c r="J1298" s="56"/>
      <c r="K1298" s="58">
        <f t="shared" ref="K1298:K1334" si="338">P1224+(P1261-P1224)/2</f>
        <v>1013</v>
      </c>
      <c r="L1298" s="51">
        <f t="shared" ref="L1298:L1334" si="339">ROUNDUP(K1298,0)</f>
        <v>1013</v>
      </c>
      <c r="M1298" s="53">
        <v>1.1000000000000001</v>
      </c>
      <c r="N1298" s="54">
        <v>60</v>
      </c>
      <c r="O1298" s="55">
        <f t="shared" ref="O1298:O1334" si="340">L1298*M1298+N1298</f>
        <v>1174.3000000000002</v>
      </c>
      <c r="P1298" s="57">
        <f t="shared" ref="P1298:P1334" si="341">INT(O1298)</f>
        <v>1174</v>
      </c>
      <c r="Q1298" s="23"/>
      <c r="R1298" s="23"/>
      <c r="S1298" s="46">
        <v>25</v>
      </c>
      <c r="T1298" s="46">
        <v>25</v>
      </c>
      <c r="U1298" s="46">
        <f t="shared" si="334"/>
        <v>200</v>
      </c>
      <c r="V1298" s="15">
        <f t="shared" ref="V1298:V1334" si="342">SUM(S1298:U1298)</f>
        <v>250</v>
      </c>
    </row>
    <row r="1299" spans="1:22" ht="13.5" customHeight="1">
      <c r="A1299" s="235" t="str">
        <f t="shared" si="335"/>
        <v>LW duble 2 12080Drewnopodobne</v>
      </c>
      <c r="B1299" s="18" t="s">
        <v>91</v>
      </c>
      <c r="C1299" s="14" t="s">
        <v>432</v>
      </c>
      <c r="D1299" s="15">
        <v>120</v>
      </c>
      <c r="E1299" s="13">
        <v>80</v>
      </c>
      <c r="F1299" s="61" t="s">
        <v>39</v>
      </c>
      <c r="G1299" s="43" t="str">
        <f t="shared" si="336"/>
        <v>54,38</v>
      </c>
      <c r="H1299" s="43" t="str">
        <f t="shared" si="337"/>
        <v>54,38</v>
      </c>
      <c r="I1299" s="43">
        <f t="shared" ref="I1299:I1334" si="343">H1299+3</f>
        <v>57.38</v>
      </c>
      <c r="J1299" s="44"/>
      <c r="K1299" s="58">
        <f t="shared" si="338"/>
        <v>1102.5</v>
      </c>
      <c r="L1299" s="51">
        <f t="shared" si="339"/>
        <v>1103</v>
      </c>
      <c r="M1299" s="53">
        <v>1.1000000000000001</v>
      </c>
      <c r="N1299" s="54">
        <v>60</v>
      </c>
      <c r="O1299" s="55">
        <f t="shared" si="340"/>
        <v>1273.3000000000002</v>
      </c>
      <c r="P1299" s="57">
        <f t="shared" si="341"/>
        <v>1273</v>
      </c>
      <c r="Q1299" s="23"/>
      <c r="R1299" s="23"/>
      <c r="S1299" s="46">
        <v>25</v>
      </c>
      <c r="T1299" s="46">
        <v>25</v>
      </c>
      <c r="U1299" s="46">
        <f t="shared" si="334"/>
        <v>200</v>
      </c>
      <c r="V1299" s="15">
        <f t="shared" si="342"/>
        <v>250</v>
      </c>
    </row>
    <row r="1300" spans="1:22" ht="13.5" customHeight="1">
      <c r="A1300" s="235" t="str">
        <f t="shared" si="335"/>
        <v>LW duble 3 12080Drewnopodobne</v>
      </c>
      <c r="B1300" s="18" t="s">
        <v>92</v>
      </c>
      <c r="C1300" s="14" t="s">
        <v>432</v>
      </c>
      <c r="D1300" s="15">
        <v>120</v>
      </c>
      <c r="E1300" s="13">
        <v>80</v>
      </c>
      <c r="F1300" s="61" t="s">
        <v>3048</v>
      </c>
      <c r="G1300" s="43" t="str">
        <f t="shared" si="336"/>
        <v>63,35</v>
      </c>
      <c r="H1300" s="43" t="str">
        <f t="shared" si="337"/>
        <v>63,35</v>
      </c>
      <c r="I1300" s="43">
        <f t="shared" si="343"/>
        <v>66.349999999999994</v>
      </c>
      <c r="J1300" s="44"/>
      <c r="K1300" s="58">
        <f t="shared" si="338"/>
        <v>1363</v>
      </c>
      <c r="L1300" s="51">
        <f t="shared" si="339"/>
        <v>1363</v>
      </c>
      <c r="M1300" s="53">
        <v>1.1000000000000001</v>
      </c>
      <c r="N1300" s="54">
        <v>60</v>
      </c>
      <c r="O1300" s="55">
        <f t="shared" si="340"/>
        <v>1559.3000000000002</v>
      </c>
      <c r="P1300" s="57">
        <f t="shared" si="341"/>
        <v>1559</v>
      </c>
      <c r="Q1300" s="23"/>
      <c r="R1300" s="23"/>
      <c r="S1300" s="46">
        <v>25</v>
      </c>
      <c r="T1300" s="46">
        <v>25</v>
      </c>
      <c r="U1300" s="46">
        <f t="shared" si="334"/>
        <v>220</v>
      </c>
      <c r="V1300" s="15">
        <f t="shared" si="342"/>
        <v>270</v>
      </c>
    </row>
    <row r="1301" spans="1:22" ht="13.5" customHeight="1">
      <c r="A1301" s="235" t="str">
        <f t="shared" si="335"/>
        <v>LW1 12080Drewnopodobne</v>
      </c>
      <c r="B1301" s="18" t="s">
        <v>93</v>
      </c>
      <c r="C1301" s="14" t="s">
        <v>432</v>
      </c>
      <c r="D1301" s="15">
        <v>120</v>
      </c>
      <c r="E1301" s="13">
        <v>80</v>
      </c>
      <c r="F1301" s="61" t="s">
        <v>3049</v>
      </c>
      <c r="G1301" s="43" t="str">
        <f t="shared" si="336"/>
        <v>44,24</v>
      </c>
      <c r="H1301" s="43" t="str">
        <f t="shared" si="337"/>
        <v>44,24</v>
      </c>
      <c r="I1301" s="43">
        <f t="shared" si="343"/>
        <v>47.24</v>
      </c>
      <c r="J1301" s="44"/>
      <c r="K1301" s="58">
        <f t="shared" si="338"/>
        <v>702.5</v>
      </c>
      <c r="L1301" s="51">
        <f t="shared" si="339"/>
        <v>703</v>
      </c>
      <c r="M1301" s="53">
        <v>1.1000000000000001</v>
      </c>
      <c r="N1301" s="54">
        <v>60</v>
      </c>
      <c r="O1301" s="55">
        <f t="shared" si="340"/>
        <v>833.30000000000007</v>
      </c>
      <c r="P1301" s="57">
        <f t="shared" si="341"/>
        <v>833</v>
      </c>
      <c r="Q1301" s="23"/>
      <c r="R1301" s="23"/>
      <c r="S1301" s="46">
        <v>25</v>
      </c>
      <c r="T1301" s="46">
        <v>25</v>
      </c>
      <c r="U1301" s="46">
        <f t="shared" si="334"/>
        <v>160</v>
      </c>
      <c r="V1301" s="15">
        <f t="shared" si="342"/>
        <v>210</v>
      </c>
    </row>
    <row r="1302" spans="1:22" ht="13.5" customHeight="1">
      <c r="A1302" s="235" t="str">
        <f t="shared" si="335"/>
        <v>LW2 12080Drewnopodobne</v>
      </c>
      <c r="B1302" s="18" t="s">
        <v>104</v>
      </c>
      <c r="C1302" s="14" t="s">
        <v>432</v>
      </c>
      <c r="D1302" s="15">
        <v>120</v>
      </c>
      <c r="E1302" s="13">
        <v>80</v>
      </c>
      <c r="F1302" s="61" t="s">
        <v>3050</v>
      </c>
      <c r="G1302" s="43" t="str">
        <f t="shared" si="336"/>
        <v>45,61</v>
      </c>
      <c r="H1302" s="43" t="str">
        <f t="shared" si="337"/>
        <v>45,61</v>
      </c>
      <c r="I1302" s="43">
        <f t="shared" si="343"/>
        <v>48.61</v>
      </c>
      <c r="J1302" s="44"/>
      <c r="K1302" s="58">
        <f t="shared" si="338"/>
        <v>754.5</v>
      </c>
      <c r="L1302" s="51">
        <f t="shared" si="339"/>
        <v>755</v>
      </c>
      <c r="M1302" s="53">
        <v>1.1000000000000001</v>
      </c>
      <c r="N1302" s="54">
        <v>60</v>
      </c>
      <c r="O1302" s="55">
        <f t="shared" si="340"/>
        <v>890.50000000000011</v>
      </c>
      <c r="P1302" s="57">
        <f t="shared" si="341"/>
        <v>890</v>
      </c>
      <c r="Q1302" s="23"/>
      <c r="R1302" s="23"/>
      <c r="S1302" s="46">
        <v>25</v>
      </c>
      <c r="T1302" s="46">
        <v>25</v>
      </c>
      <c r="U1302" s="46">
        <f t="shared" si="334"/>
        <v>160</v>
      </c>
      <c r="V1302" s="15">
        <f t="shared" si="342"/>
        <v>210</v>
      </c>
    </row>
    <row r="1303" spans="1:22" ht="13.5" customHeight="1">
      <c r="A1303" s="235" t="str">
        <f t="shared" si="335"/>
        <v>LW3 12080Drewnopodobne</v>
      </c>
      <c r="B1303" s="18" t="s">
        <v>106</v>
      </c>
      <c r="C1303" s="14" t="s">
        <v>432</v>
      </c>
      <c r="D1303" s="15">
        <v>120</v>
      </c>
      <c r="E1303" s="13">
        <v>80</v>
      </c>
      <c r="F1303" s="61" t="s">
        <v>3051</v>
      </c>
      <c r="G1303" s="43" t="str">
        <f t="shared" si="336"/>
        <v>49,18</v>
      </c>
      <c r="H1303" s="43" t="str">
        <f t="shared" si="337"/>
        <v>49,18</v>
      </c>
      <c r="I1303" s="43">
        <f t="shared" si="343"/>
        <v>52.18</v>
      </c>
      <c r="J1303" s="44"/>
      <c r="K1303" s="58">
        <f t="shared" si="338"/>
        <v>826.5</v>
      </c>
      <c r="L1303" s="51">
        <f t="shared" si="339"/>
        <v>827</v>
      </c>
      <c r="M1303" s="53">
        <v>1.1000000000000001</v>
      </c>
      <c r="N1303" s="54">
        <v>60</v>
      </c>
      <c r="O1303" s="55">
        <f t="shared" si="340"/>
        <v>969.7</v>
      </c>
      <c r="P1303" s="57">
        <f t="shared" si="341"/>
        <v>969</v>
      </c>
      <c r="Q1303" s="23"/>
      <c r="R1303" s="23"/>
      <c r="S1303" s="46">
        <v>25</v>
      </c>
      <c r="T1303" s="46">
        <v>25</v>
      </c>
      <c r="U1303" s="46">
        <f t="shared" si="334"/>
        <v>180</v>
      </c>
      <c r="V1303" s="15">
        <f t="shared" si="342"/>
        <v>230</v>
      </c>
    </row>
    <row r="1304" spans="1:22" ht="13.5" customHeight="1">
      <c r="A1304" s="235" t="str">
        <f t="shared" si="335"/>
        <v>LW4 12080Drewnopodobne</v>
      </c>
      <c r="B1304" s="18" t="s">
        <v>107</v>
      </c>
      <c r="C1304" s="14" t="s">
        <v>432</v>
      </c>
      <c r="D1304" s="15">
        <v>120</v>
      </c>
      <c r="E1304" s="13">
        <v>80</v>
      </c>
      <c r="F1304" s="61" t="s">
        <v>54</v>
      </c>
      <c r="G1304" s="43" t="str">
        <f t="shared" si="336"/>
        <v>53,36</v>
      </c>
      <c r="H1304" s="43" t="str">
        <f t="shared" si="337"/>
        <v>53,36</v>
      </c>
      <c r="I1304" s="43">
        <f t="shared" si="343"/>
        <v>56.36</v>
      </c>
      <c r="J1304" s="44"/>
      <c r="K1304" s="58">
        <f t="shared" si="338"/>
        <v>885.5</v>
      </c>
      <c r="L1304" s="51">
        <f t="shared" si="339"/>
        <v>886</v>
      </c>
      <c r="M1304" s="53">
        <v>1.1000000000000001</v>
      </c>
      <c r="N1304" s="54">
        <v>60</v>
      </c>
      <c r="O1304" s="55">
        <f t="shared" si="340"/>
        <v>1034.5999999999999</v>
      </c>
      <c r="P1304" s="57">
        <f t="shared" si="341"/>
        <v>1034</v>
      </c>
      <c r="Q1304" s="23"/>
      <c r="R1304" s="23"/>
      <c r="S1304" s="46">
        <v>25</v>
      </c>
      <c r="T1304" s="46">
        <v>25</v>
      </c>
      <c r="U1304" s="46">
        <f t="shared" si="334"/>
        <v>200</v>
      </c>
      <c r="V1304" s="15">
        <f t="shared" si="342"/>
        <v>250</v>
      </c>
    </row>
    <row r="1305" spans="1:22" ht="13.5" customHeight="1">
      <c r="A1305" s="235" t="str">
        <f t="shared" si="335"/>
        <v>LW5 12080Drewnopodobne</v>
      </c>
      <c r="B1305" s="18" t="s">
        <v>108</v>
      </c>
      <c r="C1305" s="14" t="s">
        <v>432</v>
      </c>
      <c r="D1305" s="15">
        <v>120</v>
      </c>
      <c r="E1305" s="13">
        <v>80</v>
      </c>
      <c r="F1305" s="61" t="s">
        <v>3052</v>
      </c>
      <c r="G1305" s="43" t="str">
        <f t="shared" si="336"/>
        <v>54,35</v>
      </c>
      <c r="H1305" s="43" t="str">
        <f t="shared" si="337"/>
        <v>54,35</v>
      </c>
      <c r="I1305" s="43">
        <f t="shared" si="343"/>
        <v>57.35</v>
      </c>
      <c r="J1305" s="44"/>
      <c r="K1305" s="58">
        <f t="shared" si="338"/>
        <v>925</v>
      </c>
      <c r="L1305" s="51">
        <f t="shared" si="339"/>
        <v>925</v>
      </c>
      <c r="M1305" s="53">
        <v>1.1000000000000001</v>
      </c>
      <c r="N1305" s="54">
        <v>60</v>
      </c>
      <c r="O1305" s="55">
        <f t="shared" si="340"/>
        <v>1077.5</v>
      </c>
      <c r="P1305" s="57">
        <f t="shared" si="341"/>
        <v>1077</v>
      </c>
      <c r="Q1305" s="23"/>
      <c r="R1305" s="23"/>
      <c r="S1305" s="46">
        <v>25</v>
      </c>
      <c r="T1305" s="46">
        <v>25</v>
      </c>
      <c r="U1305" s="46">
        <f t="shared" si="334"/>
        <v>200</v>
      </c>
      <c r="V1305" s="15">
        <f t="shared" si="342"/>
        <v>250</v>
      </c>
    </row>
    <row r="1306" spans="1:22" ht="13.5" customHeight="1">
      <c r="A1306" s="235" t="str">
        <f t="shared" si="335"/>
        <v>LW6 12080Drewnopodobne</v>
      </c>
      <c r="B1306" s="18" t="s">
        <v>109</v>
      </c>
      <c r="C1306" s="14" t="s">
        <v>432</v>
      </c>
      <c r="D1306" s="15">
        <v>120</v>
      </c>
      <c r="E1306" s="13">
        <v>80</v>
      </c>
      <c r="F1306" s="61" t="s">
        <v>3053</v>
      </c>
      <c r="G1306" s="43" t="str">
        <f t="shared" si="336"/>
        <v>56,8</v>
      </c>
      <c r="H1306" s="43" t="str">
        <f t="shared" si="337"/>
        <v>56,8</v>
      </c>
      <c r="I1306" s="43">
        <f t="shared" si="343"/>
        <v>59.8</v>
      </c>
      <c r="J1306" s="44"/>
      <c r="K1306" s="58">
        <f t="shared" si="338"/>
        <v>992</v>
      </c>
      <c r="L1306" s="51">
        <f t="shared" si="339"/>
        <v>992</v>
      </c>
      <c r="M1306" s="53">
        <v>1.1000000000000001</v>
      </c>
      <c r="N1306" s="54">
        <v>60</v>
      </c>
      <c r="O1306" s="55">
        <f t="shared" si="340"/>
        <v>1151.2</v>
      </c>
      <c r="P1306" s="57">
        <f t="shared" si="341"/>
        <v>1151</v>
      </c>
      <c r="Q1306" s="23"/>
      <c r="R1306" s="23"/>
      <c r="S1306" s="46">
        <v>25</v>
      </c>
      <c r="T1306" s="46">
        <v>25</v>
      </c>
      <c r="U1306" s="46">
        <f t="shared" si="334"/>
        <v>200</v>
      </c>
      <c r="V1306" s="15">
        <f t="shared" si="342"/>
        <v>250</v>
      </c>
    </row>
    <row r="1307" spans="1:22" ht="13.5" customHeight="1">
      <c r="A1307" s="235" t="str">
        <f t="shared" si="335"/>
        <v>LW7 12080Drewnopodobne</v>
      </c>
      <c r="B1307" s="18" t="s">
        <v>110</v>
      </c>
      <c r="C1307" s="14" t="s">
        <v>432</v>
      </c>
      <c r="D1307" s="15">
        <v>120</v>
      </c>
      <c r="E1307" s="13">
        <v>80</v>
      </c>
      <c r="F1307" s="61" t="s">
        <v>24</v>
      </c>
      <c r="G1307" s="43" t="str">
        <f t="shared" si="336"/>
        <v>52,57</v>
      </c>
      <c r="H1307" s="43" t="str">
        <f t="shared" si="337"/>
        <v>52,57</v>
      </c>
      <c r="I1307" s="43">
        <f t="shared" si="343"/>
        <v>55.57</v>
      </c>
      <c r="J1307" s="44"/>
      <c r="K1307" s="58">
        <f t="shared" si="338"/>
        <v>884</v>
      </c>
      <c r="L1307" s="51">
        <f t="shared" si="339"/>
        <v>884</v>
      </c>
      <c r="M1307" s="53">
        <v>1.1000000000000001</v>
      </c>
      <c r="N1307" s="54">
        <v>60</v>
      </c>
      <c r="O1307" s="55">
        <f t="shared" si="340"/>
        <v>1032.4000000000001</v>
      </c>
      <c r="P1307" s="57">
        <f t="shared" si="341"/>
        <v>1032</v>
      </c>
      <c r="Q1307" s="23"/>
      <c r="R1307" s="23"/>
      <c r="S1307" s="46">
        <v>25</v>
      </c>
      <c r="T1307" s="46">
        <v>25</v>
      </c>
      <c r="U1307" s="46">
        <f t="shared" si="334"/>
        <v>200</v>
      </c>
      <c r="V1307" s="15">
        <f t="shared" si="342"/>
        <v>250</v>
      </c>
    </row>
    <row r="1308" spans="1:22" ht="13.5" customHeight="1">
      <c r="A1308" s="235" t="str">
        <f t="shared" si="335"/>
        <v>LW8 12080Drewnopodobne</v>
      </c>
      <c r="B1308" s="18" t="s">
        <v>111</v>
      </c>
      <c r="C1308" s="14" t="s">
        <v>432</v>
      </c>
      <c r="D1308" s="15">
        <v>120</v>
      </c>
      <c r="E1308" s="13">
        <v>80</v>
      </c>
      <c r="F1308" s="61" t="s">
        <v>2974</v>
      </c>
      <c r="G1308" s="43" t="str">
        <f t="shared" si="336"/>
        <v>55,03</v>
      </c>
      <c r="H1308" s="43" t="str">
        <f t="shared" si="337"/>
        <v>55,03</v>
      </c>
      <c r="I1308" s="43">
        <f t="shared" si="343"/>
        <v>58.03</v>
      </c>
      <c r="J1308" s="44"/>
      <c r="K1308" s="58">
        <f t="shared" si="338"/>
        <v>951</v>
      </c>
      <c r="L1308" s="51">
        <f t="shared" si="339"/>
        <v>951</v>
      </c>
      <c r="M1308" s="53">
        <v>1.1000000000000001</v>
      </c>
      <c r="N1308" s="54">
        <v>60</v>
      </c>
      <c r="O1308" s="55">
        <f t="shared" si="340"/>
        <v>1106.1000000000001</v>
      </c>
      <c r="P1308" s="57">
        <f t="shared" si="341"/>
        <v>1106</v>
      </c>
      <c r="Q1308" s="23"/>
      <c r="R1308" s="23"/>
      <c r="S1308" s="46">
        <v>25</v>
      </c>
      <c r="T1308" s="46">
        <v>25</v>
      </c>
      <c r="U1308" s="46">
        <f t="shared" si="334"/>
        <v>200</v>
      </c>
      <c r="V1308" s="15">
        <f t="shared" si="342"/>
        <v>250</v>
      </c>
    </row>
    <row r="1309" spans="1:22" ht="13.5" customHeight="1">
      <c r="A1309" s="235" t="str">
        <f t="shared" si="335"/>
        <v>LW9 12080Drewnopodobne</v>
      </c>
      <c r="B1309" s="18" t="s">
        <v>112</v>
      </c>
      <c r="C1309" s="14" t="s">
        <v>432</v>
      </c>
      <c r="D1309" s="15">
        <v>120</v>
      </c>
      <c r="E1309" s="13">
        <v>80</v>
      </c>
      <c r="F1309" s="61" t="s">
        <v>3054</v>
      </c>
      <c r="G1309" s="43" t="str">
        <f t="shared" si="336"/>
        <v>54,09</v>
      </c>
      <c r="H1309" s="43" t="str">
        <f t="shared" si="337"/>
        <v>54,09</v>
      </c>
      <c r="I1309" s="43">
        <f t="shared" si="343"/>
        <v>57.09</v>
      </c>
      <c r="J1309" s="44"/>
      <c r="K1309" s="58">
        <f t="shared" si="338"/>
        <v>999</v>
      </c>
      <c r="L1309" s="51">
        <f t="shared" si="339"/>
        <v>999</v>
      </c>
      <c r="M1309" s="53">
        <v>1.1000000000000001</v>
      </c>
      <c r="N1309" s="54">
        <v>60</v>
      </c>
      <c r="O1309" s="55">
        <f t="shared" si="340"/>
        <v>1158.9000000000001</v>
      </c>
      <c r="P1309" s="57">
        <f t="shared" si="341"/>
        <v>1158</v>
      </c>
      <c r="Q1309" s="23"/>
      <c r="R1309" s="23"/>
      <c r="S1309" s="46">
        <v>25</v>
      </c>
      <c r="T1309" s="46">
        <v>25</v>
      </c>
      <c r="U1309" s="46">
        <f t="shared" si="334"/>
        <v>200</v>
      </c>
      <c r="V1309" s="15">
        <f t="shared" si="342"/>
        <v>250</v>
      </c>
    </row>
    <row r="1310" spans="1:22" ht="13.5" customHeight="1">
      <c r="A1310" s="235" t="str">
        <f t="shared" si="335"/>
        <v>LW10 12080Drewnopodobne</v>
      </c>
      <c r="B1310" s="18" t="s">
        <v>94</v>
      </c>
      <c r="C1310" s="14" t="s">
        <v>432</v>
      </c>
      <c r="D1310" s="15">
        <v>120</v>
      </c>
      <c r="E1310" s="13">
        <v>80</v>
      </c>
      <c r="F1310" s="61" t="s">
        <v>3055</v>
      </c>
      <c r="G1310" s="43" t="str">
        <f t="shared" si="336"/>
        <v>56,54</v>
      </c>
      <c r="H1310" s="43" t="str">
        <f t="shared" si="337"/>
        <v>56,54</v>
      </c>
      <c r="I1310" s="43">
        <f t="shared" si="343"/>
        <v>59.54</v>
      </c>
      <c r="J1310" s="44"/>
      <c r="K1310" s="58">
        <f t="shared" si="338"/>
        <v>1065.5</v>
      </c>
      <c r="L1310" s="51">
        <f t="shared" si="339"/>
        <v>1066</v>
      </c>
      <c r="M1310" s="53">
        <v>1.1000000000000001</v>
      </c>
      <c r="N1310" s="54">
        <v>60</v>
      </c>
      <c r="O1310" s="55">
        <f t="shared" si="340"/>
        <v>1232.6000000000001</v>
      </c>
      <c r="P1310" s="57">
        <f t="shared" si="341"/>
        <v>1232</v>
      </c>
      <c r="Q1310" s="23"/>
      <c r="R1310" s="23"/>
      <c r="S1310" s="46">
        <v>25</v>
      </c>
      <c r="T1310" s="46">
        <v>25</v>
      </c>
      <c r="U1310" s="46">
        <f t="shared" si="334"/>
        <v>200</v>
      </c>
      <c r="V1310" s="15">
        <f t="shared" si="342"/>
        <v>250</v>
      </c>
    </row>
    <row r="1311" spans="1:22" ht="13.5" customHeight="1">
      <c r="A1311" s="235" t="str">
        <f t="shared" si="335"/>
        <v>LW11 12080Drewnopodobne</v>
      </c>
      <c r="B1311" s="18" t="s">
        <v>95</v>
      </c>
      <c r="C1311" s="14" t="s">
        <v>432</v>
      </c>
      <c r="D1311" s="15">
        <v>120</v>
      </c>
      <c r="E1311" s="13">
        <v>80</v>
      </c>
      <c r="F1311" s="61" t="s">
        <v>3056</v>
      </c>
      <c r="G1311" s="43" t="str">
        <f t="shared" si="336"/>
        <v>59,95</v>
      </c>
      <c r="H1311" s="43" t="str">
        <f t="shared" si="337"/>
        <v>59,95</v>
      </c>
      <c r="I1311" s="43">
        <f t="shared" si="343"/>
        <v>62.95</v>
      </c>
      <c r="J1311" s="44"/>
      <c r="K1311" s="58">
        <f t="shared" si="338"/>
        <v>952.5</v>
      </c>
      <c r="L1311" s="51">
        <f t="shared" si="339"/>
        <v>953</v>
      </c>
      <c r="M1311" s="53">
        <v>1.1000000000000001</v>
      </c>
      <c r="N1311" s="54">
        <v>60</v>
      </c>
      <c r="O1311" s="55">
        <f t="shared" si="340"/>
        <v>1108.3000000000002</v>
      </c>
      <c r="P1311" s="57">
        <f t="shared" si="341"/>
        <v>1108</v>
      </c>
      <c r="Q1311" s="23"/>
      <c r="R1311" s="23"/>
      <c r="S1311" s="46">
        <v>25</v>
      </c>
      <c r="T1311" s="46">
        <v>25</v>
      </c>
      <c r="U1311" s="46">
        <f t="shared" si="334"/>
        <v>200</v>
      </c>
      <c r="V1311" s="15">
        <f t="shared" si="342"/>
        <v>250</v>
      </c>
    </row>
    <row r="1312" spans="1:22" ht="13.5" customHeight="1">
      <c r="A1312" s="235" t="str">
        <f t="shared" si="335"/>
        <v>LW12 12080Drewnopodobne</v>
      </c>
      <c r="B1312" s="18" t="s">
        <v>96</v>
      </c>
      <c r="C1312" s="14" t="s">
        <v>432</v>
      </c>
      <c r="D1312" s="15">
        <v>120</v>
      </c>
      <c r="E1312" s="13">
        <v>80</v>
      </c>
      <c r="F1312" s="61" t="s">
        <v>3057</v>
      </c>
      <c r="G1312" s="43" t="str">
        <f t="shared" si="336"/>
        <v>62,41</v>
      </c>
      <c r="H1312" s="43" t="str">
        <f t="shared" si="337"/>
        <v>62,41</v>
      </c>
      <c r="I1312" s="43">
        <f t="shared" si="343"/>
        <v>65.41</v>
      </c>
      <c r="J1312" s="44"/>
      <c r="K1312" s="58">
        <f t="shared" si="338"/>
        <v>1062</v>
      </c>
      <c r="L1312" s="51">
        <f t="shared" si="339"/>
        <v>1062</v>
      </c>
      <c r="M1312" s="53">
        <v>1.1000000000000001</v>
      </c>
      <c r="N1312" s="54">
        <v>60</v>
      </c>
      <c r="O1312" s="55">
        <f t="shared" si="340"/>
        <v>1228.2</v>
      </c>
      <c r="P1312" s="57">
        <f t="shared" si="341"/>
        <v>1228</v>
      </c>
      <c r="Q1312" s="23"/>
      <c r="R1312" s="23"/>
      <c r="S1312" s="46">
        <v>25</v>
      </c>
      <c r="T1312" s="46">
        <v>25</v>
      </c>
      <c r="U1312" s="46">
        <f t="shared" si="334"/>
        <v>220</v>
      </c>
      <c r="V1312" s="15">
        <f t="shared" si="342"/>
        <v>270</v>
      </c>
    </row>
    <row r="1313" spans="1:22" ht="13.5" customHeight="1">
      <c r="A1313" s="235" t="str">
        <f t="shared" si="335"/>
        <v>LW13 12080Drewnopodobne</v>
      </c>
      <c r="B1313" s="18" t="s">
        <v>97</v>
      </c>
      <c r="C1313" s="14" t="s">
        <v>432</v>
      </c>
      <c r="D1313" s="15">
        <v>120</v>
      </c>
      <c r="E1313" s="13">
        <v>80</v>
      </c>
      <c r="F1313" s="61" t="s">
        <v>3058</v>
      </c>
      <c r="G1313" s="43" t="str">
        <f t="shared" si="336"/>
        <v>60,73</v>
      </c>
      <c r="H1313" s="43" t="str">
        <f t="shared" si="337"/>
        <v>60,73</v>
      </c>
      <c r="I1313" s="43">
        <f t="shared" si="343"/>
        <v>63.73</v>
      </c>
      <c r="J1313" s="44"/>
      <c r="K1313" s="58">
        <f t="shared" si="338"/>
        <v>1060</v>
      </c>
      <c r="L1313" s="51">
        <f t="shared" si="339"/>
        <v>1060</v>
      </c>
      <c r="M1313" s="53">
        <v>1.1000000000000001</v>
      </c>
      <c r="N1313" s="54">
        <v>60</v>
      </c>
      <c r="O1313" s="55">
        <f t="shared" si="340"/>
        <v>1226</v>
      </c>
      <c r="P1313" s="57">
        <f t="shared" si="341"/>
        <v>1226</v>
      </c>
      <c r="Q1313" s="23"/>
      <c r="R1313" s="23"/>
      <c r="S1313" s="46">
        <v>25</v>
      </c>
      <c r="T1313" s="46">
        <v>25</v>
      </c>
      <c r="U1313" s="46">
        <f t="shared" si="334"/>
        <v>200</v>
      </c>
      <c r="V1313" s="15">
        <f t="shared" si="342"/>
        <v>250</v>
      </c>
    </row>
    <row r="1314" spans="1:22" ht="13.5" customHeight="1">
      <c r="A1314" s="235" t="str">
        <f t="shared" si="335"/>
        <v>LW14 12080Drewnopodobne</v>
      </c>
      <c r="B1314" s="18" t="s">
        <v>98</v>
      </c>
      <c r="C1314" s="14" t="s">
        <v>432</v>
      </c>
      <c r="D1314" s="15">
        <v>120</v>
      </c>
      <c r="E1314" s="13">
        <v>80</v>
      </c>
      <c r="F1314" s="61" t="s">
        <v>3059</v>
      </c>
      <c r="G1314" s="43" t="str">
        <f t="shared" si="336"/>
        <v>63,19</v>
      </c>
      <c r="H1314" s="43" t="str">
        <f t="shared" si="337"/>
        <v>63,19</v>
      </c>
      <c r="I1314" s="43">
        <f t="shared" si="343"/>
        <v>66.19</v>
      </c>
      <c r="J1314" s="44"/>
      <c r="K1314" s="58">
        <f t="shared" si="338"/>
        <v>1151.5</v>
      </c>
      <c r="L1314" s="51">
        <f t="shared" si="339"/>
        <v>1152</v>
      </c>
      <c r="M1314" s="53">
        <v>1.1000000000000001</v>
      </c>
      <c r="N1314" s="54">
        <v>60</v>
      </c>
      <c r="O1314" s="55">
        <f t="shared" si="340"/>
        <v>1327.2</v>
      </c>
      <c r="P1314" s="57">
        <f t="shared" si="341"/>
        <v>1327</v>
      </c>
      <c r="Q1314" s="23"/>
      <c r="R1314" s="23"/>
      <c r="S1314" s="46">
        <v>25</v>
      </c>
      <c r="T1314" s="46">
        <v>25</v>
      </c>
      <c r="U1314" s="46">
        <f t="shared" si="334"/>
        <v>220</v>
      </c>
      <c r="V1314" s="15">
        <f t="shared" si="342"/>
        <v>270</v>
      </c>
    </row>
    <row r="1315" spans="1:22" ht="13.5" customHeight="1">
      <c r="A1315" s="235" t="str">
        <f t="shared" si="335"/>
        <v>LW15 12080Drewnopodobne</v>
      </c>
      <c r="B1315" s="18" t="s">
        <v>99</v>
      </c>
      <c r="C1315" s="14" t="s">
        <v>432</v>
      </c>
      <c r="D1315" s="15">
        <v>120</v>
      </c>
      <c r="E1315" s="13">
        <v>80</v>
      </c>
      <c r="F1315" s="61" t="s">
        <v>3060</v>
      </c>
      <c r="G1315" s="43" t="str">
        <f t="shared" si="336"/>
        <v>59,2</v>
      </c>
      <c r="H1315" s="43" t="str">
        <f t="shared" si="337"/>
        <v>59,2</v>
      </c>
      <c r="I1315" s="43">
        <f t="shared" si="343"/>
        <v>62.2</v>
      </c>
      <c r="J1315" s="44"/>
      <c r="K1315" s="58">
        <f t="shared" si="338"/>
        <v>911.5</v>
      </c>
      <c r="L1315" s="51">
        <f t="shared" si="339"/>
        <v>912</v>
      </c>
      <c r="M1315" s="53">
        <v>1.1000000000000001</v>
      </c>
      <c r="N1315" s="54">
        <v>60</v>
      </c>
      <c r="O1315" s="55">
        <f t="shared" si="340"/>
        <v>1063.2</v>
      </c>
      <c r="P1315" s="57">
        <f t="shared" si="341"/>
        <v>1063</v>
      </c>
      <c r="Q1315" s="23"/>
      <c r="R1315" s="23"/>
      <c r="S1315" s="46">
        <v>25</v>
      </c>
      <c r="T1315" s="46">
        <v>25</v>
      </c>
      <c r="U1315" s="46">
        <f t="shared" si="334"/>
        <v>200</v>
      </c>
      <c r="V1315" s="15">
        <f t="shared" si="342"/>
        <v>250</v>
      </c>
    </row>
    <row r="1316" spans="1:22" ht="13.5" customHeight="1">
      <c r="A1316" s="235" t="str">
        <f t="shared" si="335"/>
        <v>LW16 12080Drewnopodobne</v>
      </c>
      <c r="B1316" s="18" t="s">
        <v>100</v>
      </c>
      <c r="C1316" s="14" t="s">
        <v>432</v>
      </c>
      <c r="D1316" s="15">
        <v>120</v>
      </c>
      <c r="E1316" s="13">
        <v>80</v>
      </c>
      <c r="F1316" s="61" t="s">
        <v>3061</v>
      </c>
      <c r="G1316" s="43" t="str">
        <f t="shared" si="336"/>
        <v>61,68</v>
      </c>
      <c r="H1316" s="43" t="str">
        <f t="shared" si="337"/>
        <v>61,68</v>
      </c>
      <c r="I1316" s="43">
        <f t="shared" si="343"/>
        <v>64.680000000000007</v>
      </c>
      <c r="J1316" s="44"/>
      <c r="K1316" s="58">
        <f t="shared" si="338"/>
        <v>1054</v>
      </c>
      <c r="L1316" s="51">
        <f t="shared" si="339"/>
        <v>1054</v>
      </c>
      <c r="M1316" s="53">
        <v>1.1000000000000001</v>
      </c>
      <c r="N1316" s="54">
        <v>60</v>
      </c>
      <c r="O1316" s="55">
        <f t="shared" si="340"/>
        <v>1219.4000000000001</v>
      </c>
      <c r="P1316" s="57">
        <f t="shared" si="341"/>
        <v>1219</v>
      </c>
      <c r="Q1316" s="23"/>
      <c r="R1316" s="23"/>
      <c r="S1316" s="46">
        <v>25</v>
      </c>
      <c r="T1316" s="46">
        <v>25</v>
      </c>
      <c r="U1316" s="46">
        <f t="shared" si="334"/>
        <v>200</v>
      </c>
      <c r="V1316" s="15">
        <f t="shared" si="342"/>
        <v>250</v>
      </c>
    </row>
    <row r="1317" spans="1:22" ht="13.5" customHeight="1">
      <c r="A1317" s="235" t="str">
        <f t="shared" si="335"/>
        <v>LW17 12080Drewnopodobne</v>
      </c>
      <c r="B1317" s="18" t="s">
        <v>101</v>
      </c>
      <c r="C1317" s="14" t="s">
        <v>432</v>
      </c>
      <c r="D1317" s="15">
        <v>120</v>
      </c>
      <c r="E1317" s="13">
        <v>80</v>
      </c>
      <c r="F1317" s="61" t="s">
        <v>3062</v>
      </c>
      <c r="G1317" s="43" t="str">
        <f t="shared" si="336"/>
        <v>60,55</v>
      </c>
      <c r="H1317" s="43" t="str">
        <f t="shared" si="337"/>
        <v>60,55</v>
      </c>
      <c r="I1317" s="43">
        <f t="shared" si="343"/>
        <v>63.55</v>
      </c>
      <c r="J1317" s="44"/>
      <c r="K1317" s="58">
        <f t="shared" si="338"/>
        <v>1134.5</v>
      </c>
      <c r="L1317" s="51">
        <f t="shared" si="339"/>
        <v>1135</v>
      </c>
      <c r="M1317" s="53">
        <v>1.1000000000000001</v>
      </c>
      <c r="N1317" s="54">
        <v>60</v>
      </c>
      <c r="O1317" s="55">
        <f t="shared" si="340"/>
        <v>1308.5</v>
      </c>
      <c r="P1317" s="57">
        <f t="shared" si="341"/>
        <v>1308</v>
      </c>
      <c r="Q1317" s="23"/>
      <c r="R1317" s="23"/>
      <c r="S1317" s="46">
        <v>25</v>
      </c>
      <c r="T1317" s="46">
        <v>25</v>
      </c>
      <c r="U1317" s="46">
        <f t="shared" si="334"/>
        <v>200</v>
      </c>
      <c r="V1317" s="15">
        <f t="shared" si="342"/>
        <v>250</v>
      </c>
    </row>
    <row r="1318" spans="1:22" ht="13.5" customHeight="1">
      <c r="A1318" s="235" t="str">
        <f t="shared" si="335"/>
        <v>LW18 12080Drewnopodobne</v>
      </c>
      <c r="B1318" s="18" t="s">
        <v>102</v>
      </c>
      <c r="C1318" s="14" t="s">
        <v>432</v>
      </c>
      <c r="D1318" s="15">
        <v>120</v>
      </c>
      <c r="E1318" s="13">
        <v>80</v>
      </c>
      <c r="F1318" s="61" t="s">
        <v>3063</v>
      </c>
      <c r="G1318" s="43" t="str">
        <f t="shared" si="336"/>
        <v>63,01</v>
      </c>
      <c r="H1318" s="43" t="str">
        <f t="shared" si="337"/>
        <v>63,01</v>
      </c>
      <c r="I1318" s="43">
        <f t="shared" si="343"/>
        <v>66.009999999999991</v>
      </c>
      <c r="J1318" s="44"/>
      <c r="K1318" s="58">
        <f t="shared" si="338"/>
        <v>1187.5</v>
      </c>
      <c r="L1318" s="51">
        <f t="shared" si="339"/>
        <v>1188</v>
      </c>
      <c r="M1318" s="53">
        <v>1.1000000000000001</v>
      </c>
      <c r="N1318" s="54">
        <v>60</v>
      </c>
      <c r="O1318" s="55">
        <f t="shared" si="340"/>
        <v>1366.8000000000002</v>
      </c>
      <c r="P1318" s="57">
        <f t="shared" si="341"/>
        <v>1366</v>
      </c>
      <c r="Q1318" s="23"/>
      <c r="R1318" s="23"/>
      <c r="S1318" s="46">
        <v>25</v>
      </c>
      <c r="T1318" s="46">
        <v>25</v>
      </c>
      <c r="U1318" s="46">
        <f t="shared" si="334"/>
        <v>220</v>
      </c>
      <c r="V1318" s="15">
        <f t="shared" si="342"/>
        <v>270</v>
      </c>
    </row>
    <row r="1319" spans="1:22" ht="13.5" customHeight="1">
      <c r="A1319" s="235" t="str">
        <f t="shared" si="335"/>
        <v>LW19 12080Drewnopodobne</v>
      </c>
      <c r="B1319" s="18" t="s">
        <v>103</v>
      </c>
      <c r="C1319" s="14" t="s">
        <v>432</v>
      </c>
      <c r="D1319" s="15">
        <v>120</v>
      </c>
      <c r="E1319" s="13">
        <v>80</v>
      </c>
      <c r="F1319" s="61" t="s">
        <v>3064</v>
      </c>
      <c r="G1319" s="43" t="str">
        <f t="shared" si="336"/>
        <v>59,05</v>
      </c>
      <c r="H1319" s="43" t="str">
        <f t="shared" si="337"/>
        <v>59,05</v>
      </c>
      <c r="I1319" s="43">
        <f t="shared" si="343"/>
        <v>62.05</v>
      </c>
      <c r="J1319" s="44"/>
      <c r="K1319" s="58">
        <f t="shared" si="338"/>
        <v>995</v>
      </c>
      <c r="L1319" s="51">
        <f t="shared" si="339"/>
        <v>995</v>
      </c>
      <c r="M1319" s="53">
        <v>1.1000000000000001</v>
      </c>
      <c r="N1319" s="54">
        <v>60</v>
      </c>
      <c r="O1319" s="55">
        <f t="shared" si="340"/>
        <v>1154.5</v>
      </c>
      <c r="P1319" s="57">
        <f t="shared" si="341"/>
        <v>1154</v>
      </c>
      <c r="Q1319" s="23"/>
      <c r="R1319" s="23"/>
      <c r="S1319" s="46">
        <v>25</v>
      </c>
      <c r="T1319" s="46">
        <v>25</v>
      </c>
      <c r="U1319" s="46">
        <f t="shared" si="334"/>
        <v>200</v>
      </c>
      <c r="V1319" s="15">
        <f t="shared" si="342"/>
        <v>250</v>
      </c>
    </row>
    <row r="1320" spans="1:22" ht="13.5" customHeight="1">
      <c r="A1320" s="235" t="str">
        <f t="shared" si="335"/>
        <v>LW20 12080Drewnopodobne</v>
      </c>
      <c r="B1320" s="18" t="s">
        <v>105</v>
      </c>
      <c r="C1320" s="14" t="s">
        <v>432</v>
      </c>
      <c r="D1320" s="15">
        <v>120</v>
      </c>
      <c r="E1320" s="13">
        <v>80</v>
      </c>
      <c r="F1320" s="61" t="s">
        <v>3065</v>
      </c>
      <c r="G1320" s="43" t="str">
        <f t="shared" si="336"/>
        <v>61,54</v>
      </c>
      <c r="H1320" s="43" t="str">
        <f t="shared" si="337"/>
        <v>61,54</v>
      </c>
      <c r="I1320" s="43">
        <f t="shared" si="343"/>
        <v>64.539999999999992</v>
      </c>
      <c r="J1320" s="44"/>
      <c r="K1320" s="58">
        <f t="shared" si="338"/>
        <v>1087</v>
      </c>
      <c r="L1320" s="51">
        <f t="shared" si="339"/>
        <v>1087</v>
      </c>
      <c r="M1320" s="53">
        <v>1.1000000000000001</v>
      </c>
      <c r="N1320" s="54">
        <v>60</v>
      </c>
      <c r="O1320" s="55">
        <f t="shared" si="340"/>
        <v>1255.7</v>
      </c>
      <c r="P1320" s="57">
        <f t="shared" si="341"/>
        <v>1255</v>
      </c>
      <c r="Q1320" s="23"/>
      <c r="R1320" s="23"/>
      <c r="S1320" s="46">
        <v>25</v>
      </c>
      <c r="T1320" s="46">
        <v>25</v>
      </c>
      <c r="U1320" s="46">
        <f t="shared" si="334"/>
        <v>200</v>
      </c>
      <c r="V1320" s="15">
        <f t="shared" si="342"/>
        <v>250</v>
      </c>
    </row>
    <row r="1321" spans="1:22" ht="13.5" customHeight="1">
      <c r="A1321" s="235" t="str">
        <f t="shared" si="335"/>
        <v>LW2512080Drewnopodobne</v>
      </c>
      <c r="B1321" s="20" t="s">
        <v>559</v>
      </c>
      <c r="C1321" s="14" t="s">
        <v>432</v>
      </c>
      <c r="D1321" s="15">
        <v>120</v>
      </c>
      <c r="E1321" s="13">
        <v>80</v>
      </c>
      <c r="F1321" s="61" t="s">
        <v>3066</v>
      </c>
      <c r="G1321" s="43" t="str">
        <f t="shared" si="336"/>
        <v>48,61</v>
      </c>
      <c r="H1321" s="43" t="str">
        <f t="shared" si="337"/>
        <v>48,61</v>
      </c>
      <c r="I1321" s="43">
        <f t="shared" si="343"/>
        <v>51.61</v>
      </c>
      <c r="J1321" s="44"/>
      <c r="K1321" s="58">
        <f t="shared" si="338"/>
        <v>882.5</v>
      </c>
      <c r="L1321" s="51">
        <f t="shared" si="339"/>
        <v>883</v>
      </c>
      <c r="M1321" s="53">
        <v>1.1000000000000001</v>
      </c>
      <c r="N1321" s="54">
        <v>60</v>
      </c>
      <c r="O1321" s="55">
        <f t="shared" si="340"/>
        <v>1031.3000000000002</v>
      </c>
      <c r="P1321" s="57">
        <f t="shared" si="341"/>
        <v>1031</v>
      </c>
      <c r="Q1321" s="23"/>
      <c r="R1321" s="23"/>
      <c r="S1321" s="46">
        <v>25</v>
      </c>
      <c r="T1321" s="46">
        <v>25</v>
      </c>
      <c r="U1321" s="46">
        <f t="shared" si="334"/>
        <v>180</v>
      </c>
      <c r="V1321" s="15">
        <f t="shared" si="342"/>
        <v>230</v>
      </c>
    </row>
    <row r="1322" spans="1:22" ht="13.5" customHeight="1">
      <c r="A1322" s="235" t="str">
        <f t="shared" si="335"/>
        <v>LW2612080Drewnopodobne</v>
      </c>
      <c r="B1322" s="20" t="s">
        <v>560</v>
      </c>
      <c r="C1322" s="14" t="s">
        <v>432</v>
      </c>
      <c r="D1322" s="15">
        <v>120</v>
      </c>
      <c r="E1322" s="13">
        <v>80</v>
      </c>
      <c r="F1322" s="61" t="s">
        <v>3067</v>
      </c>
      <c r="G1322" s="43" t="str">
        <f t="shared" si="336"/>
        <v>51,07</v>
      </c>
      <c r="H1322" s="43" t="str">
        <f t="shared" si="337"/>
        <v>51,07</v>
      </c>
      <c r="I1322" s="43">
        <f t="shared" si="343"/>
        <v>54.07</v>
      </c>
      <c r="J1322" s="44"/>
      <c r="K1322" s="58">
        <f t="shared" si="338"/>
        <v>1014</v>
      </c>
      <c r="L1322" s="51">
        <f t="shared" si="339"/>
        <v>1014</v>
      </c>
      <c r="M1322" s="53">
        <v>1.1000000000000001</v>
      </c>
      <c r="N1322" s="54">
        <v>60</v>
      </c>
      <c r="O1322" s="55">
        <f t="shared" si="340"/>
        <v>1175.4000000000001</v>
      </c>
      <c r="P1322" s="57">
        <f t="shared" si="341"/>
        <v>1175</v>
      </c>
      <c r="Q1322" s="23"/>
      <c r="R1322" s="23"/>
      <c r="S1322" s="46">
        <v>25</v>
      </c>
      <c r="T1322" s="46">
        <v>25</v>
      </c>
      <c r="U1322" s="46">
        <f t="shared" si="334"/>
        <v>180</v>
      </c>
      <c r="V1322" s="15">
        <f t="shared" si="342"/>
        <v>230</v>
      </c>
    </row>
    <row r="1323" spans="1:22" ht="13.5" customHeight="1">
      <c r="A1323" s="235" t="str">
        <f t="shared" si="335"/>
        <v>LW2712080Drewnopodobne</v>
      </c>
      <c r="B1323" s="20" t="s">
        <v>1738</v>
      </c>
      <c r="C1323" s="14" t="s">
        <v>432</v>
      </c>
      <c r="D1323" s="15">
        <v>120</v>
      </c>
      <c r="E1323" s="13">
        <v>80</v>
      </c>
      <c r="F1323" s="61" t="s">
        <v>73</v>
      </c>
      <c r="G1323" s="43" t="str">
        <f t="shared" si="336"/>
        <v>52,36</v>
      </c>
      <c r="H1323" s="43" t="str">
        <f t="shared" si="337"/>
        <v>52,36</v>
      </c>
      <c r="I1323" s="43">
        <f t="shared" si="343"/>
        <v>55.36</v>
      </c>
      <c r="J1323" s="44"/>
      <c r="K1323" s="58">
        <f t="shared" si="338"/>
        <v>985.5</v>
      </c>
      <c r="L1323" s="51">
        <f t="shared" si="339"/>
        <v>986</v>
      </c>
      <c r="M1323" s="53">
        <v>1.1000000000000001</v>
      </c>
      <c r="N1323" s="54">
        <v>60</v>
      </c>
      <c r="O1323" s="55">
        <f t="shared" si="340"/>
        <v>1144.6000000000001</v>
      </c>
      <c r="P1323" s="57">
        <f t="shared" si="341"/>
        <v>1144</v>
      </c>
      <c r="Q1323" s="23"/>
      <c r="R1323" s="23"/>
      <c r="S1323" s="46">
        <v>25</v>
      </c>
      <c r="T1323" s="46">
        <v>25</v>
      </c>
      <c r="U1323" s="46">
        <f t="shared" si="334"/>
        <v>200</v>
      </c>
      <c r="V1323" s="15">
        <f t="shared" si="342"/>
        <v>250</v>
      </c>
    </row>
    <row r="1324" spans="1:22" ht="13.5" customHeight="1">
      <c r="A1324" s="235" t="str">
        <f t="shared" si="335"/>
        <v>LW2812080Drewnopodobne</v>
      </c>
      <c r="B1324" s="20" t="s">
        <v>1739</v>
      </c>
      <c r="C1324" s="14" t="s">
        <v>432</v>
      </c>
      <c r="D1324" s="15">
        <v>120</v>
      </c>
      <c r="E1324" s="13">
        <v>80</v>
      </c>
      <c r="F1324" s="61" t="s">
        <v>3068</v>
      </c>
      <c r="G1324" s="43" t="str">
        <f t="shared" si="336"/>
        <v>54,97</v>
      </c>
      <c r="H1324" s="43" t="str">
        <f t="shared" si="337"/>
        <v>54,97</v>
      </c>
      <c r="I1324" s="43">
        <f t="shared" si="343"/>
        <v>57.97</v>
      </c>
      <c r="J1324" s="44"/>
      <c r="K1324" s="58">
        <f t="shared" si="338"/>
        <v>1139.5</v>
      </c>
      <c r="L1324" s="51">
        <f t="shared" si="339"/>
        <v>1140</v>
      </c>
      <c r="M1324" s="53">
        <v>1.1000000000000001</v>
      </c>
      <c r="N1324" s="54">
        <v>60</v>
      </c>
      <c r="O1324" s="55">
        <f t="shared" si="340"/>
        <v>1314</v>
      </c>
      <c r="P1324" s="57">
        <f t="shared" si="341"/>
        <v>1314</v>
      </c>
      <c r="Q1324" s="23"/>
      <c r="R1324" s="23"/>
      <c r="S1324" s="46">
        <v>25</v>
      </c>
      <c r="T1324" s="46">
        <v>25</v>
      </c>
      <c r="U1324" s="46">
        <f t="shared" si="334"/>
        <v>200</v>
      </c>
      <c r="V1324" s="15">
        <f t="shared" si="342"/>
        <v>250</v>
      </c>
    </row>
    <row r="1325" spans="1:22" ht="13.5" customHeight="1">
      <c r="A1325" s="235" t="str">
        <f t="shared" si="335"/>
        <v>LW2912080Drewnopodobne</v>
      </c>
      <c r="B1325" s="20" t="s">
        <v>1740</v>
      </c>
      <c r="C1325" s="14" t="s">
        <v>432</v>
      </c>
      <c r="D1325" s="15">
        <v>120</v>
      </c>
      <c r="E1325" s="13">
        <v>80</v>
      </c>
      <c r="F1325" s="61" t="s">
        <v>3069</v>
      </c>
      <c r="G1325" s="43" t="str">
        <f t="shared" si="336"/>
        <v>58,55</v>
      </c>
      <c r="H1325" s="43" t="str">
        <f t="shared" si="337"/>
        <v>58,55</v>
      </c>
      <c r="I1325" s="43">
        <f t="shared" si="343"/>
        <v>61.55</v>
      </c>
      <c r="J1325" s="44"/>
      <c r="K1325" s="58">
        <f t="shared" si="338"/>
        <v>1077</v>
      </c>
      <c r="L1325" s="51">
        <f t="shared" si="339"/>
        <v>1077</v>
      </c>
      <c r="M1325" s="53">
        <v>1.1000000000000001</v>
      </c>
      <c r="N1325" s="54">
        <v>60</v>
      </c>
      <c r="O1325" s="55">
        <f t="shared" si="340"/>
        <v>1244.7</v>
      </c>
      <c r="P1325" s="57">
        <f t="shared" si="341"/>
        <v>1244</v>
      </c>
      <c r="Q1325" s="23"/>
      <c r="R1325" s="23"/>
      <c r="S1325" s="46">
        <v>25</v>
      </c>
      <c r="T1325" s="46">
        <v>25</v>
      </c>
      <c r="U1325" s="46">
        <f t="shared" si="334"/>
        <v>200</v>
      </c>
      <c r="V1325" s="15">
        <f t="shared" si="342"/>
        <v>250</v>
      </c>
    </row>
    <row r="1326" spans="1:22" ht="13.5" customHeight="1">
      <c r="A1326" s="235" t="str">
        <f t="shared" si="335"/>
        <v>LW3012080Drewnopodobne</v>
      </c>
      <c r="B1326" s="20" t="s">
        <v>1742</v>
      </c>
      <c r="C1326" s="14" t="s">
        <v>432</v>
      </c>
      <c r="D1326" s="15">
        <v>120</v>
      </c>
      <c r="E1326" s="13">
        <v>80</v>
      </c>
      <c r="F1326" s="61" t="s">
        <v>3070</v>
      </c>
      <c r="G1326" s="43" t="str">
        <f t="shared" si="336"/>
        <v>61,16</v>
      </c>
      <c r="H1326" s="43" t="str">
        <f t="shared" si="337"/>
        <v>61,16</v>
      </c>
      <c r="I1326" s="43">
        <f t="shared" si="343"/>
        <v>64.16</v>
      </c>
      <c r="J1326" s="44"/>
      <c r="K1326" s="58">
        <f t="shared" si="338"/>
        <v>1276.5</v>
      </c>
      <c r="L1326" s="51">
        <f t="shared" si="339"/>
        <v>1277</v>
      </c>
      <c r="M1326" s="53">
        <v>1.1000000000000001</v>
      </c>
      <c r="N1326" s="54">
        <v>60</v>
      </c>
      <c r="O1326" s="55">
        <f t="shared" si="340"/>
        <v>1464.7</v>
      </c>
      <c r="P1326" s="57">
        <f t="shared" si="341"/>
        <v>1464</v>
      </c>
      <c r="Q1326" s="23"/>
      <c r="R1326" s="23"/>
      <c r="S1326" s="46">
        <v>25</v>
      </c>
      <c r="T1326" s="46">
        <v>25</v>
      </c>
      <c r="U1326" s="46">
        <f t="shared" si="334"/>
        <v>200</v>
      </c>
      <c r="V1326" s="15">
        <f t="shared" si="342"/>
        <v>250</v>
      </c>
    </row>
    <row r="1327" spans="1:22" ht="13.5" customHeight="1">
      <c r="A1327" s="235" t="str">
        <f t="shared" si="335"/>
        <v>LW3112080Drewnopodobne</v>
      </c>
      <c r="B1327" s="20" t="s">
        <v>1743</v>
      </c>
      <c r="C1327" s="14" t="s">
        <v>432</v>
      </c>
      <c r="D1327" s="15">
        <v>120</v>
      </c>
      <c r="E1327" s="13">
        <v>80</v>
      </c>
      <c r="F1327" s="61" t="s">
        <v>3071</v>
      </c>
      <c r="G1327" s="43" t="str">
        <f t="shared" si="336"/>
        <v>63,13</v>
      </c>
      <c r="H1327" s="43" t="str">
        <f t="shared" si="337"/>
        <v>63,13</v>
      </c>
      <c r="I1327" s="43">
        <f t="shared" si="343"/>
        <v>66.13</v>
      </c>
      <c r="J1327" s="13"/>
      <c r="K1327" s="58">
        <f t="shared" si="338"/>
        <v>1242.5</v>
      </c>
      <c r="L1327" s="51">
        <f t="shared" si="339"/>
        <v>1243</v>
      </c>
      <c r="M1327" s="53">
        <v>1.1000000000000001</v>
      </c>
      <c r="N1327" s="54">
        <v>60</v>
      </c>
      <c r="O1327" s="55">
        <f t="shared" si="340"/>
        <v>1427.3000000000002</v>
      </c>
      <c r="P1327" s="57">
        <f t="shared" si="341"/>
        <v>1427</v>
      </c>
      <c r="Q1327" s="23"/>
      <c r="R1327" s="23"/>
      <c r="S1327" s="46">
        <v>25</v>
      </c>
      <c r="T1327" s="46">
        <v>25</v>
      </c>
      <c r="U1327" s="46">
        <f t="shared" si="334"/>
        <v>220</v>
      </c>
      <c r="V1327" s="15">
        <f t="shared" si="342"/>
        <v>270</v>
      </c>
    </row>
    <row r="1328" spans="1:22" ht="13.5" customHeight="1">
      <c r="A1328" s="235" t="str">
        <f t="shared" si="335"/>
        <v>LW3212080Drewnopodobne</v>
      </c>
      <c r="B1328" s="20" t="s">
        <v>1744</v>
      </c>
      <c r="C1328" s="14" t="s">
        <v>432</v>
      </c>
      <c r="D1328" s="15">
        <v>120</v>
      </c>
      <c r="E1328" s="13">
        <v>80</v>
      </c>
      <c r="F1328" s="61" t="s">
        <v>3072</v>
      </c>
      <c r="G1328" s="43" t="str">
        <f t="shared" si="336"/>
        <v>65,74</v>
      </c>
      <c r="H1328" s="43" t="str">
        <f t="shared" si="337"/>
        <v>65,74</v>
      </c>
      <c r="I1328" s="43">
        <f t="shared" si="343"/>
        <v>68.739999999999995</v>
      </c>
      <c r="J1328" s="44"/>
      <c r="K1328" s="58">
        <f t="shared" si="338"/>
        <v>1399</v>
      </c>
      <c r="L1328" s="51">
        <f t="shared" si="339"/>
        <v>1399</v>
      </c>
      <c r="M1328" s="53">
        <v>1.1000000000000001</v>
      </c>
      <c r="N1328" s="54">
        <v>60</v>
      </c>
      <c r="O1328" s="55">
        <f t="shared" si="340"/>
        <v>1598.9</v>
      </c>
      <c r="P1328" s="57">
        <f t="shared" si="341"/>
        <v>1598</v>
      </c>
      <c r="Q1328" s="23"/>
      <c r="R1328" s="23"/>
      <c r="S1328" s="46">
        <v>25</v>
      </c>
      <c r="T1328" s="46">
        <v>25</v>
      </c>
      <c r="U1328" s="46">
        <f t="shared" si="334"/>
        <v>220</v>
      </c>
      <c r="V1328" s="15">
        <f t="shared" si="342"/>
        <v>270</v>
      </c>
    </row>
    <row r="1329" spans="1:35" ht="13.5" customHeight="1">
      <c r="A1329" s="235" t="str">
        <f t="shared" si="335"/>
        <v>LW3312080Drewnopodobne</v>
      </c>
      <c r="B1329" s="20" t="s">
        <v>1745</v>
      </c>
      <c r="C1329" s="14" t="s">
        <v>432</v>
      </c>
      <c r="D1329" s="15">
        <v>120</v>
      </c>
      <c r="E1329" s="13">
        <v>80</v>
      </c>
      <c r="F1329" s="61" t="s">
        <v>3073</v>
      </c>
      <c r="G1329" s="43" t="str">
        <f t="shared" si="336"/>
        <v>67,6</v>
      </c>
      <c r="H1329" s="43" t="str">
        <f t="shared" si="337"/>
        <v>67,6</v>
      </c>
      <c r="I1329" s="43">
        <f t="shared" si="343"/>
        <v>70.599999999999994</v>
      </c>
      <c r="J1329" s="44"/>
      <c r="K1329" s="58">
        <f t="shared" si="338"/>
        <v>1221.5</v>
      </c>
      <c r="L1329" s="51">
        <f t="shared" si="339"/>
        <v>1222</v>
      </c>
      <c r="M1329" s="53">
        <v>1.1000000000000001</v>
      </c>
      <c r="N1329" s="54">
        <v>60</v>
      </c>
      <c r="O1329" s="55">
        <f t="shared" si="340"/>
        <v>1404.2</v>
      </c>
      <c r="P1329" s="57">
        <f t="shared" si="341"/>
        <v>1404</v>
      </c>
      <c r="Q1329" s="23"/>
      <c r="R1329" s="23"/>
      <c r="S1329" s="46">
        <v>25</v>
      </c>
      <c r="T1329" s="46">
        <v>25</v>
      </c>
      <c r="U1329" s="46">
        <f t="shared" si="334"/>
        <v>220</v>
      </c>
      <c r="V1329" s="15">
        <f t="shared" si="342"/>
        <v>270</v>
      </c>
    </row>
    <row r="1330" spans="1:35" ht="13.5" customHeight="1">
      <c r="A1330" s="235" t="str">
        <f t="shared" si="335"/>
        <v>LW3412080Drewnopodobne</v>
      </c>
      <c r="B1330" s="20" t="s">
        <v>1746</v>
      </c>
      <c r="C1330" s="14" t="s">
        <v>432</v>
      </c>
      <c r="D1330" s="15">
        <v>120</v>
      </c>
      <c r="E1330" s="13">
        <v>80</v>
      </c>
      <c r="F1330" s="61" t="s">
        <v>3074</v>
      </c>
      <c r="G1330" s="43" t="str">
        <f t="shared" si="336"/>
        <v>66,16</v>
      </c>
      <c r="H1330" s="43" t="str">
        <f t="shared" si="337"/>
        <v>66,16</v>
      </c>
      <c r="I1330" s="43">
        <f t="shared" si="343"/>
        <v>69.16</v>
      </c>
      <c r="J1330" s="44"/>
      <c r="K1330" s="58">
        <f t="shared" si="338"/>
        <v>1406.5</v>
      </c>
      <c r="L1330" s="51">
        <f t="shared" si="339"/>
        <v>1407</v>
      </c>
      <c r="M1330" s="53">
        <v>1.1000000000000001</v>
      </c>
      <c r="N1330" s="54">
        <v>60</v>
      </c>
      <c r="O1330" s="55">
        <f t="shared" si="340"/>
        <v>1607.7</v>
      </c>
      <c r="P1330" s="57">
        <f t="shared" si="341"/>
        <v>1607</v>
      </c>
      <c r="Q1330" s="23"/>
      <c r="R1330" s="23"/>
      <c r="S1330" s="46">
        <v>25</v>
      </c>
      <c r="T1330" s="46">
        <v>25</v>
      </c>
      <c r="U1330" s="46">
        <f t="shared" si="334"/>
        <v>220</v>
      </c>
      <c r="V1330" s="15">
        <f t="shared" si="342"/>
        <v>270</v>
      </c>
    </row>
    <row r="1331" spans="1:35" ht="13.5" customHeight="1">
      <c r="A1331" s="235" t="str">
        <f t="shared" si="335"/>
        <v>LW3512080Drewnopodobne</v>
      </c>
      <c r="B1331" s="20" t="s">
        <v>1747</v>
      </c>
      <c r="C1331" s="14" t="s">
        <v>432</v>
      </c>
      <c r="D1331" s="15">
        <v>120</v>
      </c>
      <c r="E1331" s="13">
        <v>80</v>
      </c>
      <c r="F1331" s="61" t="s">
        <v>3075</v>
      </c>
      <c r="G1331" s="43" t="str">
        <f t="shared" si="336"/>
        <v>59,16</v>
      </c>
      <c r="H1331" s="43" t="str">
        <f t="shared" si="337"/>
        <v>59,16</v>
      </c>
      <c r="I1331" s="43">
        <f t="shared" si="343"/>
        <v>62.16</v>
      </c>
      <c r="J1331" s="44"/>
      <c r="K1331" s="58">
        <f t="shared" si="338"/>
        <v>1004</v>
      </c>
      <c r="L1331" s="51">
        <f t="shared" si="339"/>
        <v>1004</v>
      </c>
      <c r="M1331" s="53">
        <v>1.1000000000000001</v>
      </c>
      <c r="N1331" s="54">
        <v>60</v>
      </c>
      <c r="O1331" s="55">
        <f t="shared" si="340"/>
        <v>1164.4000000000001</v>
      </c>
      <c r="P1331" s="57">
        <f t="shared" si="341"/>
        <v>1164</v>
      </c>
      <c r="Q1331" s="23"/>
      <c r="R1331" s="23"/>
      <c r="S1331" s="46">
        <v>25</v>
      </c>
      <c r="T1331" s="46">
        <v>25</v>
      </c>
      <c r="U1331" s="46">
        <f t="shared" si="334"/>
        <v>200</v>
      </c>
      <c r="V1331" s="15">
        <f t="shared" si="342"/>
        <v>250</v>
      </c>
    </row>
    <row r="1332" spans="1:35" ht="13.5" customHeight="1">
      <c r="A1332" s="235" t="str">
        <f t="shared" si="335"/>
        <v>LW3612080Drewnopodobne</v>
      </c>
      <c r="B1332" s="20" t="s">
        <v>1748</v>
      </c>
      <c r="C1332" s="14" t="s">
        <v>432</v>
      </c>
      <c r="D1332" s="15">
        <v>120</v>
      </c>
      <c r="E1332" s="13">
        <v>80</v>
      </c>
      <c r="F1332" s="61" t="s">
        <v>3076</v>
      </c>
      <c r="G1332" s="43" t="str">
        <f t="shared" si="336"/>
        <v>61,77</v>
      </c>
      <c r="H1332" s="43" t="str">
        <f t="shared" si="337"/>
        <v>61,77</v>
      </c>
      <c r="I1332" s="43">
        <f t="shared" si="343"/>
        <v>64.77000000000001</v>
      </c>
      <c r="J1332" s="44"/>
      <c r="K1332" s="58">
        <f t="shared" si="338"/>
        <v>1161</v>
      </c>
      <c r="L1332" s="51">
        <f t="shared" si="339"/>
        <v>1161</v>
      </c>
      <c r="M1332" s="53">
        <v>1.1000000000000001</v>
      </c>
      <c r="N1332" s="54">
        <v>60</v>
      </c>
      <c r="O1332" s="55">
        <f t="shared" si="340"/>
        <v>1337.1000000000001</v>
      </c>
      <c r="P1332" s="57">
        <f t="shared" si="341"/>
        <v>1337</v>
      </c>
      <c r="Q1332" s="23"/>
      <c r="R1332" s="23"/>
      <c r="S1332" s="46">
        <v>25</v>
      </c>
      <c r="T1332" s="46">
        <v>25</v>
      </c>
      <c r="U1332" s="46">
        <f t="shared" si="334"/>
        <v>200</v>
      </c>
      <c r="V1332" s="15">
        <f t="shared" si="342"/>
        <v>250</v>
      </c>
    </row>
    <row r="1333" spans="1:35" ht="13.5" customHeight="1">
      <c r="A1333" s="235" t="str">
        <f t="shared" si="335"/>
        <v>LW3712080Drewnopodobne</v>
      </c>
      <c r="B1333" s="20" t="s">
        <v>1907</v>
      </c>
      <c r="C1333" s="14" t="s">
        <v>432</v>
      </c>
      <c r="D1333" s="15">
        <v>120</v>
      </c>
      <c r="E1333" s="13">
        <v>80</v>
      </c>
      <c r="F1333" s="61" t="s">
        <v>3077</v>
      </c>
      <c r="G1333" s="43" t="str">
        <f t="shared" si="336"/>
        <v>59,94</v>
      </c>
      <c r="H1333" s="43" t="str">
        <f t="shared" si="337"/>
        <v>59,94</v>
      </c>
      <c r="I1333" s="43">
        <f t="shared" si="343"/>
        <v>62.94</v>
      </c>
      <c r="J1333" s="44"/>
      <c r="K1333" s="58">
        <f t="shared" si="338"/>
        <v>939</v>
      </c>
      <c r="L1333" s="51">
        <f t="shared" si="339"/>
        <v>939</v>
      </c>
      <c r="M1333" s="53">
        <v>1.1000000000000001</v>
      </c>
      <c r="N1333" s="54">
        <v>60</v>
      </c>
      <c r="O1333" s="55">
        <f t="shared" si="340"/>
        <v>1092.9000000000001</v>
      </c>
      <c r="P1333" s="57">
        <f t="shared" si="341"/>
        <v>1092</v>
      </c>
      <c r="Q1333" s="23"/>
      <c r="R1333" s="23"/>
      <c r="S1333" s="46">
        <v>25</v>
      </c>
      <c r="T1333" s="46">
        <v>25</v>
      </c>
      <c r="U1333" s="46">
        <f t="shared" si="334"/>
        <v>200</v>
      </c>
      <c r="V1333" s="15">
        <f t="shared" si="342"/>
        <v>250</v>
      </c>
    </row>
    <row r="1334" spans="1:35" s="4" customFormat="1" ht="13.5" customHeight="1">
      <c r="A1334" s="235" t="str">
        <f t="shared" si="335"/>
        <v>LW3812080Drewnopodobne</v>
      </c>
      <c r="B1334" s="20" t="s">
        <v>1978</v>
      </c>
      <c r="C1334" s="14" t="s">
        <v>432</v>
      </c>
      <c r="D1334" s="15">
        <v>120</v>
      </c>
      <c r="E1334" s="13">
        <v>80</v>
      </c>
      <c r="F1334" s="61" t="s">
        <v>3060</v>
      </c>
      <c r="G1334" s="43" t="str">
        <f t="shared" si="336"/>
        <v>59,2</v>
      </c>
      <c r="H1334" s="43" t="str">
        <f t="shared" si="337"/>
        <v>59,2</v>
      </c>
      <c r="I1334" s="43">
        <f t="shared" si="343"/>
        <v>62.2</v>
      </c>
      <c r="J1334" s="44"/>
      <c r="K1334" s="58">
        <f t="shared" si="338"/>
        <v>1074</v>
      </c>
      <c r="L1334" s="51">
        <f t="shared" si="339"/>
        <v>1074</v>
      </c>
      <c r="M1334" s="53">
        <v>1.1000000000000001</v>
      </c>
      <c r="N1334" s="54">
        <v>60</v>
      </c>
      <c r="O1334" s="55">
        <f t="shared" si="340"/>
        <v>1241.4000000000001</v>
      </c>
      <c r="P1334" s="57">
        <f t="shared" si="341"/>
        <v>1241</v>
      </c>
      <c r="Q1334" s="23"/>
      <c r="R1334" s="23"/>
      <c r="S1334" s="46">
        <v>25</v>
      </c>
      <c r="T1334" s="46">
        <v>25</v>
      </c>
      <c r="U1334" s="46">
        <f t="shared" si="334"/>
        <v>200</v>
      </c>
      <c r="V1334" s="15">
        <f t="shared" si="342"/>
        <v>250</v>
      </c>
    </row>
    <row r="1335" spans="1:35" ht="13.5" customHeight="1">
      <c r="A1335" s="23" t="str">
        <f t="shared" ref="A1335:A1371" si="344">CONCATENATE(B1335,D1335,E1335,C1335)</f>
        <v>LW duble 1 13050Podstawowy</v>
      </c>
      <c r="B1335" s="18" t="s">
        <v>90</v>
      </c>
      <c r="C1335" s="14" t="s">
        <v>431</v>
      </c>
      <c r="D1335" s="15">
        <v>130</v>
      </c>
      <c r="E1335" s="13">
        <v>50</v>
      </c>
      <c r="F1335" s="61" t="s">
        <v>79</v>
      </c>
      <c r="G1335" s="43" t="str">
        <f t="shared" ref="G1335:G1371" si="345">LEFT(F1335,FIND("kg",F1335)-2)</f>
        <v>41,48</v>
      </c>
      <c r="H1335" s="43" t="str">
        <f t="shared" ref="H1335:H1371" si="346">MID(G1335,1,5)</f>
        <v>41,48</v>
      </c>
      <c r="I1335" s="43">
        <f t="shared" ref="I1335:I1371" si="347">H1335+3</f>
        <v>44.48</v>
      </c>
      <c r="J1335" s="61" t="s">
        <v>3212</v>
      </c>
      <c r="K1335" s="58" t="str">
        <f t="shared" ref="K1335:K1371" si="348">LEFT(J1335,FIND("zł",J1335)-2)</f>
        <v>687,97</v>
      </c>
      <c r="L1335" s="47">
        <f t="shared" ref="L1335:L1371" si="349">ROUNDUP(K1335,0)</f>
        <v>688</v>
      </c>
      <c r="M1335" s="53">
        <v>1.1000000000000001</v>
      </c>
      <c r="N1335" s="54">
        <v>60</v>
      </c>
      <c r="O1335" s="55">
        <f t="shared" ref="O1335:O1371" si="350">L1335*M1335+N1335</f>
        <v>816.80000000000007</v>
      </c>
      <c r="P1335" s="57">
        <f>INT(O1335)</f>
        <v>816</v>
      </c>
      <c r="Q1335" s="23"/>
      <c r="R1335" s="23"/>
      <c r="S1335" s="46">
        <v>25</v>
      </c>
      <c r="T1335" s="46">
        <v>25</v>
      </c>
      <c r="U1335" s="46">
        <f t="shared" si="334"/>
        <v>160</v>
      </c>
      <c r="V1335" s="15">
        <f t="shared" ref="V1335:V1371" si="351">SUM(S1335:U1335)</f>
        <v>210</v>
      </c>
      <c r="Y1335" s="4"/>
      <c r="Z1335" s="4"/>
      <c r="AA1335" s="40"/>
      <c r="AB1335" s="5"/>
      <c r="AC1335" s="4"/>
      <c r="AD1335" s="5"/>
      <c r="AE1335" s="4"/>
      <c r="AF1335" s="4"/>
      <c r="AG1335" s="4"/>
      <c r="AH1335" s="4"/>
      <c r="AI1335" s="4"/>
    </row>
    <row r="1336" spans="1:35" ht="13.5" customHeight="1">
      <c r="A1336" s="23" t="str">
        <f t="shared" si="344"/>
        <v>LW duble 2 13050Podstawowy</v>
      </c>
      <c r="B1336" s="18" t="s">
        <v>91</v>
      </c>
      <c r="C1336" s="14" t="s">
        <v>431</v>
      </c>
      <c r="D1336" s="15">
        <v>130</v>
      </c>
      <c r="E1336" s="13">
        <v>50</v>
      </c>
      <c r="F1336" s="61" t="s">
        <v>3146</v>
      </c>
      <c r="G1336" s="43" t="str">
        <f t="shared" si="345"/>
        <v>40,6</v>
      </c>
      <c r="H1336" s="43" t="str">
        <f t="shared" si="346"/>
        <v>40,6</v>
      </c>
      <c r="I1336" s="43">
        <f t="shared" si="347"/>
        <v>43.6</v>
      </c>
      <c r="J1336" s="61" t="s">
        <v>3213</v>
      </c>
      <c r="K1336" s="58" t="str">
        <f t="shared" si="348"/>
        <v>790,45</v>
      </c>
      <c r="L1336" s="47">
        <f t="shared" si="349"/>
        <v>791</v>
      </c>
      <c r="M1336" s="53">
        <v>1.1000000000000001</v>
      </c>
      <c r="N1336" s="54">
        <v>60</v>
      </c>
      <c r="O1336" s="55">
        <f t="shared" si="350"/>
        <v>930.1</v>
      </c>
      <c r="P1336" s="57">
        <f t="shared" ref="P1336:P1371" si="352">INT(O1336)</f>
        <v>930</v>
      </c>
      <c r="Q1336" s="23"/>
      <c r="R1336" s="23"/>
      <c r="S1336" s="46">
        <v>25</v>
      </c>
      <c r="T1336" s="46">
        <v>25</v>
      </c>
      <c r="U1336" s="46">
        <f t="shared" si="334"/>
        <v>160</v>
      </c>
      <c r="V1336" s="15">
        <f t="shared" si="351"/>
        <v>210</v>
      </c>
      <c r="Y1336" s="4"/>
      <c r="Z1336" s="4"/>
      <c r="AA1336" s="40"/>
      <c r="AB1336" s="5"/>
      <c r="AC1336" s="4"/>
      <c r="AD1336" s="4"/>
      <c r="AE1336" s="4"/>
      <c r="AF1336" s="4"/>
      <c r="AG1336" s="4"/>
      <c r="AH1336" s="4"/>
      <c r="AI1336" s="4"/>
    </row>
    <row r="1337" spans="1:35" ht="13.5" customHeight="1">
      <c r="A1337" s="23" t="str">
        <f t="shared" si="344"/>
        <v>LW duble 3 13050Podstawowy</v>
      </c>
      <c r="B1337" s="18" t="s">
        <v>92</v>
      </c>
      <c r="C1337" s="14" t="s">
        <v>431</v>
      </c>
      <c r="D1337" s="15">
        <v>130</v>
      </c>
      <c r="E1337" s="13">
        <v>50</v>
      </c>
      <c r="F1337" s="61" t="s">
        <v>3147</v>
      </c>
      <c r="G1337" s="43" t="str">
        <f t="shared" si="345"/>
        <v>46,17</v>
      </c>
      <c r="H1337" s="43" t="str">
        <f t="shared" si="346"/>
        <v>46,17</v>
      </c>
      <c r="I1337" s="43">
        <f t="shared" si="347"/>
        <v>49.17</v>
      </c>
      <c r="J1337" s="61" t="s">
        <v>3214</v>
      </c>
      <c r="K1337" s="58" t="str">
        <f t="shared" si="348"/>
        <v>1004,09</v>
      </c>
      <c r="L1337" s="47">
        <f t="shared" si="349"/>
        <v>1005</v>
      </c>
      <c r="M1337" s="53">
        <v>1.1000000000000001</v>
      </c>
      <c r="N1337" s="54">
        <v>60</v>
      </c>
      <c r="O1337" s="55">
        <f t="shared" si="350"/>
        <v>1165.5</v>
      </c>
      <c r="P1337" s="57">
        <f t="shared" si="352"/>
        <v>1165</v>
      </c>
      <c r="Q1337" s="23"/>
      <c r="R1337" s="23"/>
      <c r="S1337" s="46">
        <v>25</v>
      </c>
      <c r="T1337" s="46">
        <v>25</v>
      </c>
      <c r="U1337" s="46">
        <f t="shared" si="334"/>
        <v>160</v>
      </c>
      <c r="V1337" s="15">
        <f t="shared" si="351"/>
        <v>210</v>
      </c>
      <c r="Y1337" s="4"/>
      <c r="Z1337" s="4"/>
      <c r="AA1337" s="40"/>
      <c r="AB1337" s="5"/>
      <c r="AC1337" s="4"/>
      <c r="AD1337" s="4"/>
      <c r="AE1337" s="4"/>
      <c r="AF1337" s="4"/>
      <c r="AG1337" s="4"/>
      <c r="AH1337" s="4"/>
      <c r="AI1337" s="4"/>
    </row>
    <row r="1338" spans="1:35" ht="13.5" customHeight="1">
      <c r="A1338" s="23" t="str">
        <f t="shared" si="344"/>
        <v>LW1 13050Podstawowy</v>
      </c>
      <c r="B1338" s="18" t="s">
        <v>93</v>
      </c>
      <c r="C1338" s="14" t="s">
        <v>431</v>
      </c>
      <c r="D1338" s="15">
        <v>130</v>
      </c>
      <c r="E1338" s="13">
        <v>50</v>
      </c>
      <c r="F1338" s="61" t="s">
        <v>0</v>
      </c>
      <c r="G1338" s="43" t="str">
        <f t="shared" si="345"/>
        <v>29,99</v>
      </c>
      <c r="H1338" s="43" t="str">
        <f t="shared" si="346"/>
        <v>29,99</v>
      </c>
      <c r="I1338" s="43">
        <f t="shared" si="347"/>
        <v>32.989999999999995</v>
      </c>
      <c r="J1338" s="61" t="s">
        <v>3215</v>
      </c>
      <c r="K1338" s="58" t="str">
        <f t="shared" si="348"/>
        <v>439,57</v>
      </c>
      <c r="L1338" s="47">
        <f t="shared" si="349"/>
        <v>440</v>
      </c>
      <c r="M1338" s="53">
        <v>1.1000000000000001</v>
      </c>
      <c r="N1338" s="54">
        <v>60</v>
      </c>
      <c r="O1338" s="55">
        <f t="shared" si="350"/>
        <v>544</v>
      </c>
      <c r="P1338" s="57">
        <f t="shared" si="352"/>
        <v>544</v>
      </c>
      <c r="Q1338" s="23"/>
      <c r="R1338" s="23"/>
      <c r="S1338" s="46">
        <v>25</v>
      </c>
      <c r="T1338" s="46">
        <v>25</v>
      </c>
      <c r="U1338" s="46">
        <f t="shared" si="334"/>
        <v>120</v>
      </c>
      <c r="V1338" s="15">
        <f t="shared" si="351"/>
        <v>170</v>
      </c>
      <c r="Y1338" s="4"/>
      <c r="Z1338" s="4"/>
      <c r="AA1338" s="40"/>
      <c r="AB1338" s="5"/>
      <c r="AC1338" s="4"/>
      <c r="AD1338" s="4"/>
      <c r="AE1338" s="4"/>
      <c r="AF1338" s="4"/>
      <c r="AG1338" s="4"/>
      <c r="AH1338" s="4"/>
      <c r="AI1338" s="4"/>
    </row>
    <row r="1339" spans="1:35" ht="13.5" customHeight="1">
      <c r="A1339" s="23" t="str">
        <f t="shared" si="344"/>
        <v>LW2 13050Podstawowy</v>
      </c>
      <c r="B1339" s="18" t="s">
        <v>104</v>
      </c>
      <c r="C1339" s="14" t="s">
        <v>431</v>
      </c>
      <c r="D1339" s="15">
        <v>130</v>
      </c>
      <c r="E1339" s="13">
        <v>50</v>
      </c>
      <c r="F1339" s="61" t="s">
        <v>3148</v>
      </c>
      <c r="G1339" s="43" t="str">
        <f t="shared" si="345"/>
        <v>31,46</v>
      </c>
      <c r="H1339" s="43" t="str">
        <f t="shared" si="346"/>
        <v>31,46</v>
      </c>
      <c r="I1339" s="43">
        <f t="shared" si="347"/>
        <v>34.46</v>
      </c>
      <c r="J1339" s="61" t="s">
        <v>3216</v>
      </c>
      <c r="K1339" s="58" t="str">
        <f t="shared" si="348"/>
        <v>487,51</v>
      </c>
      <c r="L1339" s="47">
        <f t="shared" si="349"/>
        <v>488</v>
      </c>
      <c r="M1339" s="53">
        <v>1.1000000000000001</v>
      </c>
      <c r="N1339" s="54">
        <v>60</v>
      </c>
      <c r="O1339" s="55">
        <f t="shared" si="350"/>
        <v>596.80000000000007</v>
      </c>
      <c r="P1339" s="57">
        <f t="shared" si="352"/>
        <v>596</v>
      </c>
      <c r="Q1339" s="23"/>
      <c r="R1339" s="23"/>
      <c r="S1339" s="46">
        <v>25</v>
      </c>
      <c r="T1339" s="46">
        <v>25</v>
      </c>
      <c r="U1339" s="46">
        <f t="shared" si="334"/>
        <v>120</v>
      </c>
      <c r="V1339" s="15">
        <f t="shared" si="351"/>
        <v>170</v>
      </c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</row>
    <row r="1340" spans="1:35" ht="13.5" customHeight="1">
      <c r="A1340" s="23" t="str">
        <f t="shared" si="344"/>
        <v>LW3 13050Podstawowy</v>
      </c>
      <c r="B1340" s="18" t="s">
        <v>106</v>
      </c>
      <c r="C1340" s="14" t="s">
        <v>431</v>
      </c>
      <c r="D1340" s="15">
        <v>130</v>
      </c>
      <c r="E1340" s="13">
        <v>50</v>
      </c>
      <c r="F1340" s="61" t="s">
        <v>3149</v>
      </c>
      <c r="G1340" s="43" t="str">
        <f t="shared" si="345"/>
        <v>31,28</v>
      </c>
      <c r="H1340" s="43" t="str">
        <f t="shared" si="346"/>
        <v>31,28</v>
      </c>
      <c r="I1340" s="43">
        <f t="shared" si="347"/>
        <v>34.28</v>
      </c>
      <c r="J1340" s="61" t="s">
        <v>3217</v>
      </c>
      <c r="K1340" s="58" t="str">
        <f t="shared" si="348"/>
        <v>499,62</v>
      </c>
      <c r="L1340" s="47">
        <f t="shared" si="349"/>
        <v>500</v>
      </c>
      <c r="M1340" s="53">
        <v>1.1000000000000001</v>
      </c>
      <c r="N1340" s="54">
        <v>60</v>
      </c>
      <c r="O1340" s="55">
        <f t="shared" si="350"/>
        <v>610</v>
      </c>
      <c r="P1340" s="57">
        <f t="shared" si="352"/>
        <v>610</v>
      </c>
      <c r="Q1340" s="23"/>
      <c r="R1340" s="23"/>
      <c r="S1340" s="46">
        <v>25</v>
      </c>
      <c r="T1340" s="46">
        <v>25</v>
      </c>
      <c r="U1340" s="46">
        <f t="shared" si="334"/>
        <v>120</v>
      </c>
      <c r="V1340" s="15">
        <f t="shared" si="351"/>
        <v>170</v>
      </c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</row>
    <row r="1341" spans="1:35" ht="13.5" customHeight="1">
      <c r="A1341" s="23" t="str">
        <f t="shared" si="344"/>
        <v>LW4 13050Podstawowy</v>
      </c>
      <c r="B1341" s="18" t="s">
        <v>107</v>
      </c>
      <c r="C1341" s="14" t="s">
        <v>431</v>
      </c>
      <c r="D1341" s="15">
        <v>130</v>
      </c>
      <c r="E1341" s="13">
        <v>50</v>
      </c>
      <c r="F1341" s="61" t="s">
        <v>3150</v>
      </c>
      <c r="G1341" s="43" t="str">
        <f t="shared" si="345"/>
        <v>35,06</v>
      </c>
      <c r="H1341" s="43" t="str">
        <f t="shared" si="346"/>
        <v>35,06</v>
      </c>
      <c r="I1341" s="43">
        <f t="shared" si="347"/>
        <v>38.06</v>
      </c>
      <c r="J1341" s="61" t="s">
        <v>3218</v>
      </c>
      <c r="K1341" s="58" t="str">
        <f t="shared" si="348"/>
        <v>576,63</v>
      </c>
      <c r="L1341" s="47">
        <f t="shared" si="349"/>
        <v>577</v>
      </c>
      <c r="M1341" s="53">
        <v>1.1000000000000001</v>
      </c>
      <c r="N1341" s="54">
        <v>60</v>
      </c>
      <c r="O1341" s="55">
        <f t="shared" si="350"/>
        <v>694.7</v>
      </c>
      <c r="P1341" s="57">
        <f t="shared" si="352"/>
        <v>694</v>
      </c>
      <c r="Q1341" s="23"/>
      <c r="R1341" s="23"/>
      <c r="S1341" s="46">
        <v>25</v>
      </c>
      <c r="T1341" s="46">
        <v>25</v>
      </c>
      <c r="U1341" s="46">
        <f t="shared" si="334"/>
        <v>120</v>
      </c>
      <c r="V1341" s="15">
        <f t="shared" si="351"/>
        <v>170</v>
      </c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</row>
    <row r="1342" spans="1:35" ht="13.5" customHeight="1">
      <c r="A1342" s="23" t="str">
        <f t="shared" si="344"/>
        <v>LW5 13050Podstawowy</v>
      </c>
      <c r="B1342" s="18" t="s">
        <v>108</v>
      </c>
      <c r="C1342" s="14" t="s">
        <v>431</v>
      </c>
      <c r="D1342" s="15">
        <v>130</v>
      </c>
      <c r="E1342" s="13">
        <v>50</v>
      </c>
      <c r="F1342" s="61" t="s">
        <v>3151</v>
      </c>
      <c r="G1342" s="43" t="str">
        <f t="shared" si="345"/>
        <v>35,69</v>
      </c>
      <c r="H1342" s="43" t="str">
        <f t="shared" si="346"/>
        <v>35,69</v>
      </c>
      <c r="I1342" s="43">
        <f t="shared" si="347"/>
        <v>38.69</v>
      </c>
      <c r="J1342" s="61" t="s">
        <v>3219</v>
      </c>
      <c r="K1342" s="58" t="str">
        <f t="shared" si="348"/>
        <v>608,25</v>
      </c>
      <c r="L1342" s="47">
        <f t="shared" si="349"/>
        <v>609</v>
      </c>
      <c r="M1342" s="53">
        <v>1.1000000000000001</v>
      </c>
      <c r="N1342" s="54">
        <v>60</v>
      </c>
      <c r="O1342" s="55">
        <f t="shared" si="350"/>
        <v>729.90000000000009</v>
      </c>
      <c r="P1342" s="57">
        <f t="shared" si="352"/>
        <v>729</v>
      </c>
      <c r="Q1342" s="23"/>
      <c r="R1342" s="23"/>
      <c r="S1342" s="46">
        <v>25</v>
      </c>
      <c r="T1342" s="46">
        <v>25</v>
      </c>
      <c r="U1342" s="46">
        <f t="shared" si="334"/>
        <v>120</v>
      </c>
      <c r="V1342" s="15">
        <f t="shared" si="351"/>
        <v>170</v>
      </c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</row>
    <row r="1343" spans="1:35" ht="13.5" customHeight="1">
      <c r="A1343" s="23" t="str">
        <f t="shared" si="344"/>
        <v>LW6 13050Podstawowy</v>
      </c>
      <c r="B1343" s="18" t="s">
        <v>109</v>
      </c>
      <c r="C1343" s="14" t="s">
        <v>431</v>
      </c>
      <c r="D1343" s="15">
        <v>130</v>
      </c>
      <c r="E1343" s="13">
        <v>50</v>
      </c>
      <c r="F1343" s="61" t="s">
        <v>2143</v>
      </c>
      <c r="G1343" s="43" t="str">
        <f t="shared" si="345"/>
        <v>38,5</v>
      </c>
      <c r="H1343" s="43" t="str">
        <f t="shared" si="346"/>
        <v>38,5</v>
      </c>
      <c r="I1343" s="43">
        <f t="shared" si="347"/>
        <v>41.5</v>
      </c>
      <c r="J1343" s="61" t="s">
        <v>3220</v>
      </c>
      <c r="K1343" s="58" t="str">
        <f t="shared" si="348"/>
        <v>670,28</v>
      </c>
      <c r="L1343" s="47">
        <f t="shared" si="349"/>
        <v>671</v>
      </c>
      <c r="M1343" s="53">
        <v>1.1000000000000001</v>
      </c>
      <c r="N1343" s="54">
        <v>60</v>
      </c>
      <c r="O1343" s="55">
        <f t="shared" si="350"/>
        <v>798.1</v>
      </c>
      <c r="P1343" s="57">
        <f t="shared" si="352"/>
        <v>798</v>
      </c>
      <c r="Q1343" s="23"/>
      <c r="R1343" s="23"/>
      <c r="S1343" s="46">
        <v>25</v>
      </c>
      <c r="T1343" s="46">
        <v>25</v>
      </c>
      <c r="U1343" s="46">
        <f t="shared" si="334"/>
        <v>160</v>
      </c>
      <c r="V1343" s="15">
        <f t="shared" si="351"/>
        <v>210</v>
      </c>
    </row>
    <row r="1344" spans="1:35" ht="13.5" customHeight="1">
      <c r="A1344" s="23" t="str">
        <f t="shared" si="344"/>
        <v>LW7 13050Podstawowy</v>
      </c>
      <c r="B1344" s="18" t="s">
        <v>110</v>
      </c>
      <c r="C1344" s="14" t="s">
        <v>431</v>
      </c>
      <c r="D1344" s="15">
        <v>130</v>
      </c>
      <c r="E1344" s="13">
        <v>50</v>
      </c>
      <c r="F1344" s="61" t="s">
        <v>3152</v>
      </c>
      <c r="G1344" s="43" t="str">
        <f t="shared" si="345"/>
        <v>33,91</v>
      </c>
      <c r="H1344" s="43" t="str">
        <f t="shared" si="346"/>
        <v>33,91</v>
      </c>
      <c r="I1344" s="43">
        <f t="shared" si="347"/>
        <v>36.909999999999997</v>
      </c>
      <c r="J1344" s="61" t="s">
        <v>3221</v>
      </c>
      <c r="K1344" s="58" t="str">
        <f t="shared" si="348"/>
        <v>572,45</v>
      </c>
      <c r="L1344" s="47">
        <f t="shared" si="349"/>
        <v>573</v>
      </c>
      <c r="M1344" s="53">
        <v>1.1000000000000001</v>
      </c>
      <c r="N1344" s="54">
        <v>60</v>
      </c>
      <c r="O1344" s="55">
        <f t="shared" si="350"/>
        <v>690.30000000000007</v>
      </c>
      <c r="P1344" s="57">
        <f t="shared" si="352"/>
        <v>690</v>
      </c>
      <c r="Q1344" s="23"/>
      <c r="R1344" s="23"/>
      <c r="S1344" s="46">
        <v>25</v>
      </c>
      <c r="T1344" s="46">
        <v>25</v>
      </c>
      <c r="U1344" s="46">
        <f t="shared" si="334"/>
        <v>120</v>
      </c>
      <c r="V1344" s="15">
        <f t="shared" si="351"/>
        <v>170</v>
      </c>
    </row>
    <row r="1345" spans="1:29" ht="13.5" customHeight="1">
      <c r="A1345" s="23" t="str">
        <f t="shared" si="344"/>
        <v>LW8 13050Podstawowy</v>
      </c>
      <c r="B1345" s="18" t="s">
        <v>111</v>
      </c>
      <c r="C1345" s="14" t="s">
        <v>431</v>
      </c>
      <c r="D1345" s="15">
        <v>130</v>
      </c>
      <c r="E1345" s="13">
        <v>50</v>
      </c>
      <c r="F1345" s="61" t="s">
        <v>3153</v>
      </c>
      <c r="G1345" s="43" t="str">
        <f t="shared" si="345"/>
        <v>36,73</v>
      </c>
      <c r="H1345" s="43" t="str">
        <f t="shared" si="346"/>
        <v>36,73</v>
      </c>
      <c r="I1345" s="43">
        <f t="shared" si="347"/>
        <v>39.729999999999997</v>
      </c>
      <c r="J1345" s="61" t="s">
        <v>3222</v>
      </c>
      <c r="K1345" s="58" t="str">
        <f t="shared" si="348"/>
        <v>634,55</v>
      </c>
      <c r="L1345" s="47">
        <f t="shared" si="349"/>
        <v>635</v>
      </c>
      <c r="M1345" s="53">
        <v>1.1000000000000001</v>
      </c>
      <c r="N1345" s="54">
        <v>60</v>
      </c>
      <c r="O1345" s="55">
        <f t="shared" si="350"/>
        <v>758.5</v>
      </c>
      <c r="P1345" s="57">
        <f t="shared" si="352"/>
        <v>758</v>
      </c>
      <c r="Q1345" s="23"/>
      <c r="R1345" s="23"/>
      <c r="S1345" s="46">
        <v>25</v>
      </c>
      <c r="T1345" s="46">
        <v>25</v>
      </c>
      <c r="U1345" s="46">
        <f t="shared" si="334"/>
        <v>120</v>
      </c>
      <c r="V1345" s="15">
        <f t="shared" si="351"/>
        <v>170</v>
      </c>
    </row>
    <row r="1346" spans="1:29" ht="13.5" customHeight="1">
      <c r="A1346" s="23" t="str">
        <f t="shared" si="344"/>
        <v>LW9 13050Podstawowy</v>
      </c>
      <c r="B1346" s="18" t="s">
        <v>112</v>
      </c>
      <c r="C1346" s="14" t="s">
        <v>431</v>
      </c>
      <c r="D1346" s="15">
        <v>130</v>
      </c>
      <c r="E1346" s="13">
        <v>50</v>
      </c>
      <c r="F1346" s="61" t="s">
        <v>3154</v>
      </c>
      <c r="G1346" s="43" t="str">
        <f t="shared" si="345"/>
        <v>36,94</v>
      </c>
      <c r="H1346" s="43" t="str">
        <f t="shared" si="346"/>
        <v>36,94</v>
      </c>
      <c r="I1346" s="43">
        <f t="shared" si="347"/>
        <v>39.94</v>
      </c>
      <c r="J1346" s="61" t="s">
        <v>3223</v>
      </c>
      <c r="K1346" s="58" t="str">
        <f t="shared" si="348"/>
        <v>682,47</v>
      </c>
      <c r="L1346" s="47">
        <f t="shared" si="349"/>
        <v>683</v>
      </c>
      <c r="M1346" s="53">
        <v>1.1000000000000001</v>
      </c>
      <c r="N1346" s="54">
        <v>60</v>
      </c>
      <c r="O1346" s="55">
        <f t="shared" si="350"/>
        <v>811.30000000000007</v>
      </c>
      <c r="P1346" s="57">
        <f t="shared" si="352"/>
        <v>811</v>
      </c>
      <c r="Q1346" s="23"/>
      <c r="R1346" s="23"/>
      <c r="S1346" s="46">
        <v>25</v>
      </c>
      <c r="T1346" s="46">
        <v>25</v>
      </c>
      <c r="U1346" s="46">
        <f t="shared" si="334"/>
        <v>120</v>
      </c>
      <c r="V1346" s="15">
        <f t="shared" si="351"/>
        <v>170</v>
      </c>
    </row>
    <row r="1347" spans="1:29" ht="13.5" customHeight="1">
      <c r="A1347" s="23" t="str">
        <f t="shared" si="344"/>
        <v>LW10 13050Podstawowy</v>
      </c>
      <c r="B1347" s="18" t="s">
        <v>94</v>
      </c>
      <c r="C1347" s="14" t="s">
        <v>431</v>
      </c>
      <c r="D1347" s="15">
        <v>130</v>
      </c>
      <c r="E1347" s="13">
        <v>50</v>
      </c>
      <c r="F1347" s="61" t="s">
        <v>3155</v>
      </c>
      <c r="G1347" s="43" t="str">
        <f t="shared" si="345"/>
        <v>39,76</v>
      </c>
      <c r="H1347" s="43" t="str">
        <f t="shared" si="346"/>
        <v>39,76</v>
      </c>
      <c r="I1347" s="43">
        <f t="shared" si="347"/>
        <v>42.76</v>
      </c>
      <c r="J1347" s="61" t="s">
        <v>3224</v>
      </c>
      <c r="K1347" s="58" t="str">
        <f t="shared" si="348"/>
        <v>744,47</v>
      </c>
      <c r="L1347" s="47">
        <f t="shared" si="349"/>
        <v>745</v>
      </c>
      <c r="M1347" s="53">
        <v>1.1000000000000001</v>
      </c>
      <c r="N1347" s="54">
        <v>60</v>
      </c>
      <c r="O1347" s="55">
        <f t="shared" si="350"/>
        <v>879.50000000000011</v>
      </c>
      <c r="P1347" s="57">
        <f t="shared" si="352"/>
        <v>879</v>
      </c>
      <c r="Q1347" s="23"/>
      <c r="R1347" s="23"/>
      <c r="S1347" s="46">
        <v>25</v>
      </c>
      <c r="T1347" s="46">
        <v>25</v>
      </c>
      <c r="U1347" s="46">
        <f t="shared" ref="U1347:U1410" si="353">IF(I1347&lt;=$AA$5,$AB$4,IF(I1347&lt;=$AA$15,$AB$6,IF(I1347&lt;=$AA$17,$AB$16,IF(I1347&lt;=$AA$19,AB$18,IF(I1347&lt;=$AA$21,AB$20,IF(I1347&lt;=$AA$23,AB$22,AB$23))))))</f>
        <v>160</v>
      </c>
      <c r="V1347" s="15">
        <f t="shared" si="351"/>
        <v>210</v>
      </c>
      <c r="AA1347" s="8"/>
      <c r="AB1347" s="7"/>
    </row>
    <row r="1348" spans="1:29" ht="13.5" customHeight="1">
      <c r="A1348" s="23" t="str">
        <f t="shared" si="344"/>
        <v>LW11 13050Podstawowy</v>
      </c>
      <c r="B1348" s="18" t="s">
        <v>95</v>
      </c>
      <c r="C1348" s="14" t="s">
        <v>431</v>
      </c>
      <c r="D1348" s="15">
        <v>130</v>
      </c>
      <c r="E1348" s="13">
        <v>50</v>
      </c>
      <c r="F1348" s="61" t="s">
        <v>3156</v>
      </c>
      <c r="G1348" s="43" t="str">
        <f t="shared" si="345"/>
        <v>39,4</v>
      </c>
      <c r="H1348" s="43" t="str">
        <f t="shared" si="346"/>
        <v>39,4</v>
      </c>
      <c r="I1348" s="43">
        <f t="shared" si="347"/>
        <v>42.4</v>
      </c>
      <c r="J1348" s="61" t="s">
        <v>3225</v>
      </c>
      <c r="K1348" s="58" t="str">
        <f t="shared" si="348"/>
        <v>618,69</v>
      </c>
      <c r="L1348" s="47">
        <f t="shared" si="349"/>
        <v>619</v>
      </c>
      <c r="M1348" s="53">
        <v>1.1000000000000001</v>
      </c>
      <c r="N1348" s="54">
        <v>60</v>
      </c>
      <c r="O1348" s="55">
        <f t="shared" si="350"/>
        <v>740.90000000000009</v>
      </c>
      <c r="P1348" s="57">
        <f t="shared" si="352"/>
        <v>740</v>
      </c>
      <c r="Q1348" s="23"/>
      <c r="R1348" s="23"/>
      <c r="S1348" s="46">
        <v>25</v>
      </c>
      <c r="T1348" s="46">
        <v>25</v>
      </c>
      <c r="U1348" s="46">
        <f t="shared" si="353"/>
        <v>160</v>
      </c>
      <c r="V1348" s="15">
        <f t="shared" si="351"/>
        <v>210</v>
      </c>
      <c r="AA1348" s="8"/>
      <c r="AB1348" s="5"/>
      <c r="AC1348" s="4"/>
    </row>
    <row r="1349" spans="1:29" ht="13.5" customHeight="1">
      <c r="A1349" s="23" t="str">
        <f t="shared" si="344"/>
        <v>LW12 13050Podstawowy</v>
      </c>
      <c r="B1349" s="18" t="s">
        <v>96</v>
      </c>
      <c r="C1349" s="14" t="s">
        <v>431</v>
      </c>
      <c r="D1349" s="15">
        <v>130</v>
      </c>
      <c r="E1349" s="13">
        <v>50</v>
      </c>
      <c r="F1349" s="61" t="s">
        <v>3157</v>
      </c>
      <c r="G1349" s="43" t="str">
        <f t="shared" si="345"/>
        <v>42,22</v>
      </c>
      <c r="H1349" s="43" t="str">
        <f t="shared" si="346"/>
        <v>42,22</v>
      </c>
      <c r="I1349" s="43">
        <f t="shared" si="347"/>
        <v>45.22</v>
      </c>
      <c r="J1349" s="61" t="s">
        <v>3226</v>
      </c>
      <c r="K1349" s="58" t="str">
        <f t="shared" si="348"/>
        <v>718,90</v>
      </c>
      <c r="L1349" s="47">
        <f t="shared" si="349"/>
        <v>719</v>
      </c>
      <c r="M1349" s="53">
        <v>1.1000000000000001</v>
      </c>
      <c r="N1349" s="54">
        <v>60</v>
      </c>
      <c r="O1349" s="55">
        <f t="shared" si="350"/>
        <v>850.90000000000009</v>
      </c>
      <c r="P1349" s="57">
        <f t="shared" si="352"/>
        <v>850</v>
      </c>
      <c r="Q1349" s="23"/>
      <c r="R1349" s="23"/>
      <c r="S1349" s="46">
        <v>25</v>
      </c>
      <c r="T1349" s="46">
        <v>25</v>
      </c>
      <c r="U1349" s="46">
        <f t="shared" si="353"/>
        <v>160</v>
      </c>
      <c r="V1349" s="15">
        <f t="shared" si="351"/>
        <v>210</v>
      </c>
      <c r="AA1349" s="8"/>
      <c r="AB1349" s="5"/>
      <c r="AC1349" s="4"/>
    </row>
    <row r="1350" spans="1:29" ht="13.5" customHeight="1">
      <c r="A1350" s="23" t="str">
        <f t="shared" si="344"/>
        <v>LW13 13050Podstawowy</v>
      </c>
      <c r="B1350" s="18" t="s">
        <v>97</v>
      </c>
      <c r="C1350" s="14" t="s">
        <v>431</v>
      </c>
      <c r="D1350" s="15">
        <v>130</v>
      </c>
      <c r="E1350" s="13">
        <v>50</v>
      </c>
      <c r="F1350" s="61" t="s">
        <v>3158</v>
      </c>
      <c r="G1350" s="43" t="str">
        <f t="shared" si="345"/>
        <v>41,69</v>
      </c>
      <c r="H1350" s="43" t="str">
        <f t="shared" si="346"/>
        <v>41,69</v>
      </c>
      <c r="I1350" s="43">
        <f t="shared" si="347"/>
        <v>44.69</v>
      </c>
      <c r="J1350" s="61" t="s">
        <v>3227</v>
      </c>
      <c r="K1350" s="58" t="str">
        <f t="shared" si="348"/>
        <v>722,25</v>
      </c>
      <c r="L1350" s="47">
        <f t="shared" si="349"/>
        <v>723</v>
      </c>
      <c r="M1350" s="53">
        <v>1.1000000000000001</v>
      </c>
      <c r="N1350" s="54">
        <v>60</v>
      </c>
      <c r="O1350" s="55">
        <f t="shared" si="350"/>
        <v>855.30000000000007</v>
      </c>
      <c r="P1350" s="57">
        <f t="shared" si="352"/>
        <v>855</v>
      </c>
      <c r="Q1350" s="23"/>
      <c r="R1350" s="23"/>
      <c r="S1350" s="46">
        <v>25</v>
      </c>
      <c r="T1350" s="46">
        <v>25</v>
      </c>
      <c r="U1350" s="46">
        <f t="shared" si="353"/>
        <v>160</v>
      </c>
      <c r="V1350" s="15">
        <f t="shared" si="351"/>
        <v>210</v>
      </c>
      <c r="AA1350" s="8"/>
      <c r="AB1350" s="5"/>
      <c r="AC1350" s="4"/>
    </row>
    <row r="1351" spans="1:29" ht="13.5" customHeight="1">
      <c r="A1351" s="23" t="str">
        <f t="shared" si="344"/>
        <v>LW14 13050Podstawowy</v>
      </c>
      <c r="B1351" s="18" t="s">
        <v>98</v>
      </c>
      <c r="C1351" s="14" t="s">
        <v>431</v>
      </c>
      <c r="D1351" s="15">
        <v>130</v>
      </c>
      <c r="E1351" s="13">
        <v>50</v>
      </c>
      <c r="F1351" s="61" t="s">
        <v>3159</v>
      </c>
      <c r="G1351" s="43" t="str">
        <f t="shared" si="345"/>
        <v>44,51</v>
      </c>
      <c r="H1351" s="43" t="str">
        <f t="shared" si="346"/>
        <v>44,51</v>
      </c>
      <c r="I1351" s="43">
        <f t="shared" si="347"/>
        <v>47.51</v>
      </c>
      <c r="J1351" s="61" t="s">
        <v>3228</v>
      </c>
      <c r="K1351" s="58" t="str">
        <f t="shared" si="348"/>
        <v>806,65</v>
      </c>
      <c r="L1351" s="47">
        <f t="shared" si="349"/>
        <v>807</v>
      </c>
      <c r="M1351" s="53">
        <v>1.1000000000000001</v>
      </c>
      <c r="N1351" s="54">
        <v>60</v>
      </c>
      <c r="O1351" s="55">
        <f t="shared" si="350"/>
        <v>947.7</v>
      </c>
      <c r="P1351" s="57">
        <f t="shared" si="352"/>
        <v>947</v>
      </c>
      <c r="Q1351" s="23"/>
      <c r="R1351" s="23"/>
      <c r="S1351" s="46">
        <v>25</v>
      </c>
      <c r="T1351" s="46">
        <v>25</v>
      </c>
      <c r="U1351" s="46">
        <f t="shared" si="353"/>
        <v>160</v>
      </c>
      <c r="V1351" s="15">
        <f t="shared" si="351"/>
        <v>210</v>
      </c>
      <c r="AA1351" s="8"/>
      <c r="AB1351" s="5"/>
      <c r="AC1351" s="4"/>
    </row>
    <row r="1352" spans="1:29" ht="13.5" customHeight="1">
      <c r="A1352" s="23" t="str">
        <f t="shared" si="344"/>
        <v>LW15 13050Podstawowy</v>
      </c>
      <c r="B1352" s="18" t="s">
        <v>99</v>
      </c>
      <c r="C1352" s="14" t="s">
        <v>431</v>
      </c>
      <c r="D1352" s="15">
        <v>130</v>
      </c>
      <c r="E1352" s="13">
        <v>50</v>
      </c>
      <c r="F1352" s="61" t="s">
        <v>3160</v>
      </c>
      <c r="G1352" s="43" t="str">
        <f t="shared" si="345"/>
        <v>38,64</v>
      </c>
      <c r="H1352" s="43" t="str">
        <f t="shared" si="346"/>
        <v>38,64</v>
      </c>
      <c r="I1352" s="43">
        <f t="shared" si="347"/>
        <v>41.64</v>
      </c>
      <c r="J1352" s="61" t="s">
        <v>3229</v>
      </c>
      <c r="K1352" s="58" t="str">
        <f t="shared" si="348"/>
        <v>582,16</v>
      </c>
      <c r="L1352" s="47">
        <f t="shared" si="349"/>
        <v>583</v>
      </c>
      <c r="M1352" s="53">
        <v>1.1000000000000001</v>
      </c>
      <c r="N1352" s="54">
        <v>60</v>
      </c>
      <c r="O1352" s="55">
        <f t="shared" si="350"/>
        <v>701.30000000000007</v>
      </c>
      <c r="P1352" s="57">
        <f t="shared" si="352"/>
        <v>701</v>
      </c>
      <c r="Q1352" s="23"/>
      <c r="R1352" s="23"/>
      <c r="S1352" s="46">
        <v>25</v>
      </c>
      <c r="T1352" s="46">
        <v>25</v>
      </c>
      <c r="U1352" s="46">
        <f t="shared" si="353"/>
        <v>160</v>
      </c>
      <c r="V1352" s="15">
        <f t="shared" si="351"/>
        <v>210</v>
      </c>
      <c r="AA1352" s="8"/>
      <c r="AB1352" s="5"/>
      <c r="AC1352" s="4"/>
    </row>
    <row r="1353" spans="1:29" ht="13.5" customHeight="1">
      <c r="A1353" s="23" t="str">
        <f t="shared" si="344"/>
        <v>LW16 13050Podstawowy</v>
      </c>
      <c r="B1353" s="18" t="s">
        <v>100</v>
      </c>
      <c r="C1353" s="14" t="s">
        <v>431</v>
      </c>
      <c r="D1353" s="15">
        <v>130</v>
      </c>
      <c r="E1353" s="13">
        <v>50</v>
      </c>
      <c r="F1353" s="61" t="s">
        <v>3161</v>
      </c>
      <c r="G1353" s="43" t="str">
        <f t="shared" si="345"/>
        <v>41,49</v>
      </c>
      <c r="H1353" s="43" t="str">
        <f t="shared" si="346"/>
        <v>41,49</v>
      </c>
      <c r="I1353" s="43">
        <f t="shared" si="347"/>
        <v>44.49</v>
      </c>
      <c r="J1353" s="61" t="s">
        <v>3230</v>
      </c>
      <c r="K1353" s="58" t="str">
        <f t="shared" si="348"/>
        <v>712,59</v>
      </c>
      <c r="L1353" s="47">
        <f t="shared" si="349"/>
        <v>713</v>
      </c>
      <c r="M1353" s="53">
        <v>1.1000000000000001</v>
      </c>
      <c r="N1353" s="54">
        <v>60</v>
      </c>
      <c r="O1353" s="55">
        <f t="shared" si="350"/>
        <v>844.30000000000007</v>
      </c>
      <c r="P1353" s="57">
        <f t="shared" si="352"/>
        <v>844</v>
      </c>
      <c r="Q1353" s="23"/>
      <c r="R1353" s="23"/>
      <c r="S1353" s="46">
        <v>25</v>
      </c>
      <c r="T1353" s="46">
        <v>25</v>
      </c>
      <c r="U1353" s="46">
        <f t="shared" si="353"/>
        <v>160</v>
      </c>
      <c r="V1353" s="15">
        <f t="shared" si="351"/>
        <v>210</v>
      </c>
      <c r="AB1353" s="4"/>
      <c r="AC1353" s="4"/>
    </row>
    <row r="1354" spans="1:29" ht="13.5" customHeight="1">
      <c r="A1354" s="23" t="str">
        <f t="shared" si="344"/>
        <v>LW17 13050Podstawowy</v>
      </c>
      <c r="B1354" s="18" t="s">
        <v>101</v>
      </c>
      <c r="C1354" s="14" t="s">
        <v>431</v>
      </c>
      <c r="D1354" s="15">
        <v>130</v>
      </c>
      <c r="E1354" s="13">
        <v>50</v>
      </c>
      <c r="F1354" s="61" t="s">
        <v>3162</v>
      </c>
      <c r="G1354" s="43" t="str">
        <f t="shared" si="345"/>
        <v>43,03</v>
      </c>
      <c r="H1354" s="43" t="str">
        <f t="shared" si="346"/>
        <v>43,03</v>
      </c>
      <c r="I1354" s="43">
        <f t="shared" si="347"/>
        <v>46.03</v>
      </c>
      <c r="J1354" s="61" t="s">
        <v>3231</v>
      </c>
      <c r="K1354" s="58" t="str">
        <f t="shared" si="348"/>
        <v>797,09</v>
      </c>
      <c r="L1354" s="47">
        <f t="shared" si="349"/>
        <v>798</v>
      </c>
      <c r="M1354" s="53">
        <v>1.1000000000000001</v>
      </c>
      <c r="N1354" s="54">
        <v>60</v>
      </c>
      <c r="O1354" s="55">
        <f t="shared" si="350"/>
        <v>937.80000000000007</v>
      </c>
      <c r="P1354" s="57">
        <f t="shared" si="352"/>
        <v>937</v>
      </c>
      <c r="Q1354" s="23"/>
      <c r="R1354" s="23"/>
      <c r="S1354" s="46">
        <v>25</v>
      </c>
      <c r="T1354" s="46">
        <v>25</v>
      </c>
      <c r="U1354" s="46">
        <f t="shared" si="353"/>
        <v>160</v>
      </c>
      <c r="V1354" s="15">
        <f t="shared" si="351"/>
        <v>210</v>
      </c>
      <c r="AB1354" s="40"/>
      <c r="AC1354" s="4"/>
    </row>
    <row r="1355" spans="1:29" ht="13.5" customHeight="1">
      <c r="A1355" s="23" t="str">
        <f t="shared" si="344"/>
        <v>LW18 13050Podstawowy</v>
      </c>
      <c r="B1355" s="18" t="s">
        <v>102</v>
      </c>
      <c r="C1355" s="14" t="s">
        <v>431</v>
      </c>
      <c r="D1355" s="15">
        <v>130</v>
      </c>
      <c r="E1355" s="13">
        <v>50</v>
      </c>
      <c r="F1355" s="61" t="s">
        <v>3163</v>
      </c>
      <c r="G1355" s="43" t="str">
        <f t="shared" si="345"/>
        <v>45,85</v>
      </c>
      <c r="H1355" s="43" t="str">
        <f t="shared" si="346"/>
        <v>45,85</v>
      </c>
      <c r="I1355" s="43">
        <f t="shared" si="347"/>
        <v>48.85</v>
      </c>
      <c r="J1355" s="61" t="s">
        <v>3232</v>
      </c>
      <c r="K1355" s="58" t="str">
        <f t="shared" si="348"/>
        <v>846,35</v>
      </c>
      <c r="L1355" s="47">
        <f t="shared" si="349"/>
        <v>847</v>
      </c>
      <c r="M1355" s="53">
        <v>1.1000000000000001</v>
      </c>
      <c r="N1355" s="54">
        <v>60</v>
      </c>
      <c r="O1355" s="55">
        <f t="shared" si="350"/>
        <v>991.7</v>
      </c>
      <c r="P1355" s="57">
        <f t="shared" si="352"/>
        <v>991</v>
      </c>
      <c r="Q1355" s="23"/>
      <c r="R1355" s="23"/>
      <c r="S1355" s="46">
        <v>25</v>
      </c>
      <c r="T1355" s="46">
        <v>25</v>
      </c>
      <c r="U1355" s="46">
        <f t="shared" si="353"/>
        <v>160</v>
      </c>
      <c r="V1355" s="15">
        <f t="shared" si="351"/>
        <v>210</v>
      </c>
    </row>
    <row r="1356" spans="1:29" ht="13.5" customHeight="1">
      <c r="A1356" s="23" t="str">
        <f t="shared" si="344"/>
        <v>LW19 13050Podstawowy</v>
      </c>
      <c r="B1356" s="18" t="s">
        <v>103</v>
      </c>
      <c r="C1356" s="14" t="s">
        <v>431</v>
      </c>
      <c r="D1356" s="15">
        <v>130</v>
      </c>
      <c r="E1356" s="13">
        <v>50</v>
      </c>
      <c r="F1356" s="61" t="s">
        <v>10</v>
      </c>
      <c r="G1356" s="43" t="str">
        <f t="shared" si="345"/>
        <v>40,01</v>
      </c>
      <c r="H1356" s="43" t="str">
        <f t="shared" si="346"/>
        <v>40,01</v>
      </c>
      <c r="I1356" s="43">
        <f t="shared" si="347"/>
        <v>43.01</v>
      </c>
      <c r="J1356" s="61" t="s">
        <v>3233</v>
      </c>
      <c r="K1356" s="58" t="str">
        <f t="shared" si="348"/>
        <v>664,83</v>
      </c>
      <c r="L1356" s="47">
        <f t="shared" si="349"/>
        <v>665</v>
      </c>
      <c r="M1356" s="53">
        <v>1.1000000000000001</v>
      </c>
      <c r="N1356" s="54">
        <v>60</v>
      </c>
      <c r="O1356" s="55">
        <f t="shared" si="350"/>
        <v>791.50000000000011</v>
      </c>
      <c r="P1356" s="57">
        <f t="shared" si="352"/>
        <v>791</v>
      </c>
      <c r="Q1356" s="23"/>
      <c r="R1356" s="23"/>
      <c r="S1356" s="46">
        <v>25</v>
      </c>
      <c r="T1356" s="46">
        <v>25</v>
      </c>
      <c r="U1356" s="46">
        <f t="shared" si="353"/>
        <v>160</v>
      </c>
      <c r="V1356" s="15">
        <f t="shared" si="351"/>
        <v>210</v>
      </c>
    </row>
    <row r="1357" spans="1:29" ht="13.5" customHeight="1">
      <c r="A1357" s="23" t="str">
        <f t="shared" si="344"/>
        <v>LW20 13050Podstawowy</v>
      </c>
      <c r="B1357" s="18" t="s">
        <v>105</v>
      </c>
      <c r="C1357" s="14" t="s">
        <v>431</v>
      </c>
      <c r="D1357" s="15">
        <v>130</v>
      </c>
      <c r="E1357" s="13">
        <v>50</v>
      </c>
      <c r="F1357" s="61" t="s">
        <v>3164</v>
      </c>
      <c r="G1357" s="43" t="str">
        <f t="shared" si="345"/>
        <v>42,86</v>
      </c>
      <c r="H1357" s="43" t="str">
        <f t="shared" si="346"/>
        <v>42,86</v>
      </c>
      <c r="I1357" s="43">
        <f t="shared" si="347"/>
        <v>45.86</v>
      </c>
      <c r="J1357" s="61" t="s">
        <v>3234</v>
      </c>
      <c r="K1357" s="58" t="str">
        <f t="shared" si="348"/>
        <v>749,59</v>
      </c>
      <c r="L1357" s="47">
        <f t="shared" si="349"/>
        <v>750</v>
      </c>
      <c r="M1357" s="53">
        <v>1.1000000000000001</v>
      </c>
      <c r="N1357" s="54">
        <v>60</v>
      </c>
      <c r="O1357" s="55">
        <f t="shared" si="350"/>
        <v>885.00000000000011</v>
      </c>
      <c r="P1357" s="57">
        <f t="shared" si="352"/>
        <v>885</v>
      </c>
      <c r="Q1357" s="23"/>
      <c r="R1357" s="23"/>
      <c r="S1357" s="46">
        <v>25</v>
      </c>
      <c r="T1357" s="46">
        <v>25</v>
      </c>
      <c r="U1357" s="46">
        <f t="shared" si="353"/>
        <v>160</v>
      </c>
      <c r="V1357" s="15">
        <f t="shared" si="351"/>
        <v>210</v>
      </c>
    </row>
    <row r="1358" spans="1:29" ht="13.5" customHeight="1">
      <c r="A1358" s="23" t="str">
        <f t="shared" si="344"/>
        <v>LW2513050Podstawowy</v>
      </c>
      <c r="B1358" s="18" t="s">
        <v>559</v>
      </c>
      <c r="C1358" s="14" t="s">
        <v>431</v>
      </c>
      <c r="D1358" s="15">
        <v>130</v>
      </c>
      <c r="E1358" s="13">
        <v>50</v>
      </c>
      <c r="F1358" s="61" t="s">
        <v>3165</v>
      </c>
      <c r="G1358" s="43" t="str">
        <f t="shared" si="345"/>
        <v>32,25</v>
      </c>
      <c r="H1358" s="43" t="str">
        <f t="shared" si="346"/>
        <v>32,25</v>
      </c>
      <c r="I1358" s="43">
        <f t="shared" si="347"/>
        <v>35.25</v>
      </c>
      <c r="J1358" s="61" t="s">
        <v>3235</v>
      </c>
      <c r="K1358" s="58" t="str">
        <f t="shared" si="348"/>
        <v>586,40</v>
      </c>
      <c r="L1358" s="47">
        <f t="shared" si="349"/>
        <v>587</v>
      </c>
      <c r="M1358" s="53">
        <v>1.1000000000000001</v>
      </c>
      <c r="N1358" s="54">
        <v>60</v>
      </c>
      <c r="O1358" s="55">
        <f t="shared" si="350"/>
        <v>705.7</v>
      </c>
      <c r="P1358" s="57">
        <f t="shared" si="352"/>
        <v>705</v>
      </c>
      <c r="Q1358" s="23"/>
      <c r="R1358" s="23"/>
      <c r="S1358" s="46">
        <v>25</v>
      </c>
      <c r="T1358" s="46">
        <v>25</v>
      </c>
      <c r="U1358" s="46">
        <f t="shared" si="353"/>
        <v>120</v>
      </c>
      <c r="V1358" s="15">
        <f t="shared" si="351"/>
        <v>170</v>
      </c>
    </row>
    <row r="1359" spans="1:29" ht="13.5" customHeight="1">
      <c r="A1359" s="23" t="str">
        <f t="shared" si="344"/>
        <v>LW2613050Podstawowy</v>
      </c>
      <c r="B1359" s="18" t="s">
        <v>560</v>
      </c>
      <c r="C1359" s="14" t="s">
        <v>431</v>
      </c>
      <c r="D1359" s="15">
        <v>130</v>
      </c>
      <c r="E1359" s="13">
        <v>50</v>
      </c>
      <c r="F1359" s="61" t="s">
        <v>1923</v>
      </c>
      <c r="G1359" s="43" t="str">
        <f t="shared" si="345"/>
        <v>35,09</v>
      </c>
      <c r="H1359" s="43" t="str">
        <f t="shared" si="346"/>
        <v>35,09</v>
      </c>
      <c r="I1359" s="43">
        <f t="shared" si="347"/>
        <v>38.090000000000003</v>
      </c>
      <c r="J1359" s="61" t="s">
        <v>3236</v>
      </c>
      <c r="K1359" s="58" t="str">
        <f t="shared" si="348"/>
        <v>702,11</v>
      </c>
      <c r="L1359" s="47">
        <f t="shared" si="349"/>
        <v>703</v>
      </c>
      <c r="M1359" s="53">
        <v>1.1000000000000001</v>
      </c>
      <c r="N1359" s="54">
        <v>60</v>
      </c>
      <c r="O1359" s="55">
        <f t="shared" si="350"/>
        <v>833.30000000000007</v>
      </c>
      <c r="P1359" s="57">
        <f t="shared" si="352"/>
        <v>833</v>
      </c>
      <c r="Q1359" s="23"/>
      <c r="R1359" s="23"/>
      <c r="S1359" s="46">
        <v>25</v>
      </c>
      <c r="T1359" s="46">
        <v>25</v>
      </c>
      <c r="U1359" s="46">
        <f t="shared" si="353"/>
        <v>120</v>
      </c>
      <c r="V1359" s="15">
        <f t="shared" si="351"/>
        <v>170</v>
      </c>
    </row>
    <row r="1360" spans="1:29" ht="13.5" customHeight="1">
      <c r="A1360" s="23" t="str">
        <f t="shared" si="344"/>
        <v>LW2713050Podstawowy</v>
      </c>
      <c r="B1360" s="18" t="s">
        <v>1738</v>
      </c>
      <c r="C1360" s="14" t="s">
        <v>431</v>
      </c>
      <c r="D1360" s="15">
        <v>130</v>
      </c>
      <c r="E1360" s="13">
        <v>50</v>
      </c>
      <c r="F1360" s="61" t="s">
        <v>3166</v>
      </c>
      <c r="G1360" s="43" t="str">
        <f t="shared" si="345"/>
        <v>35,63</v>
      </c>
      <c r="H1360" s="43" t="str">
        <f t="shared" si="346"/>
        <v>35,63</v>
      </c>
      <c r="I1360" s="43">
        <f t="shared" si="347"/>
        <v>38.630000000000003</v>
      </c>
      <c r="J1360" s="61" t="s">
        <v>3237</v>
      </c>
      <c r="K1360" s="58" t="str">
        <f t="shared" si="348"/>
        <v>674,36</v>
      </c>
      <c r="L1360" s="47">
        <f t="shared" si="349"/>
        <v>675</v>
      </c>
      <c r="M1360" s="53">
        <v>1.1000000000000001</v>
      </c>
      <c r="N1360" s="54">
        <v>60</v>
      </c>
      <c r="O1360" s="55">
        <f t="shared" si="350"/>
        <v>802.50000000000011</v>
      </c>
      <c r="P1360" s="57">
        <f t="shared" si="352"/>
        <v>802</v>
      </c>
      <c r="Q1360" s="23"/>
      <c r="R1360" s="23"/>
      <c r="S1360" s="46">
        <v>25</v>
      </c>
      <c r="T1360" s="46">
        <v>25</v>
      </c>
      <c r="U1360" s="46">
        <f t="shared" si="353"/>
        <v>120</v>
      </c>
      <c r="V1360" s="15">
        <f t="shared" si="351"/>
        <v>170</v>
      </c>
    </row>
    <row r="1361" spans="1:22" ht="13.5" customHeight="1">
      <c r="A1361" s="23" t="str">
        <f t="shared" si="344"/>
        <v>LW2813050Podstawowy</v>
      </c>
      <c r="B1361" s="18" t="s">
        <v>1739</v>
      </c>
      <c r="C1361" s="14" t="s">
        <v>431</v>
      </c>
      <c r="D1361" s="15">
        <v>130</v>
      </c>
      <c r="E1361" s="13">
        <v>50</v>
      </c>
      <c r="F1361" s="61" t="s">
        <v>3167</v>
      </c>
      <c r="G1361" s="43" t="str">
        <f t="shared" si="345"/>
        <v>38,6</v>
      </c>
      <c r="H1361" s="43" t="str">
        <f t="shared" si="346"/>
        <v>38,6</v>
      </c>
      <c r="I1361" s="43">
        <f t="shared" si="347"/>
        <v>41.6</v>
      </c>
      <c r="J1361" s="61" t="s">
        <v>3238</v>
      </c>
      <c r="K1361" s="58" t="str">
        <f t="shared" si="348"/>
        <v>810,02</v>
      </c>
      <c r="L1361" s="47">
        <f t="shared" si="349"/>
        <v>811</v>
      </c>
      <c r="M1361" s="53">
        <v>1.1000000000000001</v>
      </c>
      <c r="N1361" s="54">
        <v>60</v>
      </c>
      <c r="O1361" s="55">
        <f t="shared" si="350"/>
        <v>952.1</v>
      </c>
      <c r="P1361" s="57">
        <f t="shared" si="352"/>
        <v>952</v>
      </c>
      <c r="Q1361" s="23"/>
      <c r="R1361" s="23"/>
      <c r="S1361" s="46">
        <v>25</v>
      </c>
      <c r="T1361" s="46">
        <v>25</v>
      </c>
      <c r="U1361" s="46">
        <f t="shared" si="353"/>
        <v>160</v>
      </c>
      <c r="V1361" s="15">
        <f t="shared" si="351"/>
        <v>210</v>
      </c>
    </row>
    <row r="1362" spans="1:22" ht="13.5" customHeight="1">
      <c r="A1362" s="23" t="str">
        <f t="shared" si="344"/>
        <v>LW2913050Podstawowy</v>
      </c>
      <c r="B1362" s="18" t="s">
        <v>1740</v>
      </c>
      <c r="C1362" s="14" t="s">
        <v>431</v>
      </c>
      <c r="D1362" s="15">
        <v>130</v>
      </c>
      <c r="E1362" s="13">
        <v>50</v>
      </c>
      <c r="F1362" s="61" t="s">
        <v>3168</v>
      </c>
      <c r="G1362" s="43" t="str">
        <f t="shared" si="345"/>
        <v>41,52</v>
      </c>
      <c r="H1362" s="43" t="str">
        <f t="shared" si="346"/>
        <v>41,52</v>
      </c>
      <c r="I1362" s="43">
        <f t="shared" si="347"/>
        <v>44.52</v>
      </c>
      <c r="J1362" s="61" t="s">
        <v>3239</v>
      </c>
      <c r="K1362" s="58" t="str">
        <f t="shared" si="348"/>
        <v>749,36</v>
      </c>
      <c r="L1362" s="47">
        <f t="shared" si="349"/>
        <v>750</v>
      </c>
      <c r="M1362" s="53">
        <v>1.1000000000000001</v>
      </c>
      <c r="N1362" s="54">
        <v>60</v>
      </c>
      <c r="O1362" s="55">
        <f t="shared" si="350"/>
        <v>885.00000000000011</v>
      </c>
      <c r="P1362" s="57">
        <f t="shared" si="352"/>
        <v>885</v>
      </c>
      <c r="Q1362" s="23"/>
      <c r="R1362" s="23"/>
      <c r="S1362" s="46">
        <v>25</v>
      </c>
      <c r="T1362" s="46">
        <v>25</v>
      </c>
      <c r="U1362" s="46">
        <f t="shared" si="353"/>
        <v>160</v>
      </c>
      <c r="V1362" s="15">
        <f t="shared" si="351"/>
        <v>210</v>
      </c>
    </row>
    <row r="1363" spans="1:22" ht="13.5" customHeight="1">
      <c r="A1363" s="23" t="str">
        <f t="shared" si="344"/>
        <v>LW3013050Podstawowy</v>
      </c>
      <c r="B1363" s="18" t="s">
        <v>1742</v>
      </c>
      <c r="C1363" s="14" t="s">
        <v>431</v>
      </c>
      <c r="D1363" s="15">
        <v>130</v>
      </c>
      <c r="E1363" s="13">
        <v>50</v>
      </c>
      <c r="F1363" s="61" t="s">
        <v>3169</v>
      </c>
      <c r="G1363" s="43" t="str">
        <f t="shared" si="345"/>
        <v>44,49</v>
      </c>
      <c r="H1363" s="43" t="str">
        <f t="shared" si="346"/>
        <v>44,49</v>
      </c>
      <c r="I1363" s="43">
        <f t="shared" si="347"/>
        <v>47.49</v>
      </c>
      <c r="J1363" s="61" t="s">
        <v>3240</v>
      </c>
      <c r="K1363" s="58" t="str">
        <f t="shared" si="348"/>
        <v>926,61</v>
      </c>
      <c r="L1363" s="47">
        <f t="shared" si="349"/>
        <v>927</v>
      </c>
      <c r="M1363" s="53">
        <v>1.1000000000000001</v>
      </c>
      <c r="N1363" s="54">
        <v>60</v>
      </c>
      <c r="O1363" s="55">
        <f t="shared" si="350"/>
        <v>1079.7</v>
      </c>
      <c r="P1363" s="57">
        <f t="shared" si="352"/>
        <v>1079</v>
      </c>
      <c r="Q1363" s="23"/>
      <c r="R1363" s="23"/>
      <c r="S1363" s="46">
        <v>25</v>
      </c>
      <c r="T1363" s="46">
        <v>25</v>
      </c>
      <c r="U1363" s="46">
        <f t="shared" si="353"/>
        <v>160</v>
      </c>
      <c r="V1363" s="15">
        <f t="shared" si="351"/>
        <v>210</v>
      </c>
    </row>
    <row r="1364" spans="1:22" ht="13.5" customHeight="1">
      <c r="A1364" s="23" t="str">
        <f t="shared" si="344"/>
        <v>LW3113050Podstawowy</v>
      </c>
      <c r="B1364" s="18" t="s">
        <v>1743</v>
      </c>
      <c r="C1364" s="14" t="s">
        <v>431</v>
      </c>
      <c r="D1364" s="15">
        <v>130</v>
      </c>
      <c r="E1364" s="13">
        <v>50</v>
      </c>
      <c r="F1364" s="61" t="s">
        <v>3170</v>
      </c>
      <c r="G1364" s="43" t="str">
        <f t="shared" si="345"/>
        <v>45,64</v>
      </c>
      <c r="H1364" s="43" t="str">
        <f t="shared" si="346"/>
        <v>45,64</v>
      </c>
      <c r="I1364" s="43">
        <f t="shared" si="347"/>
        <v>48.64</v>
      </c>
      <c r="J1364" s="61" t="s">
        <v>3241</v>
      </c>
      <c r="K1364" s="58" t="str">
        <f t="shared" si="348"/>
        <v>892,64</v>
      </c>
      <c r="L1364" s="47">
        <f t="shared" si="349"/>
        <v>893</v>
      </c>
      <c r="M1364" s="53">
        <v>1.1000000000000001</v>
      </c>
      <c r="N1364" s="54">
        <v>60</v>
      </c>
      <c r="O1364" s="55">
        <f t="shared" si="350"/>
        <v>1042.3000000000002</v>
      </c>
      <c r="P1364" s="57">
        <f t="shared" si="352"/>
        <v>1042</v>
      </c>
      <c r="Q1364" s="23"/>
      <c r="R1364" s="23"/>
      <c r="S1364" s="46">
        <v>25</v>
      </c>
      <c r="T1364" s="46">
        <v>25</v>
      </c>
      <c r="U1364" s="46">
        <f t="shared" si="353"/>
        <v>160</v>
      </c>
      <c r="V1364" s="15">
        <f t="shared" si="351"/>
        <v>210</v>
      </c>
    </row>
    <row r="1365" spans="1:22" ht="13.5" customHeight="1">
      <c r="A1365" s="23" t="str">
        <f t="shared" si="344"/>
        <v>LW3213050Podstawowy</v>
      </c>
      <c r="B1365" s="18" t="s">
        <v>1744</v>
      </c>
      <c r="C1365" s="14" t="s">
        <v>431</v>
      </c>
      <c r="D1365" s="15">
        <v>130</v>
      </c>
      <c r="E1365" s="13">
        <v>50</v>
      </c>
      <c r="F1365" s="61" t="s">
        <v>3066</v>
      </c>
      <c r="G1365" s="43" t="str">
        <f t="shared" si="345"/>
        <v>48,61</v>
      </c>
      <c r="H1365" s="43" t="str">
        <f t="shared" si="346"/>
        <v>48,61</v>
      </c>
      <c r="I1365" s="43">
        <f t="shared" si="347"/>
        <v>51.61</v>
      </c>
      <c r="J1365" s="61" t="s">
        <v>3242</v>
      </c>
      <c r="K1365" s="58" t="str">
        <f t="shared" si="348"/>
        <v>1031,66</v>
      </c>
      <c r="L1365" s="47">
        <f t="shared" si="349"/>
        <v>1032</v>
      </c>
      <c r="M1365" s="53">
        <v>1.1000000000000001</v>
      </c>
      <c r="N1365" s="54">
        <v>60</v>
      </c>
      <c r="O1365" s="55">
        <f t="shared" si="350"/>
        <v>1195.2</v>
      </c>
      <c r="P1365" s="57">
        <f t="shared" si="352"/>
        <v>1195</v>
      </c>
      <c r="Q1365" s="23"/>
      <c r="R1365" s="23"/>
      <c r="S1365" s="46">
        <v>25</v>
      </c>
      <c r="T1365" s="46">
        <v>25</v>
      </c>
      <c r="U1365" s="46">
        <f t="shared" si="353"/>
        <v>180</v>
      </c>
      <c r="V1365" s="15">
        <f t="shared" si="351"/>
        <v>230</v>
      </c>
    </row>
    <row r="1366" spans="1:22" ht="13.5" customHeight="1">
      <c r="A1366" s="23" t="str">
        <f t="shared" si="344"/>
        <v>LW3313050Podstawowy</v>
      </c>
      <c r="B1366" s="18" t="s">
        <v>1745</v>
      </c>
      <c r="C1366" s="14" t="s">
        <v>431</v>
      </c>
      <c r="D1366" s="15">
        <v>130</v>
      </c>
      <c r="E1366" s="13">
        <v>50</v>
      </c>
      <c r="F1366" s="61" t="s">
        <v>3171</v>
      </c>
      <c r="G1366" s="43" t="str">
        <f t="shared" si="345"/>
        <v>49,74</v>
      </c>
      <c r="H1366" s="43" t="str">
        <f t="shared" si="346"/>
        <v>49,74</v>
      </c>
      <c r="I1366" s="43">
        <f t="shared" si="347"/>
        <v>52.74</v>
      </c>
      <c r="J1366" s="61" t="s">
        <v>3243</v>
      </c>
      <c r="K1366" s="58" t="str">
        <f t="shared" si="348"/>
        <v>869,18</v>
      </c>
      <c r="L1366" s="47">
        <f t="shared" si="349"/>
        <v>870</v>
      </c>
      <c r="M1366" s="53">
        <v>1.1000000000000001</v>
      </c>
      <c r="N1366" s="54">
        <v>60</v>
      </c>
      <c r="O1366" s="55">
        <f t="shared" si="350"/>
        <v>1017.0000000000001</v>
      </c>
      <c r="P1366" s="57">
        <f t="shared" si="352"/>
        <v>1017</v>
      </c>
      <c r="Q1366" s="23"/>
      <c r="R1366" s="23"/>
      <c r="S1366" s="46">
        <v>25</v>
      </c>
      <c r="T1366" s="46">
        <v>25</v>
      </c>
      <c r="U1366" s="46">
        <f t="shared" si="353"/>
        <v>180</v>
      </c>
      <c r="V1366" s="15">
        <f t="shared" si="351"/>
        <v>230</v>
      </c>
    </row>
    <row r="1367" spans="1:22" ht="13.5" customHeight="1">
      <c r="A1367" s="23" t="str">
        <f t="shared" si="344"/>
        <v>LW3413050Podstawowy</v>
      </c>
      <c r="B1367" s="18" t="s">
        <v>1746</v>
      </c>
      <c r="C1367" s="14" t="s">
        <v>431</v>
      </c>
      <c r="D1367" s="15">
        <v>130</v>
      </c>
      <c r="E1367" s="13">
        <v>50</v>
      </c>
      <c r="F1367" s="61" t="s">
        <v>3172</v>
      </c>
      <c r="G1367" s="43" t="str">
        <f t="shared" si="345"/>
        <v>49,04</v>
      </c>
      <c r="H1367" s="43" t="str">
        <f t="shared" si="346"/>
        <v>49,04</v>
      </c>
      <c r="I1367" s="43">
        <f t="shared" si="347"/>
        <v>52.04</v>
      </c>
      <c r="J1367" s="61" t="s">
        <v>3244</v>
      </c>
      <c r="K1367" s="58" t="str">
        <f t="shared" si="348"/>
        <v>1037,78</v>
      </c>
      <c r="L1367" s="47">
        <f t="shared" si="349"/>
        <v>1038</v>
      </c>
      <c r="M1367" s="53">
        <v>1.1000000000000001</v>
      </c>
      <c r="N1367" s="54">
        <v>60</v>
      </c>
      <c r="O1367" s="55">
        <f t="shared" si="350"/>
        <v>1201.8000000000002</v>
      </c>
      <c r="P1367" s="57">
        <f t="shared" si="352"/>
        <v>1201</v>
      </c>
      <c r="Q1367" s="23"/>
      <c r="R1367" s="23"/>
      <c r="S1367" s="46">
        <v>25</v>
      </c>
      <c r="T1367" s="46">
        <v>25</v>
      </c>
      <c r="U1367" s="46">
        <f t="shared" si="353"/>
        <v>180</v>
      </c>
      <c r="V1367" s="15">
        <f t="shared" si="351"/>
        <v>230</v>
      </c>
    </row>
    <row r="1368" spans="1:22" ht="13.5" customHeight="1">
      <c r="A1368" s="23" t="str">
        <f t="shared" si="344"/>
        <v>LW3513050Podstawowy</v>
      </c>
      <c r="B1368" s="18" t="s">
        <v>1747</v>
      </c>
      <c r="C1368" s="14" t="s">
        <v>431</v>
      </c>
      <c r="D1368" s="15">
        <v>130</v>
      </c>
      <c r="E1368" s="13">
        <v>50</v>
      </c>
      <c r="F1368" s="61" t="s">
        <v>3173</v>
      </c>
      <c r="G1368" s="43" t="str">
        <f t="shared" si="345"/>
        <v>40,16</v>
      </c>
      <c r="H1368" s="43" t="str">
        <f t="shared" si="346"/>
        <v>40,16</v>
      </c>
      <c r="I1368" s="43">
        <f t="shared" si="347"/>
        <v>43.16</v>
      </c>
      <c r="J1368" s="61" t="s">
        <v>3245</v>
      </c>
      <c r="K1368" s="58" t="str">
        <f t="shared" si="348"/>
        <v>673,27</v>
      </c>
      <c r="L1368" s="47">
        <f t="shared" si="349"/>
        <v>674</v>
      </c>
      <c r="M1368" s="53">
        <v>1.1000000000000001</v>
      </c>
      <c r="N1368" s="54">
        <v>60</v>
      </c>
      <c r="O1368" s="55">
        <f t="shared" si="350"/>
        <v>801.40000000000009</v>
      </c>
      <c r="P1368" s="57">
        <f t="shared" si="352"/>
        <v>801</v>
      </c>
      <c r="Q1368" s="23"/>
      <c r="R1368" s="23"/>
      <c r="S1368" s="46">
        <v>25</v>
      </c>
      <c r="T1368" s="46">
        <v>25</v>
      </c>
      <c r="U1368" s="46">
        <f t="shared" si="353"/>
        <v>160</v>
      </c>
      <c r="V1368" s="15">
        <f t="shared" si="351"/>
        <v>210</v>
      </c>
    </row>
    <row r="1369" spans="1:22" ht="13.5" customHeight="1">
      <c r="A1369" s="23" t="str">
        <f t="shared" si="344"/>
        <v>LW3613050Podstawowy</v>
      </c>
      <c r="B1369" s="18" t="s">
        <v>1748</v>
      </c>
      <c r="C1369" s="14" t="s">
        <v>431</v>
      </c>
      <c r="D1369" s="15">
        <v>130</v>
      </c>
      <c r="E1369" s="13">
        <v>50</v>
      </c>
      <c r="F1369" s="61" t="s">
        <v>3174</v>
      </c>
      <c r="G1369" s="43" t="str">
        <f t="shared" si="345"/>
        <v>43,13</v>
      </c>
      <c r="H1369" s="43" t="str">
        <f t="shared" si="346"/>
        <v>43,13</v>
      </c>
      <c r="I1369" s="43">
        <f t="shared" si="347"/>
        <v>46.13</v>
      </c>
      <c r="J1369" s="61" t="s">
        <v>3246</v>
      </c>
      <c r="K1369" s="58" t="str">
        <f t="shared" si="348"/>
        <v>812,31</v>
      </c>
      <c r="L1369" s="47">
        <f t="shared" si="349"/>
        <v>813</v>
      </c>
      <c r="M1369" s="53">
        <v>1.1000000000000001</v>
      </c>
      <c r="N1369" s="54">
        <v>60</v>
      </c>
      <c r="O1369" s="55">
        <f t="shared" si="350"/>
        <v>954.30000000000007</v>
      </c>
      <c r="P1369" s="57">
        <f t="shared" si="352"/>
        <v>954</v>
      </c>
      <c r="Q1369" s="23"/>
      <c r="R1369" s="23"/>
      <c r="S1369" s="46">
        <v>25</v>
      </c>
      <c r="T1369" s="46">
        <v>25</v>
      </c>
      <c r="U1369" s="46">
        <f t="shared" si="353"/>
        <v>160</v>
      </c>
      <c r="V1369" s="15">
        <f t="shared" si="351"/>
        <v>210</v>
      </c>
    </row>
    <row r="1370" spans="1:22" ht="13.5" customHeight="1">
      <c r="A1370" s="23" t="str">
        <f t="shared" si="344"/>
        <v>LW3713050Podstawowy</v>
      </c>
      <c r="B1370" s="18" t="s">
        <v>1907</v>
      </c>
      <c r="C1370" s="14" t="s">
        <v>431</v>
      </c>
      <c r="D1370" s="15">
        <v>130</v>
      </c>
      <c r="E1370" s="13">
        <v>50</v>
      </c>
      <c r="F1370" s="61" t="s">
        <v>3175</v>
      </c>
      <c r="G1370" s="43" t="str">
        <f t="shared" si="345"/>
        <v>39,43</v>
      </c>
      <c r="H1370" s="43" t="str">
        <f t="shared" si="346"/>
        <v>39,43</v>
      </c>
      <c r="I1370" s="43">
        <f t="shared" si="347"/>
        <v>42.43</v>
      </c>
      <c r="J1370" s="61" t="s">
        <v>3247</v>
      </c>
      <c r="K1370" s="58" t="str">
        <f t="shared" si="348"/>
        <v>606,07</v>
      </c>
      <c r="L1370" s="47">
        <f t="shared" si="349"/>
        <v>607</v>
      </c>
      <c r="M1370" s="53">
        <v>1.1000000000000001</v>
      </c>
      <c r="N1370" s="54">
        <v>60</v>
      </c>
      <c r="O1370" s="55">
        <f t="shared" si="350"/>
        <v>727.7</v>
      </c>
      <c r="P1370" s="57">
        <f t="shared" si="352"/>
        <v>727</v>
      </c>
      <c r="Q1370" s="23"/>
      <c r="R1370" s="23"/>
      <c r="S1370" s="46">
        <v>25</v>
      </c>
      <c r="T1370" s="46">
        <v>25</v>
      </c>
      <c r="U1370" s="46">
        <f t="shared" si="353"/>
        <v>160</v>
      </c>
      <c r="V1370" s="15">
        <f t="shared" si="351"/>
        <v>210</v>
      </c>
    </row>
    <row r="1371" spans="1:22" ht="13.5" customHeight="1">
      <c r="A1371" s="23" t="str">
        <f t="shared" si="344"/>
        <v>LW3813050Podstawowy</v>
      </c>
      <c r="B1371" s="18" t="s">
        <v>1978</v>
      </c>
      <c r="C1371" s="14" t="s">
        <v>431</v>
      </c>
      <c r="D1371" s="15">
        <v>130</v>
      </c>
      <c r="E1371" s="13">
        <v>50</v>
      </c>
      <c r="F1371" s="61" t="s">
        <v>3176</v>
      </c>
      <c r="G1371" s="43" t="str">
        <f t="shared" si="345"/>
        <v>40,56</v>
      </c>
      <c r="H1371" s="43" t="str">
        <f t="shared" si="346"/>
        <v>40,56</v>
      </c>
      <c r="I1371" s="43">
        <f t="shared" si="347"/>
        <v>43.56</v>
      </c>
      <c r="J1371" s="61" t="s">
        <v>3248</v>
      </c>
      <c r="K1371" s="58" t="str">
        <f t="shared" si="348"/>
        <v>735,87</v>
      </c>
      <c r="L1371" s="47">
        <f t="shared" si="349"/>
        <v>736</v>
      </c>
      <c r="M1371" s="53">
        <v>1.1000000000000001</v>
      </c>
      <c r="N1371" s="54">
        <v>60</v>
      </c>
      <c r="O1371" s="55">
        <f t="shared" si="350"/>
        <v>869.6</v>
      </c>
      <c r="P1371" s="57">
        <f t="shared" si="352"/>
        <v>869</v>
      </c>
      <c r="Q1371" s="23"/>
      <c r="R1371" s="23"/>
      <c r="S1371" s="46">
        <v>25</v>
      </c>
      <c r="T1371" s="46">
        <v>25</v>
      </c>
      <c r="U1371" s="46">
        <f t="shared" si="353"/>
        <v>160</v>
      </c>
      <c r="V1371" s="15">
        <f t="shared" si="351"/>
        <v>210</v>
      </c>
    </row>
    <row r="1372" spans="1:22" ht="13.5" customHeight="1">
      <c r="A1372" s="235" t="str">
        <f t="shared" ref="A1372:A1408" si="354">CONCATENATE(B1372,D1372,E1372,C1372)</f>
        <v>LW duble 1 13050Kolor</v>
      </c>
      <c r="B1372" s="18" t="s">
        <v>90</v>
      </c>
      <c r="C1372" s="14" t="s">
        <v>2</v>
      </c>
      <c r="D1372" s="15">
        <v>130</v>
      </c>
      <c r="E1372" s="13">
        <v>50</v>
      </c>
      <c r="F1372" s="61" t="s">
        <v>79</v>
      </c>
      <c r="G1372" s="43" t="str">
        <f>LEFT(F1372,FIND("kg",F1372)-2)</f>
        <v>41,48</v>
      </c>
      <c r="H1372" s="43" t="str">
        <f t="shared" ref="H1372:H1408" si="355">MID(G1372,1,5)</f>
        <v>41,48</v>
      </c>
      <c r="I1372" s="43">
        <f t="shared" ref="I1372:I1408" si="356">H1372+3</f>
        <v>44.48</v>
      </c>
      <c r="J1372" s="61" t="s">
        <v>3177</v>
      </c>
      <c r="K1372" s="58" t="str">
        <f t="shared" ref="K1372:K1381" si="357">LEFT(J1372,FIND("zł",J1372)-2)</f>
        <v>777,02</v>
      </c>
      <c r="L1372" s="51">
        <f t="shared" ref="L1372:L1387" si="358">ROUNDUP(K1372,0)</f>
        <v>778</v>
      </c>
      <c r="M1372" s="53">
        <v>1.1000000000000001</v>
      </c>
      <c r="N1372" s="54">
        <v>60</v>
      </c>
      <c r="O1372" s="55">
        <f t="shared" ref="O1372:O1408" si="359">L1372*M1372+N1372</f>
        <v>915.80000000000007</v>
      </c>
      <c r="P1372" s="57">
        <f t="shared" ref="P1372:P1408" si="360">INT(O1372)</f>
        <v>915</v>
      </c>
      <c r="Q1372" s="23"/>
      <c r="R1372" s="23"/>
      <c r="S1372" s="46">
        <v>25</v>
      </c>
      <c r="T1372" s="46">
        <v>25</v>
      </c>
      <c r="U1372" s="46">
        <f t="shared" si="353"/>
        <v>160</v>
      </c>
      <c r="V1372" s="15">
        <f>SUM(S1372:U1372)</f>
        <v>210</v>
      </c>
    </row>
    <row r="1373" spans="1:22" ht="13.5" customHeight="1">
      <c r="A1373" s="235" t="str">
        <f t="shared" si="354"/>
        <v>LW duble 2 13050Kolor</v>
      </c>
      <c r="B1373" s="18" t="s">
        <v>91</v>
      </c>
      <c r="C1373" s="14" t="s">
        <v>2</v>
      </c>
      <c r="D1373" s="15">
        <v>130</v>
      </c>
      <c r="E1373" s="13">
        <v>50</v>
      </c>
      <c r="F1373" s="61" t="s">
        <v>3146</v>
      </c>
      <c r="G1373" s="43" t="str">
        <f t="shared" ref="G1373:G1408" si="361">LEFT(F1373,FIND("kg",F1373)-2)</f>
        <v>40,6</v>
      </c>
      <c r="H1373" s="43" t="str">
        <f t="shared" si="355"/>
        <v>40,6</v>
      </c>
      <c r="I1373" s="43">
        <f t="shared" si="356"/>
        <v>43.6</v>
      </c>
      <c r="J1373" s="61" t="s">
        <v>3178</v>
      </c>
      <c r="K1373" s="58" t="str">
        <f t="shared" si="357"/>
        <v>877,18</v>
      </c>
      <c r="L1373" s="51">
        <f t="shared" si="358"/>
        <v>878</v>
      </c>
      <c r="M1373" s="53">
        <v>1.1000000000000001</v>
      </c>
      <c r="N1373" s="54">
        <v>60</v>
      </c>
      <c r="O1373" s="55">
        <f t="shared" si="359"/>
        <v>1025.8000000000002</v>
      </c>
      <c r="P1373" s="57">
        <f t="shared" si="360"/>
        <v>1025</v>
      </c>
      <c r="Q1373" s="23"/>
      <c r="R1373" s="23"/>
      <c r="S1373" s="46">
        <v>25</v>
      </c>
      <c r="T1373" s="46">
        <v>25</v>
      </c>
      <c r="U1373" s="46">
        <f t="shared" si="353"/>
        <v>160</v>
      </c>
      <c r="V1373" s="15">
        <f t="shared" ref="V1373:V1408" si="362">SUM(S1373:U1373)</f>
        <v>210</v>
      </c>
    </row>
    <row r="1374" spans="1:22" ht="13.5" customHeight="1">
      <c r="A1374" s="235" t="str">
        <f t="shared" si="354"/>
        <v>LW duble 3 13050Kolor</v>
      </c>
      <c r="B1374" s="18" t="s">
        <v>92</v>
      </c>
      <c r="C1374" s="14" t="s">
        <v>2</v>
      </c>
      <c r="D1374" s="15">
        <v>130</v>
      </c>
      <c r="E1374" s="13">
        <v>50</v>
      </c>
      <c r="F1374" s="61" t="s">
        <v>3147</v>
      </c>
      <c r="G1374" s="43" t="str">
        <f t="shared" si="361"/>
        <v>46,17</v>
      </c>
      <c r="H1374" s="43" t="str">
        <f t="shared" si="355"/>
        <v>46,17</v>
      </c>
      <c r="I1374" s="43">
        <f t="shared" si="356"/>
        <v>49.17</v>
      </c>
      <c r="J1374" s="61" t="s">
        <v>3179</v>
      </c>
      <c r="K1374" s="58" t="str">
        <f t="shared" si="357"/>
        <v>1101,62</v>
      </c>
      <c r="L1374" s="51">
        <f t="shared" si="358"/>
        <v>1102</v>
      </c>
      <c r="M1374" s="53">
        <v>1.1000000000000001</v>
      </c>
      <c r="N1374" s="54">
        <v>60</v>
      </c>
      <c r="O1374" s="55">
        <f t="shared" si="359"/>
        <v>1272.2</v>
      </c>
      <c r="P1374" s="57">
        <f t="shared" si="360"/>
        <v>1272</v>
      </c>
      <c r="Q1374" s="23"/>
      <c r="R1374" s="23"/>
      <c r="S1374" s="46">
        <v>25</v>
      </c>
      <c r="T1374" s="46">
        <v>25</v>
      </c>
      <c r="U1374" s="46">
        <f t="shared" si="353"/>
        <v>160</v>
      </c>
      <c r="V1374" s="15">
        <f t="shared" si="362"/>
        <v>210</v>
      </c>
    </row>
    <row r="1375" spans="1:22" ht="13.5" customHeight="1">
      <c r="A1375" s="235" t="str">
        <f t="shared" si="354"/>
        <v>LW1 13050Kolor</v>
      </c>
      <c r="B1375" s="18" t="s">
        <v>93</v>
      </c>
      <c r="C1375" s="14" t="s">
        <v>2</v>
      </c>
      <c r="D1375" s="15">
        <v>130</v>
      </c>
      <c r="E1375" s="13">
        <v>50</v>
      </c>
      <c r="F1375" s="61" t="s">
        <v>0</v>
      </c>
      <c r="G1375" s="43" t="str">
        <f t="shared" si="361"/>
        <v>29,99</v>
      </c>
      <c r="H1375" s="43" t="str">
        <f t="shared" si="355"/>
        <v>29,99</v>
      </c>
      <c r="I1375" s="43">
        <f t="shared" si="356"/>
        <v>32.989999999999995</v>
      </c>
      <c r="J1375" s="61" t="s">
        <v>3180</v>
      </c>
      <c r="K1375" s="58" t="str">
        <f t="shared" si="357"/>
        <v>504,03</v>
      </c>
      <c r="L1375" s="51">
        <f t="shared" si="358"/>
        <v>505</v>
      </c>
      <c r="M1375" s="53">
        <v>1.1000000000000001</v>
      </c>
      <c r="N1375" s="54">
        <v>60</v>
      </c>
      <c r="O1375" s="55">
        <f t="shared" si="359"/>
        <v>615.5</v>
      </c>
      <c r="P1375" s="57">
        <f t="shared" si="360"/>
        <v>615</v>
      </c>
      <c r="Q1375" s="23"/>
      <c r="R1375" s="23"/>
      <c r="S1375" s="46">
        <v>25</v>
      </c>
      <c r="T1375" s="46">
        <v>25</v>
      </c>
      <c r="U1375" s="46">
        <f t="shared" si="353"/>
        <v>120</v>
      </c>
      <c r="V1375" s="15">
        <f t="shared" si="362"/>
        <v>170</v>
      </c>
    </row>
    <row r="1376" spans="1:22" ht="13.5" customHeight="1">
      <c r="A1376" s="235" t="str">
        <f t="shared" si="354"/>
        <v>LW2 13050Kolor</v>
      </c>
      <c r="B1376" s="18" t="s">
        <v>104</v>
      </c>
      <c r="C1376" s="14" t="s">
        <v>2</v>
      </c>
      <c r="D1376" s="15">
        <v>130</v>
      </c>
      <c r="E1376" s="13">
        <v>50</v>
      </c>
      <c r="F1376" s="61" t="s">
        <v>3148</v>
      </c>
      <c r="G1376" s="43" t="str">
        <f t="shared" si="361"/>
        <v>31,46</v>
      </c>
      <c r="H1376" s="43" t="str">
        <f t="shared" si="355"/>
        <v>31,46</v>
      </c>
      <c r="I1376" s="43">
        <f t="shared" si="356"/>
        <v>34.46</v>
      </c>
      <c r="J1376" s="61" t="s">
        <v>3181</v>
      </c>
      <c r="K1376" s="58" t="str">
        <f t="shared" si="357"/>
        <v>554,68</v>
      </c>
      <c r="L1376" s="51">
        <f t="shared" si="358"/>
        <v>555</v>
      </c>
      <c r="M1376" s="53">
        <v>1.1000000000000001</v>
      </c>
      <c r="N1376" s="54">
        <v>60</v>
      </c>
      <c r="O1376" s="55">
        <f t="shared" si="359"/>
        <v>670.5</v>
      </c>
      <c r="P1376" s="57">
        <f t="shared" si="360"/>
        <v>670</v>
      </c>
      <c r="Q1376" s="23"/>
      <c r="R1376" s="23"/>
      <c r="S1376" s="46">
        <v>25</v>
      </c>
      <c r="T1376" s="46">
        <v>25</v>
      </c>
      <c r="U1376" s="46">
        <f t="shared" si="353"/>
        <v>120</v>
      </c>
      <c r="V1376" s="15">
        <f t="shared" si="362"/>
        <v>170</v>
      </c>
    </row>
    <row r="1377" spans="1:22" ht="13.5" customHeight="1">
      <c r="A1377" s="235" t="str">
        <f t="shared" si="354"/>
        <v>LW3 13050Kolor</v>
      </c>
      <c r="B1377" s="18" t="s">
        <v>106</v>
      </c>
      <c r="C1377" s="14" t="s">
        <v>2</v>
      </c>
      <c r="D1377" s="15">
        <v>130</v>
      </c>
      <c r="E1377" s="13">
        <v>50</v>
      </c>
      <c r="F1377" s="61" t="s">
        <v>3149</v>
      </c>
      <c r="G1377" s="43" t="str">
        <f t="shared" si="361"/>
        <v>31,28</v>
      </c>
      <c r="H1377" s="43" t="str">
        <f t="shared" si="355"/>
        <v>31,28</v>
      </c>
      <c r="I1377" s="43">
        <f t="shared" si="356"/>
        <v>34.28</v>
      </c>
      <c r="J1377" s="61" t="s">
        <v>3182</v>
      </c>
      <c r="K1377" s="58" t="str">
        <f t="shared" si="357"/>
        <v>566,75</v>
      </c>
      <c r="L1377" s="51">
        <f t="shared" si="358"/>
        <v>567</v>
      </c>
      <c r="M1377" s="53">
        <v>1.1000000000000001</v>
      </c>
      <c r="N1377" s="54">
        <v>60</v>
      </c>
      <c r="O1377" s="55">
        <f t="shared" si="359"/>
        <v>683.7</v>
      </c>
      <c r="P1377" s="57">
        <f t="shared" si="360"/>
        <v>683</v>
      </c>
      <c r="Q1377" s="23"/>
      <c r="R1377" s="23"/>
      <c r="S1377" s="46">
        <v>25</v>
      </c>
      <c r="T1377" s="46">
        <v>25</v>
      </c>
      <c r="U1377" s="46">
        <f t="shared" si="353"/>
        <v>120</v>
      </c>
      <c r="V1377" s="15">
        <f t="shared" si="362"/>
        <v>170</v>
      </c>
    </row>
    <row r="1378" spans="1:22" ht="13.5" customHeight="1">
      <c r="A1378" s="235" t="str">
        <f t="shared" si="354"/>
        <v>LW4 13050Kolor</v>
      </c>
      <c r="B1378" s="18" t="s">
        <v>107</v>
      </c>
      <c r="C1378" s="14" t="s">
        <v>2</v>
      </c>
      <c r="D1378" s="15">
        <v>130</v>
      </c>
      <c r="E1378" s="13">
        <v>50</v>
      </c>
      <c r="F1378" s="61" t="s">
        <v>3150</v>
      </c>
      <c r="G1378" s="43" t="str">
        <f t="shared" si="361"/>
        <v>35,06</v>
      </c>
      <c r="H1378" s="43" t="str">
        <f t="shared" si="355"/>
        <v>35,06</v>
      </c>
      <c r="I1378" s="43">
        <f t="shared" si="356"/>
        <v>38.06</v>
      </c>
      <c r="J1378" s="61" t="s">
        <v>3183</v>
      </c>
      <c r="K1378" s="58" t="str">
        <f t="shared" si="357"/>
        <v>651,51</v>
      </c>
      <c r="L1378" s="51">
        <f t="shared" si="358"/>
        <v>652</v>
      </c>
      <c r="M1378" s="53">
        <v>1.1000000000000001</v>
      </c>
      <c r="N1378" s="54">
        <v>60</v>
      </c>
      <c r="O1378" s="55">
        <f t="shared" si="359"/>
        <v>777.2</v>
      </c>
      <c r="P1378" s="57">
        <f t="shared" si="360"/>
        <v>777</v>
      </c>
      <c r="Q1378" s="23"/>
      <c r="R1378" s="23"/>
      <c r="S1378" s="46">
        <v>25</v>
      </c>
      <c r="T1378" s="46">
        <v>25</v>
      </c>
      <c r="U1378" s="46">
        <f t="shared" si="353"/>
        <v>120</v>
      </c>
      <c r="V1378" s="15">
        <f t="shared" si="362"/>
        <v>170</v>
      </c>
    </row>
    <row r="1379" spans="1:22" ht="13.5" customHeight="1">
      <c r="A1379" s="235" t="str">
        <f t="shared" si="354"/>
        <v>LW5 13050Kolor</v>
      </c>
      <c r="B1379" s="18" t="s">
        <v>108</v>
      </c>
      <c r="C1379" s="14" t="s">
        <v>2</v>
      </c>
      <c r="D1379" s="15">
        <v>130</v>
      </c>
      <c r="E1379" s="13">
        <v>50</v>
      </c>
      <c r="F1379" s="61" t="s">
        <v>3151</v>
      </c>
      <c r="G1379" s="43" t="str">
        <f t="shared" si="361"/>
        <v>35,69</v>
      </c>
      <c r="H1379" s="43" t="str">
        <f t="shared" si="355"/>
        <v>35,69</v>
      </c>
      <c r="I1379" s="43">
        <f t="shared" si="356"/>
        <v>38.69</v>
      </c>
      <c r="J1379" s="61" t="s">
        <v>3184</v>
      </c>
      <c r="K1379" s="58" t="str">
        <f t="shared" si="357"/>
        <v>684,72</v>
      </c>
      <c r="L1379" s="51">
        <f t="shared" si="358"/>
        <v>685</v>
      </c>
      <c r="M1379" s="53">
        <v>1.1000000000000001</v>
      </c>
      <c r="N1379" s="54">
        <v>60</v>
      </c>
      <c r="O1379" s="55">
        <f t="shared" si="359"/>
        <v>813.50000000000011</v>
      </c>
      <c r="P1379" s="57">
        <f t="shared" si="360"/>
        <v>813</v>
      </c>
      <c r="Q1379" s="23"/>
      <c r="R1379" s="23"/>
      <c r="S1379" s="46">
        <v>25</v>
      </c>
      <c r="T1379" s="46">
        <v>25</v>
      </c>
      <c r="U1379" s="46">
        <f t="shared" si="353"/>
        <v>120</v>
      </c>
      <c r="V1379" s="15">
        <f t="shared" si="362"/>
        <v>170</v>
      </c>
    </row>
    <row r="1380" spans="1:22" ht="13.5" customHeight="1">
      <c r="A1380" s="235" t="str">
        <f t="shared" si="354"/>
        <v>LW6 13050Kolor</v>
      </c>
      <c r="B1380" s="18" t="s">
        <v>109</v>
      </c>
      <c r="C1380" s="14" t="s">
        <v>2</v>
      </c>
      <c r="D1380" s="15">
        <v>130</v>
      </c>
      <c r="E1380" s="13">
        <v>50</v>
      </c>
      <c r="F1380" s="61" t="s">
        <v>2143</v>
      </c>
      <c r="G1380" s="43" t="str">
        <f t="shared" si="361"/>
        <v>38,5</v>
      </c>
      <c r="H1380" s="43" t="str">
        <f t="shared" si="355"/>
        <v>38,5</v>
      </c>
      <c r="I1380" s="43">
        <f t="shared" si="356"/>
        <v>41.5</v>
      </c>
      <c r="J1380" s="61" t="s">
        <v>3185</v>
      </c>
      <c r="K1380" s="58" t="str">
        <f t="shared" si="357"/>
        <v>752,35</v>
      </c>
      <c r="L1380" s="51">
        <f t="shared" si="358"/>
        <v>753</v>
      </c>
      <c r="M1380" s="53">
        <v>1.1000000000000001</v>
      </c>
      <c r="N1380" s="54">
        <v>60</v>
      </c>
      <c r="O1380" s="55">
        <f t="shared" si="359"/>
        <v>888.30000000000007</v>
      </c>
      <c r="P1380" s="57">
        <f t="shared" si="360"/>
        <v>888</v>
      </c>
      <c r="Q1380" s="23"/>
      <c r="R1380" s="23"/>
      <c r="S1380" s="46">
        <v>25</v>
      </c>
      <c r="T1380" s="46">
        <v>25</v>
      </c>
      <c r="U1380" s="46">
        <f t="shared" si="353"/>
        <v>160</v>
      </c>
      <c r="V1380" s="15">
        <f t="shared" si="362"/>
        <v>210</v>
      </c>
    </row>
    <row r="1381" spans="1:22" ht="13.5" customHeight="1">
      <c r="A1381" s="235" t="str">
        <f t="shared" si="354"/>
        <v>LW7 13050Kolor</v>
      </c>
      <c r="B1381" s="18" t="s">
        <v>110</v>
      </c>
      <c r="C1381" s="14" t="s">
        <v>2</v>
      </c>
      <c r="D1381" s="15">
        <v>130</v>
      </c>
      <c r="E1381" s="13">
        <v>50</v>
      </c>
      <c r="F1381" s="61" t="s">
        <v>3152</v>
      </c>
      <c r="G1381" s="43" t="str">
        <f t="shared" si="361"/>
        <v>33,91</v>
      </c>
      <c r="H1381" s="43" t="str">
        <f t="shared" si="355"/>
        <v>33,91</v>
      </c>
      <c r="I1381" s="43">
        <f t="shared" si="356"/>
        <v>36.909999999999997</v>
      </c>
      <c r="J1381" s="61" t="s">
        <v>3186</v>
      </c>
      <c r="K1381" s="58" t="str">
        <f t="shared" si="357"/>
        <v>645,18</v>
      </c>
      <c r="L1381" s="51">
        <f t="shared" si="358"/>
        <v>646</v>
      </c>
      <c r="M1381" s="53">
        <v>1.1000000000000001</v>
      </c>
      <c r="N1381" s="54">
        <v>60</v>
      </c>
      <c r="O1381" s="55">
        <f t="shared" si="359"/>
        <v>770.6</v>
      </c>
      <c r="P1381" s="57">
        <f t="shared" si="360"/>
        <v>770</v>
      </c>
      <c r="Q1381" s="23"/>
      <c r="R1381" s="23"/>
      <c r="S1381" s="46">
        <v>25</v>
      </c>
      <c r="T1381" s="46">
        <v>25</v>
      </c>
      <c r="U1381" s="46">
        <f t="shared" si="353"/>
        <v>120</v>
      </c>
      <c r="V1381" s="15">
        <f t="shared" si="362"/>
        <v>170</v>
      </c>
    </row>
    <row r="1382" spans="1:22" ht="13.5" customHeight="1">
      <c r="A1382" s="235" t="str">
        <f t="shared" si="354"/>
        <v>LW8 13050Kolor</v>
      </c>
      <c r="B1382" s="18" t="s">
        <v>111</v>
      </c>
      <c r="C1382" s="14" t="s">
        <v>2</v>
      </c>
      <c r="D1382" s="15">
        <v>130</v>
      </c>
      <c r="E1382" s="13">
        <v>50</v>
      </c>
      <c r="F1382" s="61" t="s">
        <v>3153</v>
      </c>
      <c r="G1382" s="43" t="str">
        <f t="shared" si="361"/>
        <v>36,73</v>
      </c>
      <c r="H1382" s="43" t="str">
        <f t="shared" si="355"/>
        <v>36,73</v>
      </c>
      <c r="I1382" s="43">
        <f t="shared" si="356"/>
        <v>39.729999999999997</v>
      </c>
      <c r="J1382" s="61" t="s">
        <v>3187</v>
      </c>
      <c r="K1382" s="58" t="str">
        <f>LEFT(J1382,FIND("zł",J1382)-2)</f>
        <v>712,87</v>
      </c>
      <c r="L1382" s="51">
        <f t="shared" si="358"/>
        <v>713</v>
      </c>
      <c r="M1382" s="53">
        <v>1.1000000000000001</v>
      </c>
      <c r="N1382" s="54">
        <v>60</v>
      </c>
      <c r="O1382" s="55">
        <f t="shared" si="359"/>
        <v>844.30000000000007</v>
      </c>
      <c r="P1382" s="57">
        <f t="shared" si="360"/>
        <v>844</v>
      </c>
      <c r="Q1382" s="23"/>
      <c r="R1382" s="23"/>
      <c r="S1382" s="46">
        <v>25</v>
      </c>
      <c r="T1382" s="46">
        <v>25</v>
      </c>
      <c r="U1382" s="46">
        <f t="shared" si="353"/>
        <v>120</v>
      </c>
      <c r="V1382" s="15">
        <f t="shared" si="362"/>
        <v>170</v>
      </c>
    </row>
    <row r="1383" spans="1:22" ht="13.5" customHeight="1">
      <c r="A1383" s="235" t="str">
        <f t="shared" si="354"/>
        <v>LW9 13050Kolor</v>
      </c>
      <c r="B1383" s="18" t="s">
        <v>112</v>
      </c>
      <c r="C1383" s="14" t="s">
        <v>2</v>
      </c>
      <c r="D1383" s="15">
        <v>130</v>
      </c>
      <c r="E1383" s="13">
        <v>50</v>
      </c>
      <c r="F1383" s="61" t="s">
        <v>3154</v>
      </c>
      <c r="G1383" s="43" t="str">
        <f t="shared" si="361"/>
        <v>36,94</v>
      </c>
      <c r="H1383" s="43" t="str">
        <f t="shared" si="355"/>
        <v>36,94</v>
      </c>
      <c r="I1383" s="43">
        <f t="shared" si="356"/>
        <v>39.94</v>
      </c>
      <c r="J1383" s="61" t="s">
        <v>3188</v>
      </c>
      <c r="K1383" s="58" t="str">
        <f t="shared" ref="K1383:K1387" si="363">LEFT(J1383,FIND("zł",J1383)-2)</f>
        <v>761,63</v>
      </c>
      <c r="L1383" s="51">
        <f t="shared" si="358"/>
        <v>762</v>
      </c>
      <c r="M1383" s="53">
        <v>1.1000000000000001</v>
      </c>
      <c r="N1383" s="54">
        <v>60</v>
      </c>
      <c r="O1383" s="55">
        <f t="shared" si="359"/>
        <v>898.2</v>
      </c>
      <c r="P1383" s="57">
        <f t="shared" si="360"/>
        <v>898</v>
      </c>
      <c r="Q1383" s="23"/>
      <c r="R1383" s="23"/>
      <c r="S1383" s="46">
        <v>25</v>
      </c>
      <c r="T1383" s="46">
        <v>25</v>
      </c>
      <c r="U1383" s="46">
        <f t="shared" si="353"/>
        <v>120</v>
      </c>
      <c r="V1383" s="15">
        <f t="shared" si="362"/>
        <v>170</v>
      </c>
    </row>
    <row r="1384" spans="1:22" ht="13.5" customHeight="1">
      <c r="A1384" s="235" t="str">
        <f t="shared" si="354"/>
        <v>LW10 13050Kolor</v>
      </c>
      <c r="B1384" s="18" t="s">
        <v>94</v>
      </c>
      <c r="C1384" s="14" t="s">
        <v>2</v>
      </c>
      <c r="D1384" s="15">
        <v>130</v>
      </c>
      <c r="E1384" s="13">
        <v>50</v>
      </c>
      <c r="F1384" s="61" t="s">
        <v>3155</v>
      </c>
      <c r="G1384" s="43" t="str">
        <f t="shared" si="361"/>
        <v>39,76</v>
      </c>
      <c r="H1384" s="43" t="str">
        <f t="shared" si="355"/>
        <v>39,76</v>
      </c>
      <c r="I1384" s="43">
        <f t="shared" si="356"/>
        <v>42.76</v>
      </c>
      <c r="J1384" s="61" t="s">
        <v>3189</v>
      </c>
      <c r="K1384" s="58" t="str">
        <f t="shared" si="363"/>
        <v>829,22</v>
      </c>
      <c r="L1384" s="51">
        <f t="shared" si="358"/>
        <v>830</v>
      </c>
      <c r="M1384" s="53">
        <v>1.1000000000000001</v>
      </c>
      <c r="N1384" s="54">
        <v>60</v>
      </c>
      <c r="O1384" s="55">
        <f t="shared" si="359"/>
        <v>973.00000000000011</v>
      </c>
      <c r="P1384" s="57">
        <f t="shared" si="360"/>
        <v>973</v>
      </c>
      <c r="Q1384" s="23"/>
      <c r="R1384" s="23"/>
      <c r="S1384" s="46">
        <v>25</v>
      </c>
      <c r="T1384" s="46">
        <v>25</v>
      </c>
      <c r="U1384" s="46">
        <f t="shared" si="353"/>
        <v>160</v>
      </c>
      <c r="V1384" s="15">
        <f t="shared" si="362"/>
        <v>210</v>
      </c>
    </row>
    <row r="1385" spans="1:22" ht="13.5" customHeight="1">
      <c r="A1385" s="235" t="str">
        <f t="shared" si="354"/>
        <v>LW11 13050Kolor</v>
      </c>
      <c r="B1385" s="18" t="s">
        <v>95</v>
      </c>
      <c r="C1385" s="14" t="s">
        <v>2</v>
      </c>
      <c r="D1385" s="15">
        <v>130</v>
      </c>
      <c r="E1385" s="13">
        <v>50</v>
      </c>
      <c r="F1385" s="61" t="s">
        <v>3156</v>
      </c>
      <c r="G1385" s="43" t="str">
        <f t="shared" si="361"/>
        <v>39,4</v>
      </c>
      <c r="H1385" s="43" t="str">
        <f t="shared" si="355"/>
        <v>39,4</v>
      </c>
      <c r="I1385" s="43">
        <f t="shared" si="356"/>
        <v>42.4</v>
      </c>
      <c r="J1385" s="61" t="s">
        <v>3190</v>
      </c>
      <c r="K1385" s="58" t="str">
        <f t="shared" si="363"/>
        <v>703,22</v>
      </c>
      <c r="L1385" s="51">
        <f t="shared" si="358"/>
        <v>704</v>
      </c>
      <c r="M1385" s="53">
        <v>1.1000000000000001</v>
      </c>
      <c r="N1385" s="54">
        <v>60</v>
      </c>
      <c r="O1385" s="55">
        <f t="shared" si="359"/>
        <v>834.40000000000009</v>
      </c>
      <c r="P1385" s="57">
        <f t="shared" si="360"/>
        <v>834</v>
      </c>
      <c r="Q1385" s="23"/>
      <c r="R1385" s="23"/>
      <c r="S1385" s="46">
        <v>25</v>
      </c>
      <c r="T1385" s="46">
        <v>25</v>
      </c>
      <c r="U1385" s="46">
        <f t="shared" si="353"/>
        <v>160</v>
      </c>
      <c r="V1385" s="15">
        <f t="shared" si="362"/>
        <v>210</v>
      </c>
    </row>
    <row r="1386" spans="1:22" ht="13.5" customHeight="1">
      <c r="A1386" s="235" t="str">
        <f t="shared" si="354"/>
        <v>LW12 13050Kolor</v>
      </c>
      <c r="B1386" s="18" t="s">
        <v>96</v>
      </c>
      <c r="C1386" s="14" t="s">
        <v>2</v>
      </c>
      <c r="D1386" s="15">
        <v>130</v>
      </c>
      <c r="E1386" s="13">
        <v>50</v>
      </c>
      <c r="F1386" s="61" t="s">
        <v>3157</v>
      </c>
      <c r="G1386" s="43" t="str">
        <f t="shared" si="361"/>
        <v>42,22</v>
      </c>
      <c r="H1386" s="43" t="str">
        <f t="shared" si="355"/>
        <v>42,22</v>
      </c>
      <c r="I1386" s="43">
        <f t="shared" si="356"/>
        <v>45.22</v>
      </c>
      <c r="J1386" s="61" t="s">
        <v>3191</v>
      </c>
      <c r="K1386" s="58" t="str">
        <f t="shared" si="363"/>
        <v>809,03</v>
      </c>
      <c r="L1386" s="51">
        <f t="shared" si="358"/>
        <v>810</v>
      </c>
      <c r="M1386" s="53">
        <v>1.1000000000000001</v>
      </c>
      <c r="N1386" s="54">
        <v>60</v>
      </c>
      <c r="O1386" s="55">
        <f t="shared" si="359"/>
        <v>951.00000000000011</v>
      </c>
      <c r="P1386" s="57">
        <f t="shared" si="360"/>
        <v>951</v>
      </c>
      <c r="Q1386" s="23"/>
      <c r="R1386" s="23"/>
      <c r="S1386" s="46">
        <v>25</v>
      </c>
      <c r="T1386" s="46">
        <v>25</v>
      </c>
      <c r="U1386" s="46">
        <f t="shared" si="353"/>
        <v>160</v>
      </c>
      <c r="V1386" s="15">
        <f t="shared" si="362"/>
        <v>210</v>
      </c>
    </row>
    <row r="1387" spans="1:22" ht="13.5" customHeight="1">
      <c r="A1387" s="235" t="str">
        <f t="shared" si="354"/>
        <v>LW13 13050Kolor</v>
      </c>
      <c r="B1387" s="18" t="s">
        <v>97</v>
      </c>
      <c r="C1387" s="14" t="s">
        <v>2</v>
      </c>
      <c r="D1387" s="15">
        <v>130</v>
      </c>
      <c r="E1387" s="13">
        <v>50</v>
      </c>
      <c r="F1387" s="61" t="s">
        <v>3158</v>
      </c>
      <c r="G1387" s="43" t="str">
        <f t="shared" si="361"/>
        <v>41,69</v>
      </c>
      <c r="H1387" s="43" t="str">
        <f t="shared" si="355"/>
        <v>41,69</v>
      </c>
      <c r="I1387" s="43">
        <f t="shared" si="356"/>
        <v>44.69</v>
      </c>
      <c r="J1387" s="61" t="s">
        <v>3192</v>
      </c>
      <c r="K1387" s="58" t="str">
        <f t="shared" si="363"/>
        <v>811,56</v>
      </c>
      <c r="L1387" s="51">
        <f t="shared" si="358"/>
        <v>812</v>
      </c>
      <c r="M1387" s="53">
        <v>1.1000000000000001</v>
      </c>
      <c r="N1387" s="54">
        <v>60</v>
      </c>
      <c r="O1387" s="55">
        <f t="shared" si="359"/>
        <v>953.2</v>
      </c>
      <c r="P1387" s="57">
        <f t="shared" si="360"/>
        <v>953</v>
      </c>
      <c r="Q1387" s="23"/>
      <c r="R1387" s="23"/>
      <c r="S1387" s="46">
        <v>25</v>
      </c>
      <c r="T1387" s="46">
        <v>25</v>
      </c>
      <c r="U1387" s="46">
        <f t="shared" si="353"/>
        <v>160</v>
      </c>
      <c r="V1387" s="15">
        <f t="shared" si="362"/>
        <v>210</v>
      </c>
    </row>
    <row r="1388" spans="1:22" ht="13.5" customHeight="1">
      <c r="A1388" s="235" t="str">
        <f t="shared" si="354"/>
        <v>LW14 13050Kolor</v>
      </c>
      <c r="B1388" s="18" t="s">
        <v>98</v>
      </c>
      <c r="C1388" s="14" t="s">
        <v>2</v>
      </c>
      <c r="D1388" s="15">
        <v>130</v>
      </c>
      <c r="E1388" s="13">
        <v>50</v>
      </c>
      <c r="F1388" s="61" t="s">
        <v>3159</v>
      </c>
      <c r="G1388" s="43" t="str">
        <f t="shared" si="361"/>
        <v>44,51</v>
      </c>
      <c r="H1388" s="43" t="str">
        <f t="shared" si="355"/>
        <v>44,51</v>
      </c>
      <c r="I1388" s="43">
        <f t="shared" si="356"/>
        <v>47.51</v>
      </c>
      <c r="J1388" s="61" t="s">
        <v>3193</v>
      </c>
      <c r="K1388" s="58" t="str">
        <f>LEFT(J1388,FIND("zł",J1388)-2)</f>
        <v>901,56</v>
      </c>
      <c r="L1388" s="51">
        <f>ROUNDUP(K1388,0)</f>
        <v>902</v>
      </c>
      <c r="M1388" s="53">
        <v>1.1000000000000001</v>
      </c>
      <c r="N1388" s="54">
        <v>60</v>
      </c>
      <c r="O1388" s="55">
        <f t="shared" si="359"/>
        <v>1052.2</v>
      </c>
      <c r="P1388" s="57">
        <f t="shared" si="360"/>
        <v>1052</v>
      </c>
      <c r="Q1388" s="23"/>
      <c r="R1388" s="23"/>
      <c r="S1388" s="46">
        <v>25</v>
      </c>
      <c r="T1388" s="46">
        <v>25</v>
      </c>
      <c r="U1388" s="46">
        <f t="shared" si="353"/>
        <v>160</v>
      </c>
      <c r="V1388" s="15">
        <f t="shared" si="362"/>
        <v>210</v>
      </c>
    </row>
    <row r="1389" spans="1:22" ht="13.5" customHeight="1">
      <c r="A1389" s="235" t="str">
        <f t="shared" si="354"/>
        <v>LW15 13050Kolor</v>
      </c>
      <c r="B1389" s="18" t="s">
        <v>99</v>
      </c>
      <c r="C1389" s="14" t="s">
        <v>2</v>
      </c>
      <c r="D1389" s="15">
        <v>130</v>
      </c>
      <c r="E1389" s="13">
        <v>50</v>
      </c>
      <c r="F1389" s="61" t="s">
        <v>3160</v>
      </c>
      <c r="G1389" s="43" t="str">
        <f t="shared" si="361"/>
        <v>38,64</v>
      </c>
      <c r="H1389" s="43" t="str">
        <f t="shared" si="355"/>
        <v>38,64</v>
      </c>
      <c r="I1389" s="43">
        <f t="shared" si="356"/>
        <v>41.64</v>
      </c>
      <c r="J1389" s="61" t="s">
        <v>3194</v>
      </c>
      <c r="K1389" s="58" t="str">
        <f t="shared" ref="K1389:K1408" si="364">LEFT(J1389,FIND("zł",J1389)-2)</f>
        <v>665,07</v>
      </c>
      <c r="L1389" s="51">
        <f t="shared" ref="L1389:L1408" si="365">ROUNDUP(K1389,0)</f>
        <v>666</v>
      </c>
      <c r="M1389" s="53">
        <v>1.1000000000000001</v>
      </c>
      <c r="N1389" s="54">
        <v>60</v>
      </c>
      <c r="O1389" s="55">
        <f t="shared" si="359"/>
        <v>792.6</v>
      </c>
      <c r="P1389" s="57">
        <f t="shared" si="360"/>
        <v>792</v>
      </c>
      <c r="Q1389" s="23"/>
      <c r="R1389" s="23"/>
      <c r="S1389" s="46">
        <v>25</v>
      </c>
      <c r="T1389" s="46">
        <v>25</v>
      </c>
      <c r="U1389" s="46">
        <f t="shared" si="353"/>
        <v>160</v>
      </c>
      <c r="V1389" s="15">
        <f t="shared" si="362"/>
        <v>210</v>
      </c>
    </row>
    <row r="1390" spans="1:22" ht="13.5" customHeight="1">
      <c r="A1390" s="235" t="str">
        <f t="shared" si="354"/>
        <v>LW16 13050Kolor</v>
      </c>
      <c r="B1390" s="18" t="s">
        <v>100</v>
      </c>
      <c r="C1390" s="14" t="s">
        <v>2</v>
      </c>
      <c r="D1390" s="15">
        <v>130</v>
      </c>
      <c r="E1390" s="13">
        <v>50</v>
      </c>
      <c r="F1390" s="61" t="s">
        <v>3161</v>
      </c>
      <c r="G1390" s="43" t="str">
        <f t="shared" si="361"/>
        <v>41,49</v>
      </c>
      <c r="H1390" s="43" t="str">
        <f t="shared" si="355"/>
        <v>41,49</v>
      </c>
      <c r="I1390" s="43">
        <f t="shared" si="356"/>
        <v>44.49</v>
      </c>
      <c r="J1390" s="61" t="s">
        <v>3195</v>
      </c>
      <c r="K1390" s="58" t="str">
        <f t="shared" si="364"/>
        <v>801,09</v>
      </c>
      <c r="L1390" s="51">
        <f t="shared" si="365"/>
        <v>802</v>
      </c>
      <c r="M1390" s="53">
        <v>1.1000000000000001</v>
      </c>
      <c r="N1390" s="54">
        <v>60</v>
      </c>
      <c r="O1390" s="55">
        <f t="shared" si="359"/>
        <v>942.2</v>
      </c>
      <c r="P1390" s="57">
        <f t="shared" si="360"/>
        <v>942</v>
      </c>
      <c r="Q1390" s="23"/>
      <c r="R1390" s="23"/>
      <c r="S1390" s="46">
        <v>25</v>
      </c>
      <c r="T1390" s="46">
        <v>25</v>
      </c>
      <c r="U1390" s="46">
        <f t="shared" si="353"/>
        <v>160</v>
      </c>
      <c r="V1390" s="15">
        <f t="shared" si="362"/>
        <v>210</v>
      </c>
    </row>
    <row r="1391" spans="1:22" ht="13.5" customHeight="1">
      <c r="A1391" s="235" t="str">
        <f t="shared" si="354"/>
        <v>LW17 13050Kolor</v>
      </c>
      <c r="B1391" s="18" t="s">
        <v>101</v>
      </c>
      <c r="C1391" s="14" t="s">
        <v>2</v>
      </c>
      <c r="D1391" s="15">
        <v>130</v>
      </c>
      <c r="E1391" s="13">
        <v>50</v>
      </c>
      <c r="F1391" s="61" t="s">
        <v>3162</v>
      </c>
      <c r="G1391" s="43" t="str">
        <f t="shared" si="361"/>
        <v>43,03</v>
      </c>
      <c r="H1391" s="43" t="str">
        <f t="shared" si="355"/>
        <v>43,03</v>
      </c>
      <c r="I1391" s="43">
        <f t="shared" si="356"/>
        <v>46.03</v>
      </c>
      <c r="J1391" s="61" t="s">
        <v>3196</v>
      </c>
      <c r="K1391" s="58" t="str">
        <f t="shared" si="364"/>
        <v>889,27</v>
      </c>
      <c r="L1391" s="51">
        <f t="shared" si="365"/>
        <v>890</v>
      </c>
      <c r="M1391" s="53">
        <v>1.1000000000000001</v>
      </c>
      <c r="N1391" s="54">
        <v>60</v>
      </c>
      <c r="O1391" s="55">
        <f t="shared" si="359"/>
        <v>1039</v>
      </c>
      <c r="P1391" s="57">
        <f t="shared" si="360"/>
        <v>1039</v>
      </c>
      <c r="Q1391" s="23"/>
      <c r="R1391" s="23"/>
      <c r="S1391" s="46">
        <v>25</v>
      </c>
      <c r="T1391" s="46">
        <v>25</v>
      </c>
      <c r="U1391" s="46">
        <f t="shared" si="353"/>
        <v>160</v>
      </c>
      <c r="V1391" s="15">
        <f t="shared" si="362"/>
        <v>210</v>
      </c>
    </row>
    <row r="1392" spans="1:22" ht="13.5" customHeight="1">
      <c r="A1392" s="235" t="str">
        <f t="shared" si="354"/>
        <v>LW18 13050Kolor</v>
      </c>
      <c r="B1392" s="18" t="s">
        <v>102</v>
      </c>
      <c r="C1392" s="14" t="s">
        <v>2</v>
      </c>
      <c r="D1392" s="15">
        <v>130</v>
      </c>
      <c r="E1392" s="13">
        <v>50</v>
      </c>
      <c r="F1392" s="61" t="s">
        <v>3163</v>
      </c>
      <c r="G1392" s="43" t="str">
        <f t="shared" si="361"/>
        <v>45,85</v>
      </c>
      <c r="H1392" s="43" t="str">
        <f t="shared" si="355"/>
        <v>45,85</v>
      </c>
      <c r="I1392" s="43">
        <f t="shared" si="356"/>
        <v>48.85</v>
      </c>
      <c r="J1392" s="61" t="s">
        <v>3197</v>
      </c>
      <c r="K1392" s="58" t="str">
        <f t="shared" si="364"/>
        <v>944,12</v>
      </c>
      <c r="L1392" s="51">
        <f t="shared" si="365"/>
        <v>945</v>
      </c>
      <c r="M1392" s="53">
        <v>1.1000000000000001</v>
      </c>
      <c r="N1392" s="54">
        <v>60</v>
      </c>
      <c r="O1392" s="55">
        <f t="shared" si="359"/>
        <v>1099.5</v>
      </c>
      <c r="P1392" s="57">
        <f t="shared" si="360"/>
        <v>1099</v>
      </c>
      <c r="Q1392" s="23"/>
      <c r="R1392" s="23"/>
      <c r="S1392" s="46">
        <v>25</v>
      </c>
      <c r="T1392" s="46">
        <v>25</v>
      </c>
      <c r="U1392" s="46">
        <f t="shared" si="353"/>
        <v>160</v>
      </c>
      <c r="V1392" s="15">
        <f t="shared" si="362"/>
        <v>210</v>
      </c>
    </row>
    <row r="1393" spans="1:22" ht="13.5" customHeight="1">
      <c r="A1393" s="235" t="str">
        <f t="shared" si="354"/>
        <v>LW19 13050Kolor</v>
      </c>
      <c r="B1393" s="18" t="s">
        <v>103</v>
      </c>
      <c r="C1393" s="14" t="s">
        <v>2</v>
      </c>
      <c r="D1393" s="15">
        <v>130</v>
      </c>
      <c r="E1393" s="13">
        <v>50</v>
      </c>
      <c r="F1393" s="61" t="s">
        <v>10</v>
      </c>
      <c r="G1393" s="43" t="str">
        <f t="shared" si="361"/>
        <v>40,01</v>
      </c>
      <c r="H1393" s="43" t="str">
        <f t="shared" si="355"/>
        <v>40,01</v>
      </c>
      <c r="I1393" s="43">
        <f t="shared" si="356"/>
        <v>43.01</v>
      </c>
      <c r="J1393" s="61" t="s">
        <v>3198</v>
      </c>
      <c r="K1393" s="58" t="str">
        <f t="shared" si="364"/>
        <v>750,60</v>
      </c>
      <c r="L1393" s="51">
        <f t="shared" si="365"/>
        <v>751</v>
      </c>
      <c r="M1393" s="53">
        <v>1.1000000000000001</v>
      </c>
      <c r="N1393" s="54">
        <v>60</v>
      </c>
      <c r="O1393" s="55">
        <f t="shared" si="359"/>
        <v>886.1</v>
      </c>
      <c r="P1393" s="57">
        <f t="shared" si="360"/>
        <v>886</v>
      </c>
      <c r="Q1393" s="23"/>
      <c r="R1393" s="23"/>
      <c r="S1393" s="46">
        <v>25</v>
      </c>
      <c r="T1393" s="46">
        <v>25</v>
      </c>
      <c r="U1393" s="46">
        <f t="shared" si="353"/>
        <v>160</v>
      </c>
      <c r="V1393" s="15">
        <f t="shared" si="362"/>
        <v>210</v>
      </c>
    </row>
    <row r="1394" spans="1:22" ht="13.5" customHeight="1">
      <c r="A1394" s="235" t="str">
        <f t="shared" si="354"/>
        <v>LW20 13050Kolor</v>
      </c>
      <c r="B1394" s="18" t="s">
        <v>105</v>
      </c>
      <c r="C1394" s="14" t="s">
        <v>2</v>
      </c>
      <c r="D1394" s="15">
        <v>130</v>
      </c>
      <c r="E1394" s="13">
        <v>50</v>
      </c>
      <c r="F1394" s="61" t="s">
        <v>3164</v>
      </c>
      <c r="G1394" s="43" t="str">
        <f t="shared" si="361"/>
        <v>42,86</v>
      </c>
      <c r="H1394" s="43" t="str">
        <f t="shared" si="355"/>
        <v>42,86</v>
      </c>
      <c r="I1394" s="43">
        <f t="shared" si="356"/>
        <v>45.86</v>
      </c>
      <c r="J1394" s="61" t="s">
        <v>85</v>
      </c>
      <c r="K1394" s="58" t="str">
        <f t="shared" si="364"/>
        <v>840,96</v>
      </c>
      <c r="L1394" s="51">
        <f t="shared" si="365"/>
        <v>841</v>
      </c>
      <c r="M1394" s="53">
        <v>1.1000000000000001</v>
      </c>
      <c r="N1394" s="54">
        <v>60</v>
      </c>
      <c r="O1394" s="55">
        <f t="shared" si="359"/>
        <v>985.1</v>
      </c>
      <c r="P1394" s="57">
        <f t="shared" si="360"/>
        <v>985</v>
      </c>
      <c r="Q1394" s="23"/>
      <c r="R1394" s="23"/>
      <c r="S1394" s="46">
        <v>25</v>
      </c>
      <c r="T1394" s="46">
        <v>25</v>
      </c>
      <c r="U1394" s="46">
        <f t="shared" si="353"/>
        <v>160</v>
      </c>
      <c r="V1394" s="15">
        <f t="shared" si="362"/>
        <v>210</v>
      </c>
    </row>
    <row r="1395" spans="1:22" ht="13.5" customHeight="1">
      <c r="A1395" s="235" t="str">
        <f t="shared" si="354"/>
        <v>LW2513050Kolor</v>
      </c>
      <c r="B1395" s="18" t="s">
        <v>559</v>
      </c>
      <c r="C1395" s="14" t="s">
        <v>2</v>
      </c>
      <c r="D1395" s="15">
        <v>130</v>
      </c>
      <c r="E1395" s="13">
        <v>50</v>
      </c>
      <c r="F1395" s="61" t="s">
        <v>3165</v>
      </c>
      <c r="G1395" s="43" t="str">
        <f t="shared" si="361"/>
        <v>32,25</v>
      </c>
      <c r="H1395" s="43" t="str">
        <f t="shared" si="355"/>
        <v>32,25</v>
      </c>
      <c r="I1395" s="43">
        <f t="shared" si="356"/>
        <v>35.25</v>
      </c>
      <c r="J1395" s="61" t="s">
        <v>3199</v>
      </c>
      <c r="K1395" s="58" t="str">
        <f t="shared" si="364"/>
        <v>655,40</v>
      </c>
      <c r="L1395" s="51">
        <f t="shared" si="365"/>
        <v>656</v>
      </c>
      <c r="M1395" s="53">
        <v>1.1000000000000001</v>
      </c>
      <c r="N1395" s="54">
        <v>60</v>
      </c>
      <c r="O1395" s="55">
        <f t="shared" si="359"/>
        <v>781.6</v>
      </c>
      <c r="P1395" s="57">
        <f t="shared" si="360"/>
        <v>781</v>
      </c>
      <c r="Q1395" s="23"/>
      <c r="R1395" s="23"/>
      <c r="S1395" s="46">
        <v>25</v>
      </c>
      <c r="T1395" s="46">
        <v>25</v>
      </c>
      <c r="U1395" s="46">
        <f t="shared" si="353"/>
        <v>120</v>
      </c>
      <c r="V1395" s="15">
        <f t="shared" si="362"/>
        <v>170</v>
      </c>
    </row>
    <row r="1396" spans="1:22" ht="13.5" customHeight="1">
      <c r="A1396" s="235" t="str">
        <f t="shared" si="354"/>
        <v>LW2613050Kolor</v>
      </c>
      <c r="B1396" s="18" t="s">
        <v>560</v>
      </c>
      <c r="C1396" s="14" t="s">
        <v>2</v>
      </c>
      <c r="D1396" s="15">
        <v>130</v>
      </c>
      <c r="E1396" s="13">
        <v>50</v>
      </c>
      <c r="F1396" s="61" t="s">
        <v>1923</v>
      </c>
      <c r="G1396" s="43" t="str">
        <f t="shared" si="361"/>
        <v>35,09</v>
      </c>
      <c r="H1396" s="43" t="str">
        <f t="shared" si="355"/>
        <v>35,09</v>
      </c>
      <c r="I1396" s="43">
        <f t="shared" si="356"/>
        <v>38.090000000000003</v>
      </c>
      <c r="J1396" s="61" t="s">
        <v>3200</v>
      </c>
      <c r="K1396" s="58" t="str">
        <f t="shared" si="364"/>
        <v>776,45</v>
      </c>
      <c r="L1396" s="51">
        <f t="shared" si="365"/>
        <v>777</v>
      </c>
      <c r="M1396" s="53">
        <v>1.1000000000000001</v>
      </c>
      <c r="N1396" s="54">
        <v>60</v>
      </c>
      <c r="O1396" s="55">
        <f t="shared" si="359"/>
        <v>914.7</v>
      </c>
      <c r="P1396" s="57">
        <f t="shared" si="360"/>
        <v>914</v>
      </c>
      <c r="Q1396" s="23"/>
      <c r="R1396" s="23"/>
      <c r="S1396" s="46">
        <v>25</v>
      </c>
      <c r="T1396" s="46">
        <v>25</v>
      </c>
      <c r="U1396" s="46">
        <f t="shared" si="353"/>
        <v>120</v>
      </c>
      <c r="V1396" s="15">
        <f t="shared" si="362"/>
        <v>170</v>
      </c>
    </row>
    <row r="1397" spans="1:22" ht="13.5" customHeight="1">
      <c r="A1397" s="235" t="str">
        <f t="shared" si="354"/>
        <v>LW2713050Kolor</v>
      </c>
      <c r="B1397" s="18" t="s">
        <v>1738</v>
      </c>
      <c r="C1397" s="14" t="s">
        <v>2</v>
      </c>
      <c r="D1397" s="15">
        <v>130</v>
      </c>
      <c r="E1397" s="13">
        <v>50</v>
      </c>
      <c r="F1397" s="61" t="s">
        <v>3166</v>
      </c>
      <c r="G1397" s="43" t="str">
        <f t="shared" si="361"/>
        <v>35,63</v>
      </c>
      <c r="H1397" s="43" t="str">
        <f t="shared" si="355"/>
        <v>35,63</v>
      </c>
      <c r="I1397" s="43">
        <f t="shared" si="356"/>
        <v>38.630000000000003</v>
      </c>
      <c r="J1397" s="61" t="s">
        <v>3201</v>
      </c>
      <c r="K1397" s="58" t="str">
        <f t="shared" si="364"/>
        <v>750,56</v>
      </c>
      <c r="L1397" s="51">
        <f t="shared" si="365"/>
        <v>751</v>
      </c>
      <c r="M1397" s="53">
        <v>1.1000000000000001</v>
      </c>
      <c r="N1397" s="54">
        <v>60</v>
      </c>
      <c r="O1397" s="55">
        <f t="shared" si="359"/>
        <v>886.1</v>
      </c>
      <c r="P1397" s="57">
        <f t="shared" si="360"/>
        <v>886</v>
      </c>
      <c r="Q1397" s="23"/>
      <c r="R1397" s="23"/>
      <c r="S1397" s="46">
        <v>25</v>
      </c>
      <c r="T1397" s="46">
        <v>25</v>
      </c>
      <c r="U1397" s="46">
        <f t="shared" si="353"/>
        <v>120</v>
      </c>
      <c r="V1397" s="15">
        <f t="shared" si="362"/>
        <v>170</v>
      </c>
    </row>
    <row r="1398" spans="1:22" ht="13.5" customHeight="1">
      <c r="A1398" s="235" t="str">
        <f t="shared" si="354"/>
        <v>LW2813050Kolor</v>
      </c>
      <c r="B1398" s="18" t="s">
        <v>1739</v>
      </c>
      <c r="C1398" s="14" t="s">
        <v>2</v>
      </c>
      <c r="D1398" s="15">
        <v>130</v>
      </c>
      <c r="E1398" s="13">
        <v>50</v>
      </c>
      <c r="F1398" s="61" t="s">
        <v>3167</v>
      </c>
      <c r="G1398" s="43" t="str">
        <f t="shared" si="361"/>
        <v>38,6</v>
      </c>
      <c r="H1398" s="43" t="str">
        <f t="shared" si="355"/>
        <v>38,6</v>
      </c>
      <c r="I1398" s="43">
        <f t="shared" si="356"/>
        <v>41.6</v>
      </c>
      <c r="J1398" s="61" t="s">
        <v>3202</v>
      </c>
      <c r="K1398" s="58" t="str">
        <f t="shared" si="364"/>
        <v>891,81</v>
      </c>
      <c r="L1398" s="51">
        <f t="shared" si="365"/>
        <v>892</v>
      </c>
      <c r="M1398" s="53">
        <v>1.1000000000000001</v>
      </c>
      <c r="N1398" s="54">
        <v>60</v>
      </c>
      <c r="O1398" s="55">
        <f t="shared" si="359"/>
        <v>1041.2</v>
      </c>
      <c r="P1398" s="57">
        <f t="shared" si="360"/>
        <v>1041</v>
      </c>
      <c r="Q1398" s="23"/>
      <c r="R1398" s="23"/>
      <c r="S1398" s="46">
        <v>25</v>
      </c>
      <c r="T1398" s="46">
        <v>25</v>
      </c>
      <c r="U1398" s="46">
        <f t="shared" si="353"/>
        <v>160</v>
      </c>
      <c r="V1398" s="15">
        <f t="shared" si="362"/>
        <v>210</v>
      </c>
    </row>
    <row r="1399" spans="1:22" ht="13.5" customHeight="1">
      <c r="A1399" s="235" t="str">
        <f t="shared" si="354"/>
        <v>LW2913050Kolor</v>
      </c>
      <c r="B1399" s="18" t="s">
        <v>1740</v>
      </c>
      <c r="C1399" s="14" t="s">
        <v>2</v>
      </c>
      <c r="D1399" s="15">
        <v>130</v>
      </c>
      <c r="E1399" s="13">
        <v>50</v>
      </c>
      <c r="F1399" s="61" t="s">
        <v>3168</v>
      </c>
      <c r="G1399" s="43" t="str">
        <f t="shared" si="361"/>
        <v>41,52</v>
      </c>
      <c r="H1399" s="43" t="str">
        <f t="shared" si="355"/>
        <v>41,52</v>
      </c>
      <c r="I1399" s="43">
        <f t="shared" si="356"/>
        <v>44.52</v>
      </c>
      <c r="J1399" s="61" t="s">
        <v>3203</v>
      </c>
      <c r="K1399" s="58" t="str">
        <f t="shared" si="364"/>
        <v>838,14</v>
      </c>
      <c r="L1399" s="51">
        <f t="shared" si="365"/>
        <v>839</v>
      </c>
      <c r="M1399" s="53">
        <v>1.1000000000000001</v>
      </c>
      <c r="N1399" s="54">
        <v>60</v>
      </c>
      <c r="O1399" s="55">
        <f t="shared" si="359"/>
        <v>982.90000000000009</v>
      </c>
      <c r="P1399" s="57">
        <f t="shared" si="360"/>
        <v>982</v>
      </c>
      <c r="Q1399" s="23"/>
      <c r="R1399" s="23"/>
      <c r="S1399" s="46">
        <v>25</v>
      </c>
      <c r="T1399" s="46">
        <v>25</v>
      </c>
      <c r="U1399" s="46">
        <f t="shared" si="353"/>
        <v>160</v>
      </c>
      <c r="V1399" s="15">
        <f t="shared" si="362"/>
        <v>210</v>
      </c>
    </row>
    <row r="1400" spans="1:22" ht="13.5" customHeight="1">
      <c r="A1400" s="235" t="str">
        <f t="shared" si="354"/>
        <v>LW3013050Kolor</v>
      </c>
      <c r="B1400" s="18" t="s">
        <v>1742</v>
      </c>
      <c r="C1400" s="14" t="s">
        <v>2</v>
      </c>
      <c r="D1400" s="15">
        <v>130</v>
      </c>
      <c r="E1400" s="13">
        <v>50</v>
      </c>
      <c r="F1400" s="61" t="s">
        <v>3169</v>
      </c>
      <c r="G1400" s="43" t="str">
        <f t="shared" si="361"/>
        <v>44,49</v>
      </c>
      <c r="H1400" s="43" t="str">
        <f t="shared" si="355"/>
        <v>44,49</v>
      </c>
      <c r="I1400" s="43">
        <f t="shared" si="356"/>
        <v>47.49</v>
      </c>
      <c r="J1400" s="61" t="s">
        <v>3204</v>
      </c>
      <c r="K1400" s="58" t="str">
        <f t="shared" si="364"/>
        <v>1021,00</v>
      </c>
      <c r="L1400" s="51">
        <f t="shared" si="365"/>
        <v>1021</v>
      </c>
      <c r="M1400" s="53">
        <v>1.1000000000000001</v>
      </c>
      <c r="N1400" s="54">
        <v>60</v>
      </c>
      <c r="O1400" s="55">
        <f t="shared" si="359"/>
        <v>1183.1000000000001</v>
      </c>
      <c r="P1400" s="57">
        <f t="shared" si="360"/>
        <v>1183</v>
      </c>
      <c r="Q1400" s="23"/>
      <c r="R1400" s="23"/>
      <c r="S1400" s="46">
        <v>25</v>
      </c>
      <c r="T1400" s="46">
        <v>25</v>
      </c>
      <c r="U1400" s="46">
        <f t="shared" si="353"/>
        <v>160</v>
      </c>
      <c r="V1400" s="15">
        <f t="shared" si="362"/>
        <v>210</v>
      </c>
    </row>
    <row r="1401" spans="1:22" ht="13.5" customHeight="1">
      <c r="A1401" s="235" t="str">
        <f t="shared" si="354"/>
        <v>LW3113050Kolor</v>
      </c>
      <c r="B1401" s="18" t="s">
        <v>1743</v>
      </c>
      <c r="C1401" s="14" t="s">
        <v>2</v>
      </c>
      <c r="D1401" s="15">
        <v>130</v>
      </c>
      <c r="E1401" s="13">
        <v>50</v>
      </c>
      <c r="F1401" s="61" t="s">
        <v>3170</v>
      </c>
      <c r="G1401" s="43" t="str">
        <f t="shared" si="361"/>
        <v>45,64</v>
      </c>
      <c r="H1401" s="43" t="str">
        <f t="shared" si="355"/>
        <v>45,64</v>
      </c>
      <c r="I1401" s="43">
        <f t="shared" si="356"/>
        <v>48.64</v>
      </c>
      <c r="J1401" s="61" t="s">
        <v>3205</v>
      </c>
      <c r="K1401" s="58" t="str">
        <f t="shared" si="364"/>
        <v>990,21</v>
      </c>
      <c r="L1401" s="51">
        <f t="shared" si="365"/>
        <v>991</v>
      </c>
      <c r="M1401" s="53">
        <v>1.1000000000000001</v>
      </c>
      <c r="N1401" s="54">
        <v>60</v>
      </c>
      <c r="O1401" s="55">
        <f t="shared" si="359"/>
        <v>1150.1000000000001</v>
      </c>
      <c r="P1401" s="57">
        <f t="shared" si="360"/>
        <v>1150</v>
      </c>
      <c r="Q1401" s="23"/>
      <c r="R1401" s="23"/>
      <c r="S1401" s="46">
        <v>25</v>
      </c>
      <c r="T1401" s="46">
        <v>25</v>
      </c>
      <c r="U1401" s="46">
        <f t="shared" si="353"/>
        <v>160</v>
      </c>
      <c r="V1401" s="15">
        <f t="shared" si="362"/>
        <v>210</v>
      </c>
    </row>
    <row r="1402" spans="1:22" ht="13.5" customHeight="1">
      <c r="A1402" s="235" t="str">
        <f t="shared" si="354"/>
        <v>LW3213050Kolor</v>
      </c>
      <c r="B1402" s="18" t="s">
        <v>1744</v>
      </c>
      <c r="C1402" s="14" t="s">
        <v>2</v>
      </c>
      <c r="D1402" s="15">
        <v>130</v>
      </c>
      <c r="E1402" s="13">
        <v>50</v>
      </c>
      <c r="F1402" s="61" t="s">
        <v>3066</v>
      </c>
      <c r="G1402" s="43" t="str">
        <f t="shared" si="361"/>
        <v>48,61</v>
      </c>
      <c r="H1402" s="43" t="str">
        <f t="shared" si="355"/>
        <v>48,61</v>
      </c>
      <c r="I1402" s="43">
        <f t="shared" si="356"/>
        <v>51.61</v>
      </c>
      <c r="J1402" s="61" t="s">
        <v>3206</v>
      </c>
      <c r="K1402" s="58" t="str">
        <f t="shared" si="364"/>
        <v>1134,83</v>
      </c>
      <c r="L1402" s="51">
        <f t="shared" si="365"/>
        <v>1135</v>
      </c>
      <c r="M1402" s="53">
        <v>1.1000000000000001</v>
      </c>
      <c r="N1402" s="54">
        <v>60</v>
      </c>
      <c r="O1402" s="55">
        <f t="shared" si="359"/>
        <v>1308.5</v>
      </c>
      <c r="P1402" s="57">
        <f t="shared" si="360"/>
        <v>1308</v>
      </c>
      <c r="Q1402" s="23"/>
      <c r="R1402" s="23"/>
      <c r="S1402" s="46">
        <v>25</v>
      </c>
      <c r="T1402" s="46">
        <v>25</v>
      </c>
      <c r="U1402" s="46">
        <f t="shared" si="353"/>
        <v>180</v>
      </c>
      <c r="V1402" s="15">
        <f t="shared" si="362"/>
        <v>230</v>
      </c>
    </row>
    <row r="1403" spans="1:22" ht="13.5" customHeight="1">
      <c r="A1403" s="235" t="str">
        <f t="shared" si="354"/>
        <v>LW3313050Kolor</v>
      </c>
      <c r="B1403" s="18" t="s">
        <v>1745</v>
      </c>
      <c r="C1403" s="14" t="s">
        <v>2</v>
      </c>
      <c r="D1403" s="15">
        <v>130</v>
      </c>
      <c r="E1403" s="13">
        <v>50</v>
      </c>
      <c r="F1403" s="61" t="s">
        <v>3171</v>
      </c>
      <c r="G1403" s="43" t="str">
        <f t="shared" si="361"/>
        <v>49,74</v>
      </c>
      <c r="H1403" s="43" t="str">
        <f t="shared" si="355"/>
        <v>49,74</v>
      </c>
      <c r="I1403" s="43">
        <f t="shared" si="356"/>
        <v>52.74</v>
      </c>
      <c r="J1403" s="61" t="s">
        <v>3207</v>
      </c>
      <c r="K1403" s="58" t="str">
        <f t="shared" si="364"/>
        <v>975,64</v>
      </c>
      <c r="L1403" s="51">
        <f t="shared" si="365"/>
        <v>976</v>
      </c>
      <c r="M1403" s="53">
        <v>1.1000000000000001</v>
      </c>
      <c r="N1403" s="54">
        <v>60</v>
      </c>
      <c r="O1403" s="55">
        <f t="shared" si="359"/>
        <v>1133.6000000000001</v>
      </c>
      <c r="P1403" s="57">
        <f t="shared" si="360"/>
        <v>1133</v>
      </c>
      <c r="Q1403" s="23"/>
      <c r="R1403" s="23"/>
      <c r="S1403" s="46">
        <v>25</v>
      </c>
      <c r="T1403" s="46">
        <v>25</v>
      </c>
      <c r="U1403" s="46">
        <f t="shared" si="353"/>
        <v>180</v>
      </c>
      <c r="V1403" s="15">
        <f t="shared" si="362"/>
        <v>230</v>
      </c>
    </row>
    <row r="1404" spans="1:22" ht="13.5" customHeight="1">
      <c r="A1404" s="235" t="str">
        <f t="shared" si="354"/>
        <v>LW3413050Kolor</v>
      </c>
      <c r="B1404" s="18" t="s">
        <v>1746</v>
      </c>
      <c r="C1404" s="14" t="s">
        <v>2</v>
      </c>
      <c r="D1404" s="15">
        <v>130</v>
      </c>
      <c r="E1404" s="13">
        <v>50</v>
      </c>
      <c r="F1404" s="61" t="s">
        <v>3172</v>
      </c>
      <c r="G1404" s="43" t="str">
        <f t="shared" si="361"/>
        <v>49,04</v>
      </c>
      <c r="H1404" s="43" t="str">
        <f t="shared" si="355"/>
        <v>49,04</v>
      </c>
      <c r="I1404" s="43">
        <f t="shared" si="356"/>
        <v>52.04</v>
      </c>
      <c r="J1404" s="61" t="s">
        <v>3208</v>
      </c>
      <c r="K1404" s="58" t="str">
        <f t="shared" si="364"/>
        <v>1141,86</v>
      </c>
      <c r="L1404" s="51">
        <f t="shared" si="365"/>
        <v>1142</v>
      </c>
      <c r="M1404" s="53">
        <v>1.1000000000000001</v>
      </c>
      <c r="N1404" s="54">
        <v>60</v>
      </c>
      <c r="O1404" s="55">
        <f t="shared" si="359"/>
        <v>1316.2</v>
      </c>
      <c r="P1404" s="57">
        <f t="shared" si="360"/>
        <v>1316</v>
      </c>
      <c r="Q1404" s="23"/>
      <c r="R1404" s="23"/>
      <c r="S1404" s="46">
        <v>25</v>
      </c>
      <c r="T1404" s="46">
        <v>25</v>
      </c>
      <c r="U1404" s="46">
        <f t="shared" si="353"/>
        <v>180</v>
      </c>
      <c r="V1404" s="15">
        <f t="shared" si="362"/>
        <v>230</v>
      </c>
    </row>
    <row r="1405" spans="1:22" ht="13.5" customHeight="1">
      <c r="A1405" s="235" t="str">
        <f t="shared" si="354"/>
        <v>LW3513050Kolor</v>
      </c>
      <c r="B1405" s="18" t="s">
        <v>1747</v>
      </c>
      <c r="C1405" s="14" t="s">
        <v>2</v>
      </c>
      <c r="D1405" s="15">
        <v>130</v>
      </c>
      <c r="E1405" s="13">
        <v>50</v>
      </c>
      <c r="F1405" s="61" t="s">
        <v>3173</v>
      </c>
      <c r="G1405" s="43" t="str">
        <f t="shared" si="361"/>
        <v>40,16</v>
      </c>
      <c r="H1405" s="43" t="str">
        <f t="shared" si="355"/>
        <v>40,16</v>
      </c>
      <c r="I1405" s="43">
        <f t="shared" si="356"/>
        <v>43.16</v>
      </c>
      <c r="J1405" s="61" t="s">
        <v>3209</v>
      </c>
      <c r="K1405" s="58" t="str">
        <f t="shared" si="364"/>
        <v>759,22</v>
      </c>
      <c r="L1405" s="51">
        <f t="shared" si="365"/>
        <v>760</v>
      </c>
      <c r="M1405" s="53">
        <v>1.1000000000000001</v>
      </c>
      <c r="N1405" s="54">
        <v>60</v>
      </c>
      <c r="O1405" s="55">
        <f t="shared" si="359"/>
        <v>896.00000000000011</v>
      </c>
      <c r="P1405" s="57">
        <f t="shared" si="360"/>
        <v>896</v>
      </c>
      <c r="Q1405" s="23"/>
      <c r="R1405" s="23"/>
      <c r="S1405" s="46">
        <v>25</v>
      </c>
      <c r="T1405" s="46">
        <v>25</v>
      </c>
      <c r="U1405" s="46">
        <f t="shared" si="353"/>
        <v>160</v>
      </c>
      <c r="V1405" s="15">
        <f t="shared" si="362"/>
        <v>210</v>
      </c>
    </row>
    <row r="1406" spans="1:22" ht="13.5" customHeight="1">
      <c r="A1406" s="235" t="str">
        <f t="shared" si="354"/>
        <v>LW3613050Kolor</v>
      </c>
      <c r="B1406" s="18" t="s">
        <v>1748</v>
      </c>
      <c r="C1406" s="14" t="s">
        <v>2</v>
      </c>
      <c r="D1406" s="15">
        <v>130</v>
      </c>
      <c r="E1406" s="13">
        <v>50</v>
      </c>
      <c r="F1406" s="61" t="s">
        <v>3174</v>
      </c>
      <c r="G1406" s="43" t="str">
        <f t="shared" si="361"/>
        <v>43,13</v>
      </c>
      <c r="H1406" s="43" t="str">
        <f t="shared" si="355"/>
        <v>43,13</v>
      </c>
      <c r="I1406" s="43">
        <f t="shared" si="356"/>
        <v>46.13</v>
      </c>
      <c r="J1406" s="61" t="s">
        <v>3210</v>
      </c>
      <c r="K1406" s="58" t="str">
        <f t="shared" si="364"/>
        <v>903,86</v>
      </c>
      <c r="L1406" s="51">
        <f t="shared" si="365"/>
        <v>904</v>
      </c>
      <c r="M1406" s="53">
        <v>1.1000000000000001</v>
      </c>
      <c r="N1406" s="54">
        <v>60</v>
      </c>
      <c r="O1406" s="55">
        <f t="shared" si="359"/>
        <v>1054.4000000000001</v>
      </c>
      <c r="P1406" s="57">
        <f t="shared" si="360"/>
        <v>1054</v>
      </c>
      <c r="Q1406" s="23"/>
      <c r="R1406" s="23"/>
      <c r="S1406" s="46">
        <v>25</v>
      </c>
      <c r="T1406" s="46">
        <v>25</v>
      </c>
      <c r="U1406" s="46">
        <f t="shared" si="353"/>
        <v>160</v>
      </c>
      <c r="V1406" s="15">
        <f t="shared" si="362"/>
        <v>210</v>
      </c>
    </row>
    <row r="1407" spans="1:22" ht="13.5" customHeight="1">
      <c r="A1407" s="235" t="str">
        <f t="shared" si="354"/>
        <v>LW3713050Kolor</v>
      </c>
      <c r="B1407" s="18" t="s">
        <v>1907</v>
      </c>
      <c r="C1407" s="14" t="s">
        <v>2</v>
      </c>
      <c r="D1407" s="15">
        <v>130</v>
      </c>
      <c r="E1407" s="13">
        <v>50</v>
      </c>
      <c r="F1407" s="61" t="s">
        <v>3175</v>
      </c>
      <c r="G1407" s="43" t="str">
        <f t="shared" si="361"/>
        <v>39,43</v>
      </c>
      <c r="H1407" s="43" t="str">
        <f t="shared" si="355"/>
        <v>39,43</v>
      </c>
      <c r="I1407" s="43">
        <f t="shared" si="356"/>
        <v>42.43</v>
      </c>
      <c r="J1407" s="61" t="s">
        <v>83</v>
      </c>
      <c r="K1407" s="58" t="str">
        <f t="shared" si="364"/>
        <v>690,52</v>
      </c>
      <c r="L1407" s="51">
        <f t="shared" si="365"/>
        <v>691</v>
      </c>
      <c r="M1407" s="53">
        <v>1.1000000000000001</v>
      </c>
      <c r="N1407" s="54">
        <v>60</v>
      </c>
      <c r="O1407" s="55">
        <f t="shared" si="359"/>
        <v>820.1</v>
      </c>
      <c r="P1407" s="57">
        <f t="shared" si="360"/>
        <v>820</v>
      </c>
      <c r="Q1407" s="23"/>
      <c r="R1407" s="23"/>
      <c r="S1407" s="46">
        <v>25</v>
      </c>
      <c r="T1407" s="46">
        <v>25</v>
      </c>
      <c r="U1407" s="46">
        <f t="shared" si="353"/>
        <v>160</v>
      </c>
      <c r="V1407" s="15">
        <f t="shared" si="362"/>
        <v>210</v>
      </c>
    </row>
    <row r="1408" spans="1:22" s="4" customFormat="1" ht="13.5" customHeight="1">
      <c r="A1408" s="235" t="str">
        <f t="shared" si="354"/>
        <v>LW3813050Kolor</v>
      </c>
      <c r="B1408" s="18" t="s">
        <v>1978</v>
      </c>
      <c r="C1408" s="14" t="s">
        <v>2</v>
      </c>
      <c r="D1408" s="15">
        <v>130</v>
      </c>
      <c r="E1408" s="13">
        <v>50</v>
      </c>
      <c r="F1408" s="61" t="s">
        <v>3176</v>
      </c>
      <c r="G1408" s="43" t="str">
        <f t="shared" si="361"/>
        <v>40,56</v>
      </c>
      <c r="H1408" s="43" t="str">
        <f t="shared" si="355"/>
        <v>40,56</v>
      </c>
      <c r="I1408" s="43">
        <f t="shared" si="356"/>
        <v>43.56</v>
      </c>
      <c r="J1408" s="61" t="s">
        <v>3211</v>
      </c>
      <c r="K1408" s="58" t="str">
        <f t="shared" si="364"/>
        <v>822,04</v>
      </c>
      <c r="L1408" s="51">
        <f t="shared" si="365"/>
        <v>823</v>
      </c>
      <c r="M1408" s="53">
        <v>1.1000000000000001</v>
      </c>
      <c r="N1408" s="54">
        <v>60</v>
      </c>
      <c r="O1408" s="55">
        <f t="shared" si="359"/>
        <v>965.30000000000007</v>
      </c>
      <c r="P1408" s="57">
        <f t="shared" si="360"/>
        <v>965</v>
      </c>
      <c r="Q1408" s="23"/>
      <c r="R1408" s="23"/>
      <c r="S1408" s="46">
        <v>25</v>
      </c>
      <c r="T1408" s="46">
        <v>25</v>
      </c>
      <c r="U1408" s="46">
        <f t="shared" si="353"/>
        <v>160</v>
      </c>
      <c r="V1408" s="15">
        <f t="shared" si="362"/>
        <v>210</v>
      </c>
    </row>
    <row r="1409" spans="1:22" ht="13.5" customHeight="1">
      <c r="A1409" s="23" t="str">
        <f t="shared" ref="A1409:A1445" si="366">CONCATENATE(B1409,D1409,E1409,C1409)</f>
        <v>LW duble 1 13050Drewnopodobne</v>
      </c>
      <c r="B1409" s="18" t="s">
        <v>90</v>
      </c>
      <c r="C1409" s="14" t="s">
        <v>432</v>
      </c>
      <c r="D1409" s="15">
        <v>130</v>
      </c>
      <c r="E1409" s="13">
        <v>50</v>
      </c>
      <c r="F1409" s="61" t="s">
        <v>79</v>
      </c>
      <c r="G1409" s="43" t="str">
        <f t="shared" ref="G1409:G1445" si="367">LEFT(F1409,FIND("kg",F1409)-2)</f>
        <v>41,48</v>
      </c>
      <c r="H1409" s="43" t="str">
        <f t="shared" ref="H1409:H1445" si="368">MID(G1409,1,5)</f>
        <v>41,48</v>
      </c>
      <c r="I1409" s="43">
        <f>H1409+3</f>
        <v>44.48</v>
      </c>
      <c r="J1409" s="56"/>
      <c r="K1409" s="58">
        <f t="shared" ref="K1409:K1445" si="369">P1335+(P1372-P1335)/2</f>
        <v>865.5</v>
      </c>
      <c r="L1409" s="51">
        <f t="shared" ref="L1409:L1445" si="370">ROUNDUP(K1409,0)</f>
        <v>866</v>
      </c>
      <c r="M1409" s="53">
        <v>1.1000000000000001</v>
      </c>
      <c r="N1409" s="54">
        <v>60</v>
      </c>
      <c r="O1409" s="55">
        <f t="shared" ref="O1409:O1445" si="371">L1409*M1409+N1409</f>
        <v>1012.6</v>
      </c>
      <c r="P1409" s="57">
        <f t="shared" ref="P1409:P1445" si="372">INT(O1409)</f>
        <v>1012</v>
      </c>
      <c r="Q1409" s="23"/>
      <c r="R1409" s="23"/>
      <c r="S1409" s="46">
        <v>25</v>
      </c>
      <c r="T1409" s="46">
        <v>25</v>
      </c>
      <c r="U1409" s="46">
        <f t="shared" si="353"/>
        <v>160</v>
      </c>
      <c r="V1409" s="15">
        <f t="shared" ref="V1409:V1445" si="373">SUM(S1409:U1409)</f>
        <v>210</v>
      </c>
    </row>
    <row r="1410" spans="1:22" ht="13.5" customHeight="1">
      <c r="A1410" s="23" t="str">
        <f t="shared" si="366"/>
        <v>LW duble 2 13050Drewnopodobne</v>
      </c>
      <c r="B1410" s="18" t="s">
        <v>91</v>
      </c>
      <c r="C1410" s="14" t="s">
        <v>432</v>
      </c>
      <c r="D1410" s="15">
        <v>130</v>
      </c>
      <c r="E1410" s="13">
        <v>50</v>
      </c>
      <c r="F1410" s="61" t="s">
        <v>3146</v>
      </c>
      <c r="G1410" s="43" t="str">
        <f t="shared" si="367"/>
        <v>40,6</v>
      </c>
      <c r="H1410" s="43" t="str">
        <f t="shared" si="368"/>
        <v>40,6</v>
      </c>
      <c r="I1410" s="43">
        <f t="shared" ref="I1410:I1445" si="374">H1410+3</f>
        <v>43.6</v>
      </c>
      <c r="J1410" s="44"/>
      <c r="K1410" s="58">
        <f t="shared" si="369"/>
        <v>977.5</v>
      </c>
      <c r="L1410" s="51">
        <f t="shared" si="370"/>
        <v>978</v>
      </c>
      <c r="M1410" s="53">
        <v>1.1000000000000001</v>
      </c>
      <c r="N1410" s="54">
        <v>60</v>
      </c>
      <c r="O1410" s="55">
        <f t="shared" si="371"/>
        <v>1135.8000000000002</v>
      </c>
      <c r="P1410" s="57">
        <f t="shared" si="372"/>
        <v>1135</v>
      </c>
      <c r="Q1410" s="23"/>
      <c r="R1410" s="23"/>
      <c r="S1410" s="46">
        <v>25</v>
      </c>
      <c r="T1410" s="46">
        <v>25</v>
      </c>
      <c r="U1410" s="46">
        <f t="shared" si="353"/>
        <v>160</v>
      </c>
      <c r="V1410" s="15">
        <f t="shared" si="373"/>
        <v>210</v>
      </c>
    </row>
    <row r="1411" spans="1:22" ht="13.5" customHeight="1">
      <c r="A1411" s="23" t="str">
        <f t="shared" si="366"/>
        <v>LW duble 3 13050Drewnopodobne</v>
      </c>
      <c r="B1411" s="18" t="s">
        <v>92</v>
      </c>
      <c r="C1411" s="14" t="s">
        <v>432</v>
      </c>
      <c r="D1411" s="15">
        <v>130</v>
      </c>
      <c r="E1411" s="13">
        <v>50</v>
      </c>
      <c r="F1411" s="61" t="s">
        <v>3147</v>
      </c>
      <c r="G1411" s="43" t="str">
        <f t="shared" si="367"/>
        <v>46,17</v>
      </c>
      <c r="H1411" s="43" t="str">
        <f t="shared" si="368"/>
        <v>46,17</v>
      </c>
      <c r="I1411" s="43">
        <f t="shared" si="374"/>
        <v>49.17</v>
      </c>
      <c r="J1411" s="44"/>
      <c r="K1411" s="58">
        <f t="shared" si="369"/>
        <v>1218.5</v>
      </c>
      <c r="L1411" s="51">
        <f t="shared" si="370"/>
        <v>1219</v>
      </c>
      <c r="M1411" s="53">
        <v>1.1000000000000001</v>
      </c>
      <c r="N1411" s="54">
        <v>60</v>
      </c>
      <c r="O1411" s="55">
        <f t="shared" si="371"/>
        <v>1400.9</v>
      </c>
      <c r="P1411" s="57">
        <f t="shared" si="372"/>
        <v>1400</v>
      </c>
      <c r="Q1411" s="23"/>
      <c r="R1411" s="23"/>
      <c r="S1411" s="46">
        <v>25</v>
      </c>
      <c r="T1411" s="46">
        <v>25</v>
      </c>
      <c r="U1411" s="46">
        <f t="shared" ref="U1411:U1474" si="375">IF(I1411&lt;=$AA$5,$AB$4,IF(I1411&lt;=$AA$15,$AB$6,IF(I1411&lt;=$AA$17,$AB$16,IF(I1411&lt;=$AA$19,AB$18,IF(I1411&lt;=$AA$21,AB$20,IF(I1411&lt;=$AA$23,AB$22,AB$23))))))</f>
        <v>160</v>
      </c>
      <c r="V1411" s="15">
        <f t="shared" si="373"/>
        <v>210</v>
      </c>
    </row>
    <row r="1412" spans="1:22" ht="13.5" customHeight="1">
      <c r="A1412" s="23" t="str">
        <f t="shared" si="366"/>
        <v>LW1 13050Drewnopodobne</v>
      </c>
      <c r="B1412" s="18" t="s">
        <v>93</v>
      </c>
      <c r="C1412" s="14" t="s">
        <v>432</v>
      </c>
      <c r="D1412" s="15">
        <v>130</v>
      </c>
      <c r="E1412" s="13">
        <v>50</v>
      </c>
      <c r="F1412" s="61" t="s">
        <v>0</v>
      </c>
      <c r="G1412" s="43" t="str">
        <f t="shared" si="367"/>
        <v>29,99</v>
      </c>
      <c r="H1412" s="43" t="str">
        <f t="shared" si="368"/>
        <v>29,99</v>
      </c>
      <c r="I1412" s="43">
        <f t="shared" si="374"/>
        <v>32.989999999999995</v>
      </c>
      <c r="J1412" s="44"/>
      <c r="K1412" s="58">
        <f t="shared" si="369"/>
        <v>579.5</v>
      </c>
      <c r="L1412" s="51">
        <f t="shared" si="370"/>
        <v>580</v>
      </c>
      <c r="M1412" s="53">
        <v>1.1000000000000001</v>
      </c>
      <c r="N1412" s="54">
        <v>60</v>
      </c>
      <c r="O1412" s="55">
        <f t="shared" si="371"/>
        <v>698</v>
      </c>
      <c r="P1412" s="57">
        <f t="shared" si="372"/>
        <v>698</v>
      </c>
      <c r="Q1412" s="23"/>
      <c r="R1412" s="23"/>
      <c r="S1412" s="46">
        <v>25</v>
      </c>
      <c r="T1412" s="46">
        <v>25</v>
      </c>
      <c r="U1412" s="46">
        <f t="shared" si="375"/>
        <v>120</v>
      </c>
      <c r="V1412" s="15">
        <f t="shared" si="373"/>
        <v>170</v>
      </c>
    </row>
    <row r="1413" spans="1:22" ht="13.5" customHeight="1">
      <c r="A1413" s="23" t="str">
        <f t="shared" si="366"/>
        <v>LW2 13050Drewnopodobne</v>
      </c>
      <c r="B1413" s="18" t="s">
        <v>104</v>
      </c>
      <c r="C1413" s="14" t="s">
        <v>432</v>
      </c>
      <c r="D1413" s="15">
        <v>130</v>
      </c>
      <c r="E1413" s="13">
        <v>50</v>
      </c>
      <c r="F1413" s="61" t="s">
        <v>3148</v>
      </c>
      <c r="G1413" s="43" t="str">
        <f t="shared" si="367"/>
        <v>31,46</v>
      </c>
      <c r="H1413" s="43" t="str">
        <f t="shared" si="368"/>
        <v>31,46</v>
      </c>
      <c r="I1413" s="43">
        <f t="shared" si="374"/>
        <v>34.46</v>
      </c>
      <c r="J1413" s="44"/>
      <c r="K1413" s="58">
        <f t="shared" si="369"/>
        <v>633</v>
      </c>
      <c r="L1413" s="51">
        <f t="shared" si="370"/>
        <v>633</v>
      </c>
      <c r="M1413" s="53">
        <v>1.1000000000000001</v>
      </c>
      <c r="N1413" s="54">
        <v>60</v>
      </c>
      <c r="O1413" s="55">
        <f t="shared" si="371"/>
        <v>756.30000000000007</v>
      </c>
      <c r="P1413" s="57">
        <f t="shared" si="372"/>
        <v>756</v>
      </c>
      <c r="Q1413" s="23"/>
      <c r="R1413" s="23"/>
      <c r="S1413" s="46">
        <v>25</v>
      </c>
      <c r="T1413" s="46">
        <v>25</v>
      </c>
      <c r="U1413" s="46">
        <f t="shared" si="375"/>
        <v>120</v>
      </c>
      <c r="V1413" s="15">
        <f t="shared" si="373"/>
        <v>170</v>
      </c>
    </row>
    <row r="1414" spans="1:22" ht="13.5" customHeight="1">
      <c r="A1414" s="23" t="str">
        <f t="shared" si="366"/>
        <v>LW3 13050Drewnopodobne</v>
      </c>
      <c r="B1414" s="18" t="s">
        <v>106</v>
      </c>
      <c r="C1414" s="14" t="s">
        <v>432</v>
      </c>
      <c r="D1414" s="15">
        <v>130</v>
      </c>
      <c r="E1414" s="13">
        <v>50</v>
      </c>
      <c r="F1414" s="61" t="s">
        <v>3149</v>
      </c>
      <c r="G1414" s="43" t="str">
        <f t="shared" si="367"/>
        <v>31,28</v>
      </c>
      <c r="H1414" s="43" t="str">
        <f t="shared" si="368"/>
        <v>31,28</v>
      </c>
      <c r="I1414" s="43">
        <f t="shared" si="374"/>
        <v>34.28</v>
      </c>
      <c r="J1414" s="44"/>
      <c r="K1414" s="58">
        <f t="shared" si="369"/>
        <v>646.5</v>
      </c>
      <c r="L1414" s="51">
        <f t="shared" si="370"/>
        <v>647</v>
      </c>
      <c r="M1414" s="53">
        <v>1.1000000000000001</v>
      </c>
      <c r="N1414" s="54">
        <v>60</v>
      </c>
      <c r="O1414" s="55">
        <f t="shared" si="371"/>
        <v>771.7</v>
      </c>
      <c r="P1414" s="57">
        <f t="shared" si="372"/>
        <v>771</v>
      </c>
      <c r="Q1414" s="23"/>
      <c r="R1414" s="23"/>
      <c r="S1414" s="46">
        <v>25</v>
      </c>
      <c r="T1414" s="46">
        <v>25</v>
      </c>
      <c r="U1414" s="46">
        <f t="shared" si="375"/>
        <v>120</v>
      </c>
      <c r="V1414" s="15">
        <f t="shared" si="373"/>
        <v>170</v>
      </c>
    </row>
    <row r="1415" spans="1:22" ht="13.5" customHeight="1">
      <c r="A1415" s="23" t="str">
        <f t="shared" si="366"/>
        <v>LW4 13050Drewnopodobne</v>
      </c>
      <c r="B1415" s="18" t="s">
        <v>107</v>
      </c>
      <c r="C1415" s="14" t="s">
        <v>432</v>
      </c>
      <c r="D1415" s="15">
        <v>130</v>
      </c>
      <c r="E1415" s="13">
        <v>50</v>
      </c>
      <c r="F1415" s="61" t="s">
        <v>3150</v>
      </c>
      <c r="G1415" s="43" t="str">
        <f t="shared" si="367"/>
        <v>35,06</v>
      </c>
      <c r="H1415" s="43" t="str">
        <f t="shared" si="368"/>
        <v>35,06</v>
      </c>
      <c r="I1415" s="43">
        <f t="shared" si="374"/>
        <v>38.06</v>
      </c>
      <c r="J1415" s="44"/>
      <c r="K1415" s="58">
        <f t="shared" si="369"/>
        <v>735.5</v>
      </c>
      <c r="L1415" s="51">
        <f t="shared" si="370"/>
        <v>736</v>
      </c>
      <c r="M1415" s="53">
        <v>1.1000000000000001</v>
      </c>
      <c r="N1415" s="54">
        <v>60</v>
      </c>
      <c r="O1415" s="55">
        <f t="shared" si="371"/>
        <v>869.6</v>
      </c>
      <c r="P1415" s="57">
        <f t="shared" si="372"/>
        <v>869</v>
      </c>
      <c r="Q1415" s="23"/>
      <c r="R1415" s="23"/>
      <c r="S1415" s="46">
        <v>25</v>
      </c>
      <c r="T1415" s="46">
        <v>25</v>
      </c>
      <c r="U1415" s="46">
        <f t="shared" si="375"/>
        <v>120</v>
      </c>
      <c r="V1415" s="15">
        <f t="shared" si="373"/>
        <v>170</v>
      </c>
    </row>
    <row r="1416" spans="1:22" ht="13.5" customHeight="1">
      <c r="A1416" s="23" t="str">
        <f t="shared" si="366"/>
        <v>LW5 13050Drewnopodobne</v>
      </c>
      <c r="B1416" s="18" t="s">
        <v>108</v>
      </c>
      <c r="C1416" s="14" t="s">
        <v>432</v>
      </c>
      <c r="D1416" s="15">
        <v>130</v>
      </c>
      <c r="E1416" s="13">
        <v>50</v>
      </c>
      <c r="F1416" s="61" t="s">
        <v>3151</v>
      </c>
      <c r="G1416" s="43" t="str">
        <f t="shared" si="367"/>
        <v>35,69</v>
      </c>
      <c r="H1416" s="43" t="str">
        <f t="shared" si="368"/>
        <v>35,69</v>
      </c>
      <c r="I1416" s="43">
        <f t="shared" si="374"/>
        <v>38.69</v>
      </c>
      <c r="J1416" s="44"/>
      <c r="K1416" s="58">
        <f t="shared" si="369"/>
        <v>771</v>
      </c>
      <c r="L1416" s="51">
        <f t="shared" si="370"/>
        <v>771</v>
      </c>
      <c r="M1416" s="53">
        <v>1.1000000000000001</v>
      </c>
      <c r="N1416" s="54">
        <v>60</v>
      </c>
      <c r="O1416" s="55">
        <f t="shared" si="371"/>
        <v>908.1</v>
      </c>
      <c r="P1416" s="57">
        <f t="shared" si="372"/>
        <v>908</v>
      </c>
      <c r="Q1416" s="23"/>
      <c r="R1416" s="23"/>
      <c r="S1416" s="46">
        <v>25</v>
      </c>
      <c r="T1416" s="46">
        <v>25</v>
      </c>
      <c r="U1416" s="46">
        <f t="shared" si="375"/>
        <v>120</v>
      </c>
      <c r="V1416" s="15">
        <f t="shared" si="373"/>
        <v>170</v>
      </c>
    </row>
    <row r="1417" spans="1:22" ht="13.5" customHeight="1">
      <c r="A1417" s="23" t="str">
        <f t="shared" si="366"/>
        <v>LW6 13050Drewnopodobne</v>
      </c>
      <c r="B1417" s="18" t="s">
        <v>109</v>
      </c>
      <c r="C1417" s="14" t="s">
        <v>432</v>
      </c>
      <c r="D1417" s="15">
        <v>130</v>
      </c>
      <c r="E1417" s="13">
        <v>50</v>
      </c>
      <c r="F1417" s="61" t="s">
        <v>2143</v>
      </c>
      <c r="G1417" s="43" t="str">
        <f t="shared" si="367"/>
        <v>38,5</v>
      </c>
      <c r="H1417" s="43" t="str">
        <f t="shared" si="368"/>
        <v>38,5</v>
      </c>
      <c r="I1417" s="43">
        <f t="shared" si="374"/>
        <v>41.5</v>
      </c>
      <c r="J1417" s="44"/>
      <c r="K1417" s="58">
        <f t="shared" si="369"/>
        <v>843</v>
      </c>
      <c r="L1417" s="51">
        <f t="shared" si="370"/>
        <v>843</v>
      </c>
      <c r="M1417" s="53">
        <v>1.1000000000000001</v>
      </c>
      <c r="N1417" s="54">
        <v>60</v>
      </c>
      <c r="O1417" s="55">
        <f t="shared" si="371"/>
        <v>987.30000000000007</v>
      </c>
      <c r="P1417" s="57">
        <f t="shared" si="372"/>
        <v>987</v>
      </c>
      <c r="Q1417" s="23"/>
      <c r="R1417" s="23"/>
      <c r="S1417" s="46">
        <v>25</v>
      </c>
      <c r="T1417" s="46">
        <v>25</v>
      </c>
      <c r="U1417" s="46">
        <f t="shared" si="375"/>
        <v>160</v>
      </c>
      <c r="V1417" s="15">
        <f t="shared" si="373"/>
        <v>210</v>
      </c>
    </row>
    <row r="1418" spans="1:22" ht="13.5" customHeight="1">
      <c r="A1418" s="23" t="str">
        <f t="shared" si="366"/>
        <v>LW7 13050Drewnopodobne</v>
      </c>
      <c r="B1418" s="18" t="s">
        <v>110</v>
      </c>
      <c r="C1418" s="14" t="s">
        <v>432</v>
      </c>
      <c r="D1418" s="15">
        <v>130</v>
      </c>
      <c r="E1418" s="13">
        <v>50</v>
      </c>
      <c r="F1418" s="61" t="s">
        <v>3152</v>
      </c>
      <c r="G1418" s="43" t="str">
        <f t="shared" si="367"/>
        <v>33,91</v>
      </c>
      <c r="H1418" s="43" t="str">
        <f t="shared" si="368"/>
        <v>33,91</v>
      </c>
      <c r="I1418" s="43">
        <f t="shared" si="374"/>
        <v>36.909999999999997</v>
      </c>
      <c r="J1418" s="44"/>
      <c r="K1418" s="58">
        <f t="shared" si="369"/>
        <v>730</v>
      </c>
      <c r="L1418" s="51">
        <f t="shared" si="370"/>
        <v>730</v>
      </c>
      <c r="M1418" s="53">
        <v>1.1000000000000001</v>
      </c>
      <c r="N1418" s="54">
        <v>60</v>
      </c>
      <c r="O1418" s="55">
        <f t="shared" si="371"/>
        <v>863.00000000000011</v>
      </c>
      <c r="P1418" s="57">
        <f t="shared" si="372"/>
        <v>863</v>
      </c>
      <c r="Q1418" s="23"/>
      <c r="R1418" s="23"/>
      <c r="S1418" s="46">
        <v>25</v>
      </c>
      <c r="T1418" s="46">
        <v>25</v>
      </c>
      <c r="U1418" s="46">
        <f t="shared" si="375"/>
        <v>120</v>
      </c>
      <c r="V1418" s="15">
        <f t="shared" si="373"/>
        <v>170</v>
      </c>
    </row>
    <row r="1419" spans="1:22" ht="13.5" customHeight="1">
      <c r="A1419" s="23" t="str">
        <f t="shared" si="366"/>
        <v>LW8 13050Drewnopodobne</v>
      </c>
      <c r="B1419" s="18" t="s">
        <v>111</v>
      </c>
      <c r="C1419" s="14" t="s">
        <v>432</v>
      </c>
      <c r="D1419" s="15">
        <v>130</v>
      </c>
      <c r="E1419" s="13">
        <v>50</v>
      </c>
      <c r="F1419" s="61" t="s">
        <v>3153</v>
      </c>
      <c r="G1419" s="43" t="str">
        <f t="shared" si="367"/>
        <v>36,73</v>
      </c>
      <c r="H1419" s="43" t="str">
        <f t="shared" si="368"/>
        <v>36,73</v>
      </c>
      <c r="I1419" s="43">
        <f t="shared" si="374"/>
        <v>39.729999999999997</v>
      </c>
      <c r="J1419" s="44"/>
      <c r="K1419" s="58">
        <f t="shared" si="369"/>
        <v>801</v>
      </c>
      <c r="L1419" s="51">
        <f t="shared" si="370"/>
        <v>801</v>
      </c>
      <c r="M1419" s="53">
        <v>1.1000000000000001</v>
      </c>
      <c r="N1419" s="54">
        <v>60</v>
      </c>
      <c r="O1419" s="55">
        <f t="shared" si="371"/>
        <v>941.1</v>
      </c>
      <c r="P1419" s="57">
        <f t="shared" si="372"/>
        <v>941</v>
      </c>
      <c r="Q1419" s="23"/>
      <c r="R1419" s="23"/>
      <c r="S1419" s="46">
        <v>25</v>
      </c>
      <c r="T1419" s="46">
        <v>25</v>
      </c>
      <c r="U1419" s="46">
        <f t="shared" si="375"/>
        <v>120</v>
      </c>
      <c r="V1419" s="15">
        <f t="shared" si="373"/>
        <v>170</v>
      </c>
    </row>
    <row r="1420" spans="1:22" ht="13.5" customHeight="1">
      <c r="A1420" s="23" t="str">
        <f t="shared" si="366"/>
        <v>LW9 13050Drewnopodobne</v>
      </c>
      <c r="B1420" s="18" t="s">
        <v>112</v>
      </c>
      <c r="C1420" s="14" t="s">
        <v>432</v>
      </c>
      <c r="D1420" s="15">
        <v>130</v>
      </c>
      <c r="E1420" s="13">
        <v>50</v>
      </c>
      <c r="F1420" s="61" t="s">
        <v>3154</v>
      </c>
      <c r="G1420" s="43" t="str">
        <f t="shared" si="367"/>
        <v>36,94</v>
      </c>
      <c r="H1420" s="43" t="str">
        <f t="shared" si="368"/>
        <v>36,94</v>
      </c>
      <c r="I1420" s="43">
        <f t="shared" si="374"/>
        <v>39.94</v>
      </c>
      <c r="J1420" s="44"/>
      <c r="K1420" s="58">
        <f t="shared" si="369"/>
        <v>854.5</v>
      </c>
      <c r="L1420" s="51">
        <f t="shared" si="370"/>
        <v>855</v>
      </c>
      <c r="M1420" s="53">
        <v>1.1000000000000001</v>
      </c>
      <c r="N1420" s="54">
        <v>60</v>
      </c>
      <c r="O1420" s="55">
        <f t="shared" si="371"/>
        <v>1000.5000000000001</v>
      </c>
      <c r="P1420" s="57">
        <f t="shared" si="372"/>
        <v>1000</v>
      </c>
      <c r="Q1420" s="23"/>
      <c r="R1420" s="23"/>
      <c r="S1420" s="46">
        <v>25</v>
      </c>
      <c r="T1420" s="46">
        <v>25</v>
      </c>
      <c r="U1420" s="46">
        <f t="shared" si="375"/>
        <v>120</v>
      </c>
      <c r="V1420" s="15">
        <f t="shared" si="373"/>
        <v>170</v>
      </c>
    </row>
    <row r="1421" spans="1:22" ht="13.5" customHeight="1">
      <c r="A1421" s="23" t="str">
        <f t="shared" si="366"/>
        <v>LW10 13050Drewnopodobne</v>
      </c>
      <c r="B1421" s="18" t="s">
        <v>94</v>
      </c>
      <c r="C1421" s="14" t="s">
        <v>432</v>
      </c>
      <c r="D1421" s="15">
        <v>130</v>
      </c>
      <c r="E1421" s="13">
        <v>50</v>
      </c>
      <c r="F1421" s="61" t="s">
        <v>3155</v>
      </c>
      <c r="G1421" s="43" t="str">
        <f t="shared" si="367"/>
        <v>39,76</v>
      </c>
      <c r="H1421" s="43" t="str">
        <f t="shared" si="368"/>
        <v>39,76</v>
      </c>
      <c r="I1421" s="43">
        <f t="shared" si="374"/>
        <v>42.76</v>
      </c>
      <c r="J1421" s="44"/>
      <c r="K1421" s="58">
        <f t="shared" si="369"/>
        <v>926</v>
      </c>
      <c r="L1421" s="51">
        <f t="shared" si="370"/>
        <v>926</v>
      </c>
      <c r="M1421" s="53">
        <v>1.1000000000000001</v>
      </c>
      <c r="N1421" s="54">
        <v>60</v>
      </c>
      <c r="O1421" s="55">
        <f t="shared" si="371"/>
        <v>1078.6000000000001</v>
      </c>
      <c r="P1421" s="57">
        <f t="shared" si="372"/>
        <v>1078</v>
      </c>
      <c r="Q1421" s="23"/>
      <c r="R1421" s="23"/>
      <c r="S1421" s="46">
        <v>25</v>
      </c>
      <c r="T1421" s="46">
        <v>25</v>
      </c>
      <c r="U1421" s="46">
        <f t="shared" si="375"/>
        <v>160</v>
      </c>
      <c r="V1421" s="15">
        <f t="shared" si="373"/>
        <v>210</v>
      </c>
    </row>
    <row r="1422" spans="1:22" ht="13.5" customHeight="1">
      <c r="A1422" s="23" t="str">
        <f t="shared" si="366"/>
        <v>LW11 13050Drewnopodobne</v>
      </c>
      <c r="B1422" s="18" t="s">
        <v>95</v>
      </c>
      <c r="C1422" s="14" t="s">
        <v>432</v>
      </c>
      <c r="D1422" s="15">
        <v>130</v>
      </c>
      <c r="E1422" s="13">
        <v>50</v>
      </c>
      <c r="F1422" s="61" t="s">
        <v>3156</v>
      </c>
      <c r="G1422" s="43" t="str">
        <f t="shared" si="367"/>
        <v>39,4</v>
      </c>
      <c r="H1422" s="43" t="str">
        <f t="shared" si="368"/>
        <v>39,4</v>
      </c>
      <c r="I1422" s="43">
        <f t="shared" si="374"/>
        <v>42.4</v>
      </c>
      <c r="J1422" s="44"/>
      <c r="K1422" s="58">
        <f t="shared" si="369"/>
        <v>787</v>
      </c>
      <c r="L1422" s="51">
        <f t="shared" si="370"/>
        <v>787</v>
      </c>
      <c r="M1422" s="53">
        <v>1.1000000000000001</v>
      </c>
      <c r="N1422" s="54">
        <v>60</v>
      </c>
      <c r="O1422" s="55">
        <f t="shared" si="371"/>
        <v>925.7</v>
      </c>
      <c r="P1422" s="57">
        <f t="shared" si="372"/>
        <v>925</v>
      </c>
      <c r="Q1422" s="23"/>
      <c r="R1422" s="23"/>
      <c r="S1422" s="46">
        <v>25</v>
      </c>
      <c r="T1422" s="46">
        <v>25</v>
      </c>
      <c r="U1422" s="46">
        <f t="shared" si="375"/>
        <v>160</v>
      </c>
      <c r="V1422" s="15">
        <f t="shared" si="373"/>
        <v>210</v>
      </c>
    </row>
    <row r="1423" spans="1:22" ht="13.5" customHeight="1">
      <c r="A1423" s="23" t="str">
        <f t="shared" si="366"/>
        <v>LW12 13050Drewnopodobne</v>
      </c>
      <c r="B1423" s="18" t="s">
        <v>96</v>
      </c>
      <c r="C1423" s="14" t="s">
        <v>432</v>
      </c>
      <c r="D1423" s="15">
        <v>130</v>
      </c>
      <c r="E1423" s="13">
        <v>50</v>
      </c>
      <c r="F1423" s="61" t="s">
        <v>3157</v>
      </c>
      <c r="G1423" s="43" t="str">
        <f t="shared" si="367"/>
        <v>42,22</v>
      </c>
      <c r="H1423" s="43" t="str">
        <f t="shared" si="368"/>
        <v>42,22</v>
      </c>
      <c r="I1423" s="43">
        <f t="shared" si="374"/>
        <v>45.22</v>
      </c>
      <c r="J1423" s="44"/>
      <c r="K1423" s="58">
        <f t="shared" si="369"/>
        <v>900.5</v>
      </c>
      <c r="L1423" s="51">
        <f t="shared" si="370"/>
        <v>901</v>
      </c>
      <c r="M1423" s="53">
        <v>1.1000000000000001</v>
      </c>
      <c r="N1423" s="54">
        <v>60</v>
      </c>
      <c r="O1423" s="55">
        <f t="shared" si="371"/>
        <v>1051.1000000000001</v>
      </c>
      <c r="P1423" s="57">
        <f t="shared" si="372"/>
        <v>1051</v>
      </c>
      <c r="Q1423" s="23"/>
      <c r="R1423" s="23"/>
      <c r="S1423" s="46">
        <v>25</v>
      </c>
      <c r="T1423" s="46">
        <v>25</v>
      </c>
      <c r="U1423" s="46">
        <f t="shared" si="375"/>
        <v>160</v>
      </c>
      <c r="V1423" s="15">
        <f t="shared" si="373"/>
        <v>210</v>
      </c>
    </row>
    <row r="1424" spans="1:22" ht="13.5" customHeight="1">
      <c r="A1424" s="23" t="str">
        <f t="shared" si="366"/>
        <v>LW13 13050Drewnopodobne</v>
      </c>
      <c r="B1424" s="18" t="s">
        <v>97</v>
      </c>
      <c r="C1424" s="14" t="s">
        <v>432</v>
      </c>
      <c r="D1424" s="15">
        <v>130</v>
      </c>
      <c r="E1424" s="13">
        <v>50</v>
      </c>
      <c r="F1424" s="61" t="s">
        <v>3158</v>
      </c>
      <c r="G1424" s="43" t="str">
        <f t="shared" si="367"/>
        <v>41,69</v>
      </c>
      <c r="H1424" s="43" t="str">
        <f t="shared" si="368"/>
        <v>41,69</v>
      </c>
      <c r="I1424" s="43">
        <f t="shared" si="374"/>
        <v>44.69</v>
      </c>
      <c r="J1424" s="44"/>
      <c r="K1424" s="58">
        <f t="shared" si="369"/>
        <v>904</v>
      </c>
      <c r="L1424" s="51">
        <f t="shared" si="370"/>
        <v>904</v>
      </c>
      <c r="M1424" s="53">
        <v>1.1000000000000001</v>
      </c>
      <c r="N1424" s="54">
        <v>60</v>
      </c>
      <c r="O1424" s="55">
        <f t="shared" si="371"/>
        <v>1054.4000000000001</v>
      </c>
      <c r="P1424" s="57">
        <f t="shared" si="372"/>
        <v>1054</v>
      </c>
      <c r="Q1424" s="23"/>
      <c r="R1424" s="23"/>
      <c r="S1424" s="46">
        <v>25</v>
      </c>
      <c r="T1424" s="46">
        <v>25</v>
      </c>
      <c r="U1424" s="46">
        <f t="shared" si="375"/>
        <v>160</v>
      </c>
      <c r="V1424" s="15">
        <f t="shared" si="373"/>
        <v>210</v>
      </c>
    </row>
    <row r="1425" spans="1:22" ht="13.5" customHeight="1">
      <c r="A1425" s="23" t="str">
        <f t="shared" si="366"/>
        <v>LW14 13050Drewnopodobne</v>
      </c>
      <c r="B1425" s="18" t="s">
        <v>98</v>
      </c>
      <c r="C1425" s="14" t="s">
        <v>432</v>
      </c>
      <c r="D1425" s="15">
        <v>130</v>
      </c>
      <c r="E1425" s="13">
        <v>50</v>
      </c>
      <c r="F1425" s="61" t="s">
        <v>3159</v>
      </c>
      <c r="G1425" s="43" t="str">
        <f t="shared" si="367"/>
        <v>44,51</v>
      </c>
      <c r="H1425" s="43" t="str">
        <f t="shared" si="368"/>
        <v>44,51</v>
      </c>
      <c r="I1425" s="43">
        <f t="shared" si="374"/>
        <v>47.51</v>
      </c>
      <c r="J1425" s="44"/>
      <c r="K1425" s="58">
        <f t="shared" si="369"/>
        <v>999.5</v>
      </c>
      <c r="L1425" s="51">
        <f t="shared" si="370"/>
        <v>1000</v>
      </c>
      <c r="M1425" s="53">
        <v>1.1000000000000001</v>
      </c>
      <c r="N1425" s="54">
        <v>60</v>
      </c>
      <c r="O1425" s="55">
        <f t="shared" si="371"/>
        <v>1160</v>
      </c>
      <c r="P1425" s="57">
        <f t="shared" si="372"/>
        <v>1160</v>
      </c>
      <c r="Q1425" s="23"/>
      <c r="R1425" s="23"/>
      <c r="S1425" s="46">
        <v>25</v>
      </c>
      <c r="T1425" s="46">
        <v>25</v>
      </c>
      <c r="U1425" s="46">
        <f t="shared" si="375"/>
        <v>160</v>
      </c>
      <c r="V1425" s="15">
        <f t="shared" si="373"/>
        <v>210</v>
      </c>
    </row>
    <row r="1426" spans="1:22" ht="13.5" customHeight="1">
      <c r="A1426" s="23" t="str">
        <f t="shared" si="366"/>
        <v>LW15 13050Drewnopodobne</v>
      </c>
      <c r="B1426" s="18" t="s">
        <v>99</v>
      </c>
      <c r="C1426" s="14" t="s">
        <v>432</v>
      </c>
      <c r="D1426" s="15">
        <v>130</v>
      </c>
      <c r="E1426" s="13">
        <v>50</v>
      </c>
      <c r="F1426" s="61" t="s">
        <v>3160</v>
      </c>
      <c r="G1426" s="43" t="str">
        <f t="shared" si="367"/>
        <v>38,64</v>
      </c>
      <c r="H1426" s="43" t="str">
        <f t="shared" si="368"/>
        <v>38,64</v>
      </c>
      <c r="I1426" s="43">
        <f t="shared" si="374"/>
        <v>41.64</v>
      </c>
      <c r="J1426" s="44"/>
      <c r="K1426" s="58">
        <f t="shared" si="369"/>
        <v>746.5</v>
      </c>
      <c r="L1426" s="51">
        <f t="shared" si="370"/>
        <v>747</v>
      </c>
      <c r="M1426" s="53">
        <v>1.1000000000000001</v>
      </c>
      <c r="N1426" s="54">
        <v>60</v>
      </c>
      <c r="O1426" s="55">
        <f t="shared" si="371"/>
        <v>881.7</v>
      </c>
      <c r="P1426" s="57">
        <f t="shared" si="372"/>
        <v>881</v>
      </c>
      <c r="Q1426" s="23"/>
      <c r="R1426" s="23"/>
      <c r="S1426" s="46">
        <v>25</v>
      </c>
      <c r="T1426" s="46">
        <v>25</v>
      </c>
      <c r="U1426" s="46">
        <f t="shared" si="375"/>
        <v>160</v>
      </c>
      <c r="V1426" s="15">
        <f t="shared" si="373"/>
        <v>210</v>
      </c>
    </row>
    <row r="1427" spans="1:22" ht="13.5" customHeight="1">
      <c r="A1427" s="23" t="str">
        <f t="shared" si="366"/>
        <v>LW16 13050Drewnopodobne</v>
      </c>
      <c r="B1427" s="18" t="s">
        <v>100</v>
      </c>
      <c r="C1427" s="14" t="s">
        <v>432</v>
      </c>
      <c r="D1427" s="15">
        <v>130</v>
      </c>
      <c r="E1427" s="13">
        <v>50</v>
      </c>
      <c r="F1427" s="61" t="s">
        <v>3161</v>
      </c>
      <c r="G1427" s="43" t="str">
        <f t="shared" si="367"/>
        <v>41,49</v>
      </c>
      <c r="H1427" s="43" t="str">
        <f t="shared" si="368"/>
        <v>41,49</v>
      </c>
      <c r="I1427" s="43">
        <f t="shared" si="374"/>
        <v>44.49</v>
      </c>
      <c r="J1427" s="44"/>
      <c r="K1427" s="58">
        <f t="shared" si="369"/>
        <v>893</v>
      </c>
      <c r="L1427" s="51">
        <f t="shared" si="370"/>
        <v>893</v>
      </c>
      <c r="M1427" s="53">
        <v>1.1000000000000001</v>
      </c>
      <c r="N1427" s="54">
        <v>60</v>
      </c>
      <c r="O1427" s="55">
        <f t="shared" si="371"/>
        <v>1042.3000000000002</v>
      </c>
      <c r="P1427" s="57">
        <f t="shared" si="372"/>
        <v>1042</v>
      </c>
      <c r="Q1427" s="23"/>
      <c r="R1427" s="23"/>
      <c r="S1427" s="46">
        <v>25</v>
      </c>
      <c r="T1427" s="46">
        <v>25</v>
      </c>
      <c r="U1427" s="46">
        <f t="shared" si="375"/>
        <v>160</v>
      </c>
      <c r="V1427" s="15">
        <f t="shared" si="373"/>
        <v>210</v>
      </c>
    </row>
    <row r="1428" spans="1:22" ht="13.5" customHeight="1">
      <c r="A1428" s="23" t="str">
        <f t="shared" si="366"/>
        <v>LW17 13050Drewnopodobne</v>
      </c>
      <c r="B1428" s="18" t="s">
        <v>101</v>
      </c>
      <c r="C1428" s="14" t="s">
        <v>432</v>
      </c>
      <c r="D1428" s="15">
        <v>130</v>
      </c>
      <c r="E1428" s="13">
        <v>50</v>
      </c>
      <c r="F1428" s="61" t="s">
        <v>3162</v>
      </c>
      <c r="G1428" s="43" t="str">
        <f t="shared" si="367"/>
        <v>43,03</v>
      </c>
      <c r="H1428" s="43" t="str">
        <f t="shared" si="368"/>
        <v>43,03</v>
      </c>
      <c r="I1428" s="43">
        <f t="shared" si="374"/>
        <v>46.03</v>
      </c>
      <c r="J1428" s="44"/>
      <c r="K1428" s="58">
        <f t="shared" si="369"/>
        <v>988</v>
      </c>
      <c r="L1428" s="51">
        <f t="shared" si="370"/>
        <v>988</v>
      </c>
      <c r="M1428" s="53">
        <v>1.1000000000000001</v>
      </c>
      <c r="N1428" s="54">
        <v>60</v>
      </c>
      <c r="O1428" s="55">
        <f t="shared" si="371"/>
        <v>1146.8000000000002</v>
      </c>
      <c r="P1428" s="57">
        <f t="shared" si="372"/>
        <v>1146</v>
      </c>
      <c r="Q1428" s="23"/>
      <c r="R1428" s="23"/>
      <c r="S1428" s="46">
        <v>25</v>
      </c>
      <c r="T1428" s="46">
        <v>25</v>
      </c>
      <c r="U1428" s="46">
        <f t="shared" si="375"/>
        <v>160</v>
      </c>
      <c r="V1428" s="15">
        <f t="shared" si="373"/>
        <v>210</v>
      </c>
    </row>
    <row r="1429" spans="1:22" ht="13.5" customHeight="1">
      <c r="A1429" s="23" t="str">
        <f t="shared" si="366"/>
        <v>LW18 13050Drewnopodobne</v>
      </c>
      <c r="B1429" s="18" t="s">
        <v>102</v>
      </c>
      <c r="C1429" s="14" t="s">
        <v>432</v>
      </c>
      <c r="D1429" s="15">
        <v>130</v>
      </c>
      <c r="E1429" s="13">
        <v>50</v>
      </c>
      <c r="F1429" s="61" t="s">
        <v>3163</v>
      </c>
      <c r="G1429" s="43" t="str">
        <f t="shared" si="367"/>
        <v>45,85</v>
      </c>
      <c r="H1429" s="43" t="str">
        <f t="shared" si="368"/>
        <v>45,85</v>
      </c>
      <c r="I1429" s="43">
        <f t="shared" si="374"/>
        <v>48.85</v>
      </c>
      <c r="J1429" s="44"/>
      <c r="K1429" s="58">
        <f t="shared" si="369"/>
        <v>1045</v>
      </c>
      <c r="L1429" s="51">
        <f t="shared" si="370"/>
        <v>1045</v>
      </c>
      <c r="M1429" s="53">
        <v>1.1000000000000001</v>
      </c>
      <c r="N1429" s="54">
        <v>60</v>
      </c>
      <c r="O1429" s="55">
        <f t="shared" si="371"/>
        <v>1209.5</v>
      </c>
      <c r="P1429" s="57">
        <f t="shared" si="372"/>
        <v>1209</v>
      </c>
      <c r="Q1429" s="23"/>
      <c r="R1429" s="23"/>
      <c r="S1429" s="46">
        <v>25</v>
      </c>
      <c r="T1429" s="46">
        <v>25</v>
      </c>
      <c r="U1429" s="46">
        <f t="shared" si="375"/>
        <v>160</v>
      </c>
      <c r="V1429" s="15">
        <f t="shared" si="373"/>
        <v>210</v>
      </c>
    </row>
    <row r="1430" spans="1:22" ht="13.5" customHeight="1">
      <c r="A1430" s="23" t="str">
        <f t="shared" si="366"/>
        <v>LW19 13050Drewnopodobne</v>
      </c>
      <c r="B1430" s="18" t="s">
        <v>103</v>
      </c>
      <c r="C1430" s="14" t="s">
        <v>432</v>
      </c>
      <c r="D1430" s="15">
        <v>130</v>
      </c>
      <c r="E1430" s="13">
        <v>50</v>
      </c>
      <c r="F1430" s="61" t="s">
        <v>10</v>
      </c>
      <c r="G1430" s="43" t="str">
        <f t="shared" si="367"/>
        <v>40,01</v>
      </c>
      <c r="H1430" s="43" t="str">
        <f t="shared" si="368"/>
        <v>40,01</v>
      </c>
      <c r="I1430" s="43">
        <f t="shared" si="374"/>
        <v>43.01</v>
      </c>
      <c r="J1430" s="44"/>
      <c r="K1430" s="58">
        <f t="shared" si="369"/>
        <v>838.5</v>
      </c>
      <c r="L1430" s="51">
        <f t="shared" si="370"/>
        <v>839</v>
      </c>
      <c r="M1430" s="53">
        <v>1.1000000000000001</v>
      </c>
      <c r="N1430" s="54">
        <v>60</v>
      </c>
      <c r="O1430" s="55">
        <f t="shared" si="371"/>
        <v>982.90000000000009</v>
      </c>
      <c r="P1430" s="57">
        <f t="shared" si="372"/>
        <v>982</v>
      </c>
      <c r="Q1430" s="23"/>
      <c r="R1430" s="23"/>
      <c r="S1430" s="46">
        <v>25</v>
      </c>
      <c r="T1430" s="46">
        <v>25</v>
      </c>
      <c r="U1430" s="46">
        <f t="shared" si="375"/>
        <v>160</v>
      </c>
      <c r="V1430" s="15">
        <f t="shared" si="373"/>
        <v>210</v>
      </c>
    </row>
    <row r="1431" spans="1:22" ht="13.5" customHeight="1">
      <c r="A1431" s="23" t="str">
        <f t="shared" si="366"/>
        <v>LW20 13050Drewnopodobne</v>
      </c>
      <c r="B1431" s="18" t="s">
        <v>105</v>
      </c>
      <c r="C1431" s="14" t="s">
        <v>432</v>
      </c>
      <c r="D1431" s="15">
        <v>130</v>
      </c>
      <c r="E1431" s="13">
        <v>50</v>
      </c>
      <c r="F1431" s="61" t="s">
        <v>3164</v>
      </c>
      <c r="G1431" s="43" t="str">
        <f t="shared" si="367"/>
        <v>42,86</v>
      </c>
      <c r="H1431" s="43" t="str">
        <f t="shared" si="368"/>
        <v>42,86</v>
      </c>
      <c r="I1431" s="43">
        <f t="shared" si="374"/>
        <v>45.86</v>
      </c>
      <c r="J1431" s="44"/>
      <c r="K1431" s="58">
        <f t="shared" si="369"/>
        <v>935</v>
      </c>
      <c r="L1431" s="51">
        <f t="shared" si="370"/>
        <v>935</v>
      </c>
      <c r="M1431" s="53">
        <v>1.1000000000000001</v>
      </c>
      <c r="N1431" s="54">
        <v>60</v>
      </c>
      <c r="O1431" s="55">
        <f t="shared" si="371"/>
        <v>1088.5</v>
      </c>
      <c r="P1431" s="57">
        <f t="shared" si="372"/>
        <v>1088</v>
      </c>
      <c r="Q1431" s="23"/>
      <c r="R1431" s="23"/>
      <c r="S1431" s="46">
        <v>25</v>
      </c>
      <c r="T1431" s="46">
        <v>25</v>
      </c>
      <c r="U1431" s="46">
        <f t="shared" si="375"/>
        <v>160</v>
      </c>
      <c r="V1431" s="15">
        <f t="shared" si="373"/>
        <v>210</v>
      </c>
    </row>
    <row r="1432" spans="1:22" ht="13.5" customHeight="1">
      <c r="A1432" s="23" t="str">
        <f t="shared" si="366"/>
        <v>LW2513050Drewnopodobne</v>
      </c>
      <c r="B1432" s="20" t="s">
        <v>559</v>
      </c>
      <c r="C1432" s="14" t="s">
        <v>432</v>
      </c>
      <c r="D1432" s="15">
        <v>130</v>
      </c>
      <c r="E1432" s="13">
        <v>50</v>
      </c>
      <c r="F1432" s="61" t="s">
        <v>3165</v>
      </c>
      <c r="G1432" s="43" t="str">
        <f t="shared" si="367"/>
        <v>32,25</v>
      </c>
      <c r="H1432" s="43" t="str">
        <f t="shared" si="368"/>
        <v>32,25</v>
      </c>
      <c r="I1432" s="43">
        <f t="shared" si="374"/>
        <v>35.25</v>
      </c>
      <c r="J1432" s="44"/>
      <c r="K1432" s="58">
        <f t="shared" si="369"/>
        <v>743</v>
      </c>
      <c r="L1432" s="51">
        <f t="shared" si="370"/>
        <v>743</v>
      </c>
      <c r="M1432" s="53">
        <v>1.1000000000000001</v>
      </c>
      <c r="N1432" s="54">
        <v>60</v>
      </c>
      <c r="O1432" s="55">
        <f t="shared" si="371"/>
        <v>877.30000000000007</v>
      </c>
      <c r="P1432" s="57">
        <f t="shared" si="372"/>
        <v>877</v>
      </c>
      <c r="Q1432" s="23"/>
      <c r="R1432" s="23"/>
      <c r="S1432" s="46">
        <v>25</v>
      </c>
      <c r="T1432" s="46">
        <v>25</v>
      </c>
      <c r="U1432" s="46">
        <f t="shared" si="375"/>
        <v>120</v>
      </c>
      <c r="V1432" s="15">
        <f t="shared" si="373"/>
        <v>170</v>
      </c>
    </row>
    <row r="1433" spans="1:22" ht="13.5" customHeight="1">
      <c r="A1433" s="23" t="str">
        <f t="shared" si="366"/>
        <v>LW2613050Drewnopodobne</v>
      </c>
      <c r="B1433" s="20" t="s">
        <v>560</v>
      </c>
      <c r="C1433" s="14" t="s">
        <v>432</v>
      </c>
      <c r="D1433" s="15">
        <v>130</v>
      </c>
      <c r="E1433" s="13">
        <v>50</v>
      </c>
      <c r="F1433" s="61" t="s">
        <v>1923</v>
      </c>
      <c r="G1433" s="43" t="str">
        <f t="shared" si="367"/>
        <v>35,09</v>
      </c>
      <c r="H1433" s="43" t="str">
        <f t="shared" si="368"/>
        <v>35,09</v>
      </c>
      <c r="I1433" s="43">
        <f t="shared" si="374"/>
        <v>38.090000000000003</v>
      </c>
      <c r="J1433" s="44"/>
      <c r="K1433" s="58">
        <f t="shared" si="369"/>
        <v>873.5</v>
      </c>
      <c r="L1433" s="51">
        <f t="shared" si="370"/>
        <v>874</v>
      </c>
      <c r="M1433" s="53">
        <v>1.1000000000000001</v>
      </c>
      <c r="N1433" s="54">
        <v>60</v>
      </c>
      <c r="O1433" s="55">
        <f t="shared" si="371"/>
        <v>1021.4000000000001</v>
      </c>
      <c r="P1433" s="57">
        <f t="shared" si="372"/>
        <v>1021</v>
      </c>
      <c r="Q1433" s="23"/>
      <c r="R1433" s="23"/>
      <c r="S1433" s="46">
        <v>25</v>
      </c>
      <c r="T1433" s="46">
        <v>25</v>
      </c>
      <c r="U1433" s="46">
        <f t="shared" si="375"/>
        <v>120</v>
      </c>
      <c r="V1433" s="15">
        <f t="shared" si="373"/>
        <v>170</v>
      </c>
    </row>
    <row r="1434" spans="1:22" ht="13.5" customHeight="1">
      <c r="A1434" s="23" t="str">
        <f t="shared" si="366"/>
        <v>LW2713050Drewnopodobne</v>
      </c>
      <c r="B1434" s="20" t="s">
        <v>1738</v>
      </c>
      <c r="C1434" s="14" t="s">
        <v>432</v>
      </c>
      <c r="D1434" s="15">
        <v>130</v>
      </c>
      <c r="E1434" s="13">
        <v>50</v>
      </c>
      <c r="F1434" s="61" t="s">
        <v>3166</v>
      </c>
      <c r="G1434" s="43" t="str">
        <f t="shared" si="367"/>
        <v>35,63</v>
      </c>
      <c r="H1434" s="43" t="str">
        <f t="shared" si="368"/>
        <v>35,63</v>
      </c>
      <c r="I1434" s="43">
        <f t="shared" si="374"/>
        <v>38.630000000000003</v>
      </c>
      <c r="J1434" s="44"/>
      <c r="K1434" s="58">
        <f t="shared" si="369"/>
        <v>844</v>
      </c>
      <c r="L1434" s="51">
        <f t="shared" si="370"/>
        <v>844</v>
      </c>
      <c r="M1434" s="53">
        <v>1.1000000000000001</v>
      </c>
      <c r="N1434" s="54">
        <v>60</v>
      </c>
      <c r="O1434" s="55">
        <f t="shared" si="371"/>
        <v>988.40000000000009</v>
      </c>
      <c r="P1434" s="57">
        <f t="shared" si="372"/>
        <v>988</v>
      </c>
      <c r="Q1434" s="23"/>
      <c r="R1434" s="23"/>
      <c r="S1434" s="46">
        <v>25</v>
      </c>
      <c r="T1434" s="46">
        <v>25</v>
      </c>
      <c r="U1434" s="46">
        <f t="shared" si="375"/>
        <v>120</v>
      </c>
      <c r="V1434" s="15">
        <f t="shared" si="373"/>
        <v>170</v>
      </c>
    </row>
    <row r="1435" spans="1:22" ht="13.5" customHeight="1">
      <c r="A1435" s="23" t="str">
        <f t="shared" si="366"/>
        <v>LW2813050Drewnopodobne</v>
      </c>
      <c r="B1435" s="20" t="s">
        <v>1739</v>
      </c>
      <c r="C1435" s="14" t="s">
        <v>432</v>
      </c>
      <c r="D1435" s="15">
        <v>130</v>
      </c>
      <c r="E1435" s="13">
        <v>50</v>
      </c>
      <c r="F1435" s="61" t="s">
        <v>3167</v>
      </c>
      <c r="G1435" s="43" t="str">
        <f t="shared" si="367"/>
        <v>38,6</v>
      </c>
      <c r="H1435" s="43" t="str">
        <f t="shared" si="368"/>
        <v>38,6</v>
      </c>
      <c r="I1435" s="43">
        <f t="shared" si="374"/>
        <v>41.6</v>
      </c>
      <c r="J1435" s="44"/>
      <c r="K1435" s="58">
        <f t="shared" si="369"/>
        <v>996.5</v>
      </c>
      <c r="L1435" s="51">
        <f t="shared" si="370"/>
        <v>997</v>
      </c>
      <c r="M1435" s="53">
        <v>1.1000000000000001</v>
      </c>
      <c r="N1435" s="54">
        <v>60</v>
      </c>
      <c r="O1435" s="55">
        <f t="shared" si="371"/>
        <v>1156.7</v>
      </c>
      <c r="P1435" s="57">
        <f t="shared" si="372"/>
        <v>1156</v>
      </c>
      <c r="Q1435" s="23"/>
      <c r="R1435" s="23"/>
      <c r="S1435" s="46">
        <v>25</v>
      </c>
      <c r="T1435" s="46">
        <v>25</v>
      </c>
      <c r="U1435" s="46">
        <f t="shared" si="375"/>
        <v>160</v>
      </c>
      <c r="V1435" s="15">
        <f t="shared" si="373"/>
        <v>210</v>
      </c>
    </row>
    <row r="1436" spans="1:22" ht="13.5" customHeight="1">
      <c r="A1436" s="23" t="str">
        <f t="shared" si="366"/>
        <v>LW2913050Drewnopodobne</v>
      </c>
      <c r="B1436" s="20" t="s">
        <v>1740</v>
      </c>
      <c r="C1436" s="14" t="s">
        <v>432</v>
      </c>
      <c r="D1436" s="15">
        <v>130</v>
      </c>
      <c r="E1436" s="13">
        <v>50</v>
      </c>
      <c r="F1436" s="61" t="s">
        <v>3168</v>
      </c>
      <c r="G1436" s="43" t="str">
        <f t="shared" si="367"/>
        <v>41,52</v>
      </c>
      <c r="H1436" s="43" t="str">
        <f t="shared" si="368"/>
        <v>41,52</v>
      </c>
      <c r="I1436" s="43">
        <f t="shared" si="374"/>
        <v>44.52</v>
      </c>
      <c r="J1436" s="44"/>
      <c r="K1436" s="58">
        <f t="shared" si="369"/>
        <v>933.5</v>
      </c>
      <c r="L1436" s="51">
        <f t="shared" si="370"/>
        <v>934</v>
      </c>
      <c r="M1436" s="53">
        <v>1.1000000000000001</v>
      </c>
      <c r="N1436" s="54">
        <v>60</v>
      </c>
      <c r="O1436" s="55">
        <f t="shared" si="371"/>
        <v>1087.4000000000001</v>
      </c>
      <c r="P1436" s="57">
        <f t="shared" si="372"/>
        <v>1087</v>
      </c>
      <c r="Q1436" s="23"/>
      <c r="R1436" s="23"/>
      <c r="S1436" s="46">
        <v>25</v>
      </c>
      <c r="T1436" s="46">
        <v>25</v>
      </c>
      <c r="U1436" s="46">
        <f t="shared" si="375"/>
        <v>160</v>
      </c>
      <c r="V1436" s="15">
        <f t="shared" si="373"/>
        <v>210</v>
      </c>
    </row>
    <row r="1437" spans="1:22" ht="13.5" customHeight="1">
      <c r="A1437" s="23" t="str">
        <f t="shared" si="366"/>
        <v>LW3013050Drewnopodobne</v>
      </c>
      <c r="B1437" s="20" t="s">
        <v>1742</v>
      </c>
      <c r="C1437" s="14" t="s">
        <v>432</v>
      </c>
      <c r="D1437" s="15">
        <v>130</v>
      </c>
      <c r="E1437" s="13">
        <v>50</v>
      </c>
      <c r="F1437" s="61" t="s">
        <v>3169</v>
      </c>
      <c r="G1437" s="43" t="str">
        <f t="shared" si="367"/>
        <v>44,49</v>
      </c>
      <c r="H1437" s="43" t="str">
        <f t="shared" si="368"/>
        <v>44,49</v>
      </c>
      <c r="I1437" s="43">
        <f t="shared" si="374"/>
        <v>47.49</v>
      </c>
      <c r="J1437" s="44"/>
      <c r="K1437" s="58">
        <f t="shared" si="369"/>
        <v>1131</v>
      </c>
      <c r="L1437" s="51">
        <f t="shared" si="370"/>
        <v>1131</v>
      </c>
      <c r="M1437" s="53">
        <v>1.1000000000000001</v>
      </c>
      <c r="N1437" s="54">
        <v>60</v>
      </c>
      <c r="O1437" s="55">
        <f t="shared" si="371"/>
        <v>1304.1000000000001</v>
      </c>
      <c r="P1437" s="57">
        <f t="shared" si="372"/>
        <v>1304</v>
      </c>
      <c r="Q1437" s="23"/>
      <c r="R1437" s="23"/>
      <c r="S1437" s="46">
        <v>25</v>
      </c>
      <c r="T1437" s="46">
        <v>25</v>
      </c>
      <c r="U1437" s="46">
        <f t="shared" si="375"/>
        <v>160</v>
      </c>
      <c r="V1437" s="15">
        <f t="shared" si="373"/>
        <v>210</v>
      </c>
    </row>
    <row r="1438" spans="1:22" ht="13.5" customHeight="1">
      <c r="A1438" s="23" t="str">
        <f t="shared" si="366"/>
        <v>LW3113050Drewnopodobne</v>
      </c>
      <c r="B1438" s="20" t="s">
        <v>1743</v>
      </c>
      <c r="C1438" s="14" t="s">
        <v>432</v>
      </c>
      <c r="D1438" s="15">
        <v>130</v>
      </c>
      <c r="E1438" s="13">
        <v>50</v>
      </c>
      <c r="F1438" s="61" t="s">
        <v>3170</v>
      </c>
      <c r="G1438" s="43" t="str">
        <f t="shared" si="367"/>
        <v>45,64</v>
      </c>
      <c r="H1438" s="43" t="str">
        <f t="shared" si="368"/>
        <v>45,64</v>
      </c>
      <c r="I1438" s="43">
        <f t="shared" si="374"/>
        <v>48.64</v>
      </c>
      <c r="J1438" s="13"/>
      <c r="K1438" s="58">
        <f t="shared" si="369"/>
        <v>1096</v>
      </c>
      <c r="L1438" s="51">
        <f t="shared" si="370"/>
        <v>1096</v>
      </c>
      <c r="M1438" s="53">
        <v>1.1000000000000001</v>
      </c>
      <c r="N1438" s="54">
        <v>60</v>
      </c>
      <c r="O1438" s="55">
        <f t="shared" si="371"/>
        <v>1265.6000000000001</v>
      </c>
      <c r="P1438" s="57">
        <f t="shared" si="372"/>
        <v>1265</v>
      </c>
      <c r="Q1438" s="23"/>
      <c r="R1438" s="23"/>
      <c r="S1438" s="46">
        <v>25</v>
      </c>
      <c r="T1438" s="46">
        <v>25</v>
      </c>
      <c r="U1438" s="46">
        <f t="shared" si="375"/>
        <v>160</v>
      </c>
      <c r="V1438" s="15">
        <f t="shared" si="373"/>
        <v>210</v>
      </c>
    </row>
    <row r="1439" spans="1:22" ht="13.5" customHeight="1">
      <c r="A1439" s="23" t="str">
        <f t="shared" si="366"/>
        <v>LW3213050Drewnopodobne</v>
      </c>
      <c r="B1439" s="20" t="s">
        <v>1744</v>
      </c>
      <c r="C1439" s="14" t="s">
        <v>432</v>
      </c>
      <c r="D1439" s="15">
        <v>130</v>
      </c>
      <c r="E1439" s="13">
        <v>50</v>
      </c>
      <c r="F1439" s="61" t="s">
        <v>3066</v>
      </c>
      <c r="G1439" s="43" t="str">
        <f t="shared" si="367"/>
        <v>48,61</v>
      </c>
      <c r="H1439" s="43" t="str">
        <f t="shared" si="368"/>
        <v>48,61</v>
      </c>
      <c r="I1439" s="43">
        <f t="shared" si="374"/>
        <v>51.61</v>
      </c>
      <c r="J1439" s="44"/>
      <c r="K1439" s="58">
        <f t="shared" si="369"/>
        <v>1251.5</v>
      </c>
      <c r="L1439" s="51">
        <f t="shared" si="370"/>
        <v>1252</v>
      </c>
      <c r="M1439" s="53">
        <v>1.1000000000000001</v>
      </c>
      <c r="N1439" s="54">
        <v>60</v>
      </c>
      <c r="O1439" s="55">
        <f t="shared" si="371"/>
        <v>1437.2</v>
      </c>
      <c r="P1439" s="57">
        <f t="shared" si="372"/>
        <v>1437</v>
      </c>
      <c r="Q1439" s="23"/>
      <c r="R1439" s="23"/>
      <c r="S1439" s="46">
        <v>25</v>
      </c>
      <c r="T1439" s="46">
        <v>25</v>
      </c>
      <c r="U1439" s="46">
        <f t="shared" si="375"/>
        <v>180</v>
      </c>
      <c r="V1439" s="15">
        <f t="shared" si="373"/>
        <v>230</v>
      </c>
    </row>
    <row r="1440" spans="1:22" ht="13.5" customHeight="1">
      <c r="A1440" s="23" t="str">
        <f t="shared" si="366"/>
        <v>LW3313050Drewnopodobne</v>
      </c>
      <c r="B1440" s="20" t="s">
        <v>1745</v>
      </c>
      <c r="C1440" s="14" t="s">
        <v>432</v>
      </c>
      <c r="D1440" s="15">
        <v>130</v>
      </c>
      <c r="E1440" s="13">
        <v>50</v>
      </c>
      <c r="F1440" s="61" t="s">
        <v>3171</v>
      </c>
      <c r="G1440" s="43" t="str">
        <f t="shared" si="367"/>
        <v>49,74</v>
      </c>
      <c r="H1440" s="43" t="str">
        <f t="shared" si="368"/>
        <v>49,74</v>
      </c>
      <c r="I1440" s="43">
        <f t="shared" si="374"/>
        <v>52.74</v>
      </c>
      <c r="J1440" s="44"/>
      <c r="K1440" s="58">
        <f t="shared" si="369"/>
        <v>1075</v>
      </c>
      <c r="L1440" s="51">
        <f t="shared" si="370"/>
        <v>1075</v>
      </c>
      <c r="M1440" s="53">
        <v>1.1000000000000001</v>
      </c>
      <c r="N1440" s="54">
        <v>60</v>
      </c>
      <c r="O1440" s="55">
        <f t="shared" si="371"/>
        <v>1242.5</v>
      </c>
      <c r="P1440" s="57">
        <f t="shared" si="372"/>
        <v>1242</v>
      </c>
      <c r="Q1440" s="23"/>
      <c r="R1440" s="23"/>
      <c r="S1440" s="46">
        <v>25</v>
      </c>
      <c r="T1440" s="46">
        <v>25</v>
      </c>
      <c r="U1440" s="46">
        <f t="shared" si="375"/>
        <v>180</v>
      </c>
      <c r="V1440" s="15">
        <f t="shared" si="373"/>
        <v>230</v>
      </c>
    </row>
    <row r="1441" spans="1:35" ht="13.5" customHeight="1">
      <c r="A1441" s="23" t="str">
        <f t="shared" si="366"/>
        <v>LW3413050Drewnopodobne</v>
      </c>
      <c r="B1441" s="20" t="s">
        <v>1746</v>
      </c>
      <c r="C1441" s="14" t="s">
        <v>432</v>
      </c>
      <c r="D1441" s="15">
        <v>130</v>
      </c>
      <c r="E1441" s="13">
        <v>50</v>
      </c>
      <c r="F1441" s="61" t="s">
        <v>3172</v>
      </c>
      <c r="G1441" s="43" t="str">
        <f t="shared" si="367"/>
        <v>49,04</v>
      </c>
      <c r="H1441" s="43" t="str">
        <f t="shared" si="368"/>
        <v>49,04</v>
      </c>
      <c r="I1441" s="43">
        <f t="shared" si="374"/>
        <v>52.04</v>
      </c>
      <c r="J1441" s="44"/>
      <c r="K1441" s="58">
        <f t="shared" si="369"/>
        <v>1258.5</v>
      </c>
      <c r="L1441" s="51">
        <f t="shared" si="370"/>
        <v>1259</v>
      </c>
      <c r="M1441" s="53">
        <v>1.1000000000000001</v>
      </c>
      <c r="N1441" s="54">
        <v>60</v>
      </c>
      <c r="O1441" s="55">
        <f t="shared" si="371"/>
        <v>1444.9</v>
      </c>
      <c r="P1441" s="57">
        <f t="shared" si="372"/>
        <v>1444</v>
      </c>
      <c r="Q1441" s="23"/>
      <c r="R1441" s="23"/>
      <c r="S1441" s="46">
        <v>25</v>
      </c>
      <c r="T1441" s="46">
        <v>25</v>
      </c>
      <c r="U1441" s="46">
        <f t="shared" si="375"/>
        <v>180</v>
      </c>
      <c r="V1441" s="15">
        <f t="shared" si="373"/>
        <v>230</v>
      </c>
    </row>
    <row r="1442" spans="1:35" ht="13.5" customHeight="1">
      <c r="A1442" s="23" t="str">
        <f t="shared" si="366"/>
        <v>LW3513050Drewnopodobne</v>
      </c>
      <c r="B1442" s="20" t="s">
        <v>1747</v>
      </c>
      <c r="C1442" s="14" t="s">
        <v>432</v>
      </c>
      <c r="D1442" s="15">
        <v>130</v>
      </c>
      <c r="E1442" s="13">
        <v>50</v>
      </c>
      <c r="F1442" s="61" t="s">
        <v>3173</v>
      </c>
      <c r="G1442" s="43" t="str">
        <f t="shared" si="367"/>
        <v>40,16</v>
      </c>
      <c r="H1442" s="43" t="str">
        <f t="shared" si="368"/>
        <v>40,16</v>
      </c>
      <c r="I1442" s="43">
        <f t="shared" si="374"/>
        <v>43.16</v>
      </c>
      <c r="J1442" s="44"/>
      <c r="K1442" s="58">
        <f t="shared" si="369"/>
        <v>848.5</v>
      </c>
      <c r="L1442" s="51">
        <f t="shared" si="370"/>
        <v>849</v>
      </c>
      <c r="M1442" s="53">
        <v>1.1000000000000001</v>
      </c>
      <c r="N1442" s="54">
        <v>60</v>
      </c>
      <c r="O1442" s="55">
        <f t="shared" si="371"/>
        <v>993.90000000000009</v>
      </c>
      <c r="P1442" s="57">
        <f t="shared" si="372"/>
        <v>993</v>
      </c>
      <c r="Q1442" s="23"/>
      <c r="R1442" s="23"/>
      <c r="S1442" s="46">
        <v>25</v>
      </c>
      <c r="T1442" s="46">
        <v>25</v>
      </c>
      <c r="U1442" s="46">
        <f t="shared" si="375"/>
        <v>160</v>
      </c>
      <c r="V1442" s="15">
        <f t="shared" si="373"/>
        <v>210</v>
      </c>
    </row>
    <row r="1443" spans="1:35" ht="13.5" customHeight="1">
      <c r="A1443" s="23" t="str">
        <f t="shared" si="366"/>
        <v>LW3613050Drewnopodobne</v>
      </c>
      <c r="B1443" s="20" t="s">
        <v>1748</v>
      </c>
      <c r="C1443" s="14" t="s">
        <v>432</v>
      </c>
      <c r="D1443" s="15">
        <v>130</v>
      </c>
      <c r="E1443" s="13">
        <v>50</v>
      </c>
      <c r="F1443" s="61" t="s">
        <v>3174</v>
      </c>
      <c r="G1443" s="43" t="str">
        <f t="shared" si="367"/>
        <v>43,13</v>
      </c>
      <c r="H1443" s="43" t="str">
        <f t="shared" si="368"/>
        <v>43,13</v>
      </c>
      <c r="I1443" s="43">
        <f t="shared" si="374"/>
        <v>46.13</v>
      </c>
      <c r="J1443" s="44"/>
      <c r="K1443" s="58">
        <f t="shared" si="369"/>
        <v>1004</v>
      </c>
      <c r="L1443" s="51">
        <f t="shared" si="370"/>
        <v>1004</v>
      </c>
      <c r="M1443" s="53">
        <v>1.1000000000000001</v>
      </c>
      <c r="N1443" s="54">
        <v>60</v>
      </c>
      <c r="O1443" s="55">
        <f t="shared" si="371"/>
        <v>1164.4000000000001</v>
      </c>
      <c r="P1443" s="57">
        <f t="shared" si="372"/>
        <v>1164</v>
      </c>
      <c r="Q1443" s="23"/>
      <c r="R1443" s="23"/>
      <c r="S1443" s="46">
        <v>25</v>
      </c>
      <c r="T1443" s="46">
        <v>25</v>
      </c>
      <c r="U1443" s="46">
        <f t="shared" si="375"/>
        <v>160</v>
      </c>
      <c r="V1443" s="15">
        <f t="shared" si="373"/>
        <v>210</v>
      </c>
    </row>
    <row r="1444" spans="1:35" ht="13.5" customHeight="1">
      <c r="A1444" s="23" t="str">
        <f t="shared" si="366"/>
        <v>LW3713050Drewnopodobne</v>
      </c>
      <c r="B1444" s="20" t="s">
        <v>1907</v>
      </c>
      <c r="C1444" s="14" t="s">
        <v>432</v>
      </c>
      <c r="D1444" s="15">
        <v>130</v>
      </c>
      <c r="E1444" s="13">
        <v>50</v>
      </c>
      <c r="F1444" s="61" t="s">
        <v>3175</v>
      </c>
      <c r="G1444" s="43" t="str">
        <f t="shared" si="367"/>
        <v>39,43</v>
      </c>
      <c r="H1444" s="43" t="str">
        <f t="shared" si="368"/>
        <v>39,43</v>
      </c>
      <c r="I1444" s="43">
        <f t="shared" si="374"/>
        <v>42.43</v>
      </c>
      <c r="J1444" s="44"/>
      <c r="K1444" s="58">
        <f t="shared" si="369"/>
        <v>773.5</v>
      </c>
      <c r="L1444" s="51">
        <f t="shared" si="370"/>
        <v>774</v>
      </c>
      <c r="M1444" s="53">
        <v>1.1000000000000001</v>
      </c>
      <c r="N1444" s="54">
        <v>60</v>
      </c>
      <c r="O1444" s="55">
        <f t="shared" si="371"/>
        <v>911.40000000000009</v>
      </c>
      <c r="P1444" s="57">
        <f t="shared" si="372"/>
        <v>911</v>
      </c>
      <c r="Q1444" s="23"/>
      <c r="R1444" s="23"/>
      <c r="S1444" s="46">
        <v>25</v>
      </c>
      <c r="T1444" s="46">
        <v>25</v>
      </c>
      <c r="U1444" s="46">
        <f t="shared" si="375"/>
        <v>160</v>
      </c>
      <c r="V1444" s="15">
        <f t="shared" si="373"/>
        <v>210</v>
      </c>
    </row>
    <row r="1445" spans="1:35" s="4" customFormat="1" ht="13.5" customHeight="1">
      <c r="A1445" s="23" t="str">
        <f t="shared" si="366"/>
        <v>LW3813050Drewnopodobne</v>
      </c>
      <c r="B1445" s="20" t="s">
        <v>1978</v>
      </c>
      <c r="C1445" s="14" t="s">
        <v>432</v>
      </c>
      <c r="D1445" s="15">
        <v>130</v>
      </c>
      <c r="E1445" s="13">
        <v>50</v>
      </c>
      <c r="F1445" s="61" t="s">
        <v>3176</v>
      </c>
      <c r="G1445" s="43" t="str">
        <f t="shared" si="367"/>
        <v>40,56</v>
      </c>
      <c r="H1445" s="43" t="str">
        <f t="shared" si="368"/>
        <v>40,56</v>
      </c>
      <c r="I1445" s="43">
        <f t="shared" si="374"/>
        <v>43.56</v>
      </c>
      <c r="J1445" s="44"/>
      <c r="K1445" s="58">
        <f t="shared" si="369"/>
        <v>917</v>
      </c>
      <c r="L1445" s="51">
        <f t="shared" si="370"/>
        <v>917</v>
      </c>
      <c r="M1445" s="53">
        <v>1.1000000000000001</v>
      </c>
      <c r="N1445" s="54">
        <v>60</v>
      </c>
      <c r="O1445" s="55">
        <f t="shared" si="371"/>
        <v>1068.7</v>
      </c>
      <c r="P1445" s="57">
        <f t="shared" si="372"/>
        <v>1068</v>
      </c>
      <c r="Q1445" s="23"/>
      <c r="R1445" s="23"/>
      <c r="S1445" s="46">
        <v>25</v>
      </c>
      <c r="T1445" s="46">
        <v>25</v>
      </c>
      <c r="U1445" s="46">
        <f t="shared" si="375"/>
        <v>160</v>
      </c>
      <c r="V1445" s="15">
        <f t="shared" si="373"/>
        <v>210</v>
      </c>
    </row>
    <row r="1446" spans="1:35" ht="13.5" customHeight="1">
      <c r="A1446" s="235" t="str">
        <f t="shared" ref="A1446:A1482" si="376">CONCATENATE(B1446,D1446,E1446,C1446)</f>
        <v>LW duble 1 13060Podstawowy</v>
      </c>
      <c r="B1446" s="18" t="s">
        <v>90</v>
      </c>
      <c r="C1446" s="14" t="s">
        <v>431</v>
      </c>
      <c r="D1446" s="15">
        <v>130</v>
      </c>
      <c r="E1446" s="13">
        <v>60</v>
      </c>
      <c r="F1446" s="61" t="s">
        <v>3249</v>
      </c>
      <c r="G1446" s="43" t="str">
        <f t="shared" ref="G1446:G1482" si="377">LEFT(F1446,FIND("kg",F1446)-2)</f>
        <v>48,35</v>
      </c>
      <c r="H1446" s="43" t="str">
        <f t="shared" ref="H1446:H1482" si="378">MID(G1446,1,5)</f>
        <v>48,35</v>
      </c>
      <c r="I1446" s="43">
        <f t="shared" ref="I1446:I1482" si="379">H1446+3</f>
        <v>51.35</v>
      </c>
      <c r="J1446" s="61" t="s">
        <v>3273</v>
      </c>
      <c r="K1446" s="58" t="str">
        <f t="shared" ref="K1446:K1482" si="380">LEFT(J1446,FIND("zł",J1446)-2)</f>
        <v>732,85</v>
      </c>
      <c r="L1446" s="47">
        <f t="shared" ref="L1446:L1482" si="381">ROUNDUP(K1446,0)</f>
        <v>733</v>
      </c>
      <c r="M1446" s="53">
        <v>1.1000000000000001</v>
      </c>
      <c r="N1446" s="54">
        <v>60</v>
      </c>
      <c r="O1446" s="55">
        <f t="shared" ref="O1446:O1482" si="382">L1446*M1446+N1446</f>
        <v>866.30000000000007</v>
      </c>
      <c r="P1446" s="57">
        <f>INT(O1446)</f>
        <v>866</v>
      </c>
      <c r="Q1446" s="23"/>
      <c r="R1446" s="23"/>
      <c r="S1446" s="46">
        <v>25</v>
      </c>
      <c r="T1446" s="46">
        <v>25</v>
      </c>
      <c r="U1446" s="46">
        <f t="shared" si="375"/>
        <v>180</v>
      </c>
      <c r="V1446" s="15">
        <f t="shared" ref="V1446:V1482" si="383">SUM(S1446:U1446)</f>
        <v>230</v>
      </c>
      <c r="Y1446" s="4"/>
      <c r="Z1446" s="4"/>
      <c r="AA1446" s="40"/>
      <c r="AB1446" s="5"/>
      <c r="AC1446" s="4"/>
      <c r="AD1446" s="5"/>
      <c r="AE1446" s="4"/>
      <c r="AF1446" s="4"/>
      <c r="AG1446" s="4"/>
      <c r="AH1446" s="4"/>
      <c r="AI1446" s="4"/>
    </row>
    <row r="1447" spans="1:35" ht="13.5" customHeight="1">
      <c r="A1447" s="235" t="str">
        <f t="shared" si="376"/>
        <v>LW duble 2 13060Podstawowy</v>
      </c>
      <c r="B1447" s="18" t="s">
        <v>91</v>
      </c>
      <c r="C1447" s="14" t="s">
        <v>431</v>
      </c>
      <c r="D1447" s="15">
        <v>130</v>
      </c>
      <c r="E1447" s="13">
        <v>60</v>
      </c>
      <c r="F1447" s="61" t="s">
        <v>3050</v>
      </c>
      <c r="G1447" s="43" t="str">
        <f t="shared" si="377"/>
        <v>45,61</v>
      </c>
      <c r="H1447" s="43" t="str">
        <f t="shared" si="378"/>
        <v>45,61</v>
      </c>
      <c r="I1447" s="43">
        <f t="shared" si="379"/>
        <v>48.61</v>
      </c>
      <c r="J1447" s="61" t="s">
        <v>3274</v>
      </c>
      <c r="K1447" s="58" t="str">
        <f t="shared" si="380"/>
        <v>826,71</v>
      </c>
      <c r="L1447" s="47">
        <f t="shared" si="381"/>
        <v>827</v>
      </c>
      <c r="M1447" s="53">
        <v>1.1000000000000001</v>
      </c>
      <c r="N1447" s="54">
        <v>60</v>
      </c>
      <c r="O1447" s="55">
        <f t="shared" si="382"/>
        <v>969.7</v>
      </c>
      <c r="P1447" s="57">
        <f t="shared" ref="P1447:P1482" si="384">INT(O1447)</f>
        <v>969</v>
      </c>
      <c r="Q1447" s="23"/>
      <c r="R1447" s="23"/>
      <c r="S1447" s="46">
        <v>25</v>
      </c>
      <c r="T1447" s="46">
        <v>25</v>
      </c>
      <c r="U1447" s="46">
        <f t="shared" si="375"/>
        <v>160</v>
      </c>
      <c r="V1447" s="15">
        <f t="shared" si="383"/>
        <v>210</v>
      </c>
      <c r="Y1447" s="4"/>
      <c r="Z1447" s="4"/>
      <c r="AA1447" s="40"/>
      <c r="AB1447" s="5"/>
      <c r="AC1447" s="4"/>
      <c r="AD1447" s="4"/>
      <c r="AE1447" s="4"/>
      <c r="AF1447" s="4"/>
      <c r="AG1447" s="4"/>
      <c r="AH1447" s="4"/>
      <c r="AI1447" s="4"/>
    </row>
    <row r="1448" spans="1:35" ht="13.5" customHeight="1">
      <c r="A1448" s="235" t="str">
        <f t="shared" si="376"/>
        <v>LW duble 3 13060Podstawowy</v>
      </c>
      <c r="B1448" s="18" t="s">
        <v>92</v>
      </c>
      <c r="C1448" s="14" t="s">
        <v>431</v>
      </c>
      <c r="D1448" s="15">
        <v>130</v>
      </c>
      <c r="E1448" s="13">
        <v>60</v>
      </c>
      <c r="F1448" s="61" t="s">
        <v>3250</v>
      </c>
      <c r="G1448" s="43" t="str">
        <f t="shared" si="377"/>
        <v>53,02</v>
      </c>
      <c r="H1448" s="43" t="str">
        <f t="shared" si="378"/>
        <v>53,02</v>
      </c>
      <c r="I1448" s="43">
        <f t="shared" si="379"/>
        <v>56.02</v>
      </c>
      <c r="J1448" s="61" t="s">
        <v>3275</v>
      </c>
      <c r="K1448" s="58" t="str">
        <f t="shared" si="380"/>
        <v>1049,67</v>
      </c>
      <c r="L1448" s="47">
        <f t="shared" si="381"/>
        <v>1050</v>
      </c>
      <c r="M1448" s="53">
        <v>1.1000000000000001</v>
      </c>
      <c r="N1448" s="54">
        <v>60</v>
      </c>
      <c r="O1448" s="55">
        <f t="shared" si="382"/>
        <v>1215</v>
      </c>
      <c r="P1448" s="57">
        <f t="shared" si="384"/>
        <v>1215</v>
      </c>
      <c r="Q1448" s="23"/>
      <c r="R1448" s="23"/>
      <c r="S1448" s="46">
        <v>25</v>
      </c>
      <c r="T1448" s="46">
        <v>25</v>
      </c>
      <c r="U1448" s="46">
        <f t="shared" si="375"/>
        <v>200</v>
      </c>
      <c r="V1448" s="15">
        <f t="shared" si="383"/>
        <v>250</v>
      </c>
      <c r="Y1448" s="4"/>
      <c r="Z1448" s="4"/>
      <c r="AA1448" s="40"/>
      <c r="AB1448" s="5"/>
      <c r="AC1448" s="4"/>
      <c r="AD1448" s="4"/>
      <c r="AE1448" s="4"/>
      <c r="AF1448" s="4"/>
      <c r="AG1448" s="4"/>
      <c r="AH1448" s="4"/>
      <c r="AI1448" s="4"/>
    </row>
    <row r="1449" spans="1:35" ht="13.5" customHeight="1">
      <c r="A1449" s="235" t="str">
        <f t="shared" si="376"/>
        <v>LW1 13060Podstawowy</v>
      </c>
      <c r="B1449" s="18" t="s">
        <v>93</v>
      </c>
      <c r="C1449" s="14" t="s">
        <v>431</v>
      </c>
      <c r="D1449" s="15">
        <v>130</v>
      </c>
      <c r="E1449" s="13">
        <v>60</v>
      </c>
      <c r="F1449" s="61" t="s">
        <v>3251</v>
      </c>
      <c r="G1449" s="43" t="str">
        <f t="shared" si="377"/>
        <v>35,28</v>
      </c>
      <c r="H1449" s="43" t="str">
        <f t="shared" si="378"/>
        <v>35,28</v>
      </c>
      <c r="I1449" s="43">
        <f t="shared" si="379"/>
        <v>38.28</v>
      </c>
      <c r="J1449" s="61" t="s">
        <v>3276</v>
      </c>
      <c r="K1449" s="58" t="str">
        <f t="shared" si="380"/>
        <v>475,52</v>
      </c>
      <c r="L1449" s="47">
        <f t="shared" si="381"/>
        <v>476</v>
      </c>
      <c r="M1449" s="53">
        <v>1.1000000000000001</v>
      </c>
      <c r="N1449" s="54">
        <v>60</v>
      </c>
      <c r="O1449" s="55">
        <f t="shared" si="382"/>
        <v>583.6</v>
      </c>
      <c r="P1449" s="57">
        <f t="shared" si="384"/>
        <v>583</v>
      </c>
      <c r="Q1449" s="23"/>
      <c r="R1449" s="23"/>
      <c r="S1449" s="46">
        <v>25</v>
      </c>
      <c r="T1449" s="46">
        <v>25</v>
      </c>
      <c r="U1449" s="46">
        <f t="shared" si="375"/>
        <v>120</v>
      </c>
      <c r="V1449" s="15">
        <f t="shared" si="383"/>
        <v>170</v>
      </c>
      <c r="Y1449" s="4"/>
      <c r="Z1449" s="4"/>
      <c r="AA1449" s="40"/>
      <c r="AB1449" s="5"/>
      <c r="AC1449" s="4"/>
      <c r="AD1449" s="4"/>
      <c r="AE1449" s="4"/>
      <c r="AF1449" s="4"/>
      <c r="AG1449" s="4"/>
      <c r="AH1449" s="4"/>
      <c r="AI1449" s="4"/>
    </row>
    <row r="1450" spans="1:35" ht="13.5" customHeight="1">
      <c r="A1450" s="235" t="str">
        <f t="shared" si="376"/>
        <v>LW2 13060Podstawowy</v>
      </c>
      <c r="B1450" s="18" t="s">
        <v>104</v>
      </c>
      <c r="C1450" s="14" t="s">
        <v>431</v>
      </c>
      <c r="D1450" s="15">
        <v>130</v>
      </c>
      <c r="E1450" s="13">
        <v>60</v>
      </c>
      <c r="F1450" s="61" t="s">
        <v>3252</v>
      </c>
      <c r="G1450" s="43" t="str">
        <f t="shared" si="377"/>
        <v>36,76</v>
      </c>
      <c r="H1450" s="43" t="str">
        <f t="shared" si="378"/>
        <v>36,76</v>
      </c>
      <c r="I1450" s="43">
        <f t="shared" si="379"/>
        <v>39.76</v>
      </c>
      <c r="J1450" s="61" t="s">
        <v>3277</v>
      </c>
      <c r="K1450" s="58" t="str">
        <f t="shared" si="380"/>
        <v>523,46</v>
      </c>
      <c r="L1450" s="47">
        <f t="shared" si="381"/>
        <v>524</v>
      </c>
      <c r="M1450" s="53">
        <v>1.1000000000000001</v>
      </c>
      <c r="N1450" s="54">
        <v>60</v>
      </c>
      <c r="O1450" s="55">
        <f t="shared" si="382"/>
        <v>636.40000000000009</v>
      </c>
      <c r="P1450" s="57">
        <f t="shared" si="384"/>
        <v>636</v>
      </c>
      <c r="Q1450" s="23"/>
      <c r="R1450" s="23"/>
      <c r="S1450" s="46">
        <v>25</v>
      </c>
      <c r="T1450" s="46">
        <v>25</v>
      </c>
      <c r="U1450" s="46">
        <f t="shared" si="375"/>
        <v>120</v>
      </c>
      <c r="V1450" s="15">
        <f t="shared" si="383"/>
        <v>170</v>
      </c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</row>
    <row r="1451" spans="1:35" ht="13.5" customHeight="1">
      <c r="A1451" s="235" t="str">
        <f t="shared" si="376"/>
        <v>LW3 13060Podstawowy</v>
      </c>
      <c r="B1451" s="18" t="s">
        <v>106</v>
      </c>
      <c r="C1451" s="14" t="s">
        <v>431</v>
      </c>
      <c r="D1451" s="15">
        <v>130</v>
      </c>
      <c r="E1451" s="13">
        <v>60</v>
      </c>
      <c r="F1451" s="61" t="s">
        <v>3253</v>
      </c>
      <c r="G1451" s="43" t="str">
        <f t="shared" si="377"/>
        <v>37,71</v>
      </c>
      <c r="H1451" s="43" t="str">
        <f t="shared" si="378"/>
        <v>37,71</v>
      </c>
      <c r="I1451" s="43">
        <f t="shared" si="379"/>
        <v>40.71</v>
      </c>
      <c r="J1451" s="61" t="s">
        <v>3278</v>
      </c>
      <c r="K1451" s="58" t="str">
        <f t="shared" si="380"/>
        <v>541,64</v>
      </c>
      <c r="L1451" s="47">
        <f t="shared" si="381"/>
        <v>542</v>
      </c>
      <c r="M1451" s="53">
        <v>1.1000000000000001</v>
      </c>
      <c r="N1451" s="54">
        <v>60</v>
      </c>
      <c r="O1451" s="55">
        <f t="shared" si="382"/>
        <v>656.2</v>
      </c>
      <c r="P1451" s="57">
        <f t="shared" si="384"/>
        <v>656</v>
      </c>
      <c r="Q1451" s="23"/>
      <c r="R1451" s="23"/>
      <c r="S1451" s="46">
        <v>25</v>
      </c>
      <c r="T1451" s="46">
        <v>25</v>
      </c>
      <c r="U1451" s="46">
        <f t="shared" si="375"/>
        <v>160</v>
      </c>
      <c r="V1451" s="15">
        <f t="shared" si="383"/>
        <v>210</v>
      </c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</row>
    <row r="1452" spans="1:35" ht="13.5" customHeight="1">
      <c r="A1452" s="235" t="str">
        <f t="shared" si="376"/>
        <v>LW4 13060Podstawowy</v>
      </c>
      <c r="B1452" s="18" t="s">
        <v>107</v>
      </c>
      <c r="C1452" s="14" t="s">
        <v>431</v>
      </c>
      <c r="D1452" s="15">
        <v>130</v>
      </c>
      <c r="E1452" s="13">
        <v>60</v>
      </c>
      <c r="F1452" s="61" t="s">
        <v>3254</v>
      </c>
      <c r="G1452" s="43" t="str">
        <f t="shared" si="377"/>
        <v>41,75</v>
      </c>
      <c r="H1452" s="43" t="str">
        <f t="shared" si="378"/>
        <v>41,75</v>
      </c>
      <c r="I1452" s="43">
        <f t="shared" si="379"/>
        <v>44.75</v>
      </c>
      <c r="J1452" s="61" t="s">
        <v>3279</v>
      </c>
      <c r="K1452" s="58" t="str">
        <f t="shared" si="380"/>
        <v>619,80</v>
      </c>
      <c r="L1452" s="47">
        <f t="shared" si="381"/>
        <v>620</v>
      </c>
      <c r="M1452" s="53">
        <v>1.1000000000000001</v>
      </c>
      <c r="N1452" s="54">
        <v>60</v>
      </c>
      <c r="O1452" s="55">
        <f t="shared" si="382"/>
        <v>742</v>
      </c>
      <c r="P1452" s="57">
        <f t="shared" si="384"/>
        <v>742</v>
      </c>
      <c r="Q1452" s="23"/>
      <c r="R1452" s="23"/>
      <c r="S1452" s="46">
        <v>25</v>
      </c>
      <c r="T1452" s="46">
        <v>25</v>
      </c>
      <c r="U1452" s="46">
        <f t="shared" si="375"/>
        <v>160</v>
      </c>
      <c r="V1452" s="15">
        <f t="shared" si="383"/>
        <v>210</v>
      </c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</row>
    <row r="1453" spans="1:35" ht="13.5" customHeight="1">
      <c r="A1453" s="235" t="str">
        <f t="shared" si="376"/>
        <v>LW5 13060Podstawowy</v>
      </c>
      <c r="B1453" s="18" t="s">
        <v>108</v>
      </c>
      <c r="C1453" s="14" t="s">
        <v>431</v>
      </c>
      <c r="D1453" s="15">
        <v>130</v>
      </c>
      <c r="E1453" s="13">
        <v>60</v>
      </c>
      <c r="F1453" s="61" t="s">
        <v>1752</v>
      </c>
      <c r="G1453" s="43" t="str">
        <f t="shared" si="377"/>
        <v>42,37</v>
      </c>
      <c r="H1453" s="43" t="str">
        <f t="shared" si="378"/>
        <v>42,37</v>
      </c>
      <c r="I1453" s="43">
        <f t="shared" si="379"/>
        <v>45.37</v>
      </c>
      <c r="J1453" s="61" t="s">
        <v>1756</v>
      </c>
      <c r="K1453" s="58" t="str">
        <f t="shared" si="380"/>
        <v>651,43</v>
      </c>
      <c r="L1453" s="47">
        <f t="shared" si="381"/>
        <v>652</v>
      </c>
      <c r="M1453" s="53">
        <v>1.1000000000000001</v>
      </c>
      <c r="N1453" s="54">
        <v>60</v>
      </c>
      <c r="O1453" s="55">
        <f t="shared" si="382"/>
        <v>777.2</v>
      </c>
      <c r="P1453" s="57">
        <f t="shared" si="384"/>
        <v>777</v>
      </c>
      <c r="Q1453" s="23"/>
      <c r="R1453" s="23"/>
      <c r="S1453" s="46">
        <v>25</v>
      </c>
      <c r="T1453" s="46">
        <v>25</v>
      </c>
      <c r="U1453" s="46">
        <f t="shared" si="375"/>
        <v>160</v>
      </c>
      <c r="V1453" s="15">
        <f t="shared" si="383"/>
        <v>210</v>
      </c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</row>
    <row r="1454" spans="1:35" ht="13.5" customHeight="1">
      <c r="A1454" s="235" t="str">
        <f t="shared" si="376"/>
        <v>LW6 13060Podstawowy</v>
      </c>
      <c r="B1454" s="18" t="s">
        <v>109</v>
      </c>
      <c r="C1454" s="14" t="s">
        <v>431</v>
      </c>
      <c r="D1454" s="15">
        <v>130</v>
      </c>
      <c r="E1454" s="13">
        <v>60</v>
      </c>
      <c r="F1454" s="61" t="s">
        <v>1753</v>
      </c>
      <c r="G1454" s="43" t="str">
        <f t="shared" si="377"/>
        <v>45,19</v>
      </c>
      <c r="H1454" s="43" t="str">
        <f t="shared" si="378"/>
        <v>45,19</v>
      </c>
      <c r="I1454" s="43">
        <f t="shared" si="379"/>
        <v>48.19</v>
      </c>
      <c r="J1454" s="61" t="s">
        <v>1757</v>
      </c>
      <c r="K1454" s="58" t="str">
        <f t="shared" si="380"/>
        <v>713,45</v>
      </c>
      <c r="L1454" s="47">
        <f t="shared" si="381"/>
        <v>714</v>
      </c>
      <c r="M1454" s="53">
        <v>1.1000000000000001</v>
      </c>
      <c r="N1454" s="54">
        <v>60</v>
      </c>
      <c r="O1454" s="55">
        <f t="shared" si="382"/>
        <v>845.40000000000009</v>
      </c>
      <c r="P1454" s="57">
        <f t="shared" si="384"/>
        <v>845</v>
      </c>
      <c r="Q1454" s="23"/>
      <c r="R1454" s="23"/>
      <c r="S1454" s="46">
        <v>25</v>
      </c>
      <c r="T1454" s="46">
        <v>25</v>
      </c>
      <c r="U1454" s="46">
        <f t="shared" si="375"/>
        <v>160</v>
      </c>
      <c r="V1454" s="15">
        <f t="shared" si="383"/>
        <v>210</v>
      </c>
    </row>
    <row r="1455" spans="1:35" ht="13.5" customHeight="1">
      <c r="A1455" s="235" t="str">
        <f t="shared" si="376"/>
        <v>LW7 13060Podstawowy</v>
      </c>
      <c r="B1455" s="18" t="s">
        <v>110</v>
      </c>
      <c r="C1455" s="14" t="s">
        <v>431</v>
      </c>
      <c r="D1455" s="15">
        <v>130</v>
      </c>
      <c r="E1455" s="13">
        <v>60</v>
      </c>
      <c r="F1455" s="61" t="s">
        <v>16</v>
      </c>
      <c r="G1455" s="43" t="str">
        <f t="shared" si="377"/>
        <v>40,59</v>
      </c>
      <c r="H1455" s="43" t="str">
        <f t="shared" si="378"/>
        <v>40,59</v>
      </c>
      <c r="I1455" s="43">
        <f t="shared" si="379"/>
        <v>43.59</v>
      </c>
      <c r="J1455" s="61" t="s">
        <v>1758</v>
      </c>
      <c r="K1455" s="58" t="str">
        <f t="shared" si="380"/>
        <v>615,63</v>
      </c>
      <c r="L1455" s="47">
        <f t="shared" si="381"/>
        <v>616</v>
      </c>
      <c r="M1455" s="53">
        <v>1.1000000000000001</v>
      </c>
      <c r="N1455" s="54">
        <v>60</v>
      </c>
      <c r="O1455" s="55">
        <f t="shared" si="382"/>
        <v>737.6</v>
      </c>
      <c r="P1455" s="57">
        <f t="shared" si="384"/>
        <v>737</v>
      </c>
      <c r="Q1455" s="23"/>
      <c r="R1455" s="23"/>
      <c r="S1455" s="46">
        <v>25</v>
      </c>
      <c r="T1455" s="46">
        <v>25</v>
      </c>
      <c r="U1455" s="46">
        <f t="shared" si="375"/>
        <v>160</v>
      </c>
      <c r="V1455" s="15">
        <f t="shared" si="383"/>
        <v>210</v>
      </c>
    </row>
    <row r="1456" spans="1:35" ht="13.5" customHeight="1">
      <c r="A1456" s="235" t="str">
        <f t="shared" si="376"/>
        <v>LW8 13060Podstawowy</v>
      </c>
      <c r="B1456" s="18" t="s">
        <v>111</v>
      </c>
      <c r="C1456" s="14" t="s">
        <v>431</v>
      </c>
      <c r="D1456" s="15">
        <v>130</v>
      </c>
      <c r="E1456" s="13">
        <v>60</v>
      </c>
      <c r="F1456" s="61" t="s">
        <v>1754</v>
      </c>
      <c r="G1456" s="43" t="str">
        <f t="shared" si="377"/>
        <v>43,42</v>
      </c>
      <c r="H1456" s="43" t="str">
        <f t="shared" si="378"/>
        <v>43,42</v>
      </c>
      <c r="I1456" s="43">
        <f t="shared" si="379"/>
        <v>46.42</v>
      </c>
      <c r="J1456" s="61" t="s">
        <v>1759</v>
      </c>
      <c r="K1456" s="58" t="str">
        <f t="shared" si="380"/>
        <v>677,71</v>
      </c>
      <c r="L1456" s="47">
        <f t="shared" si="381"/>
        <v>678</v>
      </c>
      <c r="M1456" s="53">
        <v>1.1000000000000001</v>
      </c>
      <c r="N1456" s="54">
        <v>60</v>
      </c>
      <c r="O1456" s="55">
        <f t="shared" si="382"/>
        <v>805.80000000000007</v>
      </c>
      <c r="P1456" s="57">
        <f t="shared" si="384"/>
        <v>805</v>
      </c>
      <c r="Q1456" s="23"/>
      <c r="R1456" s="23"/>
      <c r="S1456" s="46">
        <v>25</v>
      </c>
      <c r="T1456" s="46">
        <v>25</v>
      </c>
      <c r="U1456" s="46">
        <f t="shared" si="375"/>
        <v>160</v>
      </c>
      <c r="V1456" s="15">
        <f t="shared" si="383"/>
        <v>210</v>
      </c>
    </row>
    <row r="1457" spans="1:29" ht="13.5" customHeight="1">
      <c r="A1457" s="235" t="str">
        <f t="shared" si="376"/>
        <v>LW9 13060Podstawowy</v>
      </c>
      <c r="B1457" s="18" t="s">
        <v>112</v>
      </c>
      <c r="C1457" s="14" t="s">
        <v>431</v>
      </c>
      <c r="D1457" s="15">
        <v>130</v>
      </c>
      <c r="E1457" s="13">
        <v>60</v>
      </c>
      <c r="F1457" s="61" t="s">
        <v>1755</v>
      </c>
      <c r="G1457" s="43" t="str">
        <f t="shared" si="377"/>
        <v>43,12</v>
      </c>
      <c r="H1457" s="43" t="str">
        <f t="shared" si="378"/>
        <v>43,12</v>
      </c>
      <c r="I1457" s="43">
        <f t="shared" si="379"/>
        <v>46.12</v>
      </c>
      <c r="J1457" s="61" t="s">
        <v>1760</v>
      </c>
      <c r="K1457" s="58" t="str">
        <f t="shared" si="380"/>
        <v>723,31</v>
      </c>
      <c r="L1457" s="47">
        <f t="shared" si="381"/>
        <v>724</v>
      </c>
      <c r="M1457" s="53">
        <v>1.1000000000000001</v>
      </c>
      <c r="N1457" s="54">
        <v>60</v>
      </c>
      <c r="O1457" s="55">
        <f t="shared" si="382"/>
        <v>856.40000000000009</v>
      </c>
      <c r="P1457" s="57">
        <f t="shared" si="384"/>
        <v>856</v>
      </c>
      <c r="Q1457" s="23"/>
      <c r="R1457" s="23"/>
      <c r="S1457" s="46">
        <v>25</v>
      </c>
      <c r="T1457" s="46">
        <v>25</v>
      </c>
      <c r="U1457" s="46">
        <f t="shared" si="375"/>
        <v>160</v>
      </c>
      <c r="V1457" s="15">
        <f t="shared" si="383"/>
        <v>210</v>
      </c>
    </row>
    <row r="1458" spans="1:29" ht="13.5" customHeight="1">
      <c r="A1458" s="235" t="str">
        <f t="shared" si="376"/>
        <v>LW10 13060Podstawowy</v>
      </c>
      <c r="B1458" s="18" t="s">
        <v>94</v>
      </c>
      <c r="C1458" s="14" t="s">
        <v>431</v>
      </c>
      <c r="D1458" s="15">
        <v>130</v>
      </c>
      <c r="E1458" s="13">
        <v>60</v>
      </c>
      <c r="F1458" s="61" t="s">
        <v>3255</v>
      </c>
      <c r="G1458" s="43" t="str">
        <f t="shared" si="377"/>
        <v>45,94</v>
      </c>
      <c r="H1458" s="43" t="str">
        <f t="shared" si="378"/>
        <v>45,94</v>
      </c>
      <c r="I1458" s="43">
        <f t="shared" si="379"/>
        <v>48.94</v>
      </c>
      <c r="J1458" s="61" t="s">
        <v>3280</v>
      </c>
      <c r="K1458" s="58" t="str">
        <f t="shared" si="380"/>
        <v>785,31</v>
      </c>
      <c r="L1458" s="47">
        <f t="shared" si="381"/>
        <v>786</v>
      </c>
      <c r="M1458" s="53">
        <v>1.1000000000000001</v>
      </c>
      <c r="N1458" s="54">
        <v>60</v>
      </c>
      <c r="O1458" s="55">
        <f t="shared" si="382"/>
        <v>924.6</v>
      </c>
      <c r="P1458" s="57">
        <f t="shared" si="384"/>
        <v>924</v>
      </c>
      <c r="Q1458" s="23"/>
      <c r="R1458" s="23"/>
      <c r="S1458" s="46">
        <v>25</v>
      </c>
      <c r="T1458" s="46">
        <v>25</v>
      </c>
      <c r="U1458" s="46">
        <f t="shared" si="375"/>
        <v>160</v>
      </c>
      <c r="V1458" s="15">
        <f t="shared" si="383"/>
        <v>210</v>
      </c>
      <c r="AA1458" s="8"/>
      <c r="AB1458" s="7"/>
    </row>
    <row r="1459" spans="1:29" ht="13.5" customHeight="1">
      <c r="A1459" s="235" t="str">
        <f t="shared" si="376"/>
        <v>LW11 13060Podstawowy</v>
      </c>
      <c r="B1459" s="18" t="s">
        <v>95</v>
      </c>
      <c r="C1459" s="14" t="s">
        <v>431</v>
      </c>
      <c r="D1459" s="15">
        <v>130</v>
      </c>
      <c r="E1459" s="13">
        <v>60</v>
      </c>
      <c r="F1459" s="61" t="s">
        <v>3256</v>
      </c>
      <c r="G1459" s="43" t="str">
        <f t="shared" si="377"/>
        <v>46,78</v>
      </c>
      <c r="H1459" s="43" t="str">
        <f t="shared" si="378"/>
        <v>46,78</v>
      </c>
      <c r="I1459" s="43">
        <f t="shared" si="379"/>
        <v>49.78</v>
      </c>
      <c r="J1459" s="61" t="s">
        <v>3281</v>
      </c>
      <c r="K1459" s="58" t="str">
        <f t="shared" si="380"/>
        <v>665,05</v>
      </c>
      <c r="L1459" s="47">
        <f t="shared" si="381"/>
        <v>666</v>
      </c>
      <c r="M1459" s="53">
        <v>1.1000000000000001</v>
      </c>
      <c r="N1459" s="54">
        <v>60</v>
      </c>
      <c r="O1459" s="55">
        <f t="shared" si="382"/>
        <v>792.6</v>
      </c>
      <c r="P1459" s="57">
        <f t="shared" si="384"/>
        <v>792</v>
      </c>
      <c r="Q1459" s="23"/>
      <c r="R1459" s="23"/>
      <c r="S1459" s="46">
        <v>25</v>
      </c>
      <c r="T1459" s="46">
        <v>25</v>
      </c>
      <c r="U1459" s="46">
        <f t="shared" si="375"/>
        <v>160</v>
      </c>
      <c r="V1459" s="15">
        <f t="shared" si="383"/>
        <v>210</v>
      </c>
      <c r="AA1459" s="8"/>
      <c r="AB1459" s="5"/>
      <c r="AC1459" s="4"/>
    </row>
    <row r="1460" spans="1:29" ht="13.5" customHeight="1">
      <c r="A1460" s="235" t="str">
        <f t="shared" si="376"/>
        <v>LW12 13060Podstawowy</v>
      </c>
      <c r="B1460" s="18" t="s">
        <v>96</v>
      </c>
      <c r="C1460" s="14" t="s">
        <v>431</v>
      </c>
      <c r="D1460" s="15">
        <v>130</v>
      </c>
      <c r="E1460" s="13">
        <v>60</v>
      </c>
      <c r="F1460" s="61" t="s">
        <v>3257</v>
      </c>
      <c r="G1460" s="43" t="str">
        <f t="shared" si="377"/>
        <v>49,6</v>
      </c>
      <c r="H1460" s="43" t="str">
        <f t="shared" si="378"/>
        <v>49,6</v>
      </c>
      <c r="I1460" s="43">
        <f t="shared" si="379"/>
        <v>52.6</v>
      </c>
      <c r="J1460" s="61" t="s">
        <v>3282</v>
      </c>
      <c r="K1460" s="58" t="str">
        <f t="shared" si="380"/>
        <v>765,28</v>
      </c>
      <c r="L1460" s="47">
        <f t="shared" si="381"/>
        <v>766</v>
      </c>
      <c r="M1460" s="53">
        <v>1.1000000000000001</v>
      </c>
      <c r="N1460" s="54">
        <v>60</v>
      </c>
      <c r="O1460" s="55">
        <f t="shared" si="382"/>
        <v>902.6</v>
      </c>
      <c r="P1460" s="57">
        <f t="shared" si="384"/>
        <v>902</v>
      </c>
      <c r="Q1460" s="23"/>
      <c r="R1460" s="23"/>
      <c r="S1460" s="46">
        <v>25</v>
      </c>
      <c r="T1460" s="46">
        <v>25</v>
      </c>
      <c r="U1460" s="46">
        <f t="shared" si="375"/>
        <v>180</v>
      </c>
      <c r="V1460" s="15">
        <f t="shared" si="383"/>
        <v>230</v>
      </c>
      <c r="AA1460" s="8"/>
      <c r="AB1460" s="5"/>
      <c r="AC1460" s="4"/>
    </row>
    <row r="1461" spans="1:29" ht="13.5" customHeight="1">
      <c r="A1461" s="235" t="str">
        <f t="shared" si="376"/>
        <v>LW13 13060Podstawowy</v>
      </c>
      <c r="B1461" s="18" t="s">
        <v>97</v>
      </c>
      <c r="C1461" s="14" t="s">
        <v>431</v>
      </c>
      <c r="D1461" s="15">
        <v>130</v>
      </c>
      <c r="E1461" s="13">
        <v>60</v>
      </c>
      <c r="F1461" s="61" t="s">
        <v>3258</v>
      </c>
      <c r="G1461" s="43" t="str">
        <f t="shared" si="377"/>
        <v>48,57</v>
      </c>
      <c r="H1461" s="43" t="str">
        <f t="shared" si="378"/>
        <v>48,57</v>
      </c>
      <c r="I1461" s="43">
        <f t="shared" si="379"/>
        <v>51.57</v>
      </c>
      <c r="J1461" s="61" t="s">
        <v>3283</v>
      </c>
      <c r="K1461" s="58" t="str">
        <f t="shared" si="380"/>
        <v>766,29</v>
      </c>
      <c r="L1461" s="47">
        <f t="shared" si="381"/>
        <v>767</v>
      </c>
      <c r="M1461" s="53">
        <v>1.1000000000000001</v>
      </c>
      <c r="N1461" s="54">
        <v>60</v>
      </c>
      <c r="O1461" s="55">
        <f t="shared" si="382"/>
        <v>903.7</v>
      </c>
      <c r="P1461" s="57">
        <f t="shared" si="384"/>
        <v>903</v>
      </c>
      <c r="Q1461" s="23"/>
      <c r="R1461" s="23"/>
      <c r="S1461" s="46">
        <v>25</v>
      </c>
      <c r="T1461" s="46">
        <v>25</v>
      </c>
      <c r="U1461" s="46">
        <f t="shared" si="375"/>
        <v>180</v>
      </c>
      <c r="V1461" s="15">
        <f t="shared" si="383"/>
        <v>230</v>
      </c>
      <c r="AA1461" s="8"/>
      <c r="AB1461" s="5"/>
      <c r="AC1461" s="4"/>
    </row>
    <row r="1462" spans="1:29" ht="13.5" customHeight="1">
      <c r="A1462" s="235" t="str">
        <f t="shared" si="376"/>
        <v>LW14 13060Podstawowy</v>
      </c>
      <c r="B1462" s="18" t="s">
        <v>98</v>
      </c>
      <c r="C1462" s="14" t="s">
        <v>431</v>
      </c>
      <c r="D1462" s="15">
        <v>130</v>
      </c>
      <c r="E1462" s="13">
        <v>60</v>
      </c>
      <c r="F1462" s="61" t="s">
        <v>3259</v>
      </c>
      <c r="G1462" s="43" t="str">
        <f t="shared" si="377"/>
        <v>51,38</v>
      </c>
      <c r="H1462" s="43" t="str">
        <f t="shared" si="378"/>
        <v>51,38</v>
      </c>
      <c r="I1462" s="43">
        <f t="shared" si="379"/>
        <v>54.38</v>
      </c>
      <c r="J1462" s="61" t="s">
        <v>3284</v>
      </c>
      <c r="K1462" s="58" t="str">
        <f t="shared" si="380"/>
        <v>850,68</v>
      </c>
      <c r="L1462" s="47">
        <f t="shared" si="381"/>
        <v>851</v>
      </c>
      <c r="M1462" s="53">
        <v>1.1000000000000001</v>
      </c>
      <c r="N1462" s="54">
        <v>60</v>
      </c>
      <c r="O1462" s="55">
        <f t="shared" si="382"/>
        <v>996.1</v>
      </c>
      <c r="P1462" s="57">
        <f t="shared" si="384"/>
        <v>996</v>
      </c>
      <c r="Q1462" s="23"/>
      <c r="R1462" s="23"/>
      <c r="S1462" s="46">
        <v>25</v>
      </c>
      <c r="T1462" s="46">
        <v>25</v>
      </c>
      <c r="U1462" s="46">
        <f t="shared" si="375"/>
        <v>180</v>
      </c>
      <c r="V1462" s="15">
        <f t="shared" si="383"/>
        <v>230</v>
      </c>
      <c r="AA1462" s="8"/>
      <c r="AB1462" s="5"/>
      <c r="AC1462" s="4"/>
    </row>
    <row r="1463" spans="1:29" ht="13.5" customHeight="1">
      <c r="A1463" s="235" t="str">
        <f t="shared" si="376"/>
        <v>LW15 13060Podstawowy</v>
      </c>
      <c r="B1463" s="18" t="s">
        <v>99</v>
      </c>
      <c r="C1463" s="14" t="s">
        <v>431</v>
      </c>
      <c r="D1463" s="15">
        <v>130</v>
      </c>
      <c r="E1463" s="13">
        <v>60</v>
      </c>
      <c r="F1463" s="61" t="s">
        <v>3260</v>
      </c>
      <c r="G1463" s="43" t="str">
        <f t="shared" si="377"/>
        <v>46,02</v>
      </c>
      <c r="H1463" s="43" t="str">
        <f t="shared" si="378"/>
        <v>46,02</v>
      </c>
      <c r="I1463" s="43">
        <f t="shared" si="379"/>
        <v>49.02</v>
      </c>
      <c r="J1463" s="61" t="s">
        <v>3285</v>
      </c>
      <c r="K1463" s="58" t="str">
        <f t="shared" si="380"/>
        <v>628,53</v>
      </c>
      <c r="L1463" s="47">
        <f t="shared" si="381"/>
        <v>629</v>
      </c>
      <c r="M1463" s="53">
        <v>1.1000000000000001</v>
      </c>
      <c r="N1463" s="54">
        <v>60</v>
      </c>
      <c r="O1463" s="55">
        <f t="shared" si="382"/>
        <v>751.90000000000009</v>
      </c>
      <c r="P1463" s="57">
        <f t="shared" si="384"/>
        <v>751</v>
      </c>
      <c r="Q1463" s="23"/>
      <c r="R1463" s="23"/>
      <c r="S1463" s="46">
        <v>25</v>
      </c>
      <c r="T1463" s="46">
        <v>25</v>
      </c>
      <c r="U1463" s="46">
        <f t="shared" si="375"/>
        <v>160</v>
      </c>
      <c r="V1463" s="15">
        <f t="shared" si="383"/>
        <v>210</v>
      </c>
      <c r="AA1463" s="8"/>
      <c r="AB1463" s="5"/>
      <c r="AC1463" s="4"/>
    </row>
    <row r="1464" spans="1:29" ht="13.5" customHeight="1">
      <c r="A1464" s="235" t="str">
        <f t="shared" si="376"/>
        <v>LW16 13060Podstawowy</v>
      </c>
      <c r="B1464" s="18" t="s">
        <v>100</v>
      </c>
      <c r="C1464" s="14" t="s">
        <v>431</v>
      </c>
      <c r="D1464" s="15">
        <v>130</v>
      </c>
      <c r="E1464" s="13">
        <v>60</v>
      </c>
      <c r="F1464" s="61" t="s">
        <v>3261</v>
      </c>
      <c r="G1464" s="43" t="str">
        <f t="shared" si="377"/>
        <v>48,87</v>
      </c>
      <c r="H1464" s="43" t="str">
        <f t="shared" si="378"/>
        <v>48,87</v>
      </c>
      <c r="I1464" s="43">
        <f t="shared" si="379"/>
        <v>51.87</v>
      </c>
      <c r="J1464" s="61" t="s">
        <v>3286</v>
      </c>
      <c r="K1464" s="58" t="str">
        <f t="shared" si="380"/>
        <v>758,97</v>
      </c>
      <c r="L1464" s="47">
        <f t="shared" si="381"/>
        <v>759</v>
      </c>
      <c r="M1464" s="53">
        <v>1.1000000000000001</v>
      </c>
      <c r="N1464" s="54">
        <v>60</v>
      </c>
      <c r="O1464" s="55">
        <f t="shared" si="382"/>
        <v>894.90000000000009</v>
      </c>
      <c r="P1464" s="57">
        <f t="shared" si="384"/>
        <v>894</v>
      </c>
      <c r="Q1464" s="23"/>
      <c r="R1464" s="23"/>
      <c r="S1464" s="46">
        <v>25</v>
      </c>
      <c r="T1464" s="46">
        <v>25</v>
      </c>
      <c r="U1464" s="46">
        <f t="shared" si="375"/>
        <v>180</v>
      </c>
      <c r="V1464" s="15">
        <f t="shared" si="383"/>
        <v>230</v>
      </c>
      <c r="AB1464" s="4"/>
      <c r="AC1464" s="4"/>
    </row>
    <row r="1465" spans="1:29" ht="13.5" customHeight="1">
      <c r="A1465" s="235" t="str">
        <f t="shared" si="376"/>
        <v>LW17 13060Podstawowy</v>
      </c>
      <c r="B1465" s="18" t="s">
        <v>101</v>
      </c>
      <c r="C1465" s="14" t="s">
        <v>431</v>
      </c>
      <c r="D1465" s="15">
        <v>130</v>
      </c>
      <c r="E1465" s="13">
        <v>60</v>
      </c>
      <c r="F1465" s="61" t="s">
        <v>3262</v>
      </c>
      <c r="G1465" s="43" t="str">
        <f t="shared" si="377"/>
        <v>49,4</v>
      </c>
      <c r="H1465" s="43" t="str">
        <f t="shared" si="378"/>
        <v>49,4</v>
      </c>
      <c r="I1465" s="43">
        <f t="shared" si="379"/>
        <v>52.4</v>
      </c>
      <c r="J1465" s="61" t="s">
        <v>3287</v>
      </c>
      <c r="K1465" s="58" t="str">
        <f t="shared" si="380"/>
        <v>838,79</v>
      </c>
      <c r="L1465" s="47">
        <f t="shared" si="381"/>
        <v>839</v>
      </c>
      <c r="M1465" s="53">
        <v>1.1000000000000001</v>
      </c>
      <c r="N1465" s="54">
        <v>60</v>
      </c>
      <c r="O1465" s="55">
        <f t="shared" si="382"/>
        <v>982.90000000000009</v>
      </c>
      <c r="P1465" s="57">
        <f t="shared" si="384"/>
        <v>982</v>
      </c>
      <c r="Q1465" s="23"/>
      <c r="R1465" s="23"/>
      <c r="S1465" s="46">
        <v>25</v>
      </c>
      <c r="T1465" s="46">
        <v>25</v>
      </c>
      <c r="U1465" s="46">
        <f t="shared" si="375"/>
        <v>180</v>
      </c>
      <c r="V1465" s="15">
        <f t="shared" si="383"/>
        <v>230</v>
      </c>
      <c r="AB1465" s="40"/>
      <c r="AC1465" s="4"/>
    </row>
    <row r="1466" spans="1:29" ht="13.5" customHeight="1">
      <c r="A1466" s="235" t="str">
        <f t="shared" si="376"/>
        <v>LW18 13060Podstawowy</v>
      </c>
      <c r="B1466" s="18" t="s">
        <v>102</v>
      </c>
      <c r="C1466" s="14" t="s">
        <v>431</v>
      </c>
      <c r="D1466" s="15">
        <v>130</v>
      </c>
      <c r="E1466" s="13">
        <v>60</v>
      </c>
      <c r="F1466" s="61" t="s">
        <v>3263</v>
      </c>
      <c r="G1466" s="43" t="str">
        <f t="shared" si="377"/>
        <v>52,22</v>
      </c>
      <c r="H1466" s="43" t="str">
        <f t="shared" si="378"/>
        <v>52,22</v>
      </c>
      <c r="I1466" s="43">
        <f t="shared" si="379"/>
        <v>55.22</v>
      </c>
      <c r="J1466" s="61" t="s">
        <v>3288</v>
      </c>
      <c r="K1466" s="58" t="str">
        <f t="shared" si="380"/>
        <v>888,06</v>
      </c>
      <c r="L1466" s="47">
        <f t="shared" si="381"/>
        <v>889</v>
      </c>
      <c r="M1466" s="53">
        <v>1.1000000000000001</v>
      </c>
      <c r="N1466" s="54">
        <v>60</v>
      </c>
      <c r="O1466" s="55">
        <f t="shared" si="382"/>
        <v>1037.9000000000001</v>
      </c>
      <c r="P1466" s="57">
        <f t="shared" si="384"/>
        <v>1037</v>
      </c>
      <c r="Q1466" s="23"/>
      <c r="R1466" s="23"/>
      <c r="S1466" s="46">
        <v>25</v>
      </c>
      <c r="T1466" s="46">
        <v>25</v>
      </c>
      <c r="U1466" s="46">
        <f t="shared" si="375"/>
        <v>200</v>
      </c>
      <c r="V1466" s="15">
        <f t="shared" si="383"/>
        <v>250</v>
      </c>
    </row>
    <row r="1467" spans="1:29" ht="13.5" customHeight="1">
      <c r="A1467" s="235" t="str">
        <f t="shared" si="376"/>
        <v>LW19 13060Podstawowy</v>
      </c>
      <c r="B1467" s="18" t="s">
        <v>103</v>
      </c>
      <c r="C1467" s="14" t="s">
        <v>431</v>
      </c>
      <c r="D1467" s="15">
        <v>130</v>
      </c>
      <c r="E1467" s="13">
        <v>60</v>
      </c>
      <c r="F1467" s="61" t="s">
        <v>47</v>
      </c>
      <c r="G1467" s="43" t="str">
        <f t="shared" si="377"/>
        <v>46,89</v>
      </c>
      <c r="H1467" s="43" t="str">
        <f t="shared" si="378"/>
        <v>46,89</v>
      </c>
      <c r="I1467" s="43">
        <f t="shared" si="379"/>
        <v>49.89</v>
      </c>
      <c r="J1467" s="61" t="s">
        <v>3289</v>
      </c>
      <c r="K1467" s="58" t="str">
        <f t="shared" si="380"/>
        <v>708,86</v>
      </c>
      <c r="L1467" s="47">
        <f t="shared" si="381"/>
        <v>709</v>
      </c>
      <c r="M1467" s="53">
        <v>1.1000000000000001</v>
      </c>
      <c r="N1467" s="54">
        <v>60</v>
      </c>
      <c r="O1467" s="55">
        <f t="shared" si="382"/>
        <v>839.90000000000009</v>
      </c>
      <c r="P1467" s="57">
        <f t="shared" si="384"/>
        <v>839</v>
      </c>
      <c r="Q1467" s="23"/>
      <c r="R1467" s="23"/>
      <c r="S1467" s="46">
        <v>25</v>
      </c>
      <c r="T1467" s="46">
        <v>25</v>
      </c>
      <c r="U1467" s="46">
        <f t="shared" si="375"/>
        <v>160</v>
      </c>
      <c r="V1467" s="15">
        <f t="shared" si="383"/>
        <v>210</v>
      </c>
    </row>
    <row r="1468" spans="1:29" ht="13.5" customHeight="1">
      <c r="A1468" s="235" t="str">
        <f t="shared" si="376"/>
        <v>LW20 13060Podstawowy</v>
      </c>
      <c r="B1468" s="18" t="s">
        <v>105</v>
      </c>
      <c r="C1468" s="14" t="s">
        <v>431</v>
      </c>
      <c r="D1468" s="15">
        <v>130</v>
      </c>
      <c r="E1468" s="13">
        <v>60</v>
      </c>
      <c r="F1468" s="61" t="s">
        <v>3171</v>
      </c>
      <c r="G1468" s="43" t="str">
        <f t="shared" si="377"/>
        <v>49,74</v>
      </c>
      <c r="H1468" s="43" t="str">
        <f t="shared" si="378"/>
        <v>49,74</v>
      </c>
      <c r="I1468" s="43">
        <f t="shared" si="379"/>
        <v>52.74</v>
      </c>
      <c r="J1468" s="61" t="s">
        <v>3290</v>
      </c>
      <c r="K1468" s="58" t="str">
        <f t="shared" si="380"/>
        <v>793,64</v>
      </c>
      <c r="L1468" s="47">
        <f t="shared" si="381"/>
        <v>794</v>
      </c>
      <c r="M1468" s="53">
        <v>1.1000000000000001</v>
      </c>
      <c r="N1468" s="54">
        <v>60</v>
      </c>
      <c r="O1468" s="55">
        <f t="shared" si="382"/>
        <v>933.40000000000009</v>
      </c>
      <c r="P1468" s="57">
        <f t="shared" si="384"/>
        <v>933</v>
      </c>
      <c r="Q1468" s="23"/>
      <c r="R1468" s="23"/>
      <c r="S1468" s="46">
        <v>25</v>
      </c>
      <c r="T1468" s="46">
        <v>25</v>
      </c>
      <c r="U1468" s="46">
        <f t="shared" si="375"/>
        <v>180</v>
      </c>
      <c r="V1468" s="15">
        <f t="shared" si="383"/>
        <v>230</v>
      </c>
    </row>
    <row r="1469" spans="1:29" ht="13.5" customHeight="1">
      <c r="A1469" s="235" t="str">
        <f t="shared" si="376"/>
        <v>LW2513060Podstawowy</v>
      </c>
      <c r="B1469" s="18" t="s">
        <v>559</v>
      </c>
      <c r="C1469" s="14" t="s">
        <v>431</v>
      </c>
      <c r="D1469" s="15">
        <v>130</v>
      </c>
      <c r="E1469" s="13">
        <v>60</v>
      </c>
      <c r="F1469" s="61" t="s">
        <v>13</v>
      </c>
      <c r="G1469" s="43" t="str">
        <f t="shared" si="377"/>
        <v>38,16</v>
      </c>
      <c r="H1469" s="43" t="str">
        <f t="shared" si="378"/>
        <v>38,16</v>
      </c>
      <c r="I1469" s="43">
        <f t="shared" si="379"/>
        <v>41.16</v>
      </c>
      <c r="J1469" s="61" t="s">
        <v>3291</v>
      </c>
      <c r="K1469" s="58" t="str">
        <f t="shared" si="380"/>
        <v>626,02</v>
      </c>
      <c r="L1469" s="47">
        <f t="shared" si="381"/>
        <v>627</v>
      </c>
      <c r="M1469" s="53">
        <v>1.1000000000000001</v>
      </c>
      <c r="N1469" s="54">
        <v>60</v>
      </c>
      <c r="O1469" s="55">
        <f t="shared" si="382"/>
        <v>749.7</v>
      </c>
      <c r="P1469" s="57">
        <f t="shared" si="384"/>
        <v>749</v>
      </c>
      <c r="Q1469" s="23"/>
      <c r="R1469" s="23"/>
      <c r="S1469" s="46">
        <v>25</v>
      </c>
      <c r="T1469" s="46">
        <v>25</v>
      </c>
      <c r="U1469" s="46">
        <f t="shared" si="375"/>
        <v>160</v>
      </c>
      <c r="V1469" s="15">
        <f t="shared" si="383"/>
        <v>210</v>
      </c>
    </row>
    <row r="1470" spans="1:29" ht="13.5" customHeight="1">
      <c r="A1470" s="235" t="str">
        <f t="shared" si="376"/>
        <v>LW2613060Podstawowy</v>
      </c>
      <c r="B1470" s="18" t="s">
        <v>560</v>
      </c>
      <c r="C1470" s="14" t="s">
        <v>431</v>
      </c>
      <c r="D1470" s="15">
        <v>130</v>
      </c>
      <c r="E1470" s="13">
        <v>60</v>
      </c>
      <c r="F1470" s="61" t="s">
        <v>35</v>
      </c>
      <c r="G1470" s="43" t="str">
        <f t="shared" si="377"/>
        <v>41</v>
      </c>
      <c r="H1470" s="43" t="str">
        <f t="shared" si="378"/>
        <v>41</v>
      </c>
      <c r="I1470" s="43">
        <f t="shared" si="379"/>
        <v>44</v>
      </c>
      <c r="J1470" s="61" t="s">
        <v>3292</v>
      </c>
      <c r="K1470" s="58" t="str">
        <f t="shared" si="380"/>
        <v>743,32</v>
      </c>
      <c r="L1470" s="47">
        <f t="shared" si="381"/>
        <v>744</v>
      </c>
      <c r="M1470" s="53">
        <v>1.1000000000000001</v>
      </c>
      <c r="N1470" s="54">
        <v>60</v>
      </c>
      <c r="O1470" s="55">
        <f t="shared" si="382"/>
        <v>878.40000000000009</v>
      </c>
      <c r="P1470" s="57">
        <f t="shared" si="384"/>
        <v>878</v>
      </c>
      <c r="Q1470" s="23"/>
      <c r="R1470" s="23"/>
      <c r="S1470" s="46">
        <v>25</v>
      </c>
      <c r="T1470" s="46">
        <v>25</v>
      </c>
      <c r="U1470" s="46">
        <f t="shared" si="375"/>
        <v>160</v>
      </c>
      <c r="V1470" s="15">
        <f t="shared" si="383"/>
        <v>210</v>
      </c>
    </row>
    <row r="1471" spans="1:29" ht="13.5" customHeight="1">
      <c r="A1471" s="235" t="str">
        <f t="shared" si="376"/>
        <v>LW2713060Podstawowy</v>
      </c>
      <c r="B1471" s="18" t="s">
        <v>1738</v>
      </c>
      <c r="C1471" s="14" t="s">
        <v>431</v>
      </c>
      <c r="D1471" s="15">
        <v>130</v>
      </c>
      <c r="E1471" s="13">
        <v>60</v>
      </c>
      <c r="F1471" s="61" t="s">
        <v>3264</v>
      </c>
      <c r="G1471" s="43" t="str">
        <f t="shared" si="377"/>
        <v>41,67</v>
      </c>
      <c r="H1471" s="43" t="str">
        <f t="shared" si="378"/>
        <v>41,67</v>
      </c>
      <c r="I1471" s="43">
        <f t="shared" si="379"/>
        <v>44.67</v>
      </c>
      <c r="J1471" s="61" t="s">
        <v>3293</v>
      </c>
      <c r="K1471" s="58" t="str">
        <f t="shared" si="380"/>
        <v>714,55</v>
      </c>
      <c r="L1471" s="47">
        <f t="shared" si="381"/>
        <v>715</v>
      </c>
      <c r="M1471" s="53">
        <v>1.1000000000000001</v>
      </c>
      <c r="N1471" s="54">
        <v>60</v>
      </c>
      <c r="O1471" s="55">
        <f t="shared" si="382"/>
        <v>846.50000000000011</v>
      </c>
      <c r="P1471" s="57">
        <f t="shared" si="384"/>
        <v>846</v>
      </c>
      <c r="Q1471" s="23"/>
      <c r="R1471" s="23"/>
      <c r="S1471" s="46">
        <v>25</v>
      </c>
      <c r="T1471" s="46">
        <v>25</v>
      </c>
      <c r="U1471" s="46">
        <f t="shared" si="375"/>
        <v>160</v>
      </c>
      <c r="V1471" s="15">
        <f t="shared" si="383"/>
        <v>210</v>
      </c>
    </row>
    <row r="1472" spans="1:29" ht="13.5" customHeight="1">
      <c r="A1472" s="235" t="str">
        <f t="shared" si="376"/>
        <v>LW2813060Podstawowy</v>
      </c>
      <c r="B1472" s="18" t="s">
        <v>1739</v>
      </c>
      <c r="C1472" s="14" t="s">
        <v>431</v>
      </c>
      <c r="D1472" s="15">
        <v>130</v>
      </c>
      <c r="E1472" s="13">
        <v>60</v>
      </c>
      <c r="F1472" s="61" t="s">
        <v>3265</v>
      </c>
      <c r="G1472" s="43" t="str">
        <f t="shared" si="377"/>
        <v>44,64</v>
      </c>
      <c r="H1472" s="43" t="str">
        <f t="shared" si="378"/>
        <v>44,64</v>
      </c>
      <c r="I1472" s="43">
        <f t="shared" si="379"/>
        <v>47.64</v>
      </c>
      <c r="J1472" s="61" t="s">
        <v>3294</v>
      </c>
      <c r="K1472" s="58" t="str">
        <f t="shared" si="380"/>
        <v>851,84</v>
      </c>
      <c r="L1472" s="47">
        <f t="shared" si="381"/>
        <v>852</v>
      </c>
      <c r="M1472" s="53">
        <v>1.1000000000000001</v>
      </c>
      <c r="N1472" s="54">
        <v>60</v>
      </c>
      <c r="O1472" s="55">
        <f t="shared" si="382"/>
        <v>997.2</v>
      </c>
      <c r="P1472" s="57">
        <f t="shared" si="384"/>
        <v>997</v>
      </c>
      <c r="Q1472" s="23"/>
      <c r="R1472" s="23"/>
      <c r="S1472" s="46">
        <v>25</v>
      </c>
      <c r="T1472" s="46">
        <v>25</v>
      </c>
      <c r="U1472" s="46">
        <f t="shared" si="375"/>
        <v>160</v>
      </c>
      <c r="V1472" s="15">
        <f t="shared" si="383"/>
        <v>210</v>
      </c>
    </row>
    <row r="1473" spans="1:22" ht="13.5" customHeight="1">
      <c r="A1473" s="235" t="str">
        <f t="shared" si="376"/>
        <v>LW2913060Podstawowy</v>
      </c>
      <c r="B1473" s="18" t="s">
        <v>1740</v>
      </c>
      <c r="C1473" s="14" t="s">
        <v>431</v>
      </c>
      <c r="D1473" s="15">
        <v>130</v>
      </c>
      <c r="E1473" s="13">
        <v>60</v>
      </c>
      <c r="F1473" s="61" t="s">
        <v>3266</v>
      </c>
      <c r="G1473" s="43" t="str">
        <f t="shared" si="377"/>
        <v>47,72</v>
      </c>
      <c r="H1473" s="43" t="str">
        <f t="shared" si="378"/>
        <v>47,72</v>
      </c>
      <c r="I1473" s="43">
        <f t="shared" si="379"/>
        <v>50.72</v>
      </c>
      <c r="J1473" s="61" t="s">
        <v>3295</v>
      </c>
      <c r="K1473" s="58" t="str">
        <f t="shared" si="380"/>
        <v>790,29</v>
      </c>
      <c r="L1473" s="47">
        <f t="shared" si="381"/>
        <v>791</v>
      </c>
      <c r="M1473" s="53">
        <v>1.1000000000000001</v>
      </c>
      <c r="N1473" s="54">
        <v>60</v>
      </c>
      <c r="O1473" s="55">
        <f t="shared" si="382"/>
        <v>930.1</v>
      </c>
      <c r="P1473" s="57">
        <f t="shared" si="384"/>
        <v>930</v>
      </c>
      <c r="Q1473" s="23"/>
      <c r="R1473" s="23"/>
      <c r="S1473" s="46">
        <v>25</v>
      </c>
      <c r="T1473" s="46">
        <v>25</v>
      </c>
      <c r="U1473" s="46">
        <f t="shared" si="375"/>
        <v>180</v>
      </c>
      <c r="V1473" s="15">
        <f t="shared" si="383"/>
        <v>230</v>
      </c>
    </row>
    <row r="1474" spans="1:22" ht="13.5" customHeight="1">
      <c r="A1474" s="235" t="str">
        <f t="shared" si="376"/>
        <v>LW3013060Podstawowy</v>
      </c>
      <c r="B1474" s="18" t="s">
        <v>1742</v>
      </c>
      <c r="C1474" s="14" t="s">
        <v>431</v>
      </c>
      <c r="D1474" s="15">
        <v>130</v>
      </c>
      <c r="E1474" s="13">
        <v>60</v>
      </c>
      <c r="F1474" s="61" t="s">
        <v>23</v>
      </c>
      <c r="G1474" s="43" t="str">
        <f t="shared" si="377"/>
        <v>50,69</v>
      </c>
      <c r="H1474" s="43" t="str">
        <f t="shared" si="378"/>
        <v>50,69</v>
      </c>
      <c r="I1474" s="43">
        <f t="shared" si="379"/>
        <v>53.69</v>
      </c>
      <c r="J1474" s="61" t="s">
        <v>3296</v>
      </c>
      <c r="K1474" s="58" t="str">
        <f t="shared" si="380"/>
        <v>969,18</v>
      </c>
      <c r="L1474" s="47">
        <f t="shared" si="381"/>
        <v>970</v>
      </c>
      <c r="M1474" s="53">
        <v>1.1000000000000001</v>
      </c>
      <c r="N1474" s="54">
        <v>60</v>
      </c>
      <c r="O1474" s="55">
        <f t="shared" si="382"/>
        <v>1127</v>
      </c>
      <c r="P1474" s="57">
        <f t="shared" si="384"/>
        <v>1127</v>
      </c>
      <c r="Q1474" s="23"/>
      <c r="R1474" s="23"/>
      <c r="S1474" s="46">
        <v>25</v>
      </c>
      <c r="T1474" s="46">
        <v>25</v>
      </c>
      <c r="U1474" s="46">
        <f t="shared" si="375"/>
        <v>180</v>
      </c>
      <c r="V1474" s="15">
        <f t="shared" si="383"/>
        <v>230</v>
      </c>
    </row>
    <row r="1475" spans="1:22" ht="13.5" customHeight="1">
      <c r="A1475" s="235" t="str">
        <f t="shared" si="376"/>
        <v>LW3113060Podstawowy</v>
      </c>
      <c r="B1475" s="18" t="s">
        <v>1743</v>
      </c>
      <c r="C1475" s="14" t="s">
        <v>431</v>
      </c>
      <c r="D1475" s="15">
        <v>130</v>
      </c>
      <c r="E1475" s="13">
        <v>60</v>
      </c>
      <c r="F1475" s="61" t="s">
        <v>3267</v>
      </c>
      <c r="G1475" s="43" t="str">
        <f t="shared" si="377"/>
        <v>52,01</v>
      </c>
      <c r="H1475" s="43" t="str">
        <f t="shared" si="378"/>
        <v>52,01</v>
      </c>
      <c r="I1475" s="43">
        <f t="shared" si="379"/>
        <v>55.01</v>
      </c>
      <c r="J1475" s="61" t="s">
        <v>3297</v>
      </c>
      <c r="K1475" s="58" t="str">
        <f t="shared" si="380"/>
        <v>934,31</v>
      </c>
      <c r="L1475" s="47">
        <f t="shared" si="381"/>
        <v>935</v>
      </c>
      <c r="M1475" s="53">
        <v>1.1000000000000001</v>
      </c>
      <c r="N1475" s="54">
        <v>60</v>
      </c>
      <c r="O1475" s="55">
        <f t="shared" si="382"/>
        <v>1088.5</v>
      </c>
      <c r="P1475" s="57">
        <f t="shared" si="384"/>
        <v>1088</v>
      </c>
      <c r="Q1475" s="23"/>
      <c r="R1475" s="23"/>
      <c r="S1475" s="46">
        <v>25</v>
      </c>
      <c r="T1475" s="46">
        <v>25</v>
      </c>
      <c r="U1475" s="46">
        <f t="shared" ref="U1475:U1538" si="385">IF(I1475&lt;=$AA$5,$AB$4,IF(I1475&lt;=$AA$15,$AB$6,IF(I1475&lt;=$AA$17,$AB$16,IF(I1475&lt;=$AA$19,AB$18,IF(I1475&lt;=$AA$21,AB$20,IF(I1475&lt;=$AA$23,AB$22,AB$23))))))</f>
        <v>180</v>
      </c>
      <c r="V1475" s="15">
        <f t="shared" si="383"/>
        <v>230</v>
      </c>
    </row>
    <row r="1476" spans="1:22" ht="13.5" customHeight="1">
      <c r="A1476" s="235" t="str">
        <f t="shared" si="376"/>
        <v>LW3213060Podstawowy</v>
      </c>
      <c r="B1476" s="18" t="s">
        <v>1744</v>
      </c>
      <c r="C1476" s="14" t="s">
        <v>431</v>
      </c>
      <c r="D1476" s="15">
        <v>130</v>
      </c>
      <c r="E1476" s="13">
        <v>60</v>
      </c>
      <c r="F1476" s="61" t="s">
        <v>3268</v>
      </c>
      <c r="G1476" s="43" t="str">
        <f t="shared" si="377"/>
        <v>54,98</v>
      </c>
      <c r="H1476" s="43" t="str">
        <f t="shared" si="378"/>
        <v>54,98</v>
      </c>
      <c r="I1476" s="43">
        <f t="shared" si="379"/>
        <v>57.98</v>
      </c>
      <c r="J1476" s="61" t="s">
        <v>3298</v>
      </c>
      <c r="K1476" s="58" t="str">
        <f t="shared" si="380"/>
        <v>1074,99</v>
      </c>
      <c r="L1476" s="47">
        <f t="shared" si="381"/>
        <v>1075</v>
      </c>
      <c r="M1476" s="53">
        <v>1.1000000000000001</v>
      </c>
      <c r="N1476" s="54">
        <v>60</v>
      </c>
      <c r="O1476" s="55">
        <f t="shared" si="382"/>
        <v>1242.5</v>
      </c>
      <c r="P1476" s="57">
        <f t="shared" si="384"/>
        <v>1242</v>
      </c>
      <c r="Q1476" s="23"/>
      <c r="R1476" s="23"/>
      <c r="S1476" s="46">
        <v>25</v>
      </c>
      <c r="T1476" s="46">
        <v>25</v>
      </c>
      <c r="U1476" s="46">
        <f t="shared" si="385"/>
        <v>200</v>
      </c>
      <c r="V1476" s="15">
        <f t="shared" si="383"/>
        <v>250</v>
      </c>
    </row>
    <row r="1477" spans="1:22" ht="13.5" customHeight="1">
      <c r="A1477" s="235" t="str">
        <f t="shared" si="376"/>
        <v>LW3313060Podstawowy</v>
      </c>
      <c r="B1477" s="18" t="s">
        <v>1745</v>
      </c>
      <c r="C1477" s="14" t="s">
        <v>431</v>
      </c>
      <c r="D1477" s="15">
        <v>130</v>
      </c>
      <c r="E1477" s="13">
        <v>60</v>
      </c>
      <c r="F1477" s="61" t="s">
        <v>3269</v>
      </c>
      <c r="G1477" s="43" t="str">
        <f t="shared" si="377"/>
        <v>56,36</v>
      </c>
      <c r="H1477" s="43" t="str">
        <f t="shared" si="378"/>
        <v>56,36</v>
      </c>
      <c r="I1477" s="43">
        <f t="shared" si="379"/>
        <v>59.36</v>
      </c>
      <c r="J1477" s="61" t="s">
        <v>3299</v>
      </c>
      <c r="K1477" s="58" t="str">
        <f t="shared" si="380"/>
        <v>912,06</v>
      </c>
      <c r="L1477" s="47">
        <f t="shared" si="381"/>
        <v>913</v>
      </c>
      <c r="M1477" s="53">
        <v>1.1000000000000001</v>
      </c>
      <c r="N1477" s="54">
        <v>60</v>
      </c>
      <c r="O1477" s="55">
        <f t="shared" si="382"/>
        <v>1064.3000000000002</v>
      </c>
      <c r="P1477" s="57">
        <f t="shared" si="384"/>
        <v>1064</v>
      </c>
      <c r="Q1477" s="23"/>
      <c r="R1477" s="23"/>
      <c r="S1477" s="46">
        <v>25</v>
      </c>
      <c r="T1477" s="46">
        <v>25</v>
      </c>
      <c r="U1477" s="46">
        <f t="shared" si="385"/>
        <v>200</v>
      </c>
      <c r="V1477" s="15">
        <f t="shared" si="383"/>
        <v>250</v>
      </c>
    </row>
    <row r="1478" spans="1:22" ht="13.5" customHeight="1">
      <c r="A1478" s="235" t="str">
        <f t="shared" si="376"/>
        <v>LW3413060Podstawowy</v>
      </c>
      <c r="B1478" s="18" t="s">
        <v>1746</v>
      </c>
      <c r="C1478" s="14" t="s">
        <v>431</v>
      </c>
      <c r="D1478" s="15">
        <v>130</v>
      </c>
      <c r="E1478" s="13">
        <v>60</v>
      </c>
      <c r="F1478" s="61" t="s">
        <v>3270</v>
      </c>
      <c r="G1478" s="43" t="str">
        <f t="shared" si="377"/>
        <v>55,4</v>
      </c>
      <c r="H1478" s="43" t="str">
        <f t="shared" si="378"/>
        <v>55,4</v>
      </c>
      <c r="I1478" s="43">
        <f t="shared" si="379"/>
        <v>58.4</v>
      </c>
      <c r="J1478" s="61" t="s">
        <v>3300</v>
      </c>
      <c r="K1478" s="58" t="str">
        <f t="shared" si="380"/>
        <v>1081,11</v>
      </c>
      <c r="L1478" s="47">
        <f t="shared" si="381"/>
        <v>1082</v>
      </c>
      <c r="M1478" s="53">
        <v>1.1000000000000001</v>
      </c>
      <c r="N1478" s="54">
        <v>60</v>
      </c>
      <c r="O1478" s="55">
        <f t="shared" si="382"/>
        <v>1250.2</v>
      </c>
      <c r="P1478" s="57">
        <f t="shared" si="384"/>
        <v>1250</v>
      </c>
      <c r="Q1478" s="23"/>
      <c r="R1478" s="23"/>
      <c r="S1478" s="46">
        <v>25</v>
      </c>
      <c r="T1478" s="46">
        <v>25</v>
      </c>
      <c r="U1478" s="46">
        <f t="shared" si="385"/>
        <v>200</v>
      </c>
      <c r="V1478" s="15">
        <f t="shared" si="383"/>
        <v>250</v>
      </c>
    </row>
    <row r="1479" spans="1:22" ht="13.5" customHeight="1">
      <c r="A1479" s="235" t="str">
        <f t="shared" si="376"/>
        <v>LW3513060Podstawowy</v>
      </c>
      <c r="B1479" s="18" t="s">
        <v>1747</v>
      </c>
      <c r="C1479" s="14" t="s">
        <v>431</v>
      </c>
      <c r="D1479" s="15">
        <v>130</v>
      </c>
      <c r="E1479" s="13">
        <v>60</v>
      </c>
      <c r="F1479" s="61" t="s">
        <v>2771</v>
      </c>
      <c r="G1479" s="43" t="str">
        <f t="shared" si="377"/>
        <v>47,03</v>
      </c>
      <c r="H1479" s="43" t="str">
        <f t="shared" si="378"/>
        <v>47,03</v>
      </c>
      <c r="I1479" s="43">
        <f t="shared" si="379"/>
        <v>50.03</v>
      </c>
      <c r="J1479" s="61" t="s">
        <v>3301</v>
      </c>
      <c r="K1479" s="58" t="str">
        <f t="shared" si="380"/>
        <v>717,28</v>
      </c>
      <c r="L1479" s="47">
        <f t="shared" si="381"/>
        <v>718</v>
      </c>
      <c r="M1479" s="53">
        <v>1.1000000000000001</v>
      </c>
      <c r="N1479" s="54">
        <v>60</v>
      </c>
      <c r="O1479" s="55">
        <f t="shared" si="382"/>
        <v>849.80000000000007</v>
      </c>
      <c r="P1479" s="57">
        <f t="shared" si="384"/>
        <v>849</v>
      </c>
      <c r="Q1479" s="23"/>
      <c r="R1479" s="23"/>
      <c r="S1479" s="46">
        <v>25</v>
      </c>
      <c r="T1479" s="46">
        <v>25</v>
      </c>
      <c r="U1479" s="46">
        <f t="shared" si="385"/>
        <v>180</v>
      </c>
      <c r="V1479" s="15">
        <f t="shared" si="383"/>
        <v>230</v>
      </c>
    </row>
    <row r="1480" spans="1:22" ht="13.5" customHeight="1">
      <c r="A1480" s="235" t="str">
        <f t="shared" si="376"/>
        <v>LW3613060Podstawowy</v>
      </c>
      <c r="B1480" s="18" t="s">
        <v>1748</v>
      </c>
      <c r="C1480" s="14" t="s">
        <v>431</v>
      </c>
      <c r="D1480" s="15">
        <v>130</v>
      </c>
      <c r="E1480" s="13">
        <v>60</v>
      </c>
      <c r="F1480" s="61" t="s">
        <v>3271</v>
      </c>
      <c r="G1480" s="43" t="str">
        <f t="shared" si="377"/>
        <v>50</v>
      </c>
      <c r="H1480" s="43" t="str">
        <f t="shared" si="378"/>
        <v>50</v>
      </c>
      <c r="I1480" s="43">
        <f t="shared" si="379"/>
        <v>53</v>
      </c>
      <c r="J1480" s="61" t="s">
        <v>3302</v>
      </c>
      <c r="K1480" s="58" t="str">
        <f t="shared" si="380"/>
        <v>857,96</v>
      </c>
      <c r="L1480" s="47">
        <f t="shared" si="381"/>
        <v>858</v>
      </c>
      <c r="M1480" s="53">
        <v>1.1000000000000001</v>
      </c>
      <c r="N1480" s="54">
        <v>60</v>
      </c>
      <c r="O1480" s="55">
        <f t="shared" si="382"/>
        <v>1003.8000000000001</v>
      </c>
      <c r="P1480" s="57">
        <f t="shared" si="384"/>
        <v>1003</v>
      </c>
      <c r="Q1480" s="23"/>
      <c r="R1480" s="23"/>
      <c r="S1480" s="46">
        <v>25</v>
      </c>
      <c r="T1480" s="46">
        <v>25</v>
      </c>
      <c r="U1480" s="46">
        <f t="shared" si="385"/>
        <v>180</v>
      </c>
      <c r="V1480" s="15">
        <f t="shared" si="383"/>
        <v>230</v>
      </c>
    </row>
    <row r="1481" spans="1:22" ht="13.5" customHeight="1">
      <c r="A1481" s="235" t="str">
        <f t="shared" si="376"/>
        <v>LW3713060Podstawowy</v>
      </c>
      <c r="B1481" s="18" t="s">
        <v>1907</v>
      </c>
      <c r="C1481" s="14" t="s">
        <v>431</v>
      </c>
      <c r="D1481" s="15">
        <v>130</v>
      </c>
      <c r="E1481" s="13">
        <v>60</v>
      </c>
      <c r="F1481" s="61" t="s">
        <v>2950</v>
      </c>
      <c r="G1481" s="43" t="str">
        <f t="shared" si="377"/>
        <v>46,8</v>
      </c>
      <c r="H1481" s="43" t="str">
        <f t="shared" si="378"/>
        <v>46,8</v>
      </c>
      <c r="I1481" s="43">
        <f t="shared" si="379"/>
        <v>49.8</v>
      </c>
      <c r="J1481" s="61" t="s">
        <v>3303</v>
      </c>
      <c r="K1481" s="58" t="str">
        <f t="shared" si="380"/>
        <v>652,41</v>
      </c>
      <c r="L1481" s="47">
        <f t="shared" si="381"/>
        <v>653</v>
      </c>
      <c r="M1481" s="53">
        <v>1.1000000000000001</v>
      </c>
      <c r="N1481" s="54">
        <v>60</v>
      </c>
      <c r="O1481" s="55">
        <f t="shared" si="382"/>
        <v>778.30000000000007</v>
      </c>
      <c r="P1481" s="57">
        <f t="shared" si="384"/>
        <v>778</v>
      </c>
      <c r="Q1481" s="23"/>
      <c r="R1481" s="23"/>
      <c r="S1481" s="46">
        <v>25</v>
      </c>
      <c r="T1481" s="46">
        <v>25</v>
      </c>
      <c r="U1481" s="46">
        <f t="shared" si="385"/>
        <v>160</v>
      </c>
      <c r="V1481" s="15">
        <f t="shared" si="383"/>
        <v>210</v>
      </c>
    </row>
    <row r="1482" spans="1:22" ht="13.5" customHeight="1">
      <c r="A1482" s="235" t="str">
        <f t="shared" si="376"/>
        <v>LW3813060Podstawowy</v>
      </c>
      <c r="B1482" s="18" t="s">
        <v>1978</v>
      </c>
      <c r="C1482" s="14" t="s">
        <v>431</v>
      </c>
      <c r="D1482" s="15">
        <v>130</v>
      </c>
      <c r="E1482" s="13">
        <v>60</v>
      </c>
      <c r="F1482" s="61" t="s">
        <v>3272</v>
      </c>
      <c r="G1482" s="43" t="str">
        <f t="shared" si="377"/>
        <v>47,43</v>
      </c>
      <c r="H1482" s="43" t="str">
        <f t="shared" si="378"/>
        <v>47,43</v>
      </c>
      <c r="I1482" s="43">
        <f t="shared" si="379"/>
        <v>50.43</v>
      </c>
      <c r="J1482" s="61" t="s">
        <v>3304</v>
      </c>
      <c r="K1482" s="58" t="str">
        <f t="shared" si="380"/>
        <v>781,53</v>
      </c>
      <c r="L1482" s="47">
        <f t="shared" si="381"/>
        <v>782</v>
      </c>
      <c r="M1482" s="53">
        <v>1.1000000000000001</v>
      </c>
      <c r="N1482" s="54">
        <v>60</v>
      </c>
      <c r="O1482" s="55">
        <f t="shared" si="382"/>
        <v>920.2</v>
      </c>
      <c r="P1482" s="57">
        <f t="shared" si="384"/>
        <v>920</v>
      </c>
      <c r="Q1482" s="23"/>
      <c r="R1482" s="23"/>
      <c r="S1482" s="46">
        <v>25</v>
      </c>
      <c r="T1482" s="46">
        <v>25</v>
      </c>
      <c r="U1482" s="46">
        <f t="shared" si="385"/>
        <v>180</v>
      </c>
      <c r="V1482" s="15">
        <f t="shared" si="383"/>
        <v>230</v>
      </c>
    </row>
    <row r="1483" spans="1:22" ht="13.5" customHeight="1">
      <c r="A1483" s="23" t="str">
        <f t="shared" ref="A1483:A1519" si="386">CONCATENATE(B1483,D1483,E1483,C1483)</f>
        <v>LW duble 1 13060Kolor</v>
      </c>
      <c r="B1483" s="18" t="s">
        <v>90</v>
      </c>
      <c r="C1483" s="14" t="s">
        <v>2</v>
      </c>
      <c r="D1483" s="15">
        <v>130</v>
      </c>
      <c r="E1483" s="13">
        <v>60</v>
      </c>
      <c r="F1483" s="61" t="s">
        <v>3249</v>
      </c>
      <c r="G1483" s="43" t="str">
        <f>LEFT(F1483,FIND("kg",F1483)-2)</f>
        <v>48,35</v>
      </c>
      <c r="H1483" s="43" t="str">
        <f t="shared" ref="H1483:H1519" si="387">MID(G1483,1,5)</f>
        <v>48,35</v>
      </c>
      <c r="I1483" s="43">
        <f t="shared" ref="I1483:I1519" si="388">H1483+3</f>
        <v>51.35</v>
      </c>
      <c r="J1483" s="61" t="s">
        <v>3305</v>
      </c>
      <c r="K1483" s="58" t="str">
        <f t="shared" ref="K1483:K1492" si="389">LEFT(J1483,FIND("zł",J1483)-2)</f>
        <v>836,69</v>
      </c>
      <c r="L1483" s="51">
        <f t="shared" ref="L1483:L1498" si="390">ROUNDUP(K1483,0)</f>
        <v>837</v>
      </c>
      <c r="M1483" s="53">
        <v>1.1000000000000001</v>
      </c>
      <c r="N1483" s="54">
        <v>60</v>
      </c>
      <c r="O1483" s="55">
        <f t="shared" ref="O1483:O1519" si="391">L1483*M1483+N1483</f>
        <v>980.7</v>
      </c>
      <c r="P1483" s="57">
        <f t="shared" ref="P1483:P1519" si="392">INT(O1483)</f>
        <v>980</v>
      </c>
      <c r="Q1483" s="23"/>
      <c r="R1483" s="23"/>
      <c r="S1483" s="46">
        <v>25</v>
      </c>
      <c r="T1483" s="46">
        <v>25</v>
      </c>
      <c r="U1483" s="46">
        <f t="shared" si="385"/>
        <v>180</v>
      </c>
      <c r="V1483" s="15">
        <f>SUM(S1483:U1483)</f>
        <v>230</v>
      </c>
    </row>
    <row r="1484" spans="1:22" ht="13.5" customHeight="1">
      <c r="A1484" s="23" t="str">
        <f t="shared" si="386"/>
        <v>LW duble 2 13060Kolor</v>
      </c>
      <c r="B1484" s="18" t="s">
        <v>91</v>
      </c>
      <c r="C1484" s="14" t="s">
        <v>2</v>
      </c>
      <c r="D1484" s="15">
        <v>130</v>
      </c>
      <c r="E1484" s="13">
        <v>60</v>
      </c>
      <c r="F1484" s="61" t="s">
        <v>3050</v>
      </c>
      <c r="G1484" s="43" t="str">
        <f t="shared" ref="G1484:G1519" si="393">LEFT(F1484,FIND("kg",F1484)-2)</f>
        <v>45,61</v>
      </c>
      <c r="H1484" s="43" t="str">
        <f t="shared" si="387"/>
        <v>45,61</v>
      </c>
      <c r="I1484" s="43">
        <f t="shared" si="388"/>
        <v>48.61</v>
      </c>
      <c r="J1484" s="61" t="s">
        <v>3306</v>
      </c>
      <c r="K1484" s="58" t="str">
        <f t="shared" si="389"/>
        <v>924,22</v>
      </c>
      <c r="L1484" s="51">
        <f t="shared" si="390"/>
        <v>925</v>
      </c>
      <c r="M1484" s="53">
        <v>1.1000000000000001</v>
      </c>
      <c r="N1484" s="54">
        <v>60</v>
      </c>
      <c r="O1484" s="55">
        <f t="shared" si="391"/>
        <v>1077.5</v>
      </c>
      <c r="P1484" s="57">
        <f t="shared" si="392"/>
        <v>1077</v>
      </c>
      <c r="Q1484" s="23"/>
      <c r="R1484" s="23"/>
      <c r="S1484" s="46">
        <v>25</v>
      </c>
      <c r="T1484" s="46">
        <v>25</v>
      </c>
      <c r="U1484" s="46">
        <f t="shared" si="385"/>
        <v>160</v>
      </c>
      <c r="V1484" s="15">
        <f t="shared" ref="V1484:V1519" si="394">SUM(S1484:U1484)</f>
        <v>210</v>
      </c>
    </row>
    <row r="1485" spans="1:22" ht="13.5" customHeight="1">
      <c r="A1485" s="23" t="str">
        <f t="shared" si="386"/>
        <v>LW duble 3 13060Kolor</v>
      </c>
      <c r="B1485" s="18" t="s">
        <v>92</v>
      </c>
      <c r="C1485" s="14" t="s">
        <v>2</v>
      </c>
      <c r="D1485" s="15">
        <v>130</v>
      </c>
      <c r="E1485" s="13">
        <v>60</v>
      </c>
      <c r="F1485" s="61" t="s">
        <v>3250</v>
      </c>
      <c r="G1485" s="43" t="str">
        <f t="shared" si="393"/>
        <v>53,02</v>
      </c>
      <c r="H1485" s="43" t="str">
        <f t="shared" si="387"/>
        <v>53,02</v>
      </c>
      <c r="I1485" s="43">
        <f t="shared" si="388"/>
        <v>56.02</v>
      </c>
      <c r="J1485" s="61" t="s">
        <v>3307</v>
      </c>
      <c r="K1485" s="58" t="str">
        <f t="shared" si="389"/>
        <v>1161,95</v>
      </c>
      <c r="L1485" s="51">
        <f t="shared" si="390"/>
        <v>1162</v>
      </c>
      <c r="M1485" s="53">
        <v>1.1000000000000001</v>
      </c>
      <c r="N1485" s="54">
        <v>60</v>
      </c>
      <c r="O1485" s="55">
        <f t="shared" si="391"/>
        <v>1338.2</v>
      </c>
      <c r="P1485" s="57">
        <f t="shared" si="392"/>
        <v>1338</v>
      </c>
      <c r="Q1485" s="23"/>
      <c r="R1485" s="23"/>
      <c r="S1485" s="46">
        <v>25</v>
      </c>
      <c r="T1485" s="46">
        <v>25</v>
      </c>
      <c r="U1485" s="46">
        <f t="shared" si="385"/>
        <v>200</v>
      </c>
      <c r="V1485" s="15">
        <f t="shared" si="394"/>
        <v>250</v>
      </c>
    </row>
    <row r="1486" spans="1:22" ht="13.5" customHeight="1">
      <c r="A1486" s="23" t="str">
        <f t="shared" si="386"/>
        <v>LW1 13060Kolor</v>
      </c>
      <c r="B1486" s="18" t="s">
        <v>93</v>
      </c>
      <c r="C1486" s="14" t="s">
        <v>2</v>
      </c>
      <c r="D1486" s="15">
        <v>130</v>
      </c>
      <c r="E1486" s="13">
        <v>60</v>
      </c>
      <c r="F1486" s="61" t="s">
        <v>3251</v>
      </c>
      <c r="G1486" s="43" t="str">
        <f t="shared" si="393"/>
        <v>35,28</v>
      </c>
      <c r="H1486" s="43" t="str">
        <f t="shared" si="387"/>
        <v>35,28</v>
      </c>
      <c r="I1486" s="43">
        <f t="shared" si="388"/>
        <v>38.28</v>
      </c>
      <c r="J1486" s="61" t="s">
        <v>3308</v>
      </c>
      <c r="K1486" s="58" t="str">
        <f t="shared" si="389"/>
        <v>551,39</v>
      </c>
      <c r="L1486" s="51">
        <f t="shared" si="390"/>
        <v>552</v>
      </c>
      <c r="M1486" s="236">
        <v>1.2</v>
      </c>
      <c r="N1486" s="54">
        <v>60</v>
      </c>
      <c r="O1486" s="55">
        <f t="shared" si="391"/>
        <v>722.4</v>
      </c>
      <c r="P1486" s="57">
        <f t="shared" si="392"/>
        <v>722</v>
      </c>
      <c r="Q1486" s="23"/>
      <c r="R1486" s="23"/>
      <c r="S1486" s="46">
        <v>25</v>
      </c>
      <c r="T1486" s="46">
        <v>25</v>
      </c>
      <c r="U1486" s="46">
        <f t="shared" si="385"/>
        <v>120</v>
      </c>
      <c r="V1486" s="15">
        <f t="shared" si="394"/>
        <v>170</v>
      </c>
    </row>
    <row r="1487" spans="1:22" ht="13.5" customHeight="1">
      <c r="A1487" s="23" t="str">
        <f t="shared" si="386"/>
        <v>LW2 13060Kolor</v>
      </c>
      <c r="B1487" s="18" t="s">
        <v>104</v>
      </c>
      <c r="C1487" s="14" t="s">
        <v>2</v>
      </c>
      <c r="D1487" s="15">
        <v>130</v>
      </c>
      <c r="E1487" s="13">
        <v>60</v>
      </c>
      <c r="F1487" s="61" t="s">
        <v>3252</v>
      </c>
      <c r="G1487" s="43" t="str">
        <f t="shared" si="393"/>
        <v>36,76</v>
      </c>
      <c r="H1487" s="43" t="str">
        <f t="shared" si="387"/>
        <v>36,76</v>
      </c>
      <c r="I1487" s="43">
        <f t="shared" si="388"/>
        <v>39.76</v>
      </c>
      <c r="J1487" s="61" t="s">
        <v>1769</v>
      </c>
      <c r="K1487" s="58" t="str">
        <f t="shared" si="389"/>
        <v>602,03</v>
      </c>
      <c r="L1487" s="51">
        <f t="shared" si="390"/>
        <v>603</v>
      </c>
      <c r="M1487" s="236">
        <v>1.2</v>
      </c>
      <c r="N1487" s="54">
        <v>60</v>
      </c>
      <c r="O1487" s="55">
        <f t="shared" si="391"/>
        <v>783.6</v>
      </c>
      <c r="P1487" s="57">
        <f t="shared" si="392"/>
        <v>783</v>
      </c>
      <c r="Q1487" s="23"/>
      <c r="R1487" s="23"/>
      <c r="S1487" s="46">
        <v>25</v>
      </c>
      <c r="T1487" s="46">
        <v>25</v>
      </c>
      <c r="U1487" s="46">
        <f t="shared" si="385"/>
        <v>120</v>
      </c>
      <c r="V1487" s="15">
        <f t="shared" si="394"/>
        <v>170</v>
      </c>
    </row>
    <row r="1488" spans="1:22" ht="13.5" customHeight="1">
      <c r="A1488" s="23" t="str">
        <f t="shared" si="386"/>
        <v>LW3 13060Kolor</v>
      </c>
      <c r="B1488" s="18" t="s">
        <v>106</v>
      </c>
      <c r="C1488" s="14" t="s">
        <v>2</v>
      </c>
      <c r="D1488" s="15">
        <v>130</v>
      </c>
      <c r="E1488" s="13">
        <v>60</v>
      </c>
      <c r="F1488" s="61" t="s">
        <v>3253</v>
      </c>
      <c r="G1488" s="43" t="str">
        <f t="shared" si="393"/>
        <v>37,71</v>
      </c>
      <c r="H1488" s="43" t="str">
        <f t="shared" si="387"/>
        <v>37,71</v>
      </c>
      <c r="I1488" s="43">
        <f t="shared" si="388"/>
        <v>40.71</v>
      </c>
      <c r="J1488" s="61" t="s">
        <v>1767</v>
      </c>
      <c r="K1488" s="58" t="str">
        <f t="shared" si="389"/>
        <v>622,61</v>
      </c>
      <c r="L1488" s="51">
        <f t="shared" si="390"/>
        <v>623</v>
      </c>
      <c r="M1488" s="236">
        <v>1.2</v>
      </c>
      <c r="N1488" s="54">
        <v>60</v>
      </c>
      <c r="O1488" s="55">
        <f t="shared" si="391"/>
        <v>807.6</v>
      </c>
      <c r="P1488" s="57">
        <f t="shared" si="392"/>
        <v>807</v>
      </c>
      <c r="Q1488" s="23"/>
      <c r="R1488" s="23"/>
      <c r="S1488" s="46">
        <v>25</v>
      </c>
      <c r="T1488" s="46">
        <v>25</v>
      </c>
      <c r="U1488" s="46">
        <f t="shared" si="385"/>
        <v>160</v>
      </c>
      <c r="V1488" s="15">
        <f t="shared" si="394"/>
        <v>210</v>
      </c>
    </row>
    <row r="1489" spans="1:22" ht="13.5" customHeight="1">
      <c r="A1489" s="23" t="str">
        <f t="shared" si="386"/>
        <v>LW4 13060Kolor</v>
      </c>
      <c r="B1489" s="18" t="s">
        <v>107</v>
      </c>
      <c r="C1489" s="14" t="s">
        <v>2</v>
      </c>
      <c r="D1489" s="15">
        <v>130</v>
      </c>
      <c r="E1489" s="13">
        <v>60</v>
      </c>
      <c r="F1489" s="61" t="s">
        <v>3254</v>
      </c>
      <c r="G1489" s="43" t="str">
        <f t="shared" si="393"/>
        <v>41,75</v>
      </c>
      <c r="H1489" s="43" t="str">
        <f t="shared" si="387"/>
        <v>41,75</v>
      </c>
      <c r="I1489" s="43">
        <f t="shared" si="388"/>
        <v>44.75</v>
      </c>
      <c r="J1489" s="61" t="s">
        <v>1766</v>
      </c>
      <c r="K1489" s="58" t="str">
        <f t="shared" si="389"/>
        <v>709,07</v>
      </c>
      <c r="L1489" s="51">
        <f t="shared" si="390"/>
        <v>710</v>
      </c>
      <c r="M1489" s="236">
        <v>1.2</v>
      </c>
      <c r="N1489" s="54">
        <v>60</v>
      </c>
      <c r="O1489" s="55">
        <f t="shared" si="391"/>
        <v>912</v>
      </c>
      <c r="P1489" s="57">
        <f t="shared" si="392"/>
        <v>912</v>
      </c>
      <c r="Q1489" s="23"/>
      <c r="R1489" s="23"/>
      <c r="S1489" s="46">
        <v>25</v>
      </c>
      <c r="T1489" s="46">
        <v>25</v>
      </c>
      <c r="U1489" s="46">
        <f t="shared" si="385"/>
        <v>160</v>
      </c>
      <c r="V1489" s="15">
        <f t="shared" si="394"/>
        <v>210</v>
      </c>
    </row>
    <row r="1490" spans="1:22" ht="13.5" customHeight="1">
      <c r="A1490" s="23" t="str">
        <f t="shared" si="386"/>
        <v>LW5 13060Kolor</v>
      </c>
      <c r="B1490" s="18" t="s">
        <v>108</v>
      </c>
      <c r="C1490" s="14" t="s">
        <v>2</v>
      </c>
      <c r="D1490" s="15">
        <v>130</v>
      </c>
      <c r="E1490" s="13">
        <v>60</v>
      </c>
      <c r="F1490" s="61" t="s">
        <v>1752</v>
      </c>
      <c r="G1490" s="43" t="str">
        <f t="shared" si="393"/>
        <v>42,37</v>
      </c>
      <c r="H1490" s="43" t="str">
        <f t="shared" si="387"/>
        <v>42,37</v>
      </c>
      <c r="I1490" s="43">
        <f t="shared" si="388"/>
        <v>45.37</v>
      </c>
      <c r="J1490" s="61" t="s">
        <v>1765</v>
      </c>
      <c r="K1490" s="58" t="str">
        <f t="shared" si="389"/>
        <v>742,28</v>
      </c>
      <c r="L1490" s="51">
        <f t="shared" si="390"/>
        <v>743</v>
      </c>
      <c r="M1490" s="236">
        <v>1.2</v>
      </c>
      <c r="N1490" s="54">
        <v>60</v>
      </c>
      <c r="O1490" s="55">
        <f t="shared" si="391"/>
        <v>951.6</v>
      </c>
      <c r="P1490" s="57">
        <f t="shared" si="392"/>
        <v>951</v>
      </c>
      <c r="Q1490" s="23"/>
      <c r="R1490" s="23"/>
      <c r="S1490" s="46">
        <v>25</v>
      </c>
      <c r="T1490" s="46">
        <v>25</v>
      </c>
      <c r="U1490" s="46">
        <f t="shared" si="385"/>
        <v>160</v>
      </c>
      <c r="V1490" s="15">
        <f t="shared" si="394"/>
        <v>210</v>
      </c>
    </row>
    <row r="1491" spans="1:22" ht="13.5" customHeight="1">
      <c r="A1491" s="23" t="str">
        <f t="shared" si="386"/>
        <v>LW6 13060Kolor</v>
      </c>
      <c r="B1491" s="18" t="s">
        <v>109</v>
      </c>
      <c r="C1491" s="14" t="s">
        <v>2</v>
      </c>
      <c r="D1491" s="15">
        <v>130</v>
      </c>
      <c r="E1491" s="13">
        <v>60</v>
      </c>
      <c r="F1491" s="61" t="s">
        <v>1753</v>
      </c>
      <c r="G1491" s="43" t="str">
        <f t="shared" si="393"/>
        <v>45,19</v>
      </c>
      <c r="H1491" s="43" t="str">
        <f t="shared" si="387"/>
        <v>45,19</v>
      </c>
      <c r="I1491" s="43">
        <f t="shared" si="388"/>
        <v>48.19</v>
      </c>
      <c r="J1491" s="61" t="s">
        <v>1764</v>
      </c>
      <c r="K1491" s="58" t="str">
        <f t="shared" si="389"/>
        <v>809,90</v>
      </c>
      <c r="L1491" s="51">
        <f t="shared" si="390"/>
        <v>810</v>
      </c>
      <c r="M1491" s="236">
        <v>1.2</v>
      </c>
      <c r="N1491" s="54">
        <v>60</v>
      </c>
      <c r="O1491" s="55">
        <f t="shared" si="391"/>
        <v>1032</v>
      </c>
      <c r="P1491" s="57">
        <f t="shared" si="392"/>
        <v>1032</v>
      </c>
      <c r="Q1491" s="23"/>
      <c r="R1491" s="23"/>
      <c r="S1491" s="46">
        <v>25</v>
      </c>
      <c r="T1491" s="46">
        <v>25</v>
      </c>
      <c r="U1491" s="46">
        <f t="shared" si="385"/>
        <v>160</v>
      </c>
      <c r="V1491" s="15">
        <f t="shared" si="394"/>
        <v>210</v>
      </c>
    </row>
    <row r="1492" spans="1:22" ht="13.5" customHeight="1">
      <c r="A1492" s="23" t="str">
        <f t="shared" si="386"/>
        <v>LW7 13060Kolor</v>
      </c>
      <c r="B1492" s="18" t="s">
        <v>110</v>
      </c>
      <c r="C1492" s="14" t="s">
        <v>2</v>
      </c>
      <c r="D1492" s="15">
        <v>130</v>
      </c>
      <c r="E1492" s="13">
        <v>60</v>
      </c>
      <c r="F1492" s="61" t="s">
        <v>16</v>
      </c>
      <c r="G1492" s="43" t="str">
        <f t="shared" si="393"/>
        <v>40,59</v>
      </c>
      <c r="H1492" s="43" t="str">
        <f t="shared" si="387"/>
        <v>40,59</v>
      </c>
      <c r="I1492" s="43">
        <f t="shared" si="388"/>
        <v>43.59</v>
      </c>
      <c r="J1492" s="61" t="s">
        <v>1763</v>
      </c>
      <c r="K1492" s="58" t="str">
        <f t="shared" si="389"/>
        <v>702,74</v>
      </c>
      <c r="L1492" s="51">
        <f t="shared" si="390"/>
        <v>703</v>
      </c>
      <c r="M1492" s="236">
        <v>1.2</v>
      </c>
      <c r="N1492" s="54">
        <v>60</v>
      </c>
      <c r="O1492" s="55">
        <f t="shared" si="391"/>
        <v>903.6</v>
      </c>
      <c r="P1492" s="57">
        <f t="shared" si="392"/>
        <v>903</v>
      </c>
      <c r="Q1492" s="23"/>
      <c r="R1492" s="23"/>
      <c r="S1492" s="46">
        <v>25</v>
      </c>
      <c r="T1492" s="46">
        <v>25</v>
      </c>
      <c r="U1492" s="46">
        <f t="shared" si="385"/>
        <v>160</v>
      </c>
      <c r="V1492" s="15">
        <f t="shared" si="394"/>
        <v>210</v>
      </c>
    </row>
    <row r="1493" spans="1:22" ht="13.5" customHeight="1">
      <c r="A1493" s="23" t="str">
        <f t="shared" si="386"/>
        <v>LW8 13060Kolor</v>
      </c>
      <c r="B1493" s="18" t="s">
        <v>111</v>
      </c>
      <c r="C1493" s="14" t="s">
        <v>2</v>
      </c>
      <c r="D1493" s="15">
        <v>130</v>
      </c>
      <c r="E1493" s="13">
        <v>60</v>
      </c>
      <c r="F1493" s="61" t="s">
        <v>1754</v>
      </c>
      <c r="G1493" s="43" t="str">
        <f t="shared" si="393"/>
        <v>43,42</v>
      </c>
      <c r="H1493" s="43" t="str">
        <f t="shared" si="387"/>
        <v>43,42</v>
      </c>
      <c r="I1493" s="43">
        <f t="shared" si="388"/>
        <v>46.42</v>
      </c>
      <c r="J1493" s="61" t="s">
        <v>1762</v>
      </c>
      <c r="K1493" s="58" t="str">
        <f>LEFT(J1493,FIND("zł",J1493)-2)</f>
        <v>770,42</v>
      </c>
      <c r="L1493" s="51">
        <f t="shared" si="390"/>
        <v>771</v>
      </c>
      <c r="M1493" s="236">
        <v>1.2</v>
      </c>
      <c r="N1493" s="54">
        <v>60</v>
      </c>
      <c r="O1493" s="55">
        <f t="shared" si="391"/>
        <v>985.19999999999993</v>
      </c>
      <c r="P1493" s="57">
        <f t="shared" si="392"/>
        <v>985</v>
      </c>
      <c r="Q1493" s="23"/>
      <c r="R1493" s="23"/>
      <c r="S1493" s="46">
        <v>25</v>
      </c>
      <c r="T1493" s="46">
        <v>25</v>
      </c>
      <c r="U1493" s="46">
        <f t="shared" si="385"/>
        <v>160</v>
      </c>
      <c r="V1493" s="15">
        <f t="shared" si="394"/>
        <v>210</v>
      </c>
    </row>
    <row r="1494" spans="1:22" ht="13.5" customHeight="1">
      <c r="A1494" s="23" t="str">
        <f t="shared" si="386"/>
        <v>LW9 13060Kolor</v>
      </c>
      <c r="B1494" s="18" t="s">
        <v>112</v>
      </c>
      <c r="C1494" s="14" t="s">
        <v>2</v>
      </c>
      <c r="D1494" s="15">
        <v>130</v>
      </c>
      <c r="E1494" s="13">
        <v>60</v>
      </c>
      <c r="F1494" s="61" t="s">
        <v>1755</v>
      </c>
      <c r="G1494" s="43" t="str">
        <f t="shared" si="393"/>
        <v>43,12</v>
      </c>
      <c r="H1494" s="43" t="str">
        <f t="shared" si="387"/>
        <v>43,12</v>
      </c>
      <c r="I1494" s="43">
        <f t="shared" si="388"/>
        <v>46.12</v>
      </c>
      <c r="J1494" s="61" t="s">
        <v>1761</v>
      </c>
      <c r="K1494" s="58" t="str">
        <f t="shared" ref="K1494:K1498" si="395">LEFT(J1494,FIND("zł",J1494)-2)</f>
        <v>815,76</v>
      </c>
      <c r="L1494" s="51">
        <f t="shared" si="390"/>
        <v>816</v>
      </c>
      <c r="M1494" s="236">
        <v>1.2</v>
      </c>
      <c r="N1494" s="54">
        <v>60</v>
      </c>
      <c r="O1494" s="55">
        <f t="shared" si="391"/>
        <v>1039.1999999999998</v>
      </c>
      <c r="P1494" s="57">
        <f t="shared" si="392"/>
        <v>1039</v>
      </c>
      <c r="Q1494" s="23"/>
      <c r="R1494" s="23"/>
      <c r="S1494" s="46">
        <v>25</v>
      </c>
      <c r="T1494" s="46">
        <v>25</v>
      </c>
      <c r="U1494" s="46">
        <f t="shared" si="385"/>
        <v>160</v>
      </c>
      <c r="V1494" s="15">
        <f t="shared" si="394"/>
        <v>210</v>
      </c>
    </row>
    <row r="1495" spans="1:22" ht="13.5" customHeight="1">
      <c r="A1495" s="23" t="str">
        <f t="shared" si="386"/>
        <v>LW10 13060Kolor</v>
      </c>
      <c r="B1495" s="18" t="s">
        <v>94</v>
      </c>
      <c r="C1495" s="14" t="s">
        <v>2</v>
      </c>
      <c r="D1495" s="15">
        <v>130</v>
      </c>
      <c r="E1495" s="13">
        <v>60</v>
      </c>
      <c r="F1495" s="61" t="s">
        <v>3255</v>
      </c>
      <c r="G1495" s="43" t="str">
        <f t="shared" si="393"/>
        <v>45,94</v>
      </c>
      <c r="H1495" s="43" t="str">
        <f t="shared" si="387"/>
        <v>45,94</v>
      </c>
      <c r="I1495" s="43">
        <f t="shared" si="388"/>
        <v>48.94</v>
      </c>
      <c r="J1495" s="61" t="s">
        <v>3309</v>
      </c>
      <c r="K1495" s="58" t="str">
        <f t="shared" si="395"/>
        <v>883,36</v>
      </c>
      <c r="L1495" s="51">
        <f t="shared" si="390"/>
        <v>884</v>
      </c>
      <c r="M1495" s="236">
        <v>1.2</v>
      </c>
      <c r="N1495" s="54">
        <v>60</v>
      </c>
      <c r="O1495" s="55">
        <f t="shared" si="391"/>
        <v>1120.8</v>
      </c>
      <c r="P1495" s="57">
        <f t="shared" si="392"/>
        <v>1120</v>
      </c>
      <c r="Q1495" s="23"/>
      <c r="R1495" s="23"/>
      <c r="S1495" s="46">
        <v>25</v>
      </c>
      <c r="T1495" s="46">
        <v>25</v>
      </c>
      <c r="U1495" s="46">
        <f t="shared" si="385"/>
        <v>160</v>
      </c>
      <c r="V1495" s="15">
        <f t="shared" si="394"/>
        <v>210</v>
      </c>
    </row>
    <row r="1496" spans="1:22" ht="13.5" customHeight="1">
      <c r="A1496" s="23" t="str">
        <f t="shared" si="386"/>
        <v>LW11 13060Kolor</v>
      </c>
      <c r="B1496" s="18" t="s">
        <v>95</v>
      </c>
      <c r="C1496" s="14" t="s">
        <v>2</v>
      </c>
      <c r="D1496" s="15">
        <v>130</v>
      </c>
      <c r="E1496" s="13">
        <v>60</v>
      </c>
      <c r="F1496" s="61" t="s">
        <v>3256</v>
      </c>
      <c r="G1496" s="43" t="str">
        <f t="shared" si="393"/>
        <v>46,78</v>
      </c>
      <c r="H1496" s="43" t="str">
        <f t="shared" si="387"/>
        <v>46,78</v>
      </c>
      <c r="I1496" s="43">
        <f t="shared" si="388"/>
        <v>49.78</v>
      </c>
      <c r="J1496" s="61" t="s">
        <v>3310</v>
      </c>
      <c r="K1496" s="58" t="str">
        <f t="shared" si="395"/>
        <v>765,46</v>
      </c>
      <c r="L1496" s="51">
        <f t="shared" si="390"/>
        <v>766</v>
      </c>
      <c r="M1496" s="236">
        <v>1.2</v>
      </c>
      <c r="N1496" s="54">
        <v>60</v>
      </c>
      <c r="O1496" s="55">
        <f t="shared" si="391"/>
        <v>979.19999999999993</v>
      </c>
      <c r="P1496" s="57">
        <f t="shared" si="392"/>
        <v>979</v>
      </c>
      <c r="Q1496" s="23"/>
      <c r="R1496" s="23"/>
      <c r="S1496" s="46">
        <v>25</v>
      </c>
      <c r="T1496" s="46">
        <v>25</v>
      </c>
      <c r="U1496" s="46">
        <f t="shared" si="385"/>
        <v>160</v>
      </c>
      <c r="V1496" s="15">
        <f t="shared" si="394"/>
        <v>210</v>
      </c>
    </row>
    <row r="1497" spans="1:22" ht="13.5" customHeight="1">
      <c r="A1497" s="23" t="str">
        <f t="shared" si="386"/>
        <v>LW12 13060Kolor</v>
      </c>
      <c r="B1497" s="18" t="s">
        <v>96</v>
      </c>
      <c r="C1497" s="14" t="s">
        <v>2</v>
      </c>
      <c r="D1497" s="15">
        <v>130</v>
      </c>
      <c r="E1497" s="13">
        <v>60</v>
      </c>
      <c r="F1497" s="61" t="s">
        <v>3257</v>
      </c>
      <c r="G1497" s="43" t="str">
        <f t="shared" si="393"/>
        <v>49,6</v>
      </c>
      <c r="H1497" s="43" t="str">
        <f t="shared" si="387"/>
        <v>49,6</v>
      </c>
      <c r="I1497" s="43">
        <f t="shared" si="388"/>
        <v>52.6</v>
      </c>
      <c r="J1497" s="61" t="s">
        <v>3311</v>
      </c>
      <c r="K1497" s="58" t="str">
        <f t="shared" si="395"/>
        <v>871,28</v>
      </c>
      <c r="L1497" s="51">
        <f t="shared" si="390"/>
        <v>872</v>
      </c>
      <c r="M1497" s="236">
        <v>1.2</v>
      </c>
      <c r="N1497" s="54">
        <v>60</v>
      </c>
      <c r="O1497" s="55">
        <f t="shared" si="391"/>
        <v>1106.3999999999999</v>
      </c>
      <c r="P1497" s="57">
        <f t="shared" si="392"/>
        <v>1106</v>
      </c>
      <c r="Q1497" s="23"/>
      <c r="R1497" s="23"/>
      <c r="S1497" s="46">
        <v>25</v>
      </c>
      <c r="T1497" s="46">
        <v>25</v>
      </c>
      <c r="U1497" s="46">
        <f t="shared" si="385"/>
        <v>180</v>
      </c>
      <c r="V1497" s="15">
        <f t="shared" si="394"/>
        <v>230</v>
      </c>
    </row>
    <row r="1498" spans="1:22" ht="13.5" customHeight="1">
      <c r="A1498" s="23" t="str">
        <f t="shared" si="386"/>
        <v>LW13 13060Kolor</v>
      </c>
      <c r="B1498" s="18" t="s">
        <v>97</v>
      </c>
      <c r="C1498" s="14" t="s">
        <v>2</v>
      </c>
      <c r="D1498" s="15">
        <v>130</v>
      </c>
      <c r="E1498" s="13">
        <v>60</v>
      </c>
      <c r="F1498" s="61" t="s">
        <v>3258</v>
      </c>
      <c r="G1498" s="43" t="str">
        <f t="shared" si="393"/>
        <v>48,57</v>
      </c>
      <c r="H1498" s="43" t="str">
        <f t="shared" si="387"/>
        <v>48,57</v>
      </c>
      <c r="I1498" s="43">
        <f t="shared" si="388"/>
        <v>51.57</v>
      </c>
      <c r="J1498" s="61" t="s">
        <v>3312</v>
      </c>
      <c r="K1498" s="58" t="str">
        <f t="shared" si="395"/>
        <v>870,39</v>
      </c>
      <c r="L1498" s="51">
        <f t="shared" si="390"/>
        <v>871</v>
      </c>
      <c r="M1498" s="236">
        <v>1.2</v>
      </c>
      <c r="N1498" s="54">
        <v>60</v>
      </c>
      <c r="O1498" s="55">
        <f t="shared" si="391"/>
        <v>1105.2</v>
      </c>
      <c r="P1498" s="57">
        <f t="shared" si="392"/>
        <v>1105</v>
      </c>
      <c r="Q1498" s="23"/>
      <c r="R1498" s="23"/>
      <c r="S1498" s="46">
        <v>25</v>
      </c>
      <c r="T1498" s="46">
        <v>25</v>
      </c>
      <c r="U1498" s="46">
        <f t="shared" si="385"/>
        <v>180</v>
      </c>
      <c r="V1498" s="15">
        <f t="shared" si="394"/>
        <v>230</v>
      </c>
    </row>
    <row r="1499" spans="1:22" ht="13.5" customHeight="1">
      <c r="A1499" s="23" t="str">
        <f t="shared" si="386"/>
        <v>LW14 13060Kolor</v>
      </c>
      <c r="B1499" s="18" t="s">
        <v>98</v>
      </c>
      <c r="C1499" s="14" t="s">
        <v>2</v>
      </c>
      <c r="D1499" s="15">
        <v>130</v>
      </c>
      <c r="E1499" s="13">
        <v>60</v>
      </c>
      <c r="F1499" s="61" t="s">
        <v>3259</v>
      </c>
      <c r="G1499" s="43" t="str">
        <f t="shared" si="393"/>
        <v>51,38</v>
      </c>
      <c r="H1499" s="43" t="str">
        <f t="shared" si="387"/>
        <v>51,38</v>
      </c>
      <c r="I1499" s="43">
        <f t="shared" si="388"/>
        <v>54.38</v>
      </c>
      <c r="J1499" s="61" t="s">
        <v>3313</v>
      </c>
      <c r="K1499" s="58" t="str">
        <f>LEFT(J1499,FIND("zł",J1499)-2)</f>
        <v>960,38</v>
      </c>
      <c r="L1499" s="51">
        <f>ROUNDUP(K1499,0)</f>
        <v>961</v>
      </c>
      <c r="M1499" s="236">
        <v>1.2</v>
      </c>
      <c r="N1499" s="54">
        <v>60</v>
      </c>
      <c r="O1499" s="55">
        <f t="shared" si="391"/>
        <v>1213.2</v>
      </c>
      <c r="P1499" s="57">
        <f t="shared" si="392"/>
        <v>1213</v>
      </c>
      <c r="Q1499" s="23"/>
      <c r="R1499" s="23"/>
      <c r="S1499" s="46">
        <v>25</v>
      </c>
      <c r="T1499" s="46">
        <v>25</v>
      </c>
      <c r="U1499" s="46">
        <f t="shared" si="385"/>
        <v>180</v>
      </c>
      <c r="V1499" s="15">
        <f t="shared" si="394"/>
        <v>230</v>
      </c>
    </row>
    <row r="1500" spans="1:22" ht="13.5" customHeight="1">
      <c r="A1500" s="23" t="str">
        <f t="shared" si="386"/>
        <v>LW15 13060Kolor</v>
      </c>
      <c r="B1500" s="18" t="s">
        <v>99</v>
      </c>
      <c r="C1500" s="14" t="s">
        <v>2</v>
      </c>
      <c r="D1500" s="15">
        <v>130</v>
      </c>
      <c r="E1500" s="13">
        <v>60</v>
      </c>
      <c r="F1500" s="61" t="s">
        <v>3260</v>
      </c>
      <c r="G1500" s="43" t="str">
        <f t="shared" si="393"/>
        <v>46,02</v>
      </c>
      <c r="H1500" s="43" t="str">
        <f t="shared" si="387"/>
        <v>46,02</v>
      </c>
      <c r="I1500" s="43">
        <f t="shared" si="388"/>
        <v>49.02</v>
      </c>
      <c r="J1500" s="61" t="s">
        <v>3314</v>
      </c>
      <c r="K1500" s="58" t="str">
        <f t="shared" ref="K1500:K1519" si="396">LEFT(J1500,FIND("zł",J1500)-2)</f>
        <v>727,31</v>
      </c>
      <c r="L1500" s="51">
        <f t="shared" ref="L1500:L1519" si="397">ROUNDUP(K1500,0)</f>
        <v>728</v>
      </c>
      <c r="M1500" s="236">
        <v>1.2</v>
      </c>
      <c r="N1500" s="54">
        <v>60</v>
      </c>
      <c r="O1500" s="55">
        <f t="shared" si="391"/>
        <v>933.6</v>
      </c>
      <c r="P1500" s="57">
        <f t="shared" si="392"/>
        <v>933</v>
      </c>
      <c r="Q1500" s="23"/>
      <c r="R1500" s="23"/>
      <c r="S1500" s="46">
        <v>25</v>
      </c>
      <c r="T1500" s="46">
        <v>25</v>
      </c>
      <c r="U1500" s="46">
        <f t="shared" si="385"/>
        <v>160</v>
      </c>
      <c r="V1500" s="15">
        <f t="shared" si="394"/>
        <v>210</v>
      </c>
    </row>
    <row r="1501" spans="1:22" ht="13.5" customHeight="1">
      <c r="A1501" s="23" t="str">
        <f t="shared" si="386"/>
        <v>LW16 13060Kolor</v>
      </c>
      <c r="B1501" s="18" t="s">
        <v>100</v>
      </c>
      <c r="C1501" s="14" t="s">
        <v>2</v>
      </c>
      <c r="D1501" s="15">
        <v>130</v>
      </c>
      <c r="E1501" s="13">
        <v>60</v>
      </c>
      <c r="F1501" s="61" t="s">
        <v>3261</v>
      </c>
      <c r="G1501" s="43" t="str">
        <f t="shared" si="393"/>
        <v>48,87</v>
      </c>
      <c r="H1501" s="43" t="str">
        <f t="shared" si="387"/>
        <v>48,87</v>
      </c>
      <c r="I1501" s="43">
        <f t="shared" si="388"/>
        <v>51.87</v>
      </c>
      <c r="J1501" s="61" t="s">
        <v>3315</v>
      </c>
      <c r="K1501" s="58" t="str">
        <f t="shared" si="396"/>
        <v>863,35</v>
      </c>
      <c r="L1501" s="51">
        <f t="shared" si="397"/>
        <v>864</v>
      </c>
      <c r="M1501" s="236">
        <v>1.2</v>
      </c>
      <c r="N1501" s="54">
        <v>60</v>
      </c>
      <c r="O1501" s="55">
        <f t="shared" si="391"/>
        <v>1096.8</v>
      </c>
      <c r="P1501" s="57">
        <f t="shared" si="392"/>
        <v>1096</v>
      </c>
      <c r="Q1501" s="23"/>
      <c r="R1501" s="23"/>
      <c r="S1501" s="46">
        <v>25</v>
      </c>
      <c r="T1501" s="46">
        <v>25</v>
      </c>
      <c r="U1501" s="46">
        <f t="shared" si="385"/>
        <v>180</v>
      </c>
      <c r="V1501" s="15">
        <f t="shared" si="394"/>
        <v>230</v>
      </c>
    </row>
    <row r="1502" spans="1:22" ht="13.5" customHeight="1">
      <c r="A1502" s="23" t="str">
        <f t="shared" si="386"/>
        <v>LW17 13060Kolor</v>
      </c>
      <c r="B1502" s="18" t="s">
        <v>101</v>
      </c>
      <c r="C1502" s="14" t="s">
        <v>2</v>
      </c>
      <c r="D1502" s="15">
        <v>130</v>
      </c>
      <c r="E1502" s="13">
        <v>60</v>
      </c>
      <c r="F1502" s="61" t="s">
        <v>3262</v>
      </c>
      <c r="G1502" s="43" t="str">
        <f t="shared" si="393"/>
        <v>49,4</v>
      </c>
      <c r="H1502" s="43" t="str">
        <f t="shared" si="387"/>
        <v>49,4</v>
      </c>
      <c r="I1502" s="43">
        <f t="shared" si="388"/>
        <v>52.4</v>
      </c>
      <c r="J1502" s="61" t="s">
        <v>1772</v>
      </c>
      <c r="K1502" s="58" t="str">
        <f t="shared" si="396"/>
        <v>944,68</v>
      </c>
      <c r="L1502" s="51">
        <f t="shared" si="397"/>
        <v>945</v>
      </c>
      <c r="M1502" s="236">
        <v>1.2</v>
      </c>
      <c r="N1502" s="54">
        <v>60</v>
      </c>
      <c r="O1502" s="55">
        <f t="shared" si="391"/>
        <v>1194</v>
      </c>
      <c r="P1502" s="57">
        <f t="shared" si="392"/>
        <v>1194</v>
      </c>
      <c r="Q1502" s="23"/>
      <c r="R1502" s="23"/>
      <c r="S1502" s="46">
        <v>25</v>
      </c>
      <c r="T1502" s="46">
        <v>25</v>
      </c>
      <c r="U1502" s="46">
        <f t="shared" si="385"/>
        <v>180</v>
      </c>
      <c r="V1502" s="15">
        <f t="shared" si="394"/>
        <v>230</v>
      </c>
    </row>
    <row r="1503" spans="1:22" ht="13.5" customHeight="1">
      <c r="A1503" s="23" t="str">
        <f t="shared" si="386"/>
        <v>LW18 13060Kolor</v>
      </c>
      <c r="B1503" s="18" t="s">
        <v>102</v>
      </c>
      <c r="C1503" s="14" t="s">
        <v>2</v>
      </c>
      <c r="D1503" s="15">
        <v>130</v>
      </c>
      <c r="E1503" s="13">
        <v>60</v>
      </c>
      <c r="F1503" s="61" t="s">
        <v>3263</v>
      </c>
      <c r="G1503" s="43" t="str">
        <f t="shared" si="393"/>
        <v>52,22</v>
      </c>
      <c r="H1503" s="43" t="str">
        <f t="shared" si="387"/>
        <v>52,22</v>
      </c>
      <c r="I1503" s="43">
        <f t="shared" si="388"/>
        <v>55.22</v>
      </c>
      <c r="J1503" s="61" t="s">
        <v>1771</v>
      </c>
      <c r="K1503" s="58" t="str">
        <f t="shared" si="396"/>
        <v>999,53</v>
      </c>
      <c r="L1503" s="51">
        <f t="shared" si="397"/>
        <v>1000</v>
      </c>
      <c r="M1503" s="236">
        <v>1.2</v>
      </c>
      <c r="N1503" s="54">
        <v>60</v>
      </c>
      <c r="O1503" s="55">
        <f t="shared" si="391"/>
        <v>1260</v>
      </c>
      <c r="P1503" s="57">
        <f t="shared" si="392"/>
        <v>1260</v>
      </c>
      <c r="Q1503" s="23"/>
      <c r="R1503" s="23"/>
      <c r="S1503" s="46">
        <v>25</v>
      </c>
      <c r="T1503" s="46">
        <v>25</v>
      </c>
      <c r="U1503" s="46">
        <f t="shared" si="385"/>
        <v>200</v>
      </c>
      <c r="V1503" s="15">
        <f t="shared" si="394"/>
        <v>250</v>
      </c>
    </row>
    <row r="1504" spans="1:22" ht="13.5" customHeight="1">
      <c r="A1504" s="23" t="str">
        <f t="shared" si="386"/>
        <v>LW19 13060Kolor</v>
      </c>
      <c r="B1504" s="18" t="s">
        <v>103</v>
      </c>
      <c r="C1504" s="14" t="s">
        <v>2</v>
      </c>
      <c r="D1504" s="15">
        <v>130</v>
      </c>
      <c r="E1504" s="13">
        <v>60</v>
      </c>
      <c r="F1504" s="61" t="s">
        <v>47</v>
      </c>
      <c r="G1504" s="43" t="str">
        <f t="shared" si="393"/>
        <v>46,89</v>
      </c>
      <c r="H1504" s="43" t="str">
        <f t="shared" si="387"/>
        <v>46,89</v>
      </c>
      <c r="I1504" s="43">
        <f t="shared" si="388"/>
        <v>49.89</v>
      </c>
      <c r="J1504" s="61" t="s">
        <v>1770</v>
      </c>
      <c r="K1504" s="58" t="str">
        <f t="shared" si="396"/>
        <v>809,41</v>
      </c>
      <c r="L1504" s="51">
        <f t="shared" si="397"/>
        <v>810</v>
      </c>
      <c r="M1504" s="236">
        <v>1.2</v>
      </c>
      <c r="N1504" s="54">
        <v>60</v>
      </c>
      <c r="O1504" s="55">
        <f t="shared" si="391"/>
        <v>1032</v>
      </c>
      <c r="P1504" s="57">
        <f t="shared" si="392"/>
        <v>1032</v>
      </c>
      <c r="Q1504" s="23"/>
      <c r="R1504" s="23"/>
      <c r="S1504" s="46">
        <v>25</v>
      </c>
      <c r="T1504" s="46">
        <v>25</v>
      </c>
      <c r="U1504" s="46">
        <f t="shared" si="385"/>
        <v>160</v>
      </c>
      <c r="V1504" s="15">
        <f t="shared" si="394"/>
        <v>210</v>
      </c>
    </row>
    <row r="1505" spans="1:22" ht="13.5" customHeight="1">
      <c r="A1505" s="23" t="str">
        <f t="shared" si="386"/>
        <v>LW20 13060Kolor</v>
      </c>
      <c r="B1505" s="18" t="s">
        <v>105</v>
      </c>
      <c r="C1505" s="14" t="s">
        <v>2</v>
      </c>
      <c r="D1505" s="15">
        <v>130</v>
      </c>
      <c r="E1505" s="13">
        <v>60</v>
      </c>
      <c r="F1505" s="61" t="s">
        <v>3171</v>
      </c>
      <c r="G1505" s="43" t="str">
        <f t="shared" si="393"/>
        <v>49,74</v>
      </c>
      <c r="H1505" s="43" t="str">
        <f t="shared" si="387"/>
        <v>49,74</v>
      </c>
      <c r="I1505" s="43">
        <f t="shared" si="388"/>
        <v>52.74</v>
      </c>
      <c r="J1505" s="61" t="s">
        <v>1768</v>
      </c>
      <c r="K1505" s="58" t="str">
        <f t="shared" si="396"/>
        <v>899,79</v>
      </c>
      <c r="L1505" s="51">
        <f t="shared" si="397"/>
        <v>900</v>
      </c>
      <c r="M1505" s="236">
        <v>1.2</v>
      </c>
      <c r="N1505" s="54">
        <v>60</v>
      </c>
      <c r="O1505" s="55">
        <f t="shared" si="391"/>
        <v>1140</v>
      </c>
      <c r="P1505" s="57">
        <f t="shared" si="392"/>
        <v>1140</v>
      </c>
      <c r="Q1505" s="23"/>
      <c r="R1505" s="23"/>
      <c r="S1505" s="46">
        <v>25</v>
      </c>
      <c r="T1505" s="46">
        <v>25</v>
      </c>
      <c r="U1505" s="46">
        <f t="shared" si="385"/>
        <v>180</v>
      </c>
      <c r="V1505" s="15">
        <f t="shared" si="394"/>
        <v>230</v>
      </c>
    </row>
    <row r="1506" spans="1:22" ht="13.5" customHeight="1">
      <c r="A1506" s="23" t="str">
        <f t="shared" si="386"/>
        <v>LW2513060Kolor</v>
      </c>
      <c r="B1506" s="18" t="s">
        <v>559</v>
      </c>
      <c r="C1506" s="14" t="s">
        <v>2</v>
      </c>
      <c r="D1506" s="15">
        <v>130</v>
      </c>
      <c r="E1506" s="13">
        <v>60</v>
      </c>
      <c r="F1506" s="61" t="s">
        <v>13</v>
      </c>
      <c r="G1506" s="43" t="str">
        <f t="shared" si="393"/>
        <v>38,16</v>
      </c>
      <c r="H1506" s="43" t="str">
        <f t="shared" si="387"/>
        <v>38,16</v>
      </c>
      <c r="I1506" s="43">
        <f t="shared" si="388"/>
        <v>41.16</v>
      </c>
      <c r="J1506" s="61" t="s">
        <v>3316</v>
      </c>
      <c r="K1506" s="58" t="str">
        <f t="shared" si="396"/>
        <v>707,75</v>
      </c>
      <c r="L1506" s="51">
        <f t="shared" si="397"/>
        <v>708</v>
      </c>
      <c r="M1506" s="236">
        <v>1.2</v>
      </c>
      <c r="N1506" s="54">
        <v>60</v>
      </c>
      <c r="O1506" s="55">
        <f t="shared" si="391"/>
        <v>909.6</v>
      </c>
      <c r="P1506" s="57">
        <f t="shared" si="392"/>
        <v>909</v>
      </c>
      <c r="Q1506" s="23"/>
      <c r="R1506" s="23"/>
      <c r="S1506" s="46">
        <v>25</v>
      </c>
      <c r="T1506" s="46">
        <v>25</v>
      </c>
      <c r="U1506" s="46">
        <f t="shared" si="385"/>
        <v>160</v>
      </c>
      <c r="V1506" s="15">
        <f t="shared" si="394"/>
        <v>210</v>
      </c>
    </row>
    <row r="1507" spans="1:22" ht="13.5" customHeight="1">
      <c r="A1507" s="23" t="str">
        <f t="shared" si="386"/>
        <v>LW2613060Kolor</v>
      </c>
      <c r="B1507" s="18" t="s">
        <v>560</v>
      </c>
      <c r="C1507" s="14" t="s">
        <v>2</v>
      </c>
      <c r="D1507" s="15">
        <v>130</v>
      </c>
      <c r="E1507" s="13">
        <v>60</v>
      </c>
      <c r="F1507" s="61" t="s">
        <v>35</v>
      </c>
      <c r="G1507" s="43" t="str">
        <f t="shared" si="393"/>
        <v>41</v>
      </c>
      <c r="H1507" s="43" t="str">
        <f t="shared" si="387"/>
        <v>41</v>
      </c>
      <c r="I1507" s="43">
        <f t="shared" si="388"/>
        <v>44</v>
      </c>
      <c r="J1507" s="61" t="s">
        <v>3317</v>
      </c>
      <c r="K1507" s="58" t="str">
        <f t="shared" si="396"/>
        <v>830,36</v>
      </c>
      <c r="L1507" s="51">
        <f t="shared" si="397"/>
        <v>831</v>
      </c>
      <c r="M1507" s="236">
        <v>1.2</v>
      </c>
      <c r="N1507" s="54">
        <v>60</v>
      </c>
      <c r="O1507" s="55">
        <f t="shared" si="391"/>
        <v>1057.1999999999998</v>
      </c>
      <c r="P1507" s="57">
        <f t="shared" si="392"/>
        <v>1057</v>
      </c>
      <c r="Q1507" s="23"/>
      <c r="R1507" s="23"/>
      <c r="S1507" s="46">
        <v>25</v>
      </c>
      <c r="T1507" s="46">
        <v>25</v>
      </c>
      <c r="U1507" s="46">
        <f t="shared" si="385"/>
        <v>160</v>
      </c>
      <c r="V1507" s="15">
        <f t="shared" si="394"/>
        <v>210</v>
      </c>
    </row>
    <row r="1508" spans="1:22" ht="13.5" customHeight="1">
      <c r="A1508" s="23" t="str">
        <f t="shared" si="386"/>
        <v>LW2713060Kolor</v>
      </c>
      <c r="B1508" s="18" t="s">
        <v>1738</v>
      </c>
      <c r="C1508" s="14" t="s">
        <v>2</v>
      </c>
      <c r="D1508" s="15">
        <v>130</v>
      </c>
      <c r="E1508" s="13">
        <v>60</v>
      </c>
      <c r="F1508" s="61" t="s">
        <v>3264</v>
      </c>
      <c r="G1508" s="43" t="str">
        <f t="shared" si="393"/>
        <v>41,67</v>
      </c>
      <c r="H1508" s="43" t="str">
        <f t="shared" si="387"/>
        <v>41,67</v>
      </c>
      <c r="I1508" s="43">
        <f t="shared" si="388"/>
        <v>44.67</v>
      </c>
      <c r="J1508" s="61" t="s">
        <v>3318</v>
      </c>
      <c r="K1508" s="58" t="str">
        <f t="shared" si="396"/>
        <v>803,73</v>
      </c>
      <c r="L1508" s="51">
        <f t="shared" si="397"/>
        <v>804</v>
      </c>
      <c r="M1508" s="236">
        <v>1.2</v>
      </c>
      <c r="N1508" s="54">
        <v>60</v>
      </c>
      <c r="O1508" s="55">
        <f t="shared" si="391"/>
        <v>1024.8</v>
      </c>
      <c r="P1508" s="57">
        <f t="shared" si="392"/>
        <v>1024</v>
      </c>
      <c r="Q1508" s="23"/>
      <c r="R1508" s="23"/>
      <c r="S1508" s="46">
        <v>25</v>
      </c>
      <c r="T1508" s="46">
        <v>25</v>
      </c>
      <c r="U1508" s="46">
        <f t="shared" si="385"/>
        <v>160</v>
      </c>
      <c r="V1508" s="15">
        <f t="shared" si="394"/>
        <v>210</v>
      </c>
    </row>
    <row r="1509" spans="1:22" ht="13.5" customHeight="1">
      <c r="A1509" s="23" t="str">
        <f t="shared" si="386"/>
        <v>LW2813060Kolor</v>
      </c>
      <c r="B1509" s="18" t="s">
        <v>1739</v>
      </c>
      <c r="C1509" s="14" t="s">
        <v>2</v>
      </c>
      <c r="D1509" s="15">
        <v>130</v>
      </c>
      <c r="E1509" s="13">
        <v>60</v>
      </c>
      <c r="F1509" s="61" t="s">
        <v>3265</v>
      </c>
      <c r="G1509" s="43" t="str">
        <f t="shared" si="393"/>
        <v>44,64</v>
      </c>
      <c r="H1509" s="43" t="str">
        <f t="shared" si="387"/>
        <v>44,64</v>
      </c>
      <c r="I1509" s="43">
        <f t="shared" si="388"/>
        <v>47.64</v>
      </c>
      <c r="J1509" s="61" t="s">
        <v>3319</v>
      </c>
      <c r="K1509" s="58" t="str">
        <f t="shared" si="396"/>
        <v>946,63</v>
      </c>
      <c r="L1509" s="51">
        <f t="shared" si="397"/>
        <v>947</v>
      </c>
      <c r="M1509" s="236">
        <v>1.2</v>
      </c>
      <c r="N1509" s="54">
        <v>60</v>
      </c>
      <c r="O1509" s="55">
        <f t="shared" si="391"/>
        <v>1196.3999999999999</v>
      </c>
      <c r="P1509" s="57">
        <f t="shared" si="392"/>
        <v>1196</v>
      </c>
      <c r="Q1509" s="23"/>
      <c r="R1509" s="23"/>
      <c r="S1509" s="46">
        <v>25</v>
      </c>
      <c r="T1509" s="46">
        <v>25</v>
      </c>
      <c r="U1509" s="46">
        <f t="shared" si="385"/>
        <v>160</v>
      </c>
      <c r="V1509" s="15">
        <f t="shared" si="394"/>
        <v>210</v>
      </c>
    </row>
    <row r="1510" spans="1:22" ht="13.5" customHeight="1">
      <c r="A1510" s="23" t="str">
        <f t="shared" si="386"/>
        <v>LW2913060Kolor</v>
      </c>
      <c r="B1510" s="18" t="s">
        <v>1740</v>
      </c>
      <c r="C1510" s="14" t="s">
        <v>2</v>
      </c>
      <c r="D1510" s="15">
        <v>130</v>
      </c>
      <c r="E1510" s="13">
        <v>60</v>
      </c>
      <c r="F1510" s="61" t="s">
        <v>3266</v>
      </c>
      <c r="G1510" s="43" t="str">
        <f t="shared" si="393"/>
        <v>47,72</v>
      </c>
      <c r="H1510" s="43" t="str">
        <f t="shared" si="387"/>
        <v>47,72</v>
      </c>
      <c r="I1510" s="43">
        <f t="shared" si="388"/>
        <v>50.72</v>
      </c>
      <c r="J1510" s="61" t="s">
        <v>3320</v>
      </c>
      <c r="K1510" s="58" t="str">
        <f t="shared" si="396"/>
        <v>892,42</v>
      </c>
      <c r="L1510" s="51">
        <f t="shared" si="397"/>
        <v>893</v>
      </c>
      <c r="M1510" s="236">
        <v>1.2</v>
      </c>
      <c r="N1510" s="54">
        <v>60</v>
      </c>
      <c r="O1510" s="55">
        <f t="shared" si="391"/>
        <v>1131.5999999999999</v>
      </c>
      <c r="P1510" s="57">
        <f t="shared" si="392"/>
        <v>1131</v>
      </c>
      <c r="Q1510" s="23"/>
      <c r="R1510" s="23"/>
      <c r="S1510" s="46">
        <v>25</v>
      </c>
      <c r="T1510" s="46">
        <v>25</v>
      </c>
      <c r="U1510" s="46">
        <f t="shared" si="385"/>
        <v>180</v>
      </c>
      <c r="V1510" s="15">
        <f t="shared" si="394"/>
        <v>230</v>
      </c>
    </row>
    <row r="1511" spans="1:22" ht="13.5" customHeight="1">
      <c r="A1511" s="23" t="str">
        <f t="shared" si="386"/>
        <v>LW3013060Kolor</v>
      </c>
      <c r="B1511" s="18" t="s">
        <v>1742</v>
      </c>
      <c r="C1511" s="14" t="s">
        <v>2</v>
      </c>
      <c r="D1511" s="15">
        <v>130</v>
      </c>
      <c r="E1511" s="13">
        <v>60</v>
      </c>
      <c r="F1511" s="61" t="s">
        <v>23</v>
      </c>
      <c r="G1511" s="43" t="str">
        <f t="shared" si="393"/>
        <v>50,69</v>
      </c>
      <c r="H1511" s="43" t="str">
        <f t="shared" si="387"/>
        <v>50,69</v>
      </c>
      <c r="I1511" s="43">
        <f t="shared" si="388"/>
        <v>53.69</v>
      </c>
      <c r="J1511" s="61" t="s">
        <v>3321</v>
      </c>
      <c r="K1511" s="58" t="str">
        <f t="shared" si="396"/>
        <v>1076,90</v>
      </c>
      <c r="L1511" s="51">
        <f t="shared" si="397"/>
        <v>1077</v>
      </c>
      <c r="M1511" s="236">
        <v>1.2</v>
      </c>
      <c r="N1511" s="54">
        <v>60</v>
      </c>
      <c r="O1511" s="55">
        <f t="shared" si="391"/>
        <v>1352.3999999999999</v>
      </c>
      <c r="P1511" s="57">
        <f t="shared" si="392"/>
        <v>1352</v>
      </c>
      <c r="Q1511" s="23"/>
      <c r="R1511" s="23"/>
      <c r="S1511" s="46">
        <v>25</v>
      </c>
      <c r="T1511" s="46">
        <v>25</v>
      </c>
      <c r="U1511" s="46">
        <f t="shared" si="385"/>
        <v>180</v>
      </c>
      <c r="V1511" s="15">
        <f t="shared" si="394"/>
        <v>230</v>
      </c>
    </row>
    <row r="1512" spans="1:22" ht="13.5" customHeight="1">
      <c r="A1512" s="23" t="str">
        <f t="shared" si="386"/>
        <v>LW3113060Kolor</v>
      </c>
      <c r="B1512" s="18" t="s">
        <v>1743</v>
      </c>
      <c r="C1512" s="14" t="s">
        <v>2</v>
      </c>
      <c r="D1512" s="15">
        <v>130</v>
      </c>
      <c r="E1512" s="13">
        <v>60</v>
      </c>
      <c r="F1512" s="61" t="s">
        <v>3267</v>
      </c>
      <c r="G1512" s="43" t="str">
        <f t="shared" si="393"/>
        <v>52,01</v>
      </c>
      <c r="H1512" s="43" t="str">
        <f t="shared" si="387"/>
        <v>52,01</v>
      </c>
      <c r="I1512" s="43">
        <f t="shared" si="388"/>
        <v>55.01</v>
      </c>
      <c r="J1512" s="61" t="s">
        <v>3322</v>
      </c>
      <c r="K1512" s="58" t="str">
        <f t="shared" si="396"/>
        <v>1045,58</v>
      </c>
      <c r="L1512" s="51">
        <f t="shared" si="397"/>
        <v>1046</v>
      </c>
      <c r="M1512" s="53">
        <v>1.1000000000000001</v>
      </c>
      <c r="N1512" s="54">
        <v>60</v>
      </c>
      <c r="O1512" s="55">
        <f t="shared" si="391"/>
        <v>1210.6000000000001</v>
      </c>
      <c r="P1512" s="57">
        <f t="shared" si="392"/>
        <v>1210</v>
      </c>
      <c r="Q1512" s="23"/>
      <c r="R1512" s="23"/>
      <c r="S1512" s="46">
        <v>25</v>
      </c>
      <c r="T1512" s="46">
        <v>25</v>
      </c>
      <c r="U1512" s="46">
        <f t="shared" si="385"/>
        <v>180</v>
      </c>
      <c r="V1512" s="15">
        <f t="shared" si="394"/>
        <v>230</v>
      </c>
    </row>
    <row r="1513" spans="1:22" ht="13.5" customHeight="1">
      <c r="A1513" s="23" t="str">
        <f t="shared" si="386"/>
        <v>LW3213060Kolor</v>
      </c>
      <c r="B1513" s="18" t="s">
        <v>1744</v>
      </c>
      <c r="C1513" s="14" t="s">
        <v>2</v>
      </c>
      <c r="D1513" s="15">
        <v>130</v>
      </c>
      <c r="E1513" s="13">
        <v>60</v>
      </c>
      <c r="F1513" s="61" t="s">
        <v>3268</v>
      </c>
      <c r="G1513" s="43" t="str">
        <f t="shared" si="393"/>
        <v>54,98</v>
      </c>
      <c r="H1513" s="43" t="str">
        <f t="shared" si="387"/>
        <v>54,98</v>
      </c>
      <c r="I1513" s="43">
        <f t="shared" si="388"/>
        <v>57.98</v>
      </c>
      <c r="J1513" s="61" t="s">
        <v>3323</v>
      </c>
      <c r="K1513" s="58" t="str">
        <f t="shared" si="396"/>
        <v>1191,85</v>
      </c>
      <c r="L1513" s="51">
        <f t="shared" si="397"/>
        <v>1192</v>
      </c>
      <c r="M1513" s="53">
        <v>1.1000000000000001</v>
      </c>
      <c r="N1513" s="54">
        <v>60</v>
      </c>
      <c r="O1513" s="55">
        <f t="shared" si="391"/>
        <v>1371.2</v>
      </c>
      <c r="P1513" s="57">
        <f t="shared" si="392"/>
        <v>1371</v>
      </c>
      <c r="Q1513" s="23"/>
      <c r="R1513" s="23"/>
      <c r="S1513" s="46">
        <v>25</v>
      </c>
      <c r="T1513" s="46">
        <v>25</v>
      </c>
      <c r="U1513" s="46">
        <f t="shared" si="385"/>
        <v>200</v>
      </c>
      <c r="V1513" s="15">
        <f t="shared" si="394"/>
        <v>250</v>
      </c>
    </row>
    <row r="1514" spans="1:22" ht="13.5" customHeight="1">
      <c r="A1514" s="23" t="str">
        <f t="shared" si="386"/>
        <v>LW3313060Kolor</v>
      </c>
      <c r="B1514" s="18" t="s">
        <v>1745</v>
      </c>
      <c r="C1514" s="14" t="s">
        <v>2</v>
      </c>
      <c r="D1514" s="15">
        <v>130</v>
      </c>
      <c r="E1514" s="13">
        <v>60</v>
      </c>
      <c r="F1514" s="61" t="s">
        <v>3269</v>
      </c>
      <c r="G1514" s="43" t="str">
        <f t="shared" si="393"/>
        <v>56,36</v>
      </c>
      <c r="H1514" s="43" t="str">
        <f t="shared" si="387"/>
        <v>56,36</v>
      </c>
      <c r="I1514" s="43">
        <f t="shared" si="388"/>
        <v>59.36</v>
      </c>
      <c r="J1514" s="61" t="s">
        <v>3324</v>
      </c>
      <c r="K1514" s="58" t="str">
        <f t="shared" si="396"/>
        <v>1032,78</v>
      </c>
      <c r="L1514" s="51">
        <f t="shared" si="397"/>
        <v>1033</v>
      </c>
      <c r="M1514" s="53">
        <v>1.1000000000000001</v>
      </c>
      <c r="N1514" s="54">
        <v>60</v>
      </c>
      <c r="O1514" s="55">
        <f t="shared" si="391"/>
        <v>1196.3000000000002</v>
      </c>
      <c r="P1514" s="57">
        <f t="shared" si="392"/>
        <v>1196</v>
      </c>
      <c r="Q1514" s="23"/>
      <c r="R1514" s="23"/>
      <c r="S1514" s="46">
        <v>25</v>
      </c>
      <c r="T1514" s="46">
        <v>25</v>
      </c>
      <c r="U1514" s="46">
        <f t="shared" si="385"/>
        <v>200</v>
      </c>
      <c r="V1514" s="15">
        <f t="shared" si="394"/>
        <v>250</v>
      </c>
    </row>
    <row r="1515" spans="1:22" ht="13.5" customHeight="1">
      <c r="A1515" s="23" t="str">
        <f t="shared" si="386"/>
        <v>LW3413060Kolor</v>
      </c>
      <c r="B1515" s="18" t="s">
        <v>1746</v>
      </c>
      <c r="C1515" s="14" t="s">
        <v>2</v>
      </c>
      <c r="D1515" s="15">
        <v>130</v>
      </c>
      <c r="E1515" s="13">
        <v>60</v>
      </c>
      <c r="F1515" s="61" t="s">
        <v>3270</v>
      </c>
      <c r="G1515" s="43" t="str">
        <f t="shared" si="393"/>
        <v>55,4</v>
      </c>
      <c r="H1515" s="43" t="str">
        <f t="shared" si="387"/>
        <v>55,4</v>
      </c>
      <c r="I1515" s="43">
        <f t="shared" si="388"/>
        <v>58.4</v>
      </c>
      <c r="J1515" s="61" t="s">
        <v>3325</v>
      </c>
      <c r="K1515" s="58" t="str">
        <f t="shared" si="396"/>
        <v>1198,88</v>
      </c>
      <c r="L1515" s="51">
        <f t="shared" si="397"/>
        <v>1199</v>
      </c>
      <c r="M1515" s="53">
        <v>1.1000000000000001</v>
      </c>
      <c r="N1515" s="54">
        <v>60</v>
      </c>
      <c r="O1515" s="55">
        <f t="shared" si="391"/>
        <v>1378.9</v>
      </c>
      <c r="P1515" s="57">
        <f t="shared" si="392"/>
        <v>1378</v>
      </c>
      <c r="Q1515" s="23"/>
      <c r="R1515" s="23"/>
      <c r="S1515" s="46">
        <v>25</v>
      </c>
      <c r="T1515" s="46">
        <v>25</v>
      </c>
      <c r="U1515" s="46">
        <f t="shared" si="385"/>
        <v>200</v>
      </c>
      <c r="V1515" s="15">
        <f t="shared" si="394"/>
        <v>250</v>
      </c>
    </row>
    <row r="1516" spans="1:22" ht="13.5" customHeight="1">
      <c r="A1516" s="23" t="str">
        <f t="shared" si="386"/>
        <v>LW3513060Kolor</v>
      </c>
      <c r="B1516" s="18" t="s">
        <v>1747</v>
      </c>
      <c r="C1516" s="14" t="s">
        <v>2</v>
      </c>
      <c r="D1516" s="15">
        <v>130</v>
      </c>
      <c r="E1516" s="13">
        <v>60</v>
      </c>
      <c r="F1516" s="61" t="s">
        <v>2771</v>
      </c>
      <c r="G1516" s="43" t="str">
        <f t="shared" si="393"/>
        <v>47,03</v>
      </c>
      <c r="H1516" s="43" t="str">
        <f t="shared" si="387"/>
        <v>47,03</v>
      </c>
      <c r="I1516" s="43">
        <f t="shared" si="388"/>
        <v>50.03</v>
      </c>
      <c r="J1516" s="61" t="s">
        <v>3326</v>
      </c>
      <c r="K1516" s="58" t="str">
        <f t="shared" si="396"/>
        <v>818,01</v>
      </c>
      <c r="L1516" s="51">
        <f t="shared" si="397"/>
        <v>819</v>
      </c>
      <c r="M1516" s="53">
        <v>1.1000000000000001</v>
      </c>
      <c r="N1516" s="54">
        <v>60</v>
      </c>
      <c r="O1516" s="55">
        <f t="shared" si="391"/>
        <v>960.90000000000009</v>
      </c>
      <c r="P1516" s="57">
        <f t="shared" si="392"/>
        <v>960</v>
      </c>
      <c r="Q1516" s="23"/>
      <c r="R1516" s="23"/>
      <c r="S1516" s="46">
        <v>25</v>
      </c>
      <c r="T1516" s="46">
        <v>25</v>
      </c>
      <c r="U1516" s="46">
        <f t="shared" si="385"/>
        <v>180</v>
      </c>
      <c r="V1516" s="15">
        <f t="shared" si="394"/>
        <v>230</v>
      </c>
    </row>
    <row r="1517" spans="1:22" ht="13.5" customHeight="1">
      <c r="A1517" s="23" t="str">
        <f t="shared" si="386"/>
        <v>LW3613060Kolor</v>
      </c>
      <c r="B1517" s="18" t="s">
        <v>1748</v>
      </c>
      <c r="C1517" s="14" t="s">
        <v>2</v>
      </c>
      <c r="D1517" s="15">
        <v>130</v>
      </c>
      <c r="E1517" s="13">
        <v>60</v>
      </c>
      <c r="F1517" s="61" t="s">
        <v>3271</v>
      </c>
      <c r="G1517" s="43" t="str">
        <f t="shared" si="393"/>
        <v>50</v>
      </c>
      <c r="H1517" s="43" t="str">
        <f t="shared" si="387"/>
        <v>50</v>
      </c>
      <c r="I1517" s="43">
        <f t="shared" si="388"/>
        <v>53</v>
      </c>
      <c r="J1517" s="61" t="s">
        <v>3327</v>
      </c>
      <c r="K1517" s="58" t="str">
        <f t="shared" si="396"/>
        <v>964,29</v>
      </c>
      <c r="L1517" s="51">
        <f t="shared" si="397"/>
        <v>965</v>
      </c>
      <c r="M1517" s="53">
        <v>1.1000000000000001</v>
      </c>
      <c r="N1517" s="54">
        <v>60</v>
      </c>
      <c r="O1517" s="55">
        <f t="shared" si="391"/>
        <v>1121.5</v>
      </c>
      <c r="P1517" s="57">
        <f t="shared" si="392"/>
        <v>1121</v>
      </c>
      <c r="Q1517" s="23"/>
      <c r="R1517" s="23"/>
      <c r="S1517" s="46">
        <v>25</v>
      </c>
      <c r="T1517" s="46">
        <v>25</v>
      </c>
      <c r="U1517" s="46">
        <f t="shared" si="385"/>
        <v>180</v>
      </c>
      <c r="V1517" s="15">
        <f t="shared" si="394"/>
        <v>230</v>
      </c>
    </row>
    <row r="1518" spans="1:22" ht="13.5" customHeight="1">
      <c r="A1518" s="23" t="str">
        <f t="shared" si="386"/>
        <v>LW3713060Kolor</v>
      </c>
      <c r="B1518" s="18" t="s">
        <v>1907</v>
      </c>
      <c r="C1518" s="14" t="s">
        <v>2</v>
      </c>
      <c r="D1518" s="15">
        <v>130</v>
      </c>
      <c r="E1518" s="13">
        <v>60</v>
      </c>
      <c r="F1518" s="61" t="s">
        <v>2950</v>
      </c>
      <c r="G1518" s="43" t="str">
        <f t="shared" si="393"/>
        <v>46,8</v>
      </c>
      <c r="H1518" s="43" t="str">
        <f t="shared" si="387"/>
        <v>46,8</v>
      </c>
      <c r="I1518" s="43">
        <f t="shared" si="388"/>
        <v>49.8</v>
      </c>
      <c r="J1518" s="61" t="s">
        <v>3328</v>
      </c>
      <c r="K1518" s="58" t="str">
        <f t="shared" si="396"/>
        <v>752,72</v>
      </c>
      <c r="L1518" s="51">
        <f t="shared" si="397"/>
        <v>753</v>
      </c>
      <c r="M1518" s="53">
        <v>1.1000000000000001</v>
      </c>
      <c r="N1518" s="54">
        <v>60</v>
      </c>
      <c r="O1518" s="55">
        <f t="shared" si="391"/>
        <v>888.30000000000007</v>
      </c>
      <c r="P1518" s="57">
        <f t="shared" si="392"/>
        <v>888</v>
      </c>
      <c r="Q1518" s="23"/>
      <c r="R1518" s="23"/>
      <c r="S1518" s="46">
        <v>25</v>
      </c>
      <c r="T1518" s="46">
        <v>25</v>
      </c>
      <c r="U1518" s="46">
        <f t="shared" si="385"/>
        <v>160</v>
      </c>
      <c r="V1518" s="15">
        <f t="shared" si="394"/>
        <v>210</v>
      </c>
    </row>
    <row r="1519" spans="1:22" s="4" customFormat="1" ht="13.5" customHeight="1">
      <c r="A1519" s="23" t="str">
        <f t="shared" si="386"/>
        <v>LW3813060Kolor</v>
      </c>
      <c r="B1519" s="18" t="s">
        <v>1978</v>
      </c>
      <c r="C1519" s="14" t="s">
        <v>2</v>
      </c>
      <c r="D1519" s="15">
        <v>130</v>
      </c>
      <c r="E1519" s="13">
        <v>60</v>
      </c>
      <c r="F1519" s="61" t="s">
        <v>3272</v>
      </c>
      <c r="G1519" s="43" t="str">
        <f t="shared" si="393"/>
        <v>47,43</v>
      </c>
      <c r="H1519" s="43" t="str">
        <f t="shared" si="387"/>
        <v>47,43</v>
      </c>
      <c r="I1519" s="43">
        <f t="shared" si="388"/>
        <v>50.43</v>
      </c>
      <c r="J1519" s="61" t="s">
        <v>3329</v>
      </c>
      <c r="K1519" s="58" t="str">
        <f t="shared" si="396"/>
        <v>882,48</v>
      </c>
      <c r="L1519" s="51">
        <f t="shared" si="397"/>
        <v>883</v>
      </c>
      <c r="M1519" s="53">
        <v>1.1000000000000001</v>
      </c>
      <c r="N1519" s="54">
        <v>60</v>
      </c>
      <c r="O1519" s="55">
        <f t="shared" si="391"/>
        <v>1031.3000000000002</v>
      </c>
      <c r="P1519" s="57">
        <f t="shared" si="392"/>
        <v>1031</v>
      </c>
      <c r="Q1519" s="23"/>
      <c r="R1519" s="23"/>
      <c r="S1519" s="46">
        <v>25</v>
      </c>
      <c r="T1519" s="46">
        <v>25</v>
      </c>
      <c r="U1519" s="46">
        <f t="shared" si="385"/>
        <v>180</v>
      </c>
      <c r="V1519" s="15">
        <f t="shared" si="394"/>
        <v>230</v>
      </c>
    </row>
    <row r="1520" spans="1:22" ht="13.5" customHeight="1">
      <c r="A1520" s="235" t="str">
        <f t="shared" ref="A1520:A1556" si="398">CONCATENATE(B1520,D1520,E1520,C1520)</f>
        <v>LW duble 1 13060Drewnopodobne</v>
      </c>
      <c r="B1520" s="18" t="s">
        <v>90</v>
      </c>
      <c r="C1520" s="14" t="s">
        <v>432</v>
      </c>
      <c r="D1520" s="15">
        <v>130</v>
      </c>
      <c r="E1520" s="13">
        <v>60</v>
      </c>
      <c r="F1520" s="61" t="s">
        <v>3249</v>
      </c>
      <c r="G1520" s="43" t="str">
        <f t="shared" ref="G1520:G1556" si="399">LEFT(F1520,FIND("kg",F1520)-2)</f>
        <v>48,35</v>
      </c>
      <c r="H1520" s="43" t="str">
        <f t="shared" ref="H1520:H1556" si="400">MID(G1520,1,5)</f>
        <v>48,35</v>
      </c>
      <c r="I1520" s="43">
        <f>H1520+3</f>
        <v>51.35</v>
      </c>
      <c r="J1520" s="56"/>
      <c r="K1520" s="58">
        <f t="shared" ref="K1520:K1556" si="401">P1446+(P1483-P1446)/2</f>
        <v>923</v>
      </c>
      <c r="L1520" s="51">
        <f t="shared" ref="L1520:L1556" si="402">ROUNDUP(K1520,0)</f>
        <v>923</v>
      </c>
      <c r="M1520" s="53">
        <v>1.1000000000000001</v>
      </c>
      <c r="N1520" s="54">
        <v>60</v>
      </c>
      <c r="O1520" s="55">
        <f t="shared" ref="O1520:O1556" si="403">L1520*M1520+N1520</f>
        <v>1075.3000000000002</v>
      </c>
      <c r="P1520" s="57">
        <f t="shared" ref="P1520:P1556" si="404">INT(O1520)</f>
        <v>1075</v>
      </c>
      <c r="Q1520" s="23"/>
      <c r="R1520" s="23"/>
      <c r="S1520" s="46">
        <v>25</v>
      </c>
      <c r="T1520" s="46">
        <v>25</v>
      </c>
      <c r="U1520" s="46">
        <f t="shared" si="385"/>
        <v>180</v>
      </c>
      <c r="V1520" s="15">
        <f t="shared" ref="V1520:V1556" si="405">SUM(S1520:U1520)</f>
        <v>230</v>
      </c>
    </row>
    <row r="1521" spans="1:22" ht="13.5" customHeight="1">
      <c r="A1521" s="235" t="str">
        <f t="shared" si="398"/>
        <v>LW duble 2 13060Drewnopodobne</v>
      </c>
      <c r="B1521" s="18" t="s">
        <v>91</v>
      </c>
      <c r="C1521" s="14" t="s">
        <v>432</v>
      </c>
      <c r="D1521" s="15">
        <v>130</v>
      </c>
      <c r="E1521" s="13">
        <v>60</v>
      </c>
      <c r="F1521" s="61" t="s">
        <v>3050</v>
      </c>
      <c r="G1521" s="43" t="str">
        <f t="shared" si="399"/>
        <v>45,61</v>
      </c>
      <c r="H1521" s="43" t="str">
        <f t="shared" si="400"/>
        <v>45,61</v>
      </c>
      <c r="I1521" s="43">
        <f t="shared" ref="I1521:I1556" si="406">H1521+3</f>
        <v>48.61</v>
      </c>
      <c r="J1521" s="44"/>
      <c r="K1521" s="58">
        <f t="shared" si="401"/>
        <v>1023</v>
      </c>
      <c r="L1521" s="51">
        <f t="shared" si="402"/>
        <v>1023</v>
      </c>
      <c r="M1521" s="53">
        <v>1.1000000000000001</v>
      </c>
      <c r="N1521" s="54">
        <v>60</v>
      </c>
      <c r="O1521" s="55">
        <f t="shared" si="403"/>
        <v>1185.3000000000002</v>
      </c>
      <c r="P1521" s="57">
        <f t="shared" si="404"/>
        <v>1185</v>
      </c>
      <c r="Q1521" s="23"/>
      <c r="R1521" s="23"/>
      <c r="S1521" s="46">
        <v>25</v>
      </c>
      <c r="T1521" s="46">
        <v>25</v>
      </c>
      <c r="U1521" s="46">
        <f t="shared" si="385"/>
        <v>160</v>
      </c>
      <c r="V1521" s="15">
        <f t="shared" si="405"/>
        <v>210</v>
      </c>
    </row>
    <row r="1522" spans="1:22" ht="13.5" customHeight="1">
      <c r="A1522" s="235" t="str">
        <f t="shared" si="398"/>
        <v>LW duble 3 13060Drewnopodobne</v>
      </c>
      <c r="B1522" s="18" t="s">
        <v>92</v>
      </c>
      <c r="C1522" s="14" t="s">
        <v>432</v>
      </c>
      <c r="D1522" s="15">
        <v>130</v>
      </c>
      <c r="E1522" s="13">
        <v>60</v>
      </c>
      <c r="F1522" s="61" t="s">
        <v>3250</v>
      </c>
      <c r="G1522" s="43" t="str">
        <f t="shared" si="399"/>
        <v>53,02</v>
      </c>
      <c r="H1522" s="43" t="str">
        <f t="shared" si="400"/>
        <v>53,02</v>
      </c>
      <c r="I1522" s="43">
        <f t="shared" si="406"/>
        <v>56.02</v>
      </c>
      <c r="J1522" s="44"/>
      <c r="K1522" s="58">
        <f t="shared" si="401"/>
        <v>1276.5</v>
      </c>
      <c r="L1522" s="51">
        <f t="shared" si="402"/>
        <v>1277</v>
      </c>
      <c r="M1522" s="53">
        <v>1.1000000000000001</v>
      </c>
      <c r="N1522" s="54">
        <v>60</v>
      </c>
      <c r="O1522" s="55">
        <f t="shared" si="403"/>
        <v>1464.7</v>
      </c>
      <c r="P1522" s="57">
        <f t="shared" si="404"/>
        <v>1464</v>
      </c>
      <c r="Q1522" s="23"/>
      <c r="R1522" s="23"/>
      <c r="S1522" s="46">
        <v>25</v>
      </c>
      <c r="T1522" s="46">
        <v>25</v>
      </c>
      <c r="U1522" s="46">
        <f t="shared" si="385"/>
        <v>200</v>
      </c>
      <c r="V1522" s="15">
        <f t="shared" si="405"/>
        <v>250</v>
      </c>
    </row>
    <row r="1523" spans="1:22" ht="13.5" customHeight="1">
      <c r="A1523" s="235" t="str">
        <f t="shared" si="398"/>
        <v>LW1 13060Drewnopodobne</v>
      </c>
      <c r="B1523" s="18" t="s">
        <v>93</v>
      </c>
      <c r="C1523" s="14" t="s">
        <v>432</v>
      </c>
      <c r="D1523" s="15">
        <v>130</v>
      </c>
      <c r="E1523" s="13">
        <v>60</v>
      </c>
      <c r="F1523" s="61" t="s">
        <v>3251</v>
      </c>
      <c r="G1523" s="43" t="str">
        <f t="shared" si="399"/>
        <v>35,28</v>
      </c>
      <c r="H1523" s="43" t="str">
        <f t="shared" si="400"/>
        <v>35,28</v>
      </c>
      <c r="I1523" s="43">
        <f t="shared" si="406"/>
        <v>38.28</v>
      </c>
      <c r="J1523" s="44"/>
      <c r="K1523" s="58">
        <f t="shared" si="401"/>
        <v>652.5</v>
      </c>
      <c r="L1523" s="51">
        <f t="shared" si="402"/>
        <v>653</v>
      </c>
      <c r="M1523" s="53">
        <v>1.1000000000000001</v>
      </c>
      <c r="N1523" s="54">
        <v>60</v>
      </c>
      <c r="O1523" s="55">
        <f t="shared" si="403"/>
        <v>778.30000000000007</v>
      </c>
      <c r="P1523" s="57">
        <f t="shared" si="404"/>
        <v>778</v>
      </c>
      <c r="Q1523" s="23"/>
      <c r="R1523" s="23"/>
      <c r="S1523" s="46">
        <v>25</v>
      </c>
      <c r="T1523" s="46">
        <v>25</v>
      </c>
      <c r="U1523" s="46">
        <f t="shared" si="385"/>
        <v>120</v>
      </c>
      <c r="V1523" s="15">
        <f t="shared" si="405"/>
        <v>170</v>
      </c>
    </row>
    <row r="1524" spans="1:22" ht="13.5" customHeight="1">
      <c r="A1524" s="235" t="str">
        <f t="shared" si="398"/>
        <v>LW2 13060Drewnopodobne</v>
      </c>
      <c r="B1524" s="18" t="s">
        <v>104</v>
      </c>
      <c r="C1524" s="14" t="s">
        <v>432</v>
      </c>
      <c r="D1524" s="15">
        <v>130</v>
      </c>
      <c r="E1524" s="13">
        <v>60</v>
      </c>
      <c r="F1524" s="61" t="s">
        <v>3252</v>
      </c>
      <c r="G1524" s="43" t="str">
        <f t="shared" si="399"/>
        <v>36,76</v>
      </c>
      <c r="H1524" s="43" t="str">
        <f t="shared" si="400"/>
        <v>36,76</v>
      </c>
      <c r="I1524" s="43">
        <f t="shared" si="406"/>
        <v>39.76</v>
      </c>
      <c r="J1524" s="44"/>
      <c r="K1524" s="58">
        <f t="shared" si="401"/>
        <v>709.5</v>
      </c>
      <c r="L1524" s="51">
        <f t="shared" si="402"/>
        <v>710</v>
      </c>
      <c r="M1524" s="53">
        <v>1.1000000000000001</v>
      </c>
      <c r="N1524" s="54">
        <v>60</v>
      </c>
      <c r="O1524" s="55">
        <f t="shared" si="403"/>
        <v>841.00000000000011</v>
      </c>
      <c r="P1524" s="57">
        <f t="shared" si="404"/>
        <v>841</v>
      </c>
      <c r="Q1524" s="23"/>
      <c r="R1524" s="23"/>
      <c r="S1524" s="46">
        <v>25</v>
      </c>
      <c r="T1524" s="46">
        <v>25</v>
      </c>
      <c r="U1524" s="46">
        <f t="shared" si="385"/>
        <v>120</v>
      </c>
      <c r="V1524" s="15">
        <f t="shared" si="405"/>
        <v>170</v>
      </c>
    </row>
    <row r="1525" spans="1:22" ht="13.5" customHeight="1">
      <c r="A1525" s="235" t="str">
        <f t="shared" si="398"/>
        <v>LW3 13060Drewnopodobne</v>
      </c>
      <c r="B1525" s="18" t="s">
        <v>106</v>
      </c>
      <c r="C1525" s="14" t="s">
        <v>432</v>
      </c>
      <c r="D1525" s="15">
        <v>130</v>
      </c>
      <c r="E1525" s="13">
        <v>60</v>
      </c>
      <c r="F1525" s="61" t="s">
        <v>3253</v>
      </c>
      <c r="G1525" s="43" t="str">
        <f t="shared" si="399"/>
        <v>37,71</v>
      </c>
      <c r="H1525" s="43" t="str">
        <f t="shared" si="400"/>
        <v>37,71</v>
      </c>
      <c r="I1525" s="43">
        <f t="shared" si="406"/>
        <v>40.71</v>
      </c>
      <c r="J1525" s="44"/>
      <c r="K1525" s="58">
        <f t="shared" si="401"/>
        <v>731.5</v>
      </c>
      <c r="L1525" s="51">
        <f t="shared" si="402"/>
        <v>732</v>
      </c>
      <c r="M1525" s="53">
        <v>1.1000000000000001</v>
      </c>
      <c r="N1525" s="54">
        <v>60</v>
      </c>
      <c r="O1525" s="55">
        <f t="shared" si="403"/>
        <v>865.2</v>
      </c>
      <c r="P1525" s="57">
        <f t="shared" si="404"/>
        <v>865</v>
      </c>
      <c r="Q1525" s="23"/>
      <c r="R1525" s="23"/>
      <c r="S1525" s="46">
        <v>25</v>
      </c>
      <c r="T1525" s="46">
        <v>25</v>
      </c>
      <c r="U1525" s="46">
        <f t="shared" si="385"/>
        <v>160</v>
      </c>
      <c r="V1525" s="15">
        <f t="shared" si="405"/>
        <v>210</v>
      </c>
    </row>
    <row r="1526" spans="1:22" ht="13.5" customHeight="1">
      <c r="A1526" s="235" t="str">
        <f t="shared" si="398"/>
        <v>LW4 13060Drewnopodobne</v>
      </c>
      <c r="B1526" s="18" t="s">
        <v>107</v>
      </c>
      <c r="C1526" s="14" t="s">
        <v>432</v>
      </c>
      <c r="D1526" s="15">
        <v>130</v>
      </c>
      <c r="E1526" s="13">
        <v>60</v>
      </c>
      <c r="F1526" s="61" t="s">
        <v>3254</v>
      </c>
      <c r="G1526" s="43" t="str">
        <f t="shared" si="399"/>
        <v>41,75</v>
      </c>
      <c r="H1526" s="43" t="str">
        <f t="shared" si="400"/>
        <v>41,75</v>
      </c>
      <c r="I1526" s="43">
        <f t="shared" si="406"/>
        <v>44.75</v>
      </c>
      <c r="J1526" s="44"/>
      <c r="K1526" s="58">
        <f t="shared" si="401"/>
        <v>827</v>
      </c>
      <c r="L1526" s="51">
        <f t="shared" si="402"/>
        <v>827</v>
      </c>
      <c r="M1526" s="53">
        <v>1.1000000000000001</v>
      </c>
      <c r="N1526" s="54">
        <v>60</v>
      </c>
      <c r="O1526" s="55">
        <f t="shared" si="403"/>
        <v>969.7</v>
      </c>
      <c r="P1526" s="57">
        <f t="shared" si="404"/>
        <v>969</v>
      </c>
      <c r="Q1526" s="23"/>
      <c r="R1526" s="23"/>
      <c r="S1526" s="46">
        <v>25</v>
      </c>
      <c r="T1526" s="46">
        <v>25</v>
      </c>
      <c r="U1526" s="46">
        <f t="shared" si="385"/>
        <v>160</v>
      </c>
      <c r="V1526" s="15">
        <f t="shared" si="405"/>
        <v>210</v>
      </c>
    </row>
    <row r="1527" spans="1:22" ht="13.5" customHeight="1">
      <c r="A1527" s="235" t="str">
        <f t="shared" si="398"/>
        <v>LW5 13060Drewnopodobne</v>
      </c>
      <c r="B1527" s="18" t="s">
        <v>108</v>
      </c>
      <c r="C1527" s="14" t="s">
        <v>432</v>
      </c>
      <c r="D1527" s="15">
        <v>130</v>
      </c>
      <c r="E1527" s="13">
        <v>60</v>
      </c>
      <c r="F1527" s="61" t="s">
        <v>1752</v>
      </c>
      <c r="G1527" s="43" t="str">
        <f t="shared" si="399"/>
        <v>42,37</v>
      </c>
      <c r="H1527" s="43" t="str">
        <f t="shared" si="400"/>
        <v>42,37</v>
      </c>
      <c r="I1527" s="43">
        <f t="shared" si="406"/>
        <v>45.37</v>
      </c>
      <c r="J1527" s="44"/>
      <c r="K1527" s="58">
        <f t="shared" si="401"/>
        <v>864</v>
      </c>
      <c r="L1527" s="51">
        <f t="shared" si="402"/>
        <v>864</v>
      </c>
      <c r="M1527" s="53">
        <v>1.1000000000000001</v>
      </c>
      <c r="N1527" s="54">
        <v>60</v>
      </c>
      <c r="O1527" s="55">
        <f t="shared" si="403"/>
        <v>1010.4000000000001</v>
      </c>
      <c r="P1527" s="57">
        <f t="shared" si="404"/>
        <v>1010</v>
      </c>
      <c r="Q1527" s="23"/>
      <c r="R1527" s="23"/>
      <c r="S1527" s="46">
        <v>25</v>
      </c>
      <c r="T1527" s="46">
        <v>25</v>
      </c>
      <c r="U1527" s="46">
        <f t="shared" si="385"/>
        <v>160</v>
      </c>
      <c r="V1527" s="15">
        <f t="shared" si="405"/>
        <v>210</v>
      </c>
    </row>
    <row r="1528" spans="1:22" ht="13.5" customHeight="1">
      <c r="A1528" s="235" t="str">
        <f t="shared" si="398"/>
        <v>LW6 13060Drewnopodobne</v>
      </c>
      <c r="B1528" s="18" t="s">
        <v>109</v>
      </c>
      <c r="C1528" s="14" t="s">
        <v>432</v>
      </c>
      <c r="D1528" s="15">
        <v>130</v>
      </c>
      <c r="E1528" s="13">
        <v>60</v>
      </c>
      <c r="F1528" s="61" t="s">
        <v>1753</v>
      </c>
      <c r="G1528" s="43" t="str">
        <f t="shared" si="399"/>
        <v>45,19</v>
      </c>
      <c r="H1528" s="43" t="str">
        <f t="shared" si="400"/>
        <v>45,19</v>
      </c>
      <c r="I1528" s="43">
        <f t="shared" si="406"/>
        <v>48.19</v>
      </c>
      <c r="J1528" s="44"/>
      <c r="K1528" s="58">
        <f t="shared" si="401"/>
        <v>938.5</v>
      </c>
      <c r="L1528" s="51">
        <f t="shared" si="402"/>
        <v>939</v>
      </c>
      <c r="M1528" s="53">
        <v>1.1000000000000001</v>
      </c>
      <c r="N1528" s="54">
        <v>60</v>
      </c>
      <c r="O1528" s="55">
        <f t="shared" si="403"/>
        <v>1092.9000000000001</v>
      </c>
      <c r="P1528" s="57">
        <f t="shared" si="404"/>
        <v>1092</v>
      </c>
      <c r="Q1528" s="23"/>
      <c r="R1528" s="23"/>
      <c r="S1528" s="46">
        <v>25</v>
      </c>
      <c r="T1528" s="46">
        <v>25</v>
      </c>
      <c r="U1528" s="46">
        <f t="shared" si="385"/>
        <v>160</v>
      </c>
      <c r="V1528" s="15">
        <f t="shared" si="405"/>
        <v>210</v>
      </c>
    </row>
    <row r="1529" spans="1:22" ht="13.5" customHeight="1">
      <c r="A1529" s="235" t="str">
        <f t="shared" si="398"/>
        <v>LW7 13060Drewnopodobne</v>
      </c>
      <c r="B1529" s="18" t="s">
        <v>110</v>
      </c>
      <c r="C1529" s="14" t="s">
        <v>432</v>
      </c>
      <c r="D1529" s="15">
        <v>130</v>
      </c>
      <c r="E1529" s="13">
        <v>60</v>
      </c>
      <c r="F1529" s="61" t="s">
        <v>16</v>
      </c>
      <c r="G1529" s="43" t="str">
        <f t="shared" si="399"/>
        <v>40,59</v>
      </c>
      <c r="H1529" s="43" t="str">
        <f t="shared" si="400"/>
        <v>40,59</v>
      </c>
      <c r="I1529" s="43">
        <f t="shared" si="406"/>
        <v>43.59</v>
      </c>
      <c r="J1529" s="44"/>
      <c r="K1529" s="58">
        <f t="shared" si="401"/>
        <v>820</v>
      </c>
      <c r="L1529" s="51">
        <f t="shared" si="402"/>
        <v>820</v>
      </c>
      <c r="M1529" s="53">
        <v>1.1000000000000001</v>
      </c>
      <c r="N1529" s="54">
        <v>60</v>
      </c>
      <c r="O1529" s="55">
        <f t="shared" si="403"/>
        <v>962.00000000000011</v>
      </c>
      <c r="P1529" s="57">
        <f t="shared" si="404"/>
        <v>962</v>
      </c>
      <c r="Q1529" s="23"/>
      <c r="R1529" s="23"/>
      <c r="S1529" s="46">
        <v>25</v>
      </c>
      <c r="T1529" s="46">
        <v>25</v>
      </c>
      <c r="U1529" s="46">
        <f t="shared" si="385"/>
        <v>160</v>
      </c>
      <c r="V1529" s="15">
        <f t="shared" si="405"/>
        <v>210</v>
      </c>
    </row>
    <row r="1530" spans="1:22" ht="13.5" customHeight="1">
      <c r="A1530" s="235" t="str">
        <f t="shared" si="398"/>
        <v>LW8 13060Drewnopodobne</v>
      </c>
      <c r="B1530" s="18" t="s">
        <v>111</v>
      </c>
      <c r="C1530" s="14" t="s">
        <v>432</v>
      </c>
      <c r="D1530" s="15">
        <v>130</v>
      </c>
      <c r="E1530" s="13">
        <v>60</v>
      </c>
      <c r="F1530" s="61" t="s">
        <v>1754</v>
      </c>
      <c r="G1530" s="43" t="str">
        <f t="shared" si="399"/>
        <v>43,42</v>
      </c>
      <c r="H1530" s="43" t="str">
        <f t="shared" si="400"/>
        <v>43,42</v>
      </c>
      <c r="I1530" s="43">
        <f t="shared" si="406"/>
        <v>46.42</v>
      </c>
      <c r="J1530" s="44"/>
      <c r="K1530" s="58">
        <f t="shared" si="401"/>
        <v>895</v>
      </c>
      <c r="L1530" s="51">
        <f t="shared" si="402"/>
        <v>895</v>
      </c>
      <c r="M1530" s="53">
        <v>1.1000000000000001</v>
      </c>
      <c r="N1530" s="54">
        <v>60</v>
      </c>
      <c r="O1530" s="55">
        <f t="shared" si="403"/>
        <v>1044.5</v>
      </c>
      <c r="P1530" s="57">
        <f t="shared" si="404"/>
        <v>1044</v>
      </c>
      <c r="Q1530" s="23"/>
      <c r="R1530" s="23"/>
      <c r="S1530" s="46">
        <v>25</v>
      </c>
      <c r="T1530" s="46">
        <v>25</v>
      </c>
      <c r="U1530" s="46">
        <f t="shared" si="385"/>
        <v>160</v>
      </c>
      <c r="V1530" s="15">
        <f t="shared" si="405"/>
        <v>210</v>
      </c>
    </row>
    <row r="1531" spans="1:22" ht="13.5" customHeight="1">
      <c r="A1531" s="235" t="str">
        <f t="shared" si="398"/>
        <v>LW9 13060Drewnopodobne</v>
      </c>
      <c r="B1531" s="18" t="s">
        <v>112</v>
      </c>
      <c r="C1531" s="14" t="s">
        <v>432</v>
      </c>
      <c r="D1531" s="15">
        <v>130</v>
      </c>
      <c r="E1531" s="13">
        <v>60</v>
      </c>
      <c r="F1531" s="61" t="s">
        <v>1755</v>
      </c>
      <c r="G1531" s="43" t="str">
        <f t="shared" si="399"/>
        <v>43,12</v>
      </c>
      <c r="H1531" s="43" t="str">
        <f t="shared" si="400"/>
        <v>43,12</v>
      </c>
      <c r="I1531" s="43">
        <f t="shared" si="406"/>
        <v>46.12</v>
      </c>
      <c r="J1531" s="44"/>
      <c r="K1531" s="58">
        <f t="shared" si="401"/>
        <v>947.5</v>
      </c>
      <c r="L1531" s="51">
        <f t="shared" si="402"/>
        <v>948</v>
      </c>
      <c r="M1531" s="53">
        <v>1.1000000000000001</v>
      </c>
      <c r="N1531" s="54">
        <v>60</v>
      </c>
      <c r="O1531" s="55">
        <f t="shared" si="403"/>
        <v>1102.8000000000002</v>
      </c>
      <c r="P1531" s="57">
        <f t="shared" si="404"/>
        <v>1102</v>
      </c>
      <c r="Q1531" s="23"/>
      <c r="R1531" s="23"/>
      <c r="S1531" s="46">
        <v>25</v>
      </c>
      <c r="T1531" s="46">
        <v>25</v>
      </c>
      <c r="U1531" s="46">
        <f t="shared" si="385"/>
        <v>160</v>
      </c>
      <c r="V1531" s="15">
        <f t="shared" si="405"/>
        <v>210</v>
      </c>
    </row>
    <row r="1532" spans="1:22" ht="13.5" customHeight="1">
      <c r="A1532" s="235" t="str">
        <f t="shared" si="398"/>
        <v>LW10 13060Drewnopodobne</v>
      </c>
      <c r="B1532" s="18" t="s">
        <v>94</v>
      </c>
      <c r="C1532" s="14" t="s">
        <v>432</v>
      </c>
      <c r="D1532" s="15">
        <v>130</v>
      </c>
      <c r="E1532" s="13">
        <v>60</v>
      </c>
      <c r="F1532" s="61" t="s">
        <v>3255</v>
      </c>
      <c r="G1532" s="43" t="str">
        <f t="shared" si="399"/>
        <v>45,94</v>
      </c>
      <c r="H1532" s="43" t="str">
        <f t="shared" si="400"/>
        <v>45,94</v>
      </c>
      <c r="I1532" s="43">
        <f t="shared" si="406"/>
        <v>48.94</v>
      </c>
      <c r="J1532" s="44"/>
      <c r="K1532" s="58">
        <f t="shared" si="401"/>
        <v>1022</v>
      </c>
      <c r="L1532" s="51">
        <f t="shared" si="402"/>
        <v>1022</v>
      </c>
      <c r="M1532" s="53">
        <v>1.1000000000000001</v>
      </c>
      <c r="N1532" s="54">
        <v>60</v>
      </c>
      <c r="O1532" s="55">
        <f t="shared" si="403"/>
        <v>1184.2</v>
      </c>
      <c r="P1532" s="57">
        <f t="shared" si="404"/>
        <v>1184</v>
      </c>
      <c r="Q1532" s="23"/>
      <c r="R1532" s="23"/>
      <c r="S1532" s="46">
        <v>25</v>
      </c>
      <c r="T1532" s="46">
        <v>25</v>
      </c>
      <c r="U1532" s="46">
        <f t="shared" si="385"/>
        <v>160</v>
      </c>
      <c r="V1532" s="15">
        <f t="shared" si="405"/>
        <v>210</v>
      </c>
    </row>
    <row r="1533" spans="1:22" ht="13.5" customHeight="1">
      <c r="A1533" s="235" t="str">
        <f t="shared" si="398"/>
        <v>LW11 13060Drewnopodobne</v>
      </c>
      <c r="B1533" s="18" t="s">
        <v>95</v>
      </c>
      <c r="C1533" s="14" t="s">
        <v>432</v>
      </c>
      <c r="D1533" s="15">
        <v>130</v>
      </c>
      <c r="E1533" s="13">
        <v>60</v>
      </c>
      <c r="F1533" s="61" t="s">
        <v>3256</v>
      </c>
      <c r="G1533" s="43" t="str">
        <f t="shared" si="399"/>
        <v>46,78</v>
      </c>
      <c r="H1533" s="43" t="str">
        <f t="shared" si="400"/>
        <v>46,78</v>
      </c>
      <c r="I1533" s="43">
        <f t="shared" si="406"/>
        <v>49.78</v>
      </c>
      <c r="J1533" s="44"/>
      <c r="K1533" s="58">
        <f t="shared" si="401"/>
        <v>885.5</v>
      </c>
      <c r="L1533" s="51">
        <f t="shared" si="402"/>
        <v>886</v>
      </c>
      <c r="M1533" s="53">
        <v>1.1000000000000001</v>
      </c>
      <c r="N1533" s="54">
        <v>60</v>
      </c>
      <c r="O1533" s="55">
        <f t="shared" si="403"/>
        <v>1034.5999999999999</v>
      </c>
      <c r="P1533" s="57">
        <f t="shared" si="404"/>
        <v>1034</v>
      </c>
      <c r="Q1533" s="23"/>
      <c r="R1533" s="23"/>
      <c r="S1533" s="46">
        <v>25</v>
      </c>
      <c r="T1533" s="46">
        <v>25</v>
      </c>
      <c r="U1533" s="46">
        <f t="shared" si="385"/>
        <v>160</v>
      </c>
      <c r="V1533" s="15">
        <f t="shared" si="405"/>
        <v>210</v>
      </c>
    </row>
    <row r="1534" spans="1:22" ht="13.5" customHeight="1">
      <c r="A1534" s="235" t="str">
        <f t="shared" si="398"/>
        <v>LW12 13060Drewnopodobne</v>
      </c>
      <c r="B1534" s="18" t="s">
        <v>96</v>
      </c>
      <c r="C1534" s="14" t="s">
        <v>432</v>
      </c>
      <c r="D1534" s="15">
        <v>130</v>
      </c>
      <c r="E1534" s="13">
        <v>60</v>
      </c>
      <c r="F1534" s="61" t="s">
        <v>3257</v>
      </c>
      <c r="G1534" s="43" t="str">
        <f t="shared" si="399"/>
        <v>49,6</v>
      </c>
      <c r="H1534" s="43" t="str">
        <f t="shared" si="400"/>
        <v>49,6</v>
      </c>
      <c r="I1534" s="43">
        <f t="shared" si="406"/>
        <v>52.6</v>
      </c>
      <c r="J1534" s="44"/>
      <c r="K1534" s="58">
        <f t="shared" si="401"/>
        <v>1004</v>
      </c>
      <c r="L1534" s="51">
        <f t="shared" si="402"/>
        <v>1004</v>
      </c>
      <c r="M1534" s="53">
        <v>1.1000000000000001</v>
      </c>
      <c r="N1534" s="54">
        <v>60</v>
      </c>
      <c r="O1534" s="55">
        <f t="shared" si="403"/>
        <v>1164.4000000000001</v>
      </c>
      <c r="P1534" s="57">
        <f t="shared" si="404"/>
        <v>1164</v>
      </c>
      <c r="Q1534" s="23"/>
      <c r="R1534" s="23"/>
      <c r="S1534" s="46">
        <v>25</v>
      </c>
      <c r="T1534" s="46">
        <v>25</v>
      </c>
      <c r="U1534" s="46">
        <f t="shared" si="385"/>
        <v>180</v>
      </c>
      <c r="V1534" s="15">
        <f t="shared" si="405"/>
        <v>230</v>
      </c>
    </row>
    <row r="1535" spans="1:22" ht="13.5" customHeight="1">
      <c r="A1535" s="235" t="str">
        <f t="shared" si="398"/>
        <v>LW13 13060Drewnopodobne</v>
      </c>
      <c r="B1535" s="18" t="s">
        <v>97</v>
      </c>
      <c r="C1535" s="14" t="s">
        <v>432</v>
      </c>
      <c r="D1535" s="15">
        <v>130</v>
      </c>
      <c r="E1535" s="13">
        <v>60</v>
      </c>
      <c r="F1535" s="61" t="s">
        <v>3258</v>
      </c>
      <c r="G1535" s="43" t="str">
        <f t="shared" si="399"/>
        <v>48,57</v>
      </c>
      <c r="H1535" s="43" t="str">
        <f t="shared" si="400"/>
        <v>48,57</v>
      </c>
      <c r="I1535" s="43">
        <f t="shared" si="406"/>
        <v>51.57</v>
      </c>
      <c r="J1535" s="44"/>
      <c r="K1535" s="58">
        <f t="shared" si="401"/>
        <v>1004</v>
      </c>
      <c r="L1535" s="51">
        <f t="shared" si="402"/>
        <v>1004</v>
      </c>
      <c r="M1535" s="53">
        <v>1.1000000000000001</v>
      </c>
      <c r="N1535" s="54">
        <v>60</v>
      </c>
      <c r="O1535" s="55">
        <f t="shared" si="403"/>
        <v>1164.4000000000001</v>
      </c>
      <c r="P1535" s="57">
        <f t="shared" si="404"/>
        <v>1164</v>
      </c>
      <c r="Q1535" s="23"/>
      <c r="R1535" s="23"/>
      <c r="S1535" s="46">
        <v>25</v>
      </c>
      <c r="T1535" s="46">
        <v>25</v>
      </c>
      <c r="U1535" s="46">
        <f t="shared" si="385"/>
        <v>180</v>
      </c>
      <c r="V1535" s="15">
        <f t="shared" si="405"/>
        <v>230</v>
      </c>
    </row>
    <row r="1536" spans="1:22" ht="13.5" customHeight="1">
      <c r="A1536" s="235" t="str">
        <f t="shared" si="398"/>
        <v>LW14 13060Drewnopodobne</v>
      </c>
      <c r="B1536" s="18" t="s">
        <v>98</v>
      </c>
      <c r="C1536" s="14" t="s">
        <v>432</v>
      </c>
      <c r="D1536" s="15">
        <v>130</v>
      </c>
      <c r="E1536" s="13">
        <v>60</v>
      </c>
      <c r="F1536" s="61" t="s">
        <v>3259</v>
      </c>
      <c r="G1536" s="43" t="str">
        <f t="shared" si="399"/>
        <v>51,38</v>
      </c>
      <c r="H1536" s="43" t="str">
        <f t="shared" si="400"/>
        <v>51,38</v>
      </c>
      <c r="I1536" s="43">
        <f t="shared" si="406"/>
        <v>54.38</v>
      </c>
      <c r="J1536" s="44"/>
      <c r="K1536" s="58">
        <f t="shared" si="401"/>
        <v>1104.5</v>
      </c>
      <c r="L1536" s="51">
        <f t="shared" si="402"/>
        <v>1105</v>
      </c>
      <c r="M1536" s="53">
        <v>1.1000000000000001</v>
      </c>
      <c r="N1536" s="54">
        <v>60</v>
      </c>
      <c r="O1536" s="55">
        <f t="shared" si="403"/>
        <v>1275.5</v>
      </c>
      <c r="P1536" s="57">
        <f t="shared" si="404"/>
        <v>1275</v>
      </c>
      <c r="Q1536" s="23"/>
      <c r="R1536" s="23"/>
      <c r="S1536" s="46">
        <v>25</v>
      </c>
      <c r="T1536" s="46">
        <v>25</v>
      </c>
      <c r="U1536" s="46">
        <f t="shared" si="385"/>
        <v>180</v>
      </c>
      <c r="V1536" s="15">
        <f t="shared" si="405"/>
        <v>230</v>
      </c>
    </row>
    <row r="1537" spans="1:22" ht="13.5" customHeight="1">
      <c r="A1537" s="235" t="str">
        <f t="shared" si="398"/>
        <v>LW15 13060Drewnopodobne</v>
      </c>
      <c r="B1537" s="18" t="s">
        <v>99</v>
      </c>
      <c r="C1537" s="14" t="s">
        <v>432</v>
      </c>
      <c r="D1537" s="15">
        <v>130</v>
      </c>
      <c r="E1537" s="13">
        <v>60</v>
      </c>
      <c r="F1537" s="61" t="s">
        <v>3260</v>
      </c>
      <c r="G1537" s="43" t="str">
        <f t="shared" si="399"/>
        <v>46,02</v>
      </c>
      <c r="H1537" s="43" t="str">
        <f t="shared" si="400"/>
        <v>46,02</v>
      </c>
      <c r="I1537" s="43">
        <f t="shared" si="406"/>
        <v>49.02</v>
      </c>
      <c r="J1537" s="44"/>
      <c r="K1537" s="58">
        <f t="shared" si="401"/>
        <v>842</v>
      </c>
      <c r="L1537" s="51">
        <f t="shared" si="402"/>
        <v>842</v>
      </c>
      <c r="M1537" s="53">
        <v>1.1000000000000001</v>
      </c>
      <c r="N1537" s="54">
        <v>60</v>
      </c>
      <c r="O1537" s="55">
        <f t="shared" si="403"/>
        <v>986.2</v>
      </c>
      <c r="P1537" s="57">
        <f t="shared" si="404"/>
        <v>986</v>
      </c>
      <c r="Q1537" s="23"/>
      <c r="R1537" s="23"/>
      <c r="S1537" s="46">
        <v>25</v>
      </c>
      <c r="T1537" s="46">
        <v>25</v>
      </c>
      <c r="U1537" s="46">
        <f t="shared" si="385"/>
        <v>160</v>
      </c>
      <c r="V1537" s="15">
        <f t="shared" si="405"/>
        <v>210</v>
      </c>
    </row>
    <row r="1538" spans="1:22" ht="13.5" customHeight="1">
      <c r="A1538" s="235" t="str">
        <f t="shared" si="398"/>
        <v>LW16 13060Drewnopodobne</v>
      </c>
      <c r="B1538" s="18" t="s">
        <v>100</v>
      </c>
      <c r="C1538" s="14" t="s">
        <v>432</v>
      </c>
      <c r="D1538" s="15">
        <v>130</v>
      </c>
      <c r="E1538" s="13">
        <v>60</v>
      </c>
      <c r="F1538" s="61" t="s">
        <v>3261</v>
      </c>
      <c r="G1538" s="43" t="str">
        <f t="shared" si="399"/>
        <v>48,87</v>
      </c>
      <c r="H1538" s="43" t="str">
        <f t="shared" si="400"/>
        <v>48,87</v>
      </c>
      <c r="I1538" s="43">
        <f t="shared" si="406"/>
        <v>51.87</v>
      </c>
      <c r="J1538" s="44"/>
      <c r="K1538" s="58">
        <f t="shared" si="401"/>
        <v>995</v>
      </c>
      <c r="L1538" s="51">
        <f t="shared" si="402"/>
        <v>995</v>
      </c>
      <c r="M1538" s="53">
        <v>1.1000000000000001</v>
      </c>
      <c r="N1538" s="54">
        <v>60</v>
      </c>
      <c r="O1538" s="55">
        <f t="shared" si="403"/>
        <v>1154.5</v>
      </c>
      <c r="P1538" s="57">
        <f t="shared" si="404"/>
        <v>1154</v>
      </c>
      <c r="Q1538" s="23"/>
      <c r="R1538" s="23"/>
      <c r="S1538" s="46">
        <v>25</v>
      </c>
      <c r="T1538" s="46">
        <v>25</v>
      </c>
      <c r="U1538" s="46">
        <f t="shared" si="385"/>
        <v>180</v>
      </c>
      <c r="V1538" s="15">
        <f t="shared" si="405"/>
        <v>230</v>
      </c>
    </row>
    <row r="1539" spans="1:22" ht="13.5" customHeight="1">
      <c r="A1539" s="235" t="str">
        <f t="shared" si="398"/>
        <v>LW17 13060Drewnopodobne</v>
      </c>
      <c r="B1539" s="18" t="s">
        <v>101</v>
      </c>
      <c r="C1539" s="14" t="s">
        <v>432</v>
      </c>
      <c r="D1539" s="15">
        <v>130</v>
      </c>
      <c r="E1539" s="13">
        <v>60</v>
      </c>
      <c r="F1539" s="61" t="s">
        <v>3262</v>
      </c>
      <c r="G1539" s="43" t="str">
        <f t="shared" si="399"/>
        <v>49,4</v>
      </c>
      <c r="H1539" s="43" t="str">
        <f t="shared" si="400"/>
        <v>49,4</v>
      </c>
      <c r="I1539" s="43">
        <f t="shared" si="406"/>
        <v>52.4</v>
      </c>
      <c r="J1539" s="44"/>
      <c r="K1539" s="58">
        <f t="shared" si="401"/>
        <v>1088</v>
      </c>
      <c r="L1539" s="51">
        <f t="shared" si="402"/>
        <v>1088</v>
      </c>
      <c r="M1539" s="53">
        <v>1.1000000000000001</v>
      </c>
      <c r="N1539" s="54">
        <v>60</v>
      </c>
      <c r="O1539" s="55">
        <f t="shared" si="403"/>
        <v>1256.8000000000002</v>
      </c>
      <c r="P1539" s="57">
        <f t="shared" si="404"/>
        <v>1256</v>
      </c>
      <c r="Q1539" s="23"/>
      <c r="R1539" s="23"/>
      <c r="S1539" s="46">
        <v>25</v>
      </c>
      <c r="T1539" s="46">
        <v>25</v>
      </c>
      <c r="U1539" s="46">
        <f t="shared" ref="U1539:U1602" si="407">IF(I1539&lt;=$AA$5,$AB$4,IF(I1539&lt;=$AA$15,$AB$6,IF(I1539&lt;=$AA$17,$AB$16,IF(I1539&lt;=$AA$19,AB$18,IF(I1539&lt;=$AA$21,AB$20,IF(I1539&lt;=$AA$23,AB$22,AB$23))))))</f>
        <v>180</v>
      </c>
      <c r="V1539" s="15">
        <f t="shared" si="405"/>
        <v>230</v>
      </c>
    </row>
    <row r="1540" spans="1:22" ht="13.5" customHeight="1">
      <c r="A1540" s="235" t="str">
        <f t="shared" si="398"/>
        <v>LW18 13060Drewnopodobne</v>
      </c>
      <c r="B1540" s="18" t="s">
        <v>102</v>
      </c>
      <c r="C1540" s="14" t="s">
        <v>432</v>
      </c>
      <c r="D1540" s="15">
        <v>130</v>
      </c>
      <c r="E1540" s="13">
        <v>60</v>
      </c>
      <c r="F1540" s="61" t="s">
        <v>3263</v>
      </c>
      <c r="G1540" s="43" t="str">
        <f t="shared" si="399"/>
        <v>52,22</v>
      </c>
      <c r="H1540" s="43" t="str">
        <f t="shared" si="400"/>
        <v>52,22</v>
      </c>
      <c r="I1540" s="43">
        <f t="shared" si="406"/>
        <v>55.22</v>
      </c>
      <c r="J1540" s="44"/>
      <c r="K1540" s="58">
        <f t="shared" si="401"/>
        <v>1148.5</v>
      </c>
      <c r="L1540" s="51">
        <f t="shared" si="402"/>
        <v>1149</v>
      </c>
      <c r="M1540" s="53">
        <v>1.1000000000000001</v>
      </c>
      <c r="N1540" s="54">
        <v>60</v>
      </c>
      <c r="O1540" s="55">
        <f t="shared" si="403"/>
        <v>1323.9</v>
      </c>
      <c r="P1540" s="57">
        <f t="shared" si="404"/>
        <v>1323</v>
      </c>
      <c r="Q1540" s="23"/>
      <c r="R1540" s="23"/>
      <c r="S1540" s="46">
        <v>25</v>
      </c>
      <c r="T1540" s="46">
        <v>25</v>
      </c>
      <c r="U1540" s="46">
        <f t="shared" si="407"/>
        <v>200</v>
      </c>
      <c r="V1540" s="15">
        <f t="shared" si="405"/>
        <v>250</v>
      </c>
    </row>
    <row r="1541" spans="1:22" ht="13.5" customHeight="1">
      <c r="A1541" s="235" t="str">
        <f t="shared" si="398"/>
        <v>LW19 13060Drewnopodobne</v>
      </c>
      <c r="B1541" s="18" t="s">
        <v>103</v>
      </c>
      <c r="C1541" s="14" t="s">
        <v>432</v>
      </c>
      <c r="D1541" s="15">
        <v>130</v>
      </c>
      <c r="E1541" s="13">
        <v>60</v>
      </c>
      <c r="F1541" s="61" t="s">
        <v>47</v>
      </c>
      <c r="G1541" s="43" t="str">
        <f t="shared" si="399"/>
        <v>46,89</v>
      </c>
      <c r="H1541" s="43" t="str">
        <f t="shared" si="400"/>
        <v>46,89</v>
      </c>
      <c r="I1541" s="43">
        <f t="shared" si="406"/>
        <v>49.89</v>
      </c>
      <c r="J1541" s="44"/>
      <c r="K1541" s="58">
        <f t="shared" si="401"/>
        <v>935.5</v>
      </c>
      <c r="L1541" s="51">
        <f t="shared" si="402"/>
        <v>936</v>
      </c>
      <c r="M1541" s="53">
        <v>1.1000000000000001</v>
      </c>
      <c r="N1541" s="54">
        <v>60</v>
      </c>
      <c r="O1541" s="55">
        <f t="shared" si="403"/>
        <v>1089.6000000000001</v>
      </c>
      <c r="P1541" s="57">
        <f t="shared" si="404"/>
        <v>1089</v>
      </c>
      <c r="Q1541" s="23"/>
      <c r="R1541" s="23"/>
      <c r="S1541" s="46">
        <v>25</v>
      </c>
      <c r="T1541" s="46">
        <v>25</v>
      </c>
      <c r="U1541" s="46">
        <f t="shared" si="407"/>
        <v>160</v>
      </c>
      <c r="V1541" s="15">
        <f t="shared" si="405"/>
        <v>210</v>
      </c>
    </row>
    <row r="1542" spans="1:22" ht="13.5" customHeight="1">
      <c r="A1542" s="235" t="str">
        <f t="shared" si="398"/>
        <v>LW20 13060Drewnopodobne</v>
      </c>
      <c r="B1542" s="18" t="s">
        <v>105</v>
      </c>
      <c r="C1542" s="14" t="s">
        <v>432</v>
      </c>
      <c r="D1542" s="15">
        <v>130</v>
      </c>
      <c r="E1542" s="13">
        <v>60</v>
      </c>
      <c r="F1542" s="61" t="s">
        <v>3171</v>
      </c>
      <c r="G1542" s="43" t="str">
        <f t="shared" si="399"/>
        <v>49,74</v>
      </c>
      <c r="H1542" s="43" t="str">
        <f t="shared" si="400"/>
        <v>49,74</v>
      </c>
      <c r="I1542" s="43">
        <f t="shared" si="406"/>
        <v>52.74</v>
      </c>
      <c r="J1542" s="44"/>
      <c r="K1542" s="58">
        <f t="shared" si="401"/>
        <v>1036.5</v>
      </c>
      <c r="L1542" s="51">
        <f t="shared" si="402"/>
        <v>1037</v>
      </c>
      <c r="M1542" s="53">
        <v>1.1000000000000001</v>
      </c>
      <c r="N1542" s="54">
        <v>60</v>
      </c>
      <c r="O1542" s="55">
        <f t="shared" si="403"/>
        <v>1200.7</v>
      </c>
      <c r="P1542" s="57">
        <f t="shared" si="404"/>
        <v>1200</v>
      </c>
      <c r="Q1542" s="23"/>
      <c r="R1542" s="23"/>
      <c r="S1542" s="46">
        <v>25</v>
      </c>
      <c r="T1542" s="46">
        <v>25</v>
      </c>
      <c r="U1542" s="46">
        <f t="shared" si="407"/>
        <v>180</v>
      </c>
      <c r="V1542" s="15">
        <f t="shared" si="405"/>
        <v>230</v>
      </c>
    </row>
    <row r="1543" spans="1:22" ht="13.5" customHeight="1">
      <c r="A1543" s="235" t="str">
        <f t="shared" si="398"/>
        <v>LW2513060Drewnopodobne</v>
      </c>
      <c r="B1543" s="20" t="s">
        <v>559</v>
      </c>
      <c r="C1543" s="14" t="s">
        <v>432</v>
      </c>
      <c r="D1543" s="15">
        <v>130</v>
      </c>
      <c r="E1543" s="13">
        <v>60</v>
      </c>
      <c r="F1543" s="61" t="s">
        <v>13</v>
      </c>
      <c r="G1543" s="43" t="str">
        <f t="shared" si="399"/>
        <v>38,16</v>
      </c>
      <c r="H1543" s="43" t="str">
        <f t="shared" si="400"/>
        <v>38,16</v>
      </c>
      <c r="I1543" s="43">
        <f t="shared" si="406"/>
        <v>41.16</v>
      </c>
      <c r="J1543" s="44"/>
      <c r="K1543" s="58">
        <f t="shared" si="401"/>
        <v>829</v>
      </c>
      <c r="L1543" s="51">
        <f t="shared" si="402"/>
        <v>829</v>
      </c>
      <c r="M1543" s="53">
        <v>1.1000000000000001</v>
      </c>
      <c r="N1543" s="54">
        <v>60</v>
      </c>
      <c r="O1543" s="55">
        <f t="shared" si="403"/>
        <v>971.90000000000009</v>
      </c>
      <c r="P1543" s="57">
        <f t="shared" si="404"/>
        <v>971</v>
      </c>
      <c r="Q1543" s="23"/>
      <c r="R1543" s="23"/>
      <c r="S1543" s="46">
        <v>25</v>
      </c>
      <c r="T1543" s="46">
        <v>25</v>
      </c>
      <c r="U1543" s="46">
        <f t="shared" si="407"/>
        <v>160</v>
      </c>
      <c r="V1543" s="15">
        <f t="shared" si="405"/>
        <v>210</v>
      </c>
    </row>
    <row r="1544" spans="1:22" ht="13.5" customHeight="1">
      <c r="A1544" s="235" t="str">
        <f t="shared" si="398"/>
        <v>LW2613060Drewnopodobne</v>
      </c>
      <c r="B1544" s="20" t="s">
        <v>560</v>
      </c>
      <c r="C1544" s="14" t="s">
        <v>432</v>
      </c>
      <c r="D1544" s="15">
        <v>130</v>
      </c>
      <c r="E1544" s="13">
        <v>60</v>
      </c>
      <c r="F1544" s="61" t="s">
        <v>35</v>
      </c>
      <c r="G1544" s="43" t="str">
        <f t="shared" si="399"/>
        <v>41</v>
      </c>
      <c r="H1544" s="43" t="str">
        <f t="shared" si="400"/>
        <v>41</v>
      </c>
      <c r="I1544" s="43">
        <f t="shared" si="406"/>
        <v>44</v>
      </c>
      <c r="J1544" s="44"/>
      <c r="K1544" s="58">
        <f t="shared" si="401"/>
        <v>967.5</v>
      </c>
      <c r="L1544" s="51">
        <f t="shared" si="402"/>
        <v>968</v>
      </c>
      <c r="M1544" s="53">
        <v>1.1000000000000001</v>
      </c>
      <c r="N1544" s="54">
        <v>60</v>
      </c>
      <c r="O1544" s="55">
        <f t="shared" si="403"/>
        <v>1124.8000000000002</v>
      </c>
      <c r="P1544" s="57">
        <f t="shared" si="404"/>
        <v>1124</v>
      </c>
      <c r="Q1544" s="23"/>
      <c r="R1544" s="23"/>
      <c r="S1544" s="46">
        <v>25</v>
      </c>
      <c r="T1544" s="46">
        <v>25</v>
      </c>
      <c r="U1544" s="46">
        <f t="shared" si="407"/>
        <v>160</v>
      </c>
      <c r="V1544" s="15">
        <f t="shared" si="405"/>
        <v>210</v>
      </c>
    </row>
    <row r="1545" spans="1:22" ht="13.5" customHeight="1">
      <c r="A1545" s="235" t="str">
        <f t="shared" si="398"/>
        <v>LW2713060Drewnopodobne</v>
      </c>
      <c r="B1545" s="20" t="s">
        <v>1738</v>
      </c>
      <c r="C1545" s="14" t="s">
        <v>432</v>
      </c>
      <c r="D1545" s="15">
        <v>130</v>
      </c>
      <c r="E1545" s="13">
        <v>60</v>
      </c>
      <c r="F1545" s="61" t="s">
        <v>3264</v>
      </c>
      <c r="G1545" s="43" t="str">
        <f t="shared" si="399"/>
        <v>41,67</v>
      </c>
      <c r="H1545" s="43" t="str">
        <f t="shared" si="400"/>
        <v>41,67</v>
      </c>
      <c r="I1545" s="43">
        <f t="shared" si="406"/>
        <v>44.67</v>
      </c>
      <c r="J1545" s="44"/>
      <c r="K1545" s="58">
        <f t="shared" si="401"/>
        <v>935</v>
      </c>
      <c r="L1545" s="51">
        <f t="shared" si="402"/>
        <v>935</v>
      </c>
      <c r="M1545" s="53">
        <v>1.1000000000000001</v>
      </c>
      <c r="N1545" s="54">
        <v>60</v>
      </c>
      <c r="O1545" s="55">
        <f t="shared" si="403"/>
        <v>1088.5</v>
      </c>
      <c r="P1545" s="57">
        <f t="shared" si="404"/>
        <v>1088</v>
      </c>
      <c r="Q1545" s="23"/>
      <c r="R1545" s="23"/>
      <c r="S1545" s="46">
        <v>25</v>
      </c>
      <c r="T1545" s="46">
        <v>25</v>
      </c>
      <c r="U1545" s="46">
        <f t="shared" si="407"/>
        <v>160</v>
      </c>
      <c r="V1545" s="15">
        <f t="shared" si="405"/>
        <v>210</v>
      </c>
    </row>
    <row r="1546" spans="1:22" ht="13.5" customHeight="1">
      <c r="A1546" s="235" t="str">
        <f t="shared" si="398"/>
        <v>LW2813060Drewnopodobne</v>
      </c>
      <c r="B1546" s="20" t="s">
        <v>1739</v>
      </c>
      <c r="C1546" s="14" t="s">
        <v>432</v>
      </c>
      <c r="D1546" s="15">
        <v>130</v>
      </c>
      <c r="E1546" s="13">
        <v>60</v>
      </c>
      <c r="F1546" s="61" t="s">
        <v>3265</v>
      </c>
      <c r="G1546" s="43" t="str">
        <f t="shared" si="399"/>
        <v>44,64</v>
      </c>
      <c r="H1546" s="43" t="str">
        <f t="shared" si="400"/>
        <v>44,64</v>
      </c>
      <c r="I1546" s="43">
        <f t="shared" si="406"/>
        <v>47.64</v>
      </c>
      <c r="J1546" s="44"/>
      <c r="K1546" s="58">
        <f t="shared" si="401"/>
        <v>1096.5</v>
      </c>
      <c r="L1546" s="51">
        <f t="shared" si="402"/>
        <v>1097</v>
      </c>
      <c r="M1546" s="53">
        <v>1.1000000000000001</v>
      </c>
      <c r="N1546" s="54">
        <v>60</v>
      </c>
      <c r="O1546" s="55">
        <f t="shared" si="403"/>
        <v>1266.7</v>
      </c>
      <c r="P1546" s="57">
        <f t="shared" si="404"/>
        <v>1266</v>
      </c>
      <c r="Q1546" s="23"/>
      <c r="R1546" s="23"/>
      <c r="S1546" s="46">
        <v>25</v>
      </c>
      <c r="T1546" s="46">
        <v>25</v>
      </c>
      <c r="U1546" s="46">
        <f t="shared" si="407"/>
        <v>160</v>
      </c>
      <c r="V1546" s="15">
        <f t="shared" si="405"/>
        <v>210</v>
      </c>
    </row>
    <row r="1547" spans="1:22" ht="13.5" customHeight="1">
      <c r="A1547" s="235" t="str">
        <f t="shared" si="398"/>
        <v>LW2913060Drewnopodobne</v>
      </c>
      <c r="B1547" s="20" t="s">
        <v>1740</v>
      </c>
      <c r="C1547" s="14" t="s">
        <v>432</v>
      </c>
      <c r="D1547" s="15">
        <v>130</v>
      </c>
      <c r="E1547" s="13">
        <v>60</v>
      </c>
      <c r="F1547" s="61" t="s">
        <v>3266</v>
      </c>
      <c r="G1547" s="43" t="str">
        <f t="shared" si="399"/>
        <v>47,72</v>
      </c>
      <c r="H1547" s="43" t="str">
        <f t="shared" si="400"/>
        <v>47,72</v>
      </c>
      <c r="I1547" s="43">
        <f t="shared" si="406"/>
        <v>50.72</v>
      </c>
      <c r="J1547" s="44"/>
      <c r="K1547" s="58">
        <f t="shared" si="401"/>
        <v>1030.5</v>
      </c>
      <c r="L1547" s="51">
        <f t="shared" si="402"/>
        <v>1031</v>
      </c>
      <c r="M1547" s="53">
        <v>1.1000000000000001</v>
      </c>
      <c r="N1547" s="54">
        <v>60</v>
      </c>
      <c r="O1547" s="55">
        <f t="shared" si="403"/>
        <v>1194.1000000000001</v>
      </c>
      <c r="P1547" s="57">
        <f t="shared" si="404"/>
        <v>1194</v>
      </c>
      <c r="Q1547" s="23"/>
      <c r="R1547" s="23"/>
      <c r="S1547" s="46">
        <v>25</v>
      </c>
      <c r="T1547" s="46">
        <v>25</v>
      </c>
      <c r="U1547" s="46">
        <f t="shared" si="407"/>
        <v>180</v>
      </c>
      <c r="V1547" s="15">
        <f t="shared" si="405"/>
        <v>230</v>
      </c>
    </row>
    <row r="1548" spans="1:22" ht="13.5" customHeight="1">
      <c r="A1548" s="235" t="str">
        <f t="shared" si="398"/>
        <v>LW3013060Drewnopodobne</v>
      </c>
      <c r="B1548" s="20" t="s">
        <v>1742</v>
      </c>
      <c r="C1548" s="14" t="s">
        <v>432</v>
      </c>
      <c r="D1548" s="15">
        <v>130</v>
      </c>
      <c r="E1548" s="13">
        <v>60</v>
      </c>
      <c r="F1548" s="61" t="s">
        <v>23</v>
      </c>
      <c r="G1548" s="43" t="str">
        <f t="shared" si="399"/>
        <v>50,69</v>
      </c>
      <c r="H1548" s="43" t="str">
        <f t="shared" si="400"/>
        <v>50,69</v>
      </c>
      <c r="I1548" s="43">
        <f t="shared" si="406"/>
        <v>53.69</v>
      </c>
      <c r="J1548" s="44"/>
      <c r="K1548" s="58">
        <f t="shared" si="401"/>
        <v>1239.5</v>
      </c>
      <c r="L1548" s="51">
        <f t="shared" si="402"/>
        <v>1240</v>
      </c>
      <c r="M1548" s="53">
        <v>1.1000000000000001</v>
      </c>
      <c r="N1548" s="54">
        <v>60</v>
      </c>
      <c r="O1548" s="55">
        <f t="shared" si="403"/>
        <v>1424</v>
      </c>
      <c r="P1548" s="57">
        <f t="shared" si="404"/>
        <v>1424</v>
      </c>
      <c r="Q1548" s="23"/>
      <c r="R1548" s="23"/>
      <c r="S1548" s="46">
        <v>25</v>
      </c>
      <c r="T1548" s="46">
        <v>25</v>
      </c>
      <c r="U1548" s="46">
        <f t="shared" si="407"/>
        <v>180</v>
      </c>
      <c r="V1548" s="15">
        <f t="shared" si="405"/>
        <v>230</v>
      </c>
    </row>
    <row r="1549" spans="1:22" ht="13.5" customHeight="1">
      <c r="A1549" s="235" t="str">
        <f t="shared" si="398"/>
        <v>LW3113060Drewnopodobne</v>
      </c>
      <c r="B1549" s="20" t="s">
        <v>1743</v>
      </c>
      <c r="C1549" s="14" t="s">
        <v>432</v>
      </c>
      <c r="D1549" s="15">
        <v>130</v>
      </c>
      <c r="E1549" s="13">
        <v>60</v>
      </c>
      <c r="F1549" s="61" t="s">
        <v>3267</v>
      </c>
      <c r="G1549" s="43" t="str">
        <f t="shared" si="399"/>
        <v>52,01</v>
      </c>
      <c r="H1549" s="43" t="str">
        <f t="shared" si="400"/>
        <v>52,01</v>
      </c>
      <c r="I1549" s="43">
        <f t="shared" si="406"/>
        <v>55.01</v>
      </c>
      <c r="J1549" s="13"/>
      <c r="K1549" s="58">
        <f t="shared" si="401"/>
        <v>1149</v>
      </c>
      <c r="L1549" s="51">
        <f t="shared" si="402"/>
        <v>1149</v>
      </c>
      <c r="M1549" s="53">
        <v>1.1000000000000001</v>
      </c>
      <c r="N1549" s="54">
        <v>60</v>
      </c>
      <c r="O1549" s="55">
        <f t="shared" si="403"/>
        <v>1323.9</v>
      </c>
      <c r="P1549" s="57">
        <f t="shared" si="404"/>
        <v>1323</v>
      </c>
      <c r="Q1549" s="23"/>
      <c r="R1549" s="23"/>
      <c r="S1549" s="46">
        <v>25</v>
      </c>
      <c r="T1549" s="46">
        <v>25</v>
      </c>
      <c r="U1549" s="46">
        <f t="shared" si="407"/>
        <v>180</v>
      </c>
      <c r="V1549" s="15">
        <f t="shared" si="405"/>
        <v>230</v>
      </c>
    </row>
    <row r="1550" spans="1:22" ht="13.5" customHeight="1">
      <c r="A1550" s="235" t="str">
        <f t="shared" si="398"/>
        <v>LW3213060Drewnopodobne</v>
      </c>
      <c r="B1550" s="20" t="s">
        <v>1744</v>
      </c>
      <c r="C1550" s="14" t="s">
        <v>432</v>
      </c>
      <c r="D1550" s="15">
        <v>130</v>
      </c>
      <c r="E1550" s="13">
        <v>60</v>
      </c>
      <c r="F1550" s="61" t="s">
        <v>3268</v>
      </c>
      <c r="G1550" s="43" t="str">
        <f t="shared" si="399"/>
        <v>54,98</v>
      </c>
      <c r="H1550" s="43" t="str">
        <f t="shared" si="400"/>
        <v>54,98</v>
      </c>
      <c r="I1550" s="43">
        <f t="shared" si="406"/>
        <v>57.98</v>
      </c>
      <c r="J1550" s="44"/>
      <c r="K1550" s="58">
        <f t="shared" si="401"/>
        <v>1306.5</v>
      </c>
      <c r="L1550" s="51">
        <f t="shared" si="402"/>
        <v>1307</v>
      </c>
      <c r="M1550" s="53">
        <v>1.1000000000000001</v>
      </c>
      <c r="N1550" s="54">
        <v>60</v>
      </c>
      <c r="O1550" s="55">
        <f t="shared" si="403"/>
        <v>1497.7</v>
      </c>
      <c r="P1550" s="57">
        <f t="shared" si="404"/>
        <v>1497</v>
      </c>
      <c r="Q1550" s="23"/>
      <c r="R1550" s="23"/>
      <c r="S1550" s="46">
        <v>25</v>
      </c>
      <c r="T1550" s="46">
        <v>25</v>
      </c>
      <c r="U1550" s="46">
        <f t="shared" si="407"/>
        <v>200</v>
      </c>
      <c r="V1550" s="15">
        <f t="shared" si="405"/>
        <v>250</v>
      </c>
    </row>
    <row r="1551" spans="1:22" ht="13.5" customHeight="1">
      <c r="A1551" s="235" t="str">
        <f t="shared" si="398"/>
        <v>LW3313060Drewnopodobne</v>
      </c>
      <c r="B1551" s="20" t="s">
        <v>1745</v>
      </c>
      <c r="C1551" s="14" t="s">
        <v>432</v>
      </c>
      <c r="D1551" s="15">
        <v>130</v>
      </c>
      <c r="E1551" s="13">
        <v>60</v>
      </c>
      <c r="F1551" s="61" t="s">
        <v>3269</v>
      </c>
      <c r="G1551" s="43" t="str">
        <f t="shared" si="399"/>
        <v>56,36</v>
      </c>
      <c r="H1551" s="43" t="str">
        <f t="shared" si="400"/>
        <v>56,36</v>
      </c>
      <c r="I1551" s="43">
        <f t="shared" si="406"/>
        <v>59.36</v>
      </c>
      <c r="J1551" s="44"/>
      <c r="K1551" s="58">
        <f t="shared" si="401"/>
        <v>1130</v>
      </c>
      <c r="L1551" s="51">
        <f t="shared" si="402"/>
        <v>1130</v>
      </c>
      <c r="M1551" s="53">
        <v>1.1000000000000001</v>
      </c>
      <c r="N1551" s="54">
        <v>60</v>
      </c>
      <c r="O1551" s="55">
        <f t="shared" si="403"/>
        <v>1303</v>
      </c>
      <c r="P1551" s="57">
        <f t="shared" si="404"/>
        <v>1303</v>
      </c>
      <c r="Q1551" s="23"/>
      <c r="R1551" s="23"/>
      <c r="S1551" s="46">
        <v>25</v>
      </c>
      <c r="T1551" s="46">
        <v>25</v>
      </c>
      <c r="U1551" s="46">
        <f t="shared" si="407"/>
        <v>200</v>
      </c>
      <c r="V1551" s="15">
        <f t="shared" si="405"/>
        <v>250</v>
      </c>
    </row>
    <row r="1552" spans="1:22" ht="13.5" customHeight="1">
      <c r="A1552" s="235" t="str">
        <f t="shared" si="398"/>
        <v>LW3413060Drewnopodobne</v>
      </c>
      <c r="B1552" s="20" t="s">
        <v>1746</v>
      </c>
      <c r="C1552" s="14" t="s">
        <v>432</v>
      </c>
      <c r="D1552" s="15">
        <v>130</v>
      </c>
      <c r="E1552" s="13">
        <v>60</v>
      </c>
      <c r="F1552" s="61" t="s">
        <v>3270</v>
      </c>
      <c r="G1552" s="43" t="str">
        <f t="shared" si="399"/>
        <v>55,4</v>
      </c>
      <c r="H1552" s="43" t="str">
        <f t="shared" si="400"/>
        <v>55,4</v>
      </c>
      <c r="I1552" s="43">
        <f t="shared" si="406"/>
        <v>58.4</v>
      </c>
      <c r="J1552" s="44"/>
      <c r="K1552" s="58">
        <f t="shared" si="401"/>
        <v>1314</v>
      </c>
      <c r="L1552" s="51">
        <f t="shared" si="402"/>
        <v>1314</v>
      </c>
      <c r="M1552" s="53">
        <v>1.1000000000000001</v>
      </c>
      <c r="N1552" s="54">
        <v>60</v>
      </c>
      <c r="O1552" s="55">
        <f t="shared" si="403"/>
        <v>1505.4</v>
      </c>
      <c r="P1552" s="57">
        <f t="shared" si="404"/>
        <v>1505</v>
      </c>
      <c r="Q1552" s="23"/>
      <c r="R1552" s="23"/>
      <c r="S1552" s="46">
        <v>25</v>
      </c>
      <c r="T1552" s="46">
        <v>25</v>
      </c>
      <c r="U1552" s="46">
        <f t="shared" si="407"/>
        <v>200</v>
      </c>
      <c r="V1552" s="15">
        <f t="shared" si="405"/>
        <v>250</v>
      </c>
    </row>
    <row r="1553" spans="1:35" ht="13.5" customHeight="1">
      <c r="A1553" s="235" t="str">
        <f t="shared" si="398"/>
        <v>LW3513060Drewnopodobne</v>
      </c>
      <c r="B1553" s="20" t="s">
        <v>1747</v>
      </c>
      <c r="C1553" s="14" t="s">
        <v>432</v>
      </c>
      <c r="D1553" s="15">
        <v>130</v>
      </c>
      <c r="E1553" s="13">
        <v>60</v>
      </c>
      <c r="F1553" s="61" t="s">
        <v>2771</v>
      </c>
      <c r="G1553" s="43" t="str">
        <f t="shared" si="399"/>
        <v>47,03</v>
      </c>
      <c r="H1553" s="43" t="str">
        <f t="shared" si="400"/>
        <v>47,03</v>
      </c>
      <c r="I1553" s="43">
        <f t="shared" si="406"/>
        <v>50.03</v>
      </c>
      <c r="J1553" s="44"/>
      <c r="K1553" s="58">
        <f t="shared" si="401"/>
        <v>904.5</v>
      </c>
      <c r="L1553" s="51">
        <f t="shared" si="402"/>
        <v>905</v>
      </c>
      <c r="M1553" s="53">
        <v>1.1000000000000001</v>
      </c>
      <c r="N1553" s="54">
        <v>60</v>
      </c>
      <c r="O1553" s="55">
        <f t="shared" si="403"/>
        <v>1055.5</v>
      </c>
      <c r="P1553" s="57">
        <f t="shared" si="404"/>
        <v>1055</v>
      </c>
      <c r="Q1553" s="23"/>
      <c r="R1553" s="23"/>
      <c r="S1553" s="46">
        <v>25</v>
      </c>
      <c r="T1553" s="46">
        <v>25</v>
      </c>
      <c r="U1553" s="46">
        <f t="shared" si="407"/>
        <v>180</v>
      </c>
      <c r="V1553" s="15">
        <f t="shared" si="405"/>
        <v>230</v>
      </c>
    </row>
    <row r="1554" spans="1:35" ht="13.5" customHeight="1">
      <c r="A1554" s="235" t="str">
        <f t="shared" si="398"/>
        <v>LW3613060Drewnopodobne</v>
      </c>
      <c r="B1554" s="20" t="s">
        <v>1748</v>
      </c>
      <c r="C1554" s="14" t="s">
        <v>432</v>
      </c>
      <c r="D1554" s="15">
        <v>130</v>
      </c>
      <c r="E1554" s="13">
        <v>60</v>
      </c>
      <c r="F1554" s="61" t="s">
        <v>3271</v>
      </c>
      <c r="G1554" s="43" t="str">
        <f t="shared" si="399"/>
        <v>50</v>
      </c>
      <c r="H1554" s="43" t="str">
        <f t="shared" si="400"/>
        <v>50</v>
      </c>
      <c r="I1554" s="43">
        <f t="shared" si="406"/>
        <v>53</v>
      </c>
      <c r="J1554" s="44"/>
      <c r="K1554" s="58">
        <f t="shared" si="401"/>
        <v>1062</v>
      </c>
      <c r="L1554" s="51">
        <f t="shared" si="402"/>
        <v>1062</v>
      </c>
      <c r="M1554" s="53">
        <v>1.1000000000000001</v>
      </c>
      <c r="N1554" s="54">
        <v>60</v>
      </c>
      <c r="O1554" s="55">
        <f t="shared" si="403"/>
        <v>1228.2</v>
      </c>
      <c r="P1554" s="57">
        <f t="shared" si="404"/>
        <v>1228</v>
      </c>
      <c r="Q1554" s="23"/>
      <c r="R1554" s="23"/>
      <c r="S1554" s="46">
        <v>25</v>
      </c>
      <c r="T1554" s="46">
        <v>25</v>
      </c>
      <c r="U1554" s="46">
        <f t="shared" si="407"/>
        <v>180</v>
      </c>
      <c r="V1554" s="15">
        <f t="shared" si="405"/>
        <v>230</v>
      </c>
    </row>
    <row r="1555" spans="1:35" ht="13.5" customHeight="1">
      <c r="A1555" s="235" t="str">
        <f t="shared" si="398"/>
        <v>LW3713060Drewnopodobne</v>
      </c>
      <c r="B1555" s="20" t="s">
        <v>1907</v>
      </c>
      <c r="C1555" s="14" t="s">
        <v>432</v>
      </c>
      <c r="D1555" s="15">
        <v>130</v>
      </c>
      <c r="E1555" s="13">
        <v>60</v>
      </c>
      <c r="F1555" s="61" t="s">
        <v>2950</v>
      </c>
      <c r="G1555" s="43" t="str">
        <f t="shared" si="399"/>
        <v>46,8</v>
      </c>
      <c r="H1555" s="43" t="str">
        <f t="shared" si="400"/>
        <v>46,8</v>
      </c>
      <c r="I1555" s="43">
        <f t="shared" si="406"/>
        <v>49.8</v>
      </c>
      <c r="J1555" s="44"/>
      <c r="K1555" s="58">
        <f t="shared" si="401"/>
        <v>833</v>
      </c>
      <c r="L1555" s="51">
        <f t="shared" si="402"/>
        <v>833</v>
      </c>
      <c r="M1555" s="53">
        <v>1.1000000000000001</v>
      </c>
      <c r="N1555" s="54">
        <v>60</v>
      </c>
      <c r="O1555" s="55">
        <f t="shared" si="403"/>
        <v>976.30000000000007</v>
      </c>
      <c r="P1555" s="57">
        <f t="shared" si="404"/>
        <v>976</v>
      </c>
      <c r="Q1555" s="23"/>
      <c r="R1555" s="23"/>
      <c r="S1555" s="46">
        <v>25</v>
      </c>
      <c r="T1555" s="46">
        <v>25</v>
      </c>
      <c r="U1555" s="46">
        <f t="shared" si="407"/>
        <v>160</v>
      </c>
      <c r="V1555" s="15">
        <f t="shared" si="405"/>
        <v>210</v>
      </c>
    </row>
    <row r="1556" spans="1:35" s="4" customFormat="1" ht="13.5" customHeight="1">
      <c r="A1556" s="235" t="str">
        <f t="shared" si="398"/>
        <v>LW3813060Drewnopodobne</v>
      </c>
      <c r="B1556" s="20" t="s">
        <v>1978</v>
      </c>
      <c r="C1556" s="14" t="s">
        <v>432</v>
      </c>
      <c r="D1556" s="15">
        <v>130</v>
      </c>
      <c r="E1556" s="13">
        <v>60</v>
      </c>
      <c r="F1556" s="61" t="s">
        <v>3272</v>
      </c>
      <c r="G1556" s="43" t="str">
        <f t="shared" si="399"/>
        <v>47,43</v>
      </c>
      <c r="H1556" s="43" t="str">
        <f t="shared" si="400"/>
        <v>47,43</v>
      </c>
      <c r="I1556" s="43">
        <f t="shared" si="406"/>
        <v>50.43</v>
      </c>
      <c r="J1556" s="44"/>
      <c r="K1556" s="58">
        <f t="shared" si="401"/>
        <v>975.5</v>
      </c>
      <c r="L1556" s="51">
        <f t="shared" si="402"/>
        <v>976</v>
      </c>
      <c r="M1556" s="53">
        <v>1.1000000000000001</v>
      </c>
      <c r="N1556" s="54">
        <v>60</v>
      </c>
      <c r="O1556" s="55">
        <f t="shared" si="403"/>
        <v>1133.6000000000001</v>
      </c>
      <c r="P1556" s="57">
        <f t="shared" si="404"/>
        <v>1133</v>
      </c>
      <c r="Q1556" s="23"/>
      <c r="R1556" s="23"/>
      <c r="S1556" s="46">
        <v>25</v>
      </c>
      <c r="T1556" s="46">
        <v>25</v>
      </c>
      <c r="U1556" s="46">
        <f t="shared" si="407"/>
        <v>180</v>
      </c>
      <c r="V1556" s="15">
        <f t="shared" si="405"/>
        <v>230</v>
      </c>
    </row>
    <row r="1557" spans="1:35" ht="13.5" customHeight="1">
      <c r="A1557" s="23" t="str">
        <f t="shared" ref="A1557:A1593" si="408">CONCATENATE(B1557,D1557,E1557,C1557)</f>
        <v>LW duble 1 13070Podstawowy</v>
      </c>
      <c r="B1557" s="18" t="s">
        <v>90</v>
      </c>
      <c r="C1557" s="14" t="s">
        <v>431</v>
      </c>
      <c r="D1557" s="15">
        <v>130</v>
      </c>
      <c r="E1557" s="13">
        <v>70</v>
      </c>
      <c r="F1557" s="61" t="s">
        <v>1773</v>
      </c>
      <c r="G1557" s="43" t="str">
        <f t="shared" ref="G1557:G1593" si="409">LEFT(F1557,FIND("kg",F1557)-2)</f>
        <v>55,23</v>
      </c>
      <c r="H1557" s="43" t="str">
        <f t="shared" ref="H1557:H1593" si="410">MID(G1557,1,5)</f>
        <v>55,23</v>
      </c>
      <c r="I1557" s="43">
        <f t="shared" ref="I1557:I1593" si="411">H1557+3</f>
        <v>58.23</v>
      </c>
      <c r="J1557" s="61" t="s">
        <v>1816</v>
      </c>
      <c r="K1557" s="58" t="str">
        <f t="shared" ref="K1557:K1593" si="412">LEFT(J1557,FIND("zł",J1557)-2)</f>
        <v>777,72</v>
      </c>
      <c r="L1557" s="47">
        <f t="shared" ref="L1557:L1593" si="413">ROUNDUP(K1557,0)</f>
        <v>778</v>
      </c>
      <c r="M1557" s="53">
        <v>1.1000000000000001</v>
      </c>
      <c r="N1557" s="54">
        <v>60</v>
      </c>
      <c r="O1557" s="55">
        <f t="shared" ref="O1557:O1593" si="414">L1557*M1557+N1557</f>
        <v>915.80000000000007</v>
      </c>
      <c r="P1557" s="57">
        <f>INT(O1557)</f>
        <v>915</v>
      </c>
      <c r="Q1557" s="23"/>
      <c r="R1557" s="23"/>
      <c r="S1557" s="46">
        <v>25</v>
      </c>
      <c r="T1557" s="46">
        <v>25</v>
      </c>
      <c r="U1557" s="46">
        <f t="shared" si="407"/>
        <v>200</v>
      </c>
      <c r="V1557" s="15">
        <f t="shared" ref="V1557:V1593" si="415">SUM(S1557:U1557)</f>
        <v>250</v>
      </c>
      <c r="Y1557" s="4"/>
      <c r="Z1557" s="4"/>
      <c r="AA1557" s="40"/>
      <c r="AB1557" s="5"/>
      <c r="AC1557" s="4"/>
      <c r="AD1557" s="5"/>
      <c r="AE1557" s="4"/>
      <c r="AF1557" s="4"/>
      <c r="AG1557" s="4"/>
      <c r="AH1557" s="4"/>
      <c r="AI1557" s="4"/>
    </row>
    <row r="1558" spans="1:35" ht="13.5" customHeight="1">
      <c r="A1558" s="23" t="str">
        <f t="shared" si="408"/>
        <v>LW duble 213070Podstawowy</v>
      </c>
      <c r="B1558" s="18" t="s">
        <v>1749</v>
      </c>
      <c r="C1558" s="14" t="s">
        <v>431</v>
      </c>
      <c r="D1558" s="15">
        <v>130</v>
      </c>
      <c r="E1558" s="13">
        <v>70</v>
      </c>
      <c r="F1558" s="61" t="s">
        <v>1774</v>
      </c>
      <c r="G1558" s="43" t="str">
        <f t="shared" si="409"/>
        <v>50,62</v>
      </c>
      <c r="H1558" s="43" t="str">
        <f t="shared" si="410"/>
        <v>50,62</v>
      </c>
      <c r="I1558" s="43">
        <f t="shared" si="411"/>
        <v>53.62</v>
      </c>
      <c r="J1558" s="61" t="s">
        <v>1817</v>
      </c>
      <c r="K1558" s="58" t="str">
        <f t="shared" si="412"/>
        <v>862,96</v>
      </c>
      <c r="L1558" s="47">
        <f t="shared" si="413"/>
        <v>863</v>
      </c>
      <c r="M1558" s="53">
        <v>1.1000000000000001</v>
      </c>
      <c r="N1558" s="54">
        <v>60</v>
      </c>
      <c r="O1558" s="55">
        <f t="shared" si="414"/>
        <v>1009.3000000000001</v>
      </c>
      <c r="P1558" s="57">
        <f t="shared" ref="P1558:P1593" si="416">INT(O1558)</f>
        <v>1009</v>
      </c>
      <c r="Q1558" s="23"/>
      <c r="R1558" s="23"/>
      <c r="S1558" s="46">
        <v>25</v>
      </c>
      <c r="T1558" s="46">
        <v>25</v>
      </c>
      <c r="U1558" s="46">
        <f t="shared" si="407"/>
        <v>180</v>
      </c>
      <c r="V1558" s="15">
        <f t="shared" si="415"/>
        <v>230</v>
      </c>
      <c r="Y1558" s="4"/>
      <c r="Z1558" s="4"/>
      <c r="AA1558" s="40"/>
      <c r="AB1558" s="5"/>
      <c r="AC1558" s="4"/>
      <c r="AD1558" s="4"/>
      <c r="AE1558" s="4"/>
      <c r="AF1558" s="4"/>
      <c r="AG1558" s="4"/>
      <c r="AH1558" s="4"/>
      <c r="AI1558" s="4"/>
    </row>
    <row r="1559" spans="1:35" ht="13.5" customHeight="1">
      <c r="A1559" s="23" t="str">
        <f t="shared" si="408"/>
        <v>LW duble 3 13070Podstawowy</v>
      </c>
      <c r="B1559" s="18" t="s">
        <v>92</v>
      </c>
      <c r="C1559" s="14" t="s">
        <v>431</v>
      </c>
      <c r="D1559" s="15">
        <v>130</v>
      </c>
      <c r="E1559" s="13">
        <v>70</v>
      </c>
      <c r="F1559" s="61" t="s">
        <v>1775</v>
      </c>
      <c r="G1559" s="43" t="str">
        <f t="shared" si="409"/>
        <v>59,87</v>
      </c>
      <c r="H1559" s="43" t="str">
        <f t="shared" si="410"/>
        <v>59,87</v>
      </c>
      <c r="I1559" s="43">
        <f t="shared" si="411"/>
        <v>62.87</v>
      </c>
      <c r="J1559" s="61" t="s">
        <v>1818</v>
      </c>
      <c r="K1559" s="58" t="str">
        <f t="shared" si="412"/>
        <v>1095,25</v>
      </c>
      <c r="L1559" s="47">
        <f t="shared" si="413"/>
        <v>1096</v>
      </c>
      <c r="M1559" s="53">
        <v>1.1000000000000001</v>
      </c>
      <c r="N1559" s="54">
        <v>60</v>
      </c>
      <c r="O1559" s="55">
        <f t="shared" si="414"/>
        <v>1265.6000000000001</v>
      </c>
      <c r="P1559" s="57">
        <f t="shared" si="416"/>
        <v>1265</v>
      </c>
      <c r="Q1559" s="23"/>
      <c r="R1559" s="23"/>
      <c r="S1559" s="46">
        <v>25</v>
      </c>
      <c r="T1559" s="46">
        <v>25</v>
      </c>
      <c r="U1559" s="46">
        <f t="shared" si="407"/>
        <v>200</v>
      </c>
      <c r="V1559" s="15">
        <f t="shared" si="415"/>
        <v>250</v>
      </c>
      <c r="Y1559" s="4"/>
      <c r="Z1559" s="4"/>
      <c r="AA1559" s="40"/>
      <c r="AB1559" s="5"/>
      <c r="AC1559" s="4"/>
      <c r="AD1559" s="4"/>
      <c r="AE1559" s="4"/>
      <c r="AF1559" s="4"/>
      <c r="AG1559" s="4"/>
      <c r="AH1559" s="4"/>
      <c r="AI1559" s="4"/>
    </row>
    <row r="1560" spans="1:35" ht="13.5" customHeight="1">
      <c r="A1560" s="23" t="str">
        <f t="shared" si="408"/>
        <v>LW1 13070Podstawowy</v>
      </c>
      <c r="B1560" s="18" t="s">
        <v>93</v>
      </c>
      <c r="C1560" s="14" t="s">
        <v>431</v>
      </c>
      <c r="D1560" s="15">
        <v>130</v>
      </c>
      <c r="E1560" s="13">
        <v>70</v>
      </c>
      <c r="F1560" s="61" t="s">
        <v>1776</v>
      </c>
      <c r="G1560" s="43" t="str">
        <f t="shared" si="409"/>
        <v>40,58</v>
      </c>
      <c r="H1560" s="43" t="str">
        <f t="shared" si="410"/>
        <v>40,58</v>
      </c>
      <c r="I1560" s="43">
        <f t="shared" si="411"/>
        <v>43.58</v>
      </c>
      <c r="J1560" s="61" t="s">
        <v>1819</v>
      </c>
      <c r="K1560" s="58" t="str">
        <f t="shared" si="412"/>
        <v>511,47</v>
      </c>
      <c r="L1560" s="47">
        <f t="shared" si="413"/>
        <v>512</v>
      </c>
      <c r="M1560" s="53">
        <v>1.1000000000000001</v>
      </c>
      <c r="N1560" s="54">
        <v>60</v>
      </c>
      <c r="O1560" s="55">
        <f t="shared" si="414"/>
        <v>623.20000000000005</v>
      </c>
      <c r="P1560" s="57">
        <f t="shared" si="416"/>
        <v>623</v>
      </c>
      <c r="Q1560" s="23"/>
      <c r="R1560" s="23"/>
      <c r="S1560" s="46">
        <v>25</v>
      </c>
      <c r="T1560" s="46">
        <v>25</v>
      </c>
      <c r="U1560" s="46">
        <f t="shared" si="407"/>
        <v>160</v>
      </c>
      <c r="V1560" s="15">
        <f t="shared" si="415"/>
        <v>210</v>
      </c>
      <c r="Y1560" s="4"/>
      <c r="Z1560" s="4"/>
      <c r="AA1560" s="40"/>
      <c r="AB1560" s="5"/>
      <c r="AC1560" s="4"/>
      <c r="AD1560" s="4"/>
      <c r="AE1560" s="4"/>
      <c r="AF1560" s="4"/>
      <c r="AG1560" s="4"/>
      <c r="AH1560" s="4"/>
      <c r="AI1560" s="4"/>
    </row>
    <row r="1561" spans="1:35" ht="13.5" customHeight="1">
      <c r="A1561" s="23" t="str">
        <f t="shared" si="408"/>
        <v>LW2 13070Podstawowy</v>
      </c>
      <c r="B1561" s="18" t="s">
        <v>104</v>
      </c>
      <c r="C1561" s="14" t="s">
        <v>431</v>
      </c>
      <c r="D1561" s="15">
        <v>130</v>
      </c>
      <c r="E1561" s="13">
        <v>70</v>
      </c>
      <c r="F1561" s="61" t="s">
        <v>1777</v>
      </c>
      <c r="G1561" s="43" t="str">
        <f t="shared" si="409"/>
        <v>42,06</v>
      </c>
      <c r="H1561" s="43" t="str">
        <f t="shared" si="410"/>
        <v>42,06</v>
      </c>
      <c r="I1561" s="43">
        <f t="shared" si="411"/>
        <v>45.06</v>
      </c>
      <c r="J1561" s="61" t="s">
        <v>1820</v>
      </c>
      <c r="K1561" s="58" t="str">
        <f t="shared" si="412"/>
        <v>559,42</v>
      </c>
      <c r="L1561" s="47">
        <f t="shared" si="413"/>
        <v>560</v>
      </c>
      <c r="M1561" s="53">
        <v>1.1000000000000001</v>
      </c>
      <c r="N1561" s="54">
        <v>60</v>
      </c>
      <c r="O1561" s="55">
        <f t="shared" si="414"/>
        <v>676</v>
      </c>
      <c r="P1561" s="57">
        <f t="shared" si="416"/>
        <v>676</v>
      </c>
      <c r="Q1561" s="23"/>
      <c r="R1561" s="23"/>
      <c r="S1561" s="46">
        <v>25</v>
      </c>
      <c r="T1561" s="46">
        <v>25</v>
      </c>
      <c r="U1561" s="46">
        <f t="shared" si="407"/>
        <v>160</v>
      </c>
      <c r="V1561" s="15">
        <f t="shared" si="415"/>
        <v>210</v>
      </c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</row>
    <row r="1562" spans="1:35" ht="13.5" customHeight="1">
      <c r="A1562" s="23" t="str">
        <f t="shared" si="408"/>
        <v>LW3 13070Podstawowy</v>
      </c>
      <c r="B1562" s="18" t="s">
        <v>106</v>
      </c>
      <c r="C1562" s="14" t="s">
        <v>431</v>
      </c>
      <c r="D1562" s="15">
        <v>130</v>
      </c>
      <c r="E1562" s="13">
        <v>70</v>
      </c>
      <c r="F1562" s="61" t="s">
        <v>1778</v>
      </c>
      <c r="G1562" s="43" t="str">
        <f t="shared" si="409"/>
        <v>44,14</v>
      </c>
      <c r="H1562" s="43" t="str">
        <f t="shared" si="410"/>
        <v>44,14</v>
      </c>
      <c r="I1562" s="43">
        <f t="shared" si="411"/>
        <v>47.14</v>
      </c>
      <c r="J1562" s="61" t="s">
        <v>1821</v>
      </c>
      <c r="K1562" s="58" t="str">
        <f t="shared" si="412"/>
        <v>583,64</v>
      </c>
      <c r="L1562" s="47">
        <f t="shared" si="413"/>
        <v>584</v>
      </c>
      <c r="M1562" s="53">
        <v>1.1000000000000001</v>
      </c>
      <c r="N1562" s="54">
        <v>60</v>
      </c>
      <c r="O1562" s="55">
        <f t="shared" si="414"/>
        <v>702.40000000000009</v>
      </c>
      <c r="P1562" s="57">
        <f t="shared" si="416"/>
        <v>702</v>
      </c>
      <c r="Q1562" s="23"/>
      <c r="R1562" s="23"/>
      <c r="S1562" s="46">
        <v>25</v>
      </c>
      <c r="T1562" s="46">
        <v>25</v>
      </c>
      <c r="U1562" s="46">
        <f t="shared" si="407"/>
        <v>160</v>
      </c>
      <c r="V1562" s="15">
        <f t="shared" si="415"/>
        <v>210</v>
      </c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</row>
    <row r="1563" spans="1:35" ht="13.5" customHeight="1">
      <c r="A1563" s="23" t="str">
        <f t="shared" si="408"/>
        <v>LW4 13070Podstawowy</v>
      </c>
      <c r="B1563" s="18" t="s">
        <v>107</v>
      </c>
      <c r="C1563" s="14" t="s">
        <v>431</v>
      </c>
      <c r="D1563" s="15">
        <v>130</v>
      </c>
      <c r="E1563" s="13">
        <v>70</v>
      </c>
      <c r="F1563" s="61" t="s">
        <v>60</v>
      </c>
      <c r="G1563" s="43" t="str">
        <f t="shared" si="409"/>
        <v>48,43</v>
      </c>
      <c r="H1563" s="43" t="str">
        <f t="shared" si="410"/>
        <v>48,43</v>
      </c>
      <c r="I1563" s="43">
        <f t="shared" si="411"/>
        <v>51.43</v>
      </c>
      <c r="J1563" s="61" t="s">
        <v>1822</v>
      </c>
      <c r="K1563" s="58" t="str">
        <f t="shared" si="412"/>
        <v>662,97</v>
      </c>
      <c r="L1563" s="47">
        <f t="shared" si="413"/>
        <v>663</v>
      </c>
      <c r="M1563" s="53">
        <v>1.1000000000000001</v>
      </c>
      <c r="N1563" s="54">
        <v>60</v>
      </c>
      <c r="O1563" s="55">
        <f t="shared" si="414"/>
        <v>789.30000000000007</v>
      </c>
      <c r="P1563" s="57">
        <f t="shared" si="416"/>
        <v>789</v>
      </c>
      <c r="Q1563" s="23"/>
      <c r="R1563" s="23"/>
      <c r="S1563" s="46">
        <v>25</v>
      </c>
      <c r="T1563" s="46">
        <v>25</v>
      </c>
      <c r="U1563" s="46">
        <f t="shared" si="407"/>
        <v>180</v>
      </c>
      <c r="V1563" s="15">
        <f t="shared" si="415"/>
        <v>230</v>
      </c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</row>
    <row r="1564" spans="1:35" ht="13.5" customHeight="1">
      <c r="A1564" s="23" t="str">
        <f t="shared" si="408"/>
        <v>LW5 13070Podstawowy</v>
      </c>
      <c r="B1564" s="18" t="s">
        <v>108</v>
      </c>
      <c r="C1564" s="14" t="s">
        <v>431</v>
      </c>
      <c r="D1564" s="15">
        <v>130</v>
      </c>
      <c r="E1564" s="13">
        <v>70</v>
      </c>
      <c r="F1564" s="61" t="s">
        <v>1779</v>
      </c>
      <c r="G1564" s="43" t="str">
        <f t="shared" si="409"/>
        <v>49,05</v>
      </c>
      <c r="H1564" s="43" t="str">
        <f t="shared" si="410"/>
        <v>49,05</v>
      </c>
      <c r="I1564" s="43">
        <f t="shared" si="411"/>
        <v>52.05</v>
      </c>
      <c r="J1564" s="61" t="s">
        <v>1823</v>
      </c>
      <c r="K1564" s="58" t="str">
        <f t="shared" si="412"/>
        <v>694,59</v>
      </c>
      <c r="L1564" s="47">
        <f t="shared" si="413"/>
        <v>695</v>
      </c>
      <c r="M1564" s="53">
        <v>1.1000000000000001</v>
      </c>
      <c r="N1564" s="54">
        <v>60</v>
      </c>
      <c r="O1564" s="55">
        <f t="shared" si="414"/>
        <v>824.50000000000011</v>
      </c>
      <c r="P1564" s="57">
        <f t="shared" si="416"/>
        <v>824</v>
      </c>
      <c r="Q1564" s="23"/>
      <c r="R1564" s="23"/>
      <c r="S1564" s="46">
        <v>25</v>
      </c>
      <c r="T1564" s="46">
        <v>25</v>
      </c>
      <c r="U1564" s="46">
        <f t="shared" si="407"/>
        <v>180</v>
      </c>
      <c r="V1564" s="15">
        <f t="shared" si="415"/>
        <v>230</v>
      </c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</row>
    <row r="1565" spans="1:35" ht="13.5" customHeight="1">
      <c r="A1565" s="23" t="str">
        <f t="shared" si="408"/>
        <v>LW6 13070Podstawowy</v>
      </c>
      <c r="B1565" s="18" t="s">
        <v>109</v>
      </c>
      <c r="C1565" s="14" t="s">
        <v>431</v>
      </c>
      <c r="D1565" s="15">
        <v>130</v>
      </c>
      <c r="E1565" s="13">
        <v>70</v>
      </c>
      <c r="F1565" s="61" t="s">
        <v>1780</v>
      </c>
      <c r="G1565" s="43" t="str">
        <f t="shared" si="409"/>
        <v>51,87</v>
      </c>
      <c r="H1565" s="43" t="str">
        <f t="shared" si="410"/>
        <v>51,87</v>
      </c>
      <c r="I1565" s="43">
        <f t="shared" si="411"/>
        <v>54.87</v>
      </c>
      <c r="J1565" s="61" t="s">
        <v>1824</v>
      </c>
      <c r="K1565" s="58" t="str">
        <f t="shared" si="412"/>
        <v>756,62</v>
      </c>
      <c r="L1565" s="47">
        <f t="shared" si="413"/>
        <v>757</v>
      </c>
      <c r="M1565" s="53">
        <v>1.1000000000000001</v>
      </c>
      <c r="N1565" s="54">
        <v>60</v>
      </c>
      <c r="O1565" s="55">
        <f t="shared" si="414"/>
        <v>892.7</v>
      </c>
      <c r="P1565" s="57">
        <f t="shared" si="416"/>
        <v>892</v>
      </c>
      <c r="Q1565" s="23"/>
      <c r="R1565" s="23"/>
      <c r="S1565" s="46">
        <v>25</v>
      </c>
      <c r="T1565" s="46">
        <v>25</v>
      </c>
      <c r="U1565" s="46">
        <f t="shared" si="407"/>
        <v>180</v>
      </c>
      <c r="V1565" s="15">
        <f t="shared" si="415"/>
        <v>230</v>
      </c>
    </row>
    <row r="1566" spans="1:35" ht="13.5" customHeight="1">
      <c r="A1566" s="23" t="str">
        <f t="shared" si="408"/>
        <v>LW7 13070Podstawowy</v>
      </c>
      <c r="B1566" s="18" t="s">
        <v>110</v>
      </c>
      <c r="C1566" s="14" t="s">
        <v>431</v>
      </c>
      <c r="D1566" s="15">
        <v>130</v>
      </c>
      <c r="E1566" s="13">
        <v>70</v>
      </c>
      <c r="F1566" s="61" t="s">
        <v>1781</v>
      </c>
      <c r="G1566" s="43" t="str">
        <f t="shared" si="409"/>
        <v>47,27</v>
      </c>
      <c r="H1566" s="43" t="str">
        <f t="shared" si="410"/>
        <v>47,27</v>
      </c>
      <c r="I1566" s="43">
        <f t="shared" si="411"/>
        <v>50.27</v>
      </c>
      <c r="J1566" s="61" t="s">
        <v>1825</v>
      </c>
      <c r="K1566" s="58" t="str">
        <f t="shared" si="412"/>
        <v>658,79</v>
      </c>
      <c r="L1566" s="47">
        <f t="shared" si="413"/>
        <v>659</v>
      </c>
      <c r="M1566" s="53">
        <v>1.1000000000000001</v>
      </c>
      <c r="N1566" s="54">
        <v>60</v>
      </c>
      <c r="O1566" s="55">
        <f t="shared" si="414"/>
        <v>784.90000000000009</v>
      </c>
      <c r="P1566" s="57">
        <f t="shared" si="416"/>
        <v>784</v>
      </c>
      <c r="Q1566" s="23"/>
      <c r="R1566" s="23"/>
      <c r="S1566" s="46">
        <v>25</v>
      </c>
      <c r="T1566" s="46">
        <v>25</v>
      </c>
      <c r="U1566" s="46">
        <f t="shared" si="407"/>
        <v>180</v>
      </c>
      <c r="V1566" s="15">
        <f t="shared" si="415"/>
        <v>230</v>
      </c>
    </row>
    <row r="1567" spans="1:35" ht="13.5" customHeight="1">
      <c r="A1567" s="23" t="str">
        <f t="shared" si="408"/>
        <v>LW8 13070Podstawowy</v>
      </c>
      <c r="B1567" s="18" t="s">
        <v>111</v>
      </c>
      <c r="C1567" s="14" t="s">
        <v>431</v>
      </c>
      <c r="D1567" s="15">
        <v>130</v>
      </c>
      <c r="E1567" s="13">
        <v>70</v>
      </c>
      <c r="F1567" s="61" t="s">
        <v>1782</v>
      </c>
      <c r="G1567" s="43" t="str">
        <f t="shared" si="409"/>
        <v>50,1</v>
      </c>
      <c r="H1567" s="43" t="str">
        <f t="shared" si="410"/>
        <v>50,1</v>
      </c>
      <c r="I1567" s="43">
        <f t="shared" si="411"/>
        <v>53.1</v>
      </c>
      <c r="J1567" s="61" t="s">
        <v>1826</v>
      </c>
      <c r="K1567" s="58" t="str">
        <f t="shared" si="412"/>
        <v>720,89</v>
      </c>
      <c r="L1567" s="47">
        <f t="shared" si="413"/>
        <v>721</v>
      </c>
      <c r="M1567" s="53">
        <v>1.1000000000000001</v>
      </c>
      <c r="N1567" s="54">
        <v>60</v>
      </c>
      <c r="O1567" s="55">
        <f t="shared" si="414"/>
        <v>853.1</v>
      </c>
      <c r="P1567" s="57">
        <f t="shared" si="416"/>
        <v>853</v>
      </c>
      <c r="Q1567" s="23"/>
      <c r="R1567" s="23"/>
      <c r="S1567" s="46">
        <v>25</v>
      </c>
      <c r="T1567" s="46">
        <v>25</v>
      </c>
      <c r="U1567" s="46">
        <f t="shared" si="407"/>
        <v>180</v>
      </c>
      <c r="V1567" s="15">
        <f t="shared" si="415"/>
        <v>230</v>
      </c>
    </row>
    <row r="1568" spans="1:35" ht="13.5" customHeight="1">
      <c r="A1568" s="23" t="str">
        <f t="shared" si="408"/>
        <v>LW9 13070Podstawowy</v>
      </c>
      <c r="B1568" s="18" t="s">
        <v>112</v>
      </c>
      <c r="C1568" s="14" t="s">
        <v>431</v>
      </c>
      <c r="D1568" s="15">
        <v>130</v>
      </c>
      <c r="E1568" s="13">
        <v>70</v>
      </c>
      <c r="F1568" s="61" t="s">
        <v>1783</v>
      </c>
      <c r="G1568" s="43" t="str">
        <f t="shared" si="409"/>
        <v>49,3</v>
      </c>
      <c r="H1568" s="43" t="str">
        <f t="shared" si="410"/>
        <v>49,3</v>
      </c>
      <c r="I1568" s="43">
        <f t="shared" si="411"/>
        <v>52.3</v>
      </c>
      <c r="J1568" s="61" t="s">
        <v>1827</v>
      </c>
      <c r="K1568" s="58" t="str">
        <f t="shared" si="412"/>
        <v>764,15</v>
      </c>
      <c r="L1568" s="47">
        <f t="shared" si="413"/>
        <v>765</v>
      </c>
      <c r="M1568" s="53">
        <v>1.1000000000000001</v>
      </c>
      <c r="N1568" s="54">
        <v>60</v>
      </c>
      <c r="O1568" s="55">
        <f t="shared" si="414"/>
        <v>901.50000000000011</v>
      </c>
      <c r="P1568" s="57">
        <f t="shared" si="416"/>
        <v>901</v>
      </c>
      <c r="Q1568" s="23"/>
      <c r="R1568" s="23"/>
      <c r="S1568" s="46">
        <v>25</v>
      </c>
      <c r="T1568" s="46">
        <v>25</v>
      </c>
      <c r="U1568" s="46">
        <f t="shared" si="407"/>
        <v>180</v>
      </c>
      <c r="V1568" s="15">
        <f t="shared" si="415"/>
        <v>230</v>
      </c>
    </row>
    <row r="1569" spans="1:29" ht="13.5" customHeight="1">
      <c r="A1569" s="23" t="str">
        <f t="shared" si="408"/>
        <v>LW10 13070Podstawowy</v>
      </c>
      <c r="B1569" s="18" t="s">
        <v>94</v>
      </c>
      <c r="C1569" s="14" t="s">
        <v>431</v>
      </c>
      <c r="D1569" s="15">
        <v>130</v>
      </c>
      <c r="E1569" s="13">
        <v>70</v>
      </c>
      <c r="F1569" s="61" t="s">
        <v>1784</v>
      </c>
      <c r="G1569" s="43" t="str">
        <f t="shared" si="409"/>
        <v>52,11</v>
      </c>
      <c r="H1569" s="43" t="str">
        <f t="shared" si="410"/>
        <v>52,11</v>
      </c>
      <c r="I1569" s="43">
        <f t="shared" si="411"/>
        <v>55.11</v>
      </c>
      <c r="J1569" s="61" t="s">
        <v>1828</v>
      </c>
      <c r="K1569" s="58" t="str">
        <f t="shared" si="412"/>
        <v>826,15</v>
      </c>
      <c r="L1569" s="47">
        <f t="shared" si="413"/>
        <v>827</v>
      </c>
      <c r="M1569" s="53">
        <v>1.1000000000000001</v>
      </c>
      <c r="N1569" s="54">
        <v>60</v>
      </c>
      <c r="O1569" s="55">
        <f t="shared" si="414"/>
        <v>969.7</v>
      </c>
      <c r="P1569" s="57">
        <f t="shared" si="416"/>
        <v>969</v>
      </c>
      <c r="Q1569" s="23"/>
      <c r="R1569" s="23"/>
      <c r="S1569" s="46">
        <v>25</v>
      </c>
      <c r="T1569" s="46">
        <v>25</v>
      </c>
      <c r="U1569" s="46">
        <f t="shared" si="407"/>
        <v>200</v>
      </c>
      <c r="V1569" s="15">
        <f t="shared" si="415"/>
        <v>250</v>
      </c>
      <c r="AA1569" s="8"/>
      <c r="AB1569" s="7"/>
    </row>
    <row r="1570" spans="1:29" ht="13.5" customHeight="1">
      <c r="A1570" s="23" t="str">
        <f t="shared" si="408"/>
        <v>LW11 13070Podstawowy</v>
      </c>
      <c r="B1570" s="18" t="s">
        <v>95</v>
      </c>
      <c r="C1570" s="14" t="s">
        <v>431</v>
      </c>
      <c r="D1570" s="15">
        <v>130</v>
      </c>
      <c r="E1570" s="13">
        <v>70</v>
      </c>
      <c r="F1570" s="61" t="s">
        <v>1785</v>
      </c>
      <c r="G1570" s="43" t="str">
        <f t="shared" si="409"/>
        <v>54,15</v>
      </c>
      <c r="H1570" s="43" t="str">
        <f t="shared" si="410"/>
        <v>54,15</v>
      </c>
      <c r="I1570" s="43">
        <f t="shared" si="411"/>
        <v>57.15</v>
      </c>
      <c r="J1570" s="61" t="s">
        <v>1829</v>
      </c>
      <c r="K1570" s="58" t="str">
        <f t="shared" si="412"/>
        <v>711,42</v>
      </c>
      <c r="L1570" s="47">
        <f t="shared" si="413"/>
        <v>712</v>
      </c>
      <c r="M1570" s="53">
        <v>1.1000000000000001</v>
      </c>
      <c r="N1570" s="54">
        <v>60</v>
      </c>
      <c r="O1570" s="55">
        <f t="shared" si="414"/>
        <v>843.2</v>
      </c>
      <c r="P1570" s="57">
        <f t="shared" si="416"/>
        <v>843</v>
      </c>
      <c r="Q1570" s="23"/>
      <c r="R1570" s="23"/>
      <c r="S1570" s="46">
        <v>25</v>
      </c>
      <c r="T1570" s="46">
        <v>25</v>
      </c>
      <c r="U1570" s="46">
        <f t="shared" si="407"/>
        <v>200</v>
      </c>
      <c r="V1570" s="15">
        <f t="shared" si="415"/>
        <v>250</v>
      </c>
      <c r="AA1570" s="8"/>
      <c r="AB1570" s="5"/>
      <c r="AC1570" s="4"/>
    </row>
    <row r="1571" spans="1:29" ht="13.5" customHeight="1">
      <c r="A1571" s="23" t="str">
        <f t="shared" si="408"/>
        <v>LW12 13070Podstawowy</v>
      </c>
      <c r="B1571" s="18" t="s">
        <v>96</v>
      </c>
      <c r="C1571" s="14" t="s">
        <v>431</v>
      </c>
      <c r="D1571" s="15">
        <v>130</v>
      </c>
      <c r="E1571" s="13">
        <v>70</v>
      </c>
      <c r="F1571" s="61" t="s">
        <v>1786</v>
      </c>
      <c r="G1571" s="43" t="str">
        <f t="shared" si="409"/>
        <v>56,97</v>
      </c>
      <c r="H1571" s="43" t="str">
        <f t="shared" si="410"/>
        <v>56,97</v>
      </c>
      <c r="I1571" s="43">
        <f t="shared" si="411"/>
        <v>59.97</v>
      </c>
      <c r="J1571" s="61" t="s">
        <v>1830</v>
      </c>
      <c r="K1571" s="58" t="str">
        <f t="shared" si="412"/>
        <v>811,64</v>
      </c>
      <c r="L1571" s="47">
        <f t="shared" si="413"/>
        <v>812</v>
      </c>
      <c r="M1571" s="53">
        <v>1.1000000000000001</v>
      </c>
      <c r="N1571" s="54">
        <v>60</v>
      </c>
      <c r="O1571" s="55">
        <f t="shared" si="414"/>
        <v>953.2</v>
      </c>
      <c r="P1571" s="57">
        <f t="shared" si="416"/>
        <v>953</v>
      </c>
      <c r="Q1571" s="23"/>
      <c r="R1571" s="23"/>
      <c r="S1571" s="46">
        <v>25</v>
      </c>
      <c r="T1571" s="46">
        <v>25</v>
      </c>
      <c r="U1571" s="46">
        <f t="shared" si="407"/>
        <v>200</v>
      </c>
      <c r="V1571" s="15">
        <f t="shared" si="415"/>
        <v>250</v>
      </c>
      <c r="AA1571" s="8"/>
      <c r="AB1571" s="5"/>
      <c r="AC1571" s="4"/>
    </row>
    <row r="1572" spans="1:29" ht="13.5" customHeight="1">
      <c r="A1572" s="23" t="str">
        <f t="shared" si="408"/>
        <v>LW13 13070Podstawowy</v>
      </c>
      <c r="B1572" s="18" t="s">
        <v>97</v>
      </c>
      <c r="C1572" s="14" t="s">
        <v>431</v>
      </c>
      <c r="D1572" s="15">
        <v>130</v>
      </c>
      <c r="E1572" s="13">
        <v>70</v>
      </c>
      <c r="F1572" s="61" t="s">
        <v>1787</v>
      </c>
      <c r="G1572" s="43" t="str">
        <f t="shared" si="409"/>
        <v>55,44</v>
      </c>
      <c r="H1572" s="43" t="str">
        <f t="shared" si="410"/>
        <v>55,44</v>
      </c>
      <c r="I1572" s="43">
        <f t="shared" si="411"/>
        <v>58.44</v>
      </c>
      <c r="J1572" s="61" t="s">
        <v>1831</v>
      </c>
      <c r="K1572" s="58" t="str">
        <f t="shared" si="412"/>
        <v>810,32</v>
      </c>
      <c r="L1572" s="47">
        <f t="shared" si="413"/>
        <v>811</v>
      </c>
      <c r="M1572" s="53">
        <v>1.1000000000000001</v>
      </c>
      <c r="N1572" s="54">
        <v>60</v>
      </c>
      <c r="O1572" s="55">
        <f t="shared" si="414"/>
        <v>952.1</v>
      </c>
      <c r="P1572" s="57">
        <f t="shared" si="416"/>
        <v>952</v>
      </c>
      <c r="Q1572" s="23"/>
      <c r="R1572" s="23"/>
      <c r="S1572" s="46">
        <v>25</v>
      </c>
      <c r="T1572" s="46">
        <v>25</v>
      </c>
      <c r="U1572" s="46">
        <f t="shared" si="407"/>
        <v>200</v>
      </c>
      <c r="V1572" s="15">
        <f t="shared" si="415"/>
        <v>250</v>
      </c>
      <c r="AA1572" s="8"/>
      <c r="AB1572" s="5"/>
      <c r="AC1572" s="4"/>
    </row>
    <row r="1573" spans="1:29" ht="13.5" customHeight="1">
      <c r="A1573" s="23" t="str">
        <f t="shared" si="408"/>
        <v>LW14 13070Podstawowy</v>
      </c>
      <c r="B1573" s="18" t="s">
        <v>98</v>
      </c>
      <c r="C1573" s="14" t="s">
        <v>431</v>
      </c>
      <c r="D1573" s="15">
        <v>130</v>
      </c>
      <c r="E1573" s="13">
        <v>70</v>
      </c>
      <c r="F1573" s="61" t="s">
        <v>1788</v>
      </c>
      <c r="G1573" s="43" t="str">
        <f t="shared" si="409"/>
        <v>58,26</v>
      </c>
      <c r="H1573" s="43" t="str">
        <f t="shared" si="410"/>
        <v>58,26</v>
      </c>
      <c r="I1573" s="43">
        <f t="shared" si="411"/>
        <v>61.26</v>
      </c>
      <c r="J1573" s="61" t="s">
        <v>1832</v>
      </c>
      <c r="K1573" s="58" t="str">
        <f t="shared" si="412"/>
        <v>894,73</v>
      </c>
      <c r="L1573" s="47">
        <f t="shared" si="413"/>
        <v>895</v>
      </c>
      <c r="M1573" s="53">
        <v>1.1000000000000001</v>
      </c>
      <c r="N1573" s="54">
        <v>60</v>
      </c>
      <c r="O1573" s="55">
        <f t="shared" si="414"/>
        <v>1044.5</v>
      </c>
      <c r="P1573" s="57">
        <f t="shared" si="416"/>
        <v>1044</v>
      </c>
      <c r="Q1573" s="23"/>
      <c r="R1573" s="23"/>
      <c r="S1573" s="46">
        <v>25</v>
      </c>
      <c r="T1573" s="46">
        <v>25</v>
      </c>
      <c r="U1573" s="46">
        <f t="shared" si="407"/>
        <v>200</v>
      </c>
      <c r="V1573" s="15">
        <f t="shared" si="415"/>
        <v>250</v>
      </c>
      <c r="AA1573" s="8"/>
      <c r="AB1573" s="5"/>
      <c r="AC1573" s="4"/>
    </row>
    <row r="1574" spans="1:29" ht="13.5" customHeight="1">
      <c r="A1574" s="23" t="str">
        <f t="shared" si="408"/>
        <v>LW15 13070Podstawowy</v>
      </c>
      <c r="B1574" s="18" t="s">
        <v>99</v>
      </c>
      <c r="C1574" s="14" t="s">
        <v>431</v>
      </c>
      <c r="D1574" s="15">
        <v>130</v>
      </c>
      <c r="E1574" s="13">
        <v>70</v>
      </c>
      <c r="F1574" s="61" t="s">
        <v>3330</v>
      </c>
      <c r="G1574" s="43" t="str">
        <f t="shared" si="409"/>
        <v>53,4</v>
      </c>
      <c r="H1574" s="43" t="str">
        <f t="shared" si="410"/>
        <v>53,4</v>
      </c>
      <c r="I1574" s="43">
        <f t="shared" si="411"/>
        <v>56.4</v>
      </c>
      <c r="J1574" s="61" t="s">
        <v>1833</v>
      </c>
      <c r="K1574" s="58" t="str">
        <f t="shared" si="412"/>
        <v>674,90</v>
      </c>
      <c r="L1574" s="47">
        <f t="shared" si="413"/>
        <v>675</v>
      </c>
      <c r="M1574" s="53">
        <v>1.1000000000000001</v>
      </c>
      <c r="N1574" s="54">
        <v>60</v>
      </c>
      <c r="O1574" s="55">
        <f t="shared" si="414"/>
        <v>802.50000000000011</v>
      </c>
      <c r="P1574" s="57">
        <f t="shared" si="416"/>
        <v>802</v>
      </c>
      <c r="Q1574" s="23"/>
      <c r="R1574" s="23"/>
      <c r="S1574" s="46">
        <v>25</v>
      </c>
      <c r="T1574" s="46">
        <v>25</v>
      </c>
      <c r="U1574" s="46">
        <f t="shared" si="407"/>
        <v>200</v>
      </c>
      <c r="V1574" s="15">
        <f t="shared" si="415"/>
        <v>250</v>
      </c>
      <c r="AA1574" s="8"/>
      <c r="AB1574" s="5"/>
      <c r="AC1574" s="4"/>
    </row>
    <row r="1575" spans="1:29" ht="13.5" customHeight="1">
      <c r="A1575" s="23" t="str">
        <f t="shared" si="408"/>
        <v>LW16 13070Podstawowy</v>
      </c>
      <c r="B1575" s="18" t="s">
        <v>100</v>
      </c>
      <c r="C1575" s="14" t="s">
        <v>431</v>
      </c>
      <c r="D1575" s="15">
        <v>130</v>
      </c>
      <c r="E1575" s="13">
        <v>70</v>
      </c>
      <c r="F1575" s="61" t="s">
        <v>1789</v>
      </c>
      <c r="G1575" s="43" t="str">
        <f t="shared" si="409"/>
        <v>56,25</v>
      </c>
      <c r="H1575" s="43" t="str">
        <f t="shared" si="410"/>
        <v>56,25</v>
      </c>
      <c r="I1575" s="43">
        <f t="shared" si="411"/>
        <v>59.25</v>
      </c>
      <c r="J1575" s="61" t="s">
        <v>1834</v>
      </c>
      <c r="K1575" s="58" t="str">
        <f t="shared" si="412"/>
        <v>805,34</v>
      </c>
      <c r="L1575" s="47">
        <f t="shared" si="413"/>
        <v>806</v>
      </c>
      <c r="M1575" s="53">
        <v>1.1000000000000001</v>
      </c>
      <c r="N1575" s="54">
        <v>60</v>
      </c>
      <c r="O1575" s="55">
        <f t="shared" si="414"/>
        <v>946.6</v>
      </c>
      <c r="P1575" s="57">
        <f t="shared" si="416"/>
        <v>946</v>
      </c>
      <c r="Q1575" s="23"/>
      <c r="R1575" s="23"/>
      <c r="S1575" s="46">
        <v>25</v>
      </c>
      <c r="T1575" s="46">
        <v>25</v>
      </c>
      <c r="U1575" s="46">
        <f t="shared" si="407"/>
        <v>200</v>
      </c>
      <c r="V1575" s="15">
        <f t="shared" si="415"/>
        <v>250</v>
      </c>
      <c r="AB1575" s="4"/>
      <c r="AC1575" s="4"/>
    </row>
    <row r="1576" spans="1:29" ht="13.5" customHeight="1">
      <c r="A1576" s="23" t="str">
        <f t="shared" si="408"/>
        <v>LW17 13070Podstawowy</v>
      </c>
      <c r="B1576" s="18" t="s">
        <v>101</v>
      </c>
      <c r="C1576" s="14" t="s">
        <v>431</v>
      </c>
      <c r="D1576" s="15">
        <v>130</v>
      </c>
      <c r="E1576" s="13">
        <v>70</v>
      </c>
      <c r="F1576" s="61" t="s">
        <v>1790</v>
      </c>
      <c r="G1576" s="43" t="str">
        <f t="shared" si="409"/>
        <v>55,76</v>
      </c>
      <c r="H1576" s="43" t="str">
        <f t="shared" si="410"/>
        <v>55,76</v>
      </c>
      <c r="I1576" s="43">
        <f t="shared" si="411"/>
        <v>58.76</v>
      </c>
      <c r="J1576" s="61" t="s">
        <v>1835</v>
      </c>
      <c r="K1576" s="58" t="str">
        <f t="shared" si="412"/>
        <v>880,50</v>
      </c>
      <c r="L1576" s="47">
        <f t="shared" si="413"/>
        <v>881</v>
      </c>
      <c r="M1576" s="53">
        <v>1.1000000000000001</v>
      </c>
      <c r="N1576" s="54">
        <v>60</v>
      </c>
      <c r="O1576" s="55">
        <f t="shared" si="414"/>
        <v>1029.0999999999999</v>
      </c>
      <c r="P1576" s="57">
        <f t="shared" si="416"/>
        <v>1029</v>
      </c>
      <c r="Q1576" s="23"/>
      <c r="R1576" s="23"/>
      <c r="S1576" s="46">
        <v>25</v>
      </c>
      <c r="T1576" s="46">
        <v>25</v>
      </c>
      <c r="U1576" s="46">
        <f t="shared" si="407"/>
        <v>200</v>
      </c>
      <c r="V1576" s="15">
        <f t="shared" si="415"/>
        <v>250</v>
      </c>
      <c r="AB1576" s="40"/>
      <c r="AC1576" s="4"/>
    </row>
    <row r="1577" spans="1:29" ht="13.5" customHeight="1">
      <c r="A1577" s="23" t="str">
        <f t="shared" si="408"/>
        <v>LW18 13070Podstawowy</v>
      </c>
      <c r="B1577" s="18" t="s">
        <v>102</v>
      </c>
      <c r="C1577" s="14" t="s">
        <v>431</v>
      </c>
      <c r="D1577" s="15">
        <v>130</v>
      </c>
      <c r="E1577" s="13">
        <v>70</v>
      </c>
      <c r="F1577" s="61" t="s">
        <v>1791</v>
      </c>
      <c r="G1577" s="43" t="str">
        <f t="shared" si="409"/>
        <v>58,58</v>
      </c>
      <c r="H1577" s="43" t="str">
        <f t="shared" si="410"/>
        <v>58,58</v>
      </c>
      <c r="I1577" s="43">
        <f t="shared" si="411"/>
        <v>61.58</v>
      </c>
      <c r="J1577" s="61" t="s">
        <v>1836</v>
      </c>
      <c r="K1577" s="58" t="str">
        <f t="shared" si="412"/>
        <v>929,76</v>
      </c>
      <c r="L1577" s="47">
        <f t="shared" si="413"/>
        <v>930</v>
      </c>
      <c r="M1577" s="53">
        <v>1.1000000000000001</v>
      </c>
      <c r="N1577" s="54">
        <v>60</v>
      </c>
      <c r="O1577" s="55">
        <f t="shared" si="414"/>
        <v>1083</v>
      </c>
      <c r="P1577" s="57">
        <f t="shared" si="416"/>
        <v>1083</v>
      </c>
      <c r="Q1577" s="23"/>
      <c r="R1577" s="23"/>
      <c r="S1577" s="46">
        <v>25</v>
      </c>
      <c r="T1577" s="46">
        <v>25</v>
      </c>
      <c r="U1577" s="46">
        <f t="shared" si="407"/>
        <v>200</v>
      </c>
      <c r="V1577" s="15">
        <f t="shared" si="415"/>
        <v>250</v>
      </c>
    </row>
    <row r="1578" spans="1:29" ht="13.5" customHeight="1">
      <c r="A1578" s="23" t="str">
        <f t="shared" si="408"/>
        <v>LW19 13070Podstawowy</v>
      </c>
      <c r="B1578" s="18" t="s">
        <v>103</v>
      </c>
      <c r="C1578" s="14" t="s">
        <v>431</v>
      </c>
      <c r="D1578" s="15">
        <v>130</v>
      </c>
      <c r="E1578" s="13">
        <v>70</v>
      </c>
      <c r="F1578" s="61" t="s">
        <v>1792</v>
      </c>
      <c r="G1578" s="43" t="str">
        <f t="shared" si="409"/>
        <v>53,76</v>
      </c>
      <c r="H1578" s="43" t="str">
        <f t="shared" si="410"/>
        <v>53,76</v>
      </c>
      <c r="I1578" s="43">
        <f t="shared" si="411"/>
        <v>56.76</v>
      </c>
      <c r="J1578" s="61" t="s">
        <v>1837</v>
      </c>
      <c r="K1578" s="58" t="str">
        <f t="shared" si="412"/>
        <v>752,91</v>
      </c>
      <c r="L1578" s="47">
        <f t="shared" si="413"/>
        <v>753</v>
      </c>
      <c r="M1578" s="53">
        <v>1.1000000000000001</v>
      </c>
      <c r="N1578" s="54">
        <v>60</v>
      </c>
      <c r="O1578" s="55">
        <f t="shared" si="414"/>
        <v>888.30000000000007</v>
      </c>
      <c r="P1578" s="57">
        <f t="shared" si="416"/>
        <v>888</v>
      </c>
      <c r="Q1578" s="23"/>
      <c r="R1578" s="23"/>
      <c r="S1578" s="46">
        <v>25</v>
      </c>
      <c r="T1578" s="46">
        <v>25</v>
      </c>
      <c r="U1578" s="46">
        <f t="shared" si="407"/>
        <v>200</v>
      </c>
      <c r="V1578" s="15">
        <f t="shared" si="415"/>
        <v>250</v>
      </c>
    </row>
    <row r="1579" spans="1:29" ht="13.5" customHeight="1">
      <c r="A1579" s="23" t="str">
        <f t="shared" si="408"/>
        <v>LW20 13070Podstawowy</v>
      </c>
      <c r="B1579" s="18" t="s">
        <v>105</v>
      </c>
      <c r="C1579" s="14" t="s">
        <v>431</v>
      </c>
      <c r="D1579" s="15">
        <v>130</v>
      </c>
      <c r="E1579" s="13">
        <v>70</v>
      </c>
      <c r="F1579" s="61" t="s">
        <v>1793</v>
      </c>
      <c r="G1579" s="43" t="str">
        <f t="shared" si="409"/>
        <v>56,61</v>
      </c>
      <c r="H1579" s="43" t="str">
        <f t="shared" si="410"/>
        <v>56,61</v>
      </c>
      <c r="I1579" s="43">
        <f t="shared" si="411"/>
        <v>59.61</v>
      </c>
      <c r="J1579" s="61" t="s">
        <v>1838</v>
      </c>
      <c r="K1579" s="58" t="str">
        <f t="shared" si="412"/>
        <v>837,67</v>
      </c>
      <c r="L1579" s="47">
        <f t="shared" si="413"/>
        <v>838</v>
      </c>
      <c r="M1579" s="53">
        <v>1.1000000000000001</v>
      </c>
      <c r="N1579" s="54">
        <v>60</v>
      </c>
      <c r="O1579" s="55">
        <f t="shared" si="414"/>
        <v>981.80000000000007</v>
      </c>
      <c r="P1579" s="57">
        <f t="shared" si="416"/>
        <v>981</v>
      </c>
      <c r="Q1579" s="23"/>
      <c r="R1579" s="23"/>
      <c r="S1579" s="46">
        <v>25</v>
      </c>
      <c r="T1579" s="46">
        <v>25</v>
      </c>
      <c r="U1579" s="46">
        <f t="shared" si="407"/>
        <v>200</v>
      </c>
      <c r="V1579" s="15">
        <f t="shared" si="415"/>
        <v>250</v>
      </c>
    </row>
    <row r="1580" spans="1:29" ht="13.5" customHeight="1">
      <c r="A1580" s="23" t="str">
        <f t="shared" si="408"/>
        <v>LW2513070Podstawowy</v>
      </c>
      <c r="B1580" s="18" t="s">
        <v>559</v>
      </c>
      <c r="C1580" s="14" t="s">
        <v>431</v>
      </c>
      <c r="D1580" s="15">
        <v>130</v>
      </c>
      <c r="E1580" s="13">
        <v>70</v>
      </c>
      <c r="F1580" s="61" t="s">
        <v>3331</v>
      </c>
      <c r="G1580" s="43" t="str">
        <f t="shared" si="409"/>
        <v>44,08</v>
      </c>
      <c r="H1580" s="43" t="str">
        <f t="shared" si="410"/>
        <v>44,08</v>
      </c>
      <c r="I1580" s="43">
        <f t="shared" si="411"/>
        <v>47.08</v>
      </c>
      <c r="J1580" s="61" t="s">
        <v>3353</v>
      </c>
      <c r="K1580" s="58" t="str">
        <f t="shared" si="412"/>
        <v>665,63</v>
      </c>
      <c r="L1580" s="47">
        <f t="shared" si="413"/>
        <v>666</v>
      </c>
      <c r="M1580" s="53">
        <v>1.1000000000000001</v>
      </c>
      <c r="N1580" s="54">
        <v>60</v>
      </c>
      <c r="O1580" s="55">
        <f t="shared" si="414"/>
        <v>792.6</v>
      </c>
      <c r="P1580" s="57">
        <f t="shared" si="416"/>
        <v>792</v>
      </c>
      <c r="Q1580" s="23"/>
      <c r="R1580" s="23"/>
      <c r="S1580" s="46">
        <v>25</v>
      </c>
      <c r="T1580" s="46">
        <v>25</v>
      </c>
      <c r="U1580" s="46">
        <f t="shared" si="407"/>
        <v>160</v>
      </c>
      <c r="V1580" s="15">
        <f t="shared" si="415"/>
        <v>210</v>
      </c>
    </row>
    <row r="1581" spans="1:29" ht="13.5" customHeight="1">
      <c r="A1581" s="23" t="str">
        <f t="shared" si="408"/>
        <v>LW2613070Podstawowy</v>
      </c>
      <c r="B1581" s="18" t="s">
        <v>560</v>
      </c>
      <c r="C1581" s="14" t="s">
        <v>431</v>
      </c>
      <c r="D1581" s="15">
        <v>130</v>
      </c>
      <c r="E1581" s="13">
        <v>70</v>
      </c>
      <c r="F1581" s="61" t="s">
        <v>3332</v>
      </c>
      <c r="G1581" s="43" t="str">
        <f t="shared" si="409"/>
        <v>46,9</v>
      </c>
      <c r="H1581" s="43" t="str">
        <f t="shared" si="410"/>
        <v>46,9</v>
      </c>
      <c r="I1581" s="43">
        <f t="shared" si="411"/>
        <v>49.9</v>
      </c>
      <c r="J1581" s="61" t="s">
        <v>3354</v>
      </c>
      <c r="K1581" s="58" t="str">
        <f t="shared" si="412"/>
        <v>784,53</v>
      </c>
      <c r="L1581" s="47">
        <f t="shared" si="413"/>
        <v>785</v>
      </c>
      <c r="M1581" s="53">
        <v>1.1000000000000001</v>
      </c>
      <c r="N1581" s="54">
        <v>60</v>
      </c>
      <c r="O1581" s="55">
        <f t="shared" si="414"/>
        <v>923.50000000000011</v>
      </c>
      <c r="P1581" s="57">
        <f t="shared" si="416"/>
        <v>923</v>
      </c>
      <c r="Q1581" s="23"/>
      <c r="R1581" s="23"/>
      <c r="S1581" s="46">
        <v>25</v>
      </c>
      <c r="T1581" s="46">
        <v>25</v>
      </c>
      <c r="U1581" s="46">
        <f t="shared" si="407"/>
        <v>160</v>
      </c>
      <c r="V1581" s="15">
        <f t="shared" si="415"/>
        <v>210</v>
      </c>
    </row>
    <row r="1582" spans="1:29" ht="13.5" customHeight="1">
      <c r="A1582" s="23" t="str">
        <f t="shared" si="408"/>
        <v>LW2713070Podstawowy</v>
      </c>
      <c r="B1582" s="18" t="s">
        <v>1738</v>
      </c>
      <c r="C1582" s="14" t="s">
        <v>431</v>
      </c>
      <c r="D1582" s="15">
        <v>130</v>
      </c>
      <c r="E1582" s="13">
        <v>70</v>
      </c>
      <c r="F1582" s="61" t="s">
        <v>27</v>
      </c>
      <c r="G1582" s="43" t="str">
        <f t="shared" si="409"/>
        <v>47,7</v>
      </c>
      <c r="H1582" s="43" t="str">
        <f t="shared" si="410"/>
        <v>47,7</v>
      </c>
      <c r="I1582" s="43">
        <f t="shared" si="411"/>
        <v>50.7</v>
      </c>
      <c r="J1582" s="61" t="s">
        <v>3355</v>
      </c>
      <c r="K1582" s="58" t="str">
        <f t="shared" si="412"/>
        <v>754,72</v>
      </c>
      <c r="L1582" s="47">
        <f t="shared" si="413"/>
        <v>755</v>
      </c>
      <c r="M1582" s="53">
        <v>1.1000000000000001</v>
      </c>
      <c r="N1582" s="54">
        <v>60</v>
      </c>
      <c r="O1582" s="55">
        <f t="shared" si="414"/>
        <v>890.50000000000011</v>
      </c>
      <c r="P1582" s="57">
        <f t="shared" si="416"/>
        <v>890</v>
      </c>
      <c r="Q1582" s="23"/>
      <c r="R1582" s="23"/>
      <c r="S1582" s="46">
        <v>25</v>
      </c>
      <c r="T1582" s="46">
        <v>25</v>
      </c>
      <c r="U1582" s="46">
        <f t="shared" si="407"/>
        <v>180</v>
      </c>
      <c r="V1582" s="15">
        <f t="shared" si="415"/>
        <v>230</v>
      </c>
    </row>
    <row r="1583" spans="1:29" ht="13.5" customHeight="1">
      <c r="A1583" s="23" t="str">
        <f t="shared" si="408"/>
        <v>LW2813070Podstawowy</v>
      </c>
      <c r="B1583" s="18" t="s">
        <v>1739</v>
      </c>
      <c r="C1583" s="14" t="s">
        <v>431</v>
      </c>
      <c r="D1583" s="15">
        <v>130</v>
      </c>
      <c r="E1583" s="13">
        <v>70</v>
      </c>
      <c r="F1583" s="61" t="s">
        <v>3333</v>
      </c>
      <c r="G1583" s="43" t="str">
        <f t="shared" si="409"/>
        <v>50,67</v>
      </c>
      <c r="H1583" s="43" t="str">
        <f t="shared" si="410"/>
        <v>50,67</v>
      </c>
      <c r="I1583" s="43">
        <f t="shared" si="411"/>
        <v>53.67</v>
      </c>
      <c r="J1583" s="61" t="s">
        <v>3356</v>
      </c>
      <c r="K1583" s="58" t="str">
        <f t="shared" si="412"/>
        <v>893,66</v>
      </c>
      <c r="L1583" s="47">
        <f t="shared" si="413"/>
        <v>894</v>
      </c>
      <c r="M1583" s="53">
        <v>1.1000000000000001</v>
      </c>
      <c r="N1583" s="54">
        <v>60</v>
      </c>
      <c r="O1583" s="55">
        <f t="shared" si="414"/>
        <v>1043.4000000000001</v>
      </c>
      <c r="P1583" s="57">
        <f t="shared" si="416"/>
        <v>1043</v>
      </c>
      <c r="Q1583" s="23"/>
      <c r="R1583" s="23"/>
      <c r="S1583" s="46">
        <v>25</v>
      </c>
      <c r="T1583" s="46">
        <v>25</v>
      </c>
      <c r="U1583" s="46">
        <f t="shared" si="407"/>
        <v>180</v>
      </c>
      <c r="V1583" s="15">
        <f t="shared" si="415"/>
        <v>230</v>
      </c>
    </row>
    <row r="1584" spans="1:29" ht="13.5" customHeight="1">
      <c r="A1584" s="23" t="str">
        <f t="shared" si="408"/>
        <v>LW2913070Podstawowy</v>
      </c>
      <c r="B1584" s="18" t="s">
        <v>1740</v>
      </c>
      <c r="C1584" s="14" t="s">
        <v>431</v>
      </c>
      <c r="D1584" s="15">
        <v>130</v>
      </c>
      <c r="E1584" s="13">
        <v>70</v>
      </c>
      <c r="F1584" s="61" t="s">
        <v>3334</v>
      </c>
      <c r="G1584" s="43" t="str">
        <f t="shared" si="409"/>
        <v>53,92</v>
      </c>
      <c r="H1584" s="43" t="str">
        <f t="shared" si="410"/>
        <v>53,92</v>
      </c>
      <c r="I1584" s="43">
        <f t="shared" si="411"/>
        <v>56.92</v>
      </c>
      <c r="J1584" s="61" t="s">
        <v>3357</v>
      </c>
      <c r="K1584" s="58" t="str">
        <f t="shared" si="412"/>
        <v>831,22</v>
      </c>
      <c r="L1584" s="47">
        <f t="shared" si="413"/>
        <v>832</v>
      </c>
      <c r="M1584" s="53">
        <v>1.1000000000000001</v>
      </c>
      <c r="N1584" s="54">
        <v>60</v>
      </c>
      <c r="O1584" s="55">
        <f t="shared" si="414"/>
        <v>975.2</v>
      </c>
      <c r="P1584" s="57">
        <f t="shared" si="416"/>
        <v>975</v>
      </c>
      <c r="Q1584" s="23"/>
      <c r="R1584" s="23"/>
      <c r="S1584" s="46">
        <v>25</v>
      </c>
      <c r="T1584" s="46">
        <v>25</v>
      </c>
      <c r="U1584" s="46">
        <f t="shared" si="407"/>
        <v>200</v>
      </c>
      <c r="V1584" s="15">
        <f t="shared" si="415"/>
        <v>250</v>
      </c>
    </row>
    <row r="1585" spans="1:22" ht="13.5" customHeight="1">
      <c r="A1585" s="23" t="str">
        <f t="shared" si="408"/>
        <v>LW3013070Podstawowy</v>
      </c>
      <c r="B1585" s="18" t="s">
        <v>1742</v>
      </c>
      <c r="C1585" s="14" t="s">
        <v>431</v>
      </c>
      <c r="D1585" s="15">
        <v>130</v>
      </c>
      <c r="E1585" s="13">
        <v>70</v>
      </c>
      <c r="F1585" s="61" t="s">
        <v>68</v>
      </c>
      <c r="G1585" s="43" t="str">
        <f t="shared" si="409"/>
        <v>56,89</v>
      </c>
      <c r="H1585" s="43" t="str">
        <f t="shared" si="410"/>
        <v>56,89</v>
      </c>
      <c r="I1585" s="43">
        <f t="shared" si="411"/>
        <v>59.89</v>
      </c>
      <c r="J1585" s="61" t="s">
        <v>3358</v>
      </c>
      <c r="K1585" s="58" t="str">
        <f t="shared" si="412"/>
        <v>1011,75</v>
      </c>
      <c r="L1585" s="47">
        <f t="shared" si="413"/>
        <v>1012</v>
      </c>
      <c r="M1585" s="53">
        <v>1.1000000000000001</v>
      </c>
      <c r="N1585" s="54">
        <v>60</v>
      </c>
      <c r="O1585" s="55">
        <f t="shared" si="414"/>
        <v>1173.2</v>
      </c>
      <c r="P1585" s="57">
        <f t="shared" si="416"/>
        <v>1173</v>
      </c>
      <c r="Q1585" s="23"/>
      <c r="R1585" s="23"/>
      <c r="S1585" s="46">
        <v>25</v>
      </c>
      <c r="T1585" s="46">
        <v>25</v>
      </c>
      <c r="U1585" s="46">
        <f t="shared" si="407"/>
        <v>200</v>
      </c>
      <c r="V1585" s="15">
        <f t="shared" si="415"/>
        <v>250</v>
      </c>
    </row>
    <row r="1586" spans="1:22" ht="13.5" customHeight="1">
      <c r="A1586" s="23" t="str">
        <f t="shared" si="408"/>
        <v>LW3113070Podstawowy</v>
      </c>
      <c r="B1586" s="18" t="s">
        <v>1743</v>
      </c>
      <c r="C1586" s="14" t="s">
        <v>431</v>
      </c>
      <c r="D1586" s="15">
        <v>130</v>
      </c>
      <c r="E1586" s="13">
        <v>70</v>
      </c>
      <c r="F1586" s="61" t="s">
        <v>2653</v>
      </c>
      <c r="G1586" s="43" t="str">
        <f t="shared" si="409"/>
        <v>58,37</v>
      </c>
      <c r="H1586" s="43" t="str">
        <f t="shared" si="410"/>
        <v>58,37</v>
      </c>
      <c r="I1586" s="43">
        <f t="shared" si="411"/>
        <v>61.37</v>
      </c>
      <c r="J1586" s="61" t="s">
        <v>3359</v>
      </c>
      <c r="K1586" s="58" t="str">
        <f t="shared" si="412"/>
        <v>976,00</v>
      </c>
      <c r="L1586" s="47">
        <f t="shared" si="413"/>
        <v>976</v>
      </c>
      <c r="M1586" s="53">
        <v>1.1000000000000001</v>
      </c>
      <c r="N1586" s="54">
        <v>60</v>
      </c>
      <c r="O1586" s="55">
        <f t="shared" si="414"/>
        <v>1133.6000000000001</v>
      </c>
      <c r="P1586" s="57">
        <f t="shared" si="416"/>
        <v>1133</v>
      </c>
      <c r="Q1586" s="23"/>
      <c r="R1586" s="23"/>
      <c r="S1586" s="46">
        <v>25</v>
      </c>
      <c r="T1586" s="46">
        <v>25</v>
      </c>
      <c r="U1586" s="46">
        <f t="shared" si="407"/>
        <v>200</v>
      </c>
      <c r="V1586" s="15">
        <f t="shared" si="415"/>
        <v>250</v>
      </c>
    </row>
    <row r="1587" spans="1:22" ht="13.5" customHeight="1">
      <c r="A1587" s="23" t="str">
        <f t="shared" si="408"/>
        <v>LW3213070Podstawowy</v>
      </c>
      <c r="B1587" s="18" t="s">
        <v>1744</v>
      </c>
      <c r="C1587" s="14" t="s">
        <v>431</v>
      </c>
      <c r="D1587" s="15">
        <v>130</v>
      </c>
      <c r="E1587" s="13">
        <v>70</v>
      </c>
      <c r="F1587" s="61" t="s">
        <v>3335</v>
      </c>
      <c r="G1587" s="43" t="str">
        <f t="shared" si="409"/>
        <v>61,34</v>
      </c>
      <c r="H1587" s="43" t="str">
        <f t="shared" si="410"/>
        <v>61,34</v>
      </c>
      <c r="I1587" s="43">
        <f t="shared" si="411"/>
        <v>64.34</v>
      </c>
      <c r="J1587" s="61" t="s">
        <v>3360</v>
      </c>
      <c r="K1587" s="58" t="str">
        <f t="shared" si="412"/>
        <v>1118,31</v>
      </c>
      <c r="L1587" s="47">
        <f t="shared" si="413"/>
        <v>1119</v>
      </c>
      <c r="M1587" s="53">
        <v>1.1000000000000001</v>
      </c>
      <c r="N1587" s="54">
        <v>60</v>
      </c>
      <c r="O1587" s="55">
        <f t="shared" si="414"/>
        <v>1290.9000000000001</v>
      </c>
      <c r="P1587" s="57">
        <f t="shared" si="416"/>
        <v>1290</v>
      </c>
      <c r="Q1587" s="23"/>
      <c r="R1587" s="23"/>
      <c r="S1587" s="46">
        <v>25</v>
      </c>
      <c r="T1587" s="46">
        <v>25</v>
      </c>
      <c r="U1587" s="46">
        <f t="shared" si="407"/>
        <v>200</v>
      </c>
      <c r="V1587" s="15">
        <f t="shared" si="415"/>
        <v>250</v>
      </c>
    </row>
    <row r="1588" spans="1:22" ht="13.5" customHeight="1">
      <c r="A1588" s="23" t="str">
        <f t="shared" si="408"/>
        <v>LW3313070Podstawowy</v>
      </c>
      <c r="B1588" s="18" t="s">
        <v>1745</v>
      </c>
      <c r="C1588" s="14" t="s">
        <v>431</v>
      </c>
      <c r="D1588" s="15">
        <v>130</v>
      </c>
      <c r="E1588" s="13">
        <v>70</v>
      </c>
      <c r="F1588" s="61" t="s">
        <v>65</v>
      </c>
      <c r="G1588" s="43" t="str">
        <f t="shared" si="409"/>
        <v>62,99</v>
      </c>
      <c r="H1588" s="43" t="str">
        <f t="shared" si="410"/>
        <v>62,99</v>
      </c>
      <c r="I1588" s="43">
        <f t="shared" si="411"/>
        <v>65.990000000000009</v>
      </c>
      <c r="J1588" s="61" t="s">
        <v>3361</v>
      </c>
      <c r="K1588" s="58" t="str">
        <f t="shared" si="412"/>
        <v>954,95</v>
      </c>
      <c r="L1588" s="47">
        <f t="shared" si="413"/>
        <v>955</v>
      </c>
      <c r="M1588" s="53">
        <v>1.1000000000000001</v>
      </c>
      <c r="N1588" s="54">
        <v>60</v>
      </c>
      <c r="O1588" s="55">
        <f t="shared" si="414"/>
        <v>1110.5</v>
      </c>
      <c r="P1588" s="57">
        <f t="shared" si="416"/>
        <v>1110</v>
      </c>
      <c r="Q1588" s="23"/>
      <c r="R1588" s="23"/>
      <c r="S1588" s="46">
        <v>25</v>
      </c>
      <c r="T1588" s="46">
        <v>25</v>
      </c>
      <c r="U1588" s="46">
        <f t="shared" si="407"/>
        <v>220</v>
      </c>
      <c r="V1588" s="15">
        <f t="shared" si="415"/>
        <v>270</v>
      </c>
    </row>
    <row r="1589" spans="1:22" ht="13.5" customHeight="1">
      <c r="A1589" s="23" t="str">
        <f t="shared" si="408"/>
        <v>LW3413070Podstawowy</v>
      </c>
      <c r="B1589" s="18" t="s">
        <v>1746</v>
      </c>
      <c r="C1589" s="14" t="s">
        <v>431</v>
      </c>
      <c r="D1589" s="15">
        <v>130</v>
      </c>
      <c r="E1589" s="13">
        <v>70</v>
      </c>
      <c r="F1589" s="61" t="s">
        <v>3336</v>
      </c>
      <c r="G1589" s="43" t="str">
        <f t="shared" si="409"/>
        <v>61,76</v>
      </c>
      <c r="H1589" s="43" t="str">
        <f t="shared" si="410"/>
        <v>61,76</v>
      </c>
      <c r="I1589" s="43">
        <f t="shared" si="411"/>
        <v>64.759999999999991</v>
      </c>
      <c r="J1589" s="61" t="s">
        <v>3362</v>
      </c>
      <c r="K1589" s="58" t="str">
        <f t="shared" si="412"/>
        <v>1124,42</v>
      </c>
      <c r="L1589" s="47">
        <f t="shared" si="413"/>
        <v>1125</v>
      </c>
      <c r="M1589" s="53">
        <v>1.1000000000000001</v>
      </c>
      <c r="N1589" s="54">
        <v>60</v>
      </c>
      <c r="O1589" s="55">
        <f t="shared" si="414"/>
        <v>1297.5</v>
      </c>
      <c r="P1589" s="57">
        <f t="shared" si="416"/>
        <v>1297</v>
      </c>
      <c r="Q1589" s="23"/>
      <c r="R1589" s="23"/>
      <c r="S1589" s="46">
        <v>25</v>
      </c>
      <c r="T1589" s="46">
        <v>25</v>
      </c>
      <c r="U1589" s="46">
        <f t="shared" si="407"/>
        <v>200</v>
      </c>
      <c r="V1589" s="15">
        <f t="shared" si="415"/>
        <v>250</v>
      </c>
    </row>
    <row r="1590" spans="1:22" ht="13.5" customHeight="1">
      <c r="A1590" s="23" t="str">
        <f t="shared" si="408"/>
        <v>LW3513070Podstawowy</v>
      </c>
      <c r="B1590" s="18" t="s">
        <v>1747</v>
      </c>
      <c r="C1590" s="14" t="s">
        <v>431</v>
      </c>
      <c r="D1590" s="15">
        <v>130</v>
      </c>
      <c r="E1590" s="13">
        <v>70</v>
      </c>
      <c r="F1590" s="61" t="s">
        <v>3337</v>
      </c>
      <c r="G1590" s="43" t="str">
        <f t="shared" si="409"/>
        <v>53,9</v>
      </c>
      <c r="H1590" s="43" t="str">
        <f t="shared" si="410"/>
        <v>53,9</v>
      </c>
      <c r="I1590" s="43">
        <f t="shared" si="411"/>
        <v>56.9</v>
      </c>
      <c r="J1590" s="61" t="s">
        <v>3363</v>
      </c>
      <c r="K1590" s="58" t="str">
        <f t="shared" si="412"/>
        <v>761,30</v>
      </c>
      <c r="L1590" s="47">
        <f t="shared" si="413"/>
        <v>762</v>
      </c>
      <c r="M1590" s="53">
        <v>1.1000000000000001</v>
      </c>
      <c r="N1590" s="54">
        <v>60</v>
      </c>
      <c r="O1590" s="55">
        <f t="shared" si="414"/>
        <v>898.2</v>
      </c>
      <c r="P1590" s="57">
        <f t="shared" si="416"/>
        <v>898</v>
      </c>
      <c r="Q1590" s="23"/>
      <c r="R1590" s="23"/>
      <c r="S1590" s="46">
        <v>25</v>
      </c>
      <c r="T1590" s="46">
        <v>25</v>
      </c>
      <c r="U1590" s="46">
        <f t="shared" si="407"/>
        <v>200</v>
      </c>
      <c r="V1590" s="15">
        <f t="shared" si="415"/>
        <v>250</v>
      </c>
    </row>
    <row r="1591" spans="1:22" ht="13.5" customHeight="1">
      <c r="A1591" s="23" t="str">
        <f t="shared" si="408"/>
        <v>LW3613070Podstawowy</v>
      </c>
      <c r="B1591" s="18" t="s">
        <v>1748</v>
      </c>
      <c r="C1591" s="14" t="s">
        <v>431</v>
      </c>
      <c r="D1591" s="15">
        <v>130</v>
      </c>
      <c r="E1591" s="13">
        <v>70</v>
      </c>
      <c r="F1591" s="61" t="s">
        <v>74</v>
      </c>
      <c r="G1591" s="43" t="str">
        <f t="shared" si="409"/>
        <v>56,86</v>
      </c>
      <c r="H1591" s="43" t="str">
        <f t="shared" si="410"/>
        <v>56,86</v>
      </c>
      <c r="I1591" s="43">
        <f t="shared" si="411"/>
        <v>59.86</v>
      </c>
      <c r="J1591" s="61" t="s">
        <v>3364</v>
      </c>
      <c r="K1591" s="58" t="str">
        <f t="shared" si="412"/>
        <v>903,61</v>
      </c>
      <c r="L1591" s="47">
        <f t="shared" si="413"/>
        <v>904</v>
      </c>
      <c r="M1591" s="53">
        <v>1.1000000000000001</v>
      </c>
      <c r="N1591" s="54">
        <v>60</v>
      </c>
      <c r="O1591" s="55">
        <f t="shared" si="414"/>
        <v>1054.4000000000001</v>
      </c>
      <c r="P1591" s="57">
        <f t="shared" si="416"/>
        <v>1054</v>
      </c>
      <c r="Q1591" s="23"/>
      <c r="R1591" s="23"/>
      <c r="S1591" s="46">
        <v>25</v>
      </c>
      <c r="T1591" s="46">
        <v>25</v>
      </c>
      <c r="U1591" s="46">
        <f t="shared" si="407"/>
        <v>200</v>
      </c>
      <c r="V1591" s="15">
        <f t="shared" si="415"/>
        <v>250</v>
      </c>
    </row>
    <row r="1592" spans="1:22" ht="13.5" customHeight="1">
      <c r="A1592" s="23" t="str">
        <f t="shared" si="408"/>
        <v>LW3713070Podstawowy</v>
      </c>
      <c r="B1592" s="18" t="s">
        <v>1907</v>
      </c>
      <c r="C1592" s="14" t="s">
        <v>431</v>
      </c>
      <c r="D1592" s="15">
        <v>130</v>
      </c>
      <c r="E1592" s="13">
        <v>70</v>
      </c>
      <c r="F1592" s="61" t="s">
        <v>2255</v>
      </c>
      <c r="G1592" s="43" t="str">
        <f t="shared" si="409"/>
        <v>54,17</v>
      </c>
      <c r="H1592" s="43" t="str">
        <f t="shared" si="410"/>
        <v>54,17</v>
      </c>
      <c r="I1592" s="43">
        <f t="shared" si="411"/>
        <v>57.17</v>
      </c>
      <c r="J1592" s="61" t="s">
        <v>3365</v>
      </c>
      <c r="K1592" s="58" t="str">
        <f t="shared" si="412"/>
        <v>698,77</v>
      </c>
      <c r="L1592" s="47">
        <f t="shared" si="413"/>
        <v>699</v>
      </c>
      <c r="M1592" s="53">
        <v>1.1000000000000001</v>
      </c>
      <c r="N1592" s="54">
        <v>60</v>
      </c>
      <c r="O1592" s="55">
        <f t="shared" si="414"/>
        <v>828.90000000000009</v>
      </c>
      <c r="P1592" s="57">
        <f t="shared" si="416"/>
        <v>828</v>
      </c>
      <c r="Q1592" s="23"/>
      <c r="R1592" s="23"/>
      <c r="S1592" s="46">
        <v>25</v>
      </c>
      <c r="T1592" s="46">
        <v>25</v>
      </c>
      <c r="U1592" s="46">
        <f t="shared" si="407"/>
        <v>200</v>
      </c>
      <c r="V1592" s="15">
        <f t="shared" si="415"/>
        <v>250</v>
      </c>
    </row>
    <row r="1593" spans="1:22" ht="13.5" customHeight="1">
      <c r="A1593" s="23" t="str">
        <f t="shared" si="408"/>
        <v>LW3813070Podstawowy</v>
      </c>
      <c r="B1593" s="18" t="s">
        <v>1978</v>
      </c>
      <c r="C1593" s="14" t="s">
        <v>431</v>
      </c>
      <c r="D1593" s="15">
        <v>130</v>
      </c>
      <c r="E1593" s="13">
        <v>70</v>
      </c>
      <c r="F1593" s="61" t="s">
        <v>3338</v>
      </c>
      <c r="G1593" s="43" t="str">
        <f t="shared" si="409"/>
        <v>54,29</v>
      </c>
      <c r="H1593" s="43" t="str">
        <f t="shared" si="410"/>
        <v>54,29</v>
      </c>
      <c r="I1593" s="43">
        <f t="shared" si="411"/>
        <v>57.29</v>
      </c>
      <c r="J1593" s="61" t="s">
        <v>3366</v>
      </c>
      <c r="K1593" s="58" t="str">
        <f t="shared" si="412"/>
        <v>827,18</v>
      </c>
      <c r="L1593" s="47">
        <f t="shared" si="413"/>
        <v>828</v>
      </c>
      <c r="M1593" s="53">
        <v>1.1000000000000001</v>
      </c>
      <c r="N1593" s="54">
        <v>60</v>
      </c>
      <c r="O1593" s="55">
        <f t="shared" si="414"/>
        <v>970.80000000000007</v>
      </c>
      <c r="P1593" s="57">
        <f t="shared" si="416"/>
        <v>970</v>
      </c>
      <c r="Q1593" s="23"/>
      <c r="R1593" s="23"/>
      <c r="S1593" s="46">
        <v>25</v>
      </c>
      <c r="T1593" s="46">
        <v>25</v>
      </c>
      <c r="U1593" s="46">
        <f t="shared" si="407"/>
        <v>200</v>
      </c>
      <c r="V1593" s="15">
        <f t="shared" si="415"/>
        <v>250</v>
      </c>
    </row>
    <row r="1594" spans="1:22" ht="13.5" customHeight="1">
      <c r="A1594" s="235" t="str">
        <f t="shared" ref="A1594:A1630" si="417">CONCATENATE(B1594,D1594,E1594,C1594)</f>
        <v>LW duble 1 13070Kolor</v>
      </c>
      <c r="B1594" s="18" t="s">
        <v>90</v>
      </c>
      <c r="C1594" s="14" t="s">
        <v>2</v>
      </c>
      <c r="D1594" s="15">
        <v>130</v>
      </c>
      <c r="E1594" s="13">
        <v>70</v>
      </c>
      <c r="F1594" s="61" t="s">
        <v>1773</v>
      </c>
      <c r="G1594" s="43" t="str">
        <f>LEFT(F1594,FIND("kg",F1594)-2)</f>
        <v>55,23</v>
      </c>
      <c r="H1594" s="43" t="str">
        <f t="shared" ref="H1594:H1630" si="418">MID(G1594,1,5)</f>
        <v>55,23</v>
      </c>
      <c r="I1594" s="43">
        <f t="shared" ref="I1594:I1630" si="419">H1594+3</f>
        <v>58.23</v>
      </c>
      <c r="J1594" s="61" t="s">
        <v>1794</v>
      </c>
      <c r="K1594" s="58" t="str">
        <f t="shared" ref="K1594:K1603" si="420">LEFT(J1594,FIND("zł",J1594)-2)</f>
        <v>896,36</v>
      </c>
      <c r="L1594" s="51">
        <f t="shared" ref="L1594:L1609" si="421">ROUNDUP(K1594,0)</f>
        <v>897</v>
      </c>
      <c r="M1594" s="53">
        <v>1.1000000000000001</v>
      </c>
      <c r="N1594" s="54">
        <v>60</v>
      </c>
      <c r="O1594" s="55">
        <f t="shared" ref="O1594:O1630" si="422">L1594*M1594+N1594</f>
        <v>1046.7</v>
      </c>
      <c r="P1594" s="57">
        <f t="shared" ref="P1594:P1630" si="423">INT(O1594)</f>
        <v>1046</v>
      </c>
      <c r="Q1594" s="23"/>
      <c r="R1594" s="23"/>
      <c r="S1594" s="46">
        <v>25</v>
      </c>
      <c r="T1594" s="46">
        <v>25</v>
      </c>
      <c r="U1594" s="46">
        <f t="shared" si="407"/>
        <v>200</v>
      </c>
      <c r="V1594" s="15">
        <f>SUM(S1594:U1594)</f>
        <v>250</v>
      </c>
    </row>
    <row r="1595" spans="1:22" ht="13.5" customHeight="1">
      <c r="A1595" s="235" t="str">
        <f t="shared" si="417"/>
        <v>LW duble 2 13070Kolor</v>
      </c>
      <c r="B1595" s="18" t="s">
        <v>91</v>
      </c>
      <c r="C1595" s="14" t="s">
        <v>2</v>
      </c>
      <c r="D1595" s="15">
        <v>130</v>
      </c>
      <c r="E1595" s="13">
        <v>70</v>
      </c>
      <c r="F1595" s="61" t="s">
        <v>1774</v>
      </c>
      <c r="G1595" s="43" t="str">
        <f t="shared" ref="G1595:G1630" si="424">LEFT(F1595,FIND("kg",F1595)-2)</f>
        <v>50,62</v>
      </c>
      <c r="H1595" s="43" t="str">
        <f t="shared" si="418"/>
        <v>50,62</v>
      </c>
      <c r="I1595" s="43">
        <f t="shared" si="419"/>
        <v>53.62</v>
      </c>
      <c r="J1595" s="61" t="s">
        <v>1795</v>
      </c>
      <c r="K1595" s="58" t="str">
        <f t="shared" si="420"/>
        <v>971,25</v>
      </c>
      <c r="L1595" s="51">
        <f t="shared" si="421"/>
        <v>972</v>
      </c>
      <c r="M1595" s="53">
        <v>1.1000000000000001</v>
      </c>
      <c r="N1595" s="54">
        <v>60</v>
      </c>
      <c r="O1595" s="55">
        <f t="shared" si="422"/>
        <v>1129.2</v>
      </c>
      <c r="P1595" s="57">
        <f t="shared" si="423"/>
        <v>1129</v>
      </c>
      <c r="Q1595" s="23"/>
      <c r="R1595" s="23"/>
      <c r="S1595" s="46">
        <v>25</v>
      </c>
      <c r="T1595" s="46">
        <v>25</v>
      </c>
      <c r="U1595" s="46">
        <f t="shared" si="407"/>
        <v>180</v>
      </c>
      <c r="V1595" s="15">
        <f t="shared" ref="V1595:V1630" si="425">SUM(S1595:U1595)</f>
        <v>230</v>
      </c>
    </row>
    <row r="1596" spans="1:22" ht="13.5" customHeight="1">
      <c r="A1596" s="235" t="str">
        <f t="shared" si="417"/>
        <v>LW duble 3 13070Kolor</v>
      </c>
      <c r="B1596" s="18" t="s">
        <v>92</v>
      </c>
      <c r="C1596" s="14" t="s">
        <v>2</v>
      </c>
      <c r="D1596" s="15">
        <v>130</v>
      </c>
      <c r="E1596" s="13">
        <v>70</v>
      </c>
      <c r="F1596" s="61" t="s">
        <v>1775</v>
      </c>
      <c r="G1596" s="43" t="str">
        <f t="shared" si="424"/>
        <v>59,87</v>
      </c>
      <c r="H1596" s="43" t="str">
        <f t="shared" si="418"/>
        <v>59,87</v>
      </c>
      <c r="I1596" s="43">
        <f t="shared" si="419"/>
        <v>62.87</v>
      </c>
      <c r="J1596" s="61" t="s">
        <v>1813</v>
      </c>
      <c r="K1596" s="58" t="str">
        <f t="shared" si="420"/>
        <v>1222,26</v>
      </c>
      <c r="L1596" s="51">
        <f t="shared" si="421"/>
        <v>1223</v>
      </c>
      <c r="M1596" s="236">
        <v>1.2</v>
      </c>
      <c r="N1596" s="54">
        <v>60</v>
      </c>
      <c r="O1596" s="55">
        <f t="shared" si="422"/>
        <v>1527.6</v>
      </c>
      <c r="P1596" s="57">
        <f t="shared" si="423"/>
        <v>1527</v>
      </c>
      <c r="Q1596" s="23"/>
      <c r="R1596" s="23"/>
      <c r="S1596" s="46">
        <v>25</v>
      </c>
      <c r="T1596" s="46">
        <v>25</v>
      </c>
      <c r="U1596" s="46">
        <f t="shared" si="407"/>
        <v>200</v>
      </c>
      <c r="V1596" s="15">
        <f t="shared" si="425"/>
        <v>250</v>
      </c>
    </row>
    <row r="1597" spans="1:22" ht="13.5" customHeight="1">
      <c r="A1597" s="235" t="str">
        <f t="shared" si="417"/>
        <v>LW1 13070Kolor</v>
      </c>
      <c r="B1597" s="18" t="s">
        <v>93</v>
      </c>
      <c r="C1597" s="14" t="s">
        <v>2</v>
      </c>
      <c r="D1597" s="15">
        <v>130</v>
      </c>
      <c r="E1597" s="13">
        <v>70</v>
      </c>
      <c r="F1597" s="61" t="s">
        <v>1776</v>
      </c>
      <c r="G1597" s="43" t="str">
        <f t="shared" si="424"/>
        <v>40,58</v>
      </c>
      <c r="H1597" s="43" t="str">
        <f t="shared" si="418"/>
        <v>40,58</v>
      </c>
      <c r="I1597" s="43">
        <f t="shared" si="419"/>
        <v>43.58</v>
      </c>
      <c r="J1597" s="61" t="s">
        <v>1796</v>
      </c>
      <c r="K1597" s="58" t="str">
        <f t="shared" si="420"/>
        <v>598,73</v>
      </c>
      <c r="L1597" s="51">
        <f t="shared" si="421"/>
        <v>599</v>
      </c>
      <c r="M1597" s="236">
        <v>1.2</v>
      </c>
      <c r="N1597" s="54">
        <v>60</v>
      </c>
      <c r="O1597" s="55">
        <f t="shared" si="422"/>
        <v>778.8</v>
      </c>
      <c r="P1597" s="57">
        <f t="shared" si="423"/>
        <v>778</v>
      </c>
      <c r="Q1597" s="23"/>
      <c r="R1597" s="23"/>
      <c r="S1597" s="46">
        <v>25</v>
      </c>
      <c r="T1597" s="46">
        <v>25</v>
      </c>
      <c r="U1597" s="46">
        <f t="shared" si="407"/>
        <v>160</v>
      </c>
      <c r="V1597" s="15">
        <f t="shared" si="425"/>
        <v>210</v>
      </c>
    </row>
    <row r="1598" spans="1:22" ht="13.5" customHeight="1">
      <c r="A1598" s="235" t="str">
        <f t="shared" si="417"/>
        <v>LW2 13070Kolor</v>
      </c>
      <c r="B1598" s="18" t="s">
        <v>104</v>
      </c>
      <c r="C1598" s="14" t="s">
        <v>2</v>
      </c>
      <c r="D1598" s="15">
        <v>130</v>
      </c>
      <c r="E1598" s="13">
        <v>70</v>
      </c>
      <c r="F1598" s="61" t="s">
        <v>1777</v>
      </c>
      <c r="G1598" s="43" t="str">
        <f t="shared" si="424"/>
        <v>42,06</v>
      </c>
      <c r="H1598" s="43" t="str">
        <f t="shared" si="418"/>
        <v>42,06</v>
      </c>
      <c r="I1598" s="43">
        <f t="shared" si="419"/>
        <v>45.06</v>
      </c>
      <c r="J1598" s="61" t="s">
        <v>1797</v>
      </c>
      <c r="K1598" s="58" t="str">
        <f t="shared" si="420"/>
        <v>649,39</v>
      </c>
      <c r="L1598" s="51">
        <f t="shared" si="421"/>
        <v>650</v>
      </c>
      <c r="M1598" s="236">
        <v>1.2</v>
      </c>
      <c r="N1598" s="54">
        <v>60</v>
      </c>
      <c r="O1598" s="55">
        <f t="shared" si="422"/>
        <v>840</v>
      </c>
      <c r="P1598" s="57">
        <f t="shared" si="423"/>
        <v>840</v>
      </c>
      <c r="Q1598" s="23"/>
      <c r="R1598" s="23"/>
      <c r="S1598" s="46">
        <v>25</v>
      </c>
      <c r="T1598" s="46">
        <v>25</v>
      </c>
      <c r="U1598" s="46">
        <f t="shared" si="407"/>
        <v>160</v>
      </c>
      <c r="V1598" s="15">
        <f t="shared" si="425"/>
        <v>210</v>
      </c>
    </row>
    <row r="1599" spans="1:22" ht="13.5" customHeight="1">
      <c r="A1599" s="235" t="str">
        <f t="shared" si="417"/>
        <v>LW3 13070Kolor</v>
      </c>
      <c r="B1599" s="18" t="s">
        <v>106</v>
      </c>
      <c r="C1599" s="14" t="s">
        <v>2</v>
      </c>
      <c r="D1599" s="15">
        <v>130</v>
      </c>
      <c r="E1599" s="13">
        <v>70</v>
      </c>
      <c r="F1599" s="61" t="s">
        <v>1778</v>
      </c>
      <c r="G1599" s="43" t="str">
        <f t="shared" si="424"/>
        <v>44,14</v>
      </c>
      <c r="H1599" s="43" t="str">
        <f t="shared" si="418"/>
        <v>44,14</v>
      </c>
      <c r="I1599" s="43">
        <f t="shared" si="419"/>
        <v>47.14</v>
      </c>
      <c r="J1599" s="61" t="s">
        <v>70</v>
      </c>
      <c r="K1599" s="58" t="str">
        <f t="shared" si="420"/>
        <v>678,46</v>
      </c>
      <c r="L1599" s="51">
        <f t="shared" si="421"/>
        <v>679</v>
      </c>
      <c r="M1599" s="236">
        <v>1.2</v>
      </c>
      <c r="N1599" s="54">
        <v>60</v>
      </c>
      <c r="O1599" s="55">
        <f t="shared" si="422"/>
        <v>874.8</v>
      </c>
      <c r="P1599" s="57">
        <f t="shared" si="423"/>
        <v>874</v>
      </c>
      <c r="Q1599" s="23"/>
      <c r="R1599" s="23"/>
      <c r="S1599" s="46">
        <v>25</v>
      </c>
      <c r="T1599" s="46">
        <v>25</v>
      </c>
      <c r="U1599" s="46">
        <f t="shared" si="407"/>
        <v>160</v>
      </c>
      <c r="V1599" s="15">
        <f t="shared" si="425"/>
        <v>210</v>
      </c>
    </row>
    <row r="1600" spans="1:22" ht="13.5" customHeight="1">
      <c r="A1600" s="235" t="str">
        <f t="shared" si="417"/>
        <v>LW4 13070Kolor</v>
      </c>
      <c r="B1600" s="18" t="s">
        <v>107</v>
      </c>
      <c r="C1600" s="14" t="s">
        <v>2</v>
      </c>
      <c r="D1600" s="15">
        <v>130</v>
      </c>
      <c r="E1600" s="13">
        <v>70</v>
      </c>
      <c r="F1600" s="61" t="s">
        <v>60</v>
      </c>
      <c r="G1600" s="43" t="str">
        <f t="shared" si="424"/>
        <v>48,43</v>
      </c>
      <c r="H1600" s="43" t="str">
        <f t="shared" si="418"/>
        <v>48,43</v>
      </c>
      <c r="I1600" s="43">
        <f t="shared" si="419"/>
        <v>51.43</v>
      </c>
      <c r="J1600" s="61" t="s">
        <v>1798</v>
      </c>
      <c r="K1600" s="58" t="str">
        <f t="shared" si="420"/>
        <v>766,62</v>
      </c>
      <c r="L1600" s="51">
        <f t="shared" si="421"/>
        <v>767</v>
      </c>
      <c r="M1600" s="236">
        <v>1.2</v>
      </c>
      <c r="N1600" s="54">
        <v>60</v>
      </c>
      <c r="O1600" s="55">
        <f t="shared" si="422"/>
        <v>980.4</v>
      </c>
      <c r="P1600" s="57">
        <f t="shared" si="423"/>
        <v>980</v>
      </c>
      <c r="Q1600" s="23"/>
      <c r="R1600" s="23"/>
      <c r="S1600" s="46">
        <v>25</v>
      </c>
      <c r="T1600" s="46">
        <v>25</v>
      </c>
      <c r="U1600" s="46">
        <f t="shared" si="407"/>
        <v>180</v>
      </c>
      <c r="V1600" s="15">
        <f t="shared" si="425"/>
        <v>230</v>
      </c>
    </row>
    <row r="1601" spans="1:22" ht="13.5" customHeight="1">
      <c r="A1601" s="235" t="str">
        <f t="shared" si="417"/>
        <v>LW5 13070Kolor</v>
      </c>
      <c r="B1601" s="18" t="s">
        <v>108</v>
      </c>
      <c r="C1601" s="14" t="s">
        <v>2</v>
      </c>
      <c r="D1601" s="15">
        <v>130</v>
      </c>
      <c r="E1601" s="13">
        <v>70</v>
      </c>
      <c r="F1601" s="61" t="s">
        <v>1779</v>
      </c>
      <c r="G1601" s="43" t="str">
        <f t="shared" si="424"/>
        <v>49,05</v>
      </c>
      <c r="H1601" s="43" t="str">
        <f t="shared" si="418"/>
        <v>49,05</v>
      </c>
      <c r="I1601" s="43">
        <f t="shared" si="419"/>
        <v>52.05</v>
      </c>
      <c r="J1601" s="61" t="s">
        <v>1799</v>
      </c>
      <c r="K1601" s="58" t="str">
        <f t="shared" si="420"/>
        <v>799,83</v>
      </c>
      <c r="L1601" s="51">
        <f t="shared" si="421"/>
        <v>800</v>
      </c>
      <c r="M1601" s="236">
        <v>1.2</v>
      </c>
      <c r="N1601" s="54">
        <v>60</v>
      </c>
      <c r="O1601" s="55">
        <f t="shared" si="422"/>
        <v>1020</v>
      </c>
      <c r="P1601" s="57">
        <f t="shared" si="423"/>
        <v>1020</v>
      </c>
      <c r="Q1601" s="23"/>
      <c r="R1601" s="23"/>
      <c r="S1601" s="46">
        <v>25</v>
      </c>
      <c r="T1601" s="46">
        <v>25</v>
      </c>
      <c r="U1601" s="46">
        <f t="shared" si="407"/>
        <v>180</v>
      </c>
      <c r="V1601" s="15">
        <f t="shared" si="425"/>
        <v>230</v>
      </c>
    </row>
    <row r="1602" spans="1:22" ht="13.5" customHeight="1">
      <c r="A1602" s="235" t="str">
        <f t="shared" si="417"/>
        <v>LW6 13070Kolor</v>
      </c>
      <c r="B1602" s="18" t="s">
        <v>109</v>
      </c>
      <c r="C1602" s="14" t="s">
        <v>2</v>
      </c>
      <c r="D1602" s="15">
        <v>130</v>
      </c>
      <c r="E1602" s="13">
        <v>70</v>
      </c>
      <c r="F1602" s="61" t="s">
        <v>1780</v>
      </c>
      <c r="G1602" s="43" t="str">
        <f t="shared" si="424"/>
        <v>51,87</v>
      </c>
      <c r="H1602" s="43" t="str">
        <f t="shared" si="418"/>
        <v>51,87</v>
      </c>
      <c r="I1602" s="43">
        <f t="shared" si="419"/>
        <v>54.87</v>
      </c>
      <c r="J1602" s="61" t="s">
        <v>1800</v>
      </c>
      <c r="K1602" s="58" t="str">
        <f t="shared" si="420"/>
        <v>867,46</v>
      </c>
      <c r="L1602" s="51">
        <f t="shared" si="421"/>
        <v>868</v>
      </c>
      <c r="M1602" s="236">
        <v>1.2</v>
      </c>
      <c r="N1602" s="54">
        <v>60</v>
      </c>
      <c r="O1602" s="55">
        <f t="shared" si="422"/>
        <v>1101.5999999999999</v>
      </c>
      <c r="P1602" s="57">
        <f t="shared" si="423"/>
        <v>1101</v>
      </c>
      <c r="Q1602" s="23"/>
      <c r="R1602" s="23"/>
      <c r="S1602" s="46">
        <v>25</v>
      </c>
      <c r="T1602" s="46">
        <v>25</v>
      </c>
      <c r="U1602" s="46">
        <f t="shared" si="407"/>
        <v>180</v>
      </c>
      <c r="V1602" s="15">
        <f t="shared" si="425"/>
        <v>230</v>
      </c>
    </row>
    <row r="1603" spans="1:22" ht="13.5" customHeight="1">
      <c r="A1603" s="235" t="str">
        <f t="shared" si="417"/>
        <v>LW7 13070Kolor</v>
      </c>
      <c r="B1603" s="18" t="s">
        <v>110</v>
      </c>
      <c r="C1603" s="14" t="s">
        <v>2</v>
      </c>
      <c r="D1603" s="15">
        <v>130</v>
      </c>
      <c r="E1603" s="13">
        <v>70</v>
      </c>
      <c r="F1603" s="61" t="s">
        <v>1781</v>
      </c>
      <c r="G1603" s="43" t="str">
        <f t="shared" si="424"/>
        <v>47,27</v>
      </c>
      <c r="H1603" s="43" t="str">
        <f t="shared" si="418"/>
        <v>47,27</v>
      </c>
      <c r="I1603" s="43">
        <f t="shared" si="419"/>
        <v>50.27</v>
      </c>
      <c r="J1603" s="61" t="s">
        <v>1801</v>
      </c>
      <c r="K1603" s="58" t="str">
        <f t="shared" si="420"/>
        <v>760,29</v>
      </c>
      <c r="L1603" s="51">
        <f t="shared" si="421"/>
        <v>761</v>
      </c>
      <c r="M1603" s="236">
        <v>1.2</v>
      </c>
      <c r="N1603" s="54">
        <v>60</v>
      </c>
      <c r="O1603" s="55">
        <f t="shared" si="422"/>
        <v>973.19999999999993</v>
      </c>
      <c r="P1603" s="57">
        <f t="shared" si="423"/>
        <v>973</v>
      </c>
      <c r="Q1603" s="23"/>
      <c r="R1603" s="23"/>
      <c r="S1603" s="46">
        <v>25</v>
      </c>
      <c r="T1603" s="46">
        <v>25</v>
      </c>
      <c r="U1603" s="46">
        <f t="shared" ref="U1603:U1624" si="426">IF(I1603&lt;=$AA$5,$AB$4,IF(I1603&lt;=$AA$15,$AB$6,IF(I1603&lt;=$AA$17,$AB$16,IF(I1603&lt;=$AA$19,AB$18,IF(I1603&lt;=$AA$21,AB$20,IF(I1603&lt;=$AA$23,AB$22,AB$23))))))</f>
        <v>180</v>
      </c>
      <c r="V1603" s="15">
        <f t="shared" si="425"/>
        <v>230</v>
      </c>
    </row>
    <row r="1604" spans="1:22" ht="13.5" customHeight="1">
      <c r="A1604" s="235" t="str">
        <f t="shared" si="417"/>
        <v>LW8 13070Kolor</v>
      </c>
      <c r="B1604" s="18" t="s">
        <v>111</v>
      </c>
      <c r="C1604" s="14" t="s">
        <v>2</v>
      </c>
      <c r="D1604" s="15">
        <v>130</v>
      </c>
      <c r="E1604" s="13">
        <v>70</v>
      </c>
      <c r="F1604" s="61" t="s">
        <v>1782</v>
      </c>
      <c r="G1604" s="43" t="str">
        <f t="shared" si="424"/>
        <v>50,1</v>
      </c>
      <c r="H1604" s="43" t="str">
        <f t="shared" si="418"/>
        <v>50,1</v>
      </c>
      <c r="I1604" s="43">
        <f t="shared" si="419"/>
        <v>53.1</v>
      </c>
      <c r="J1604" s="61" t="s">
        <v>1802</v>
      </c>
      <c r="K1604" s="58" t="str">
        <f>LEFT(J1604,FIND("zł",J1604)-2)</f>
        <v>827,98</v>
      </c>
      <c r="L1604" s="51">
        <f t="shared" si="421"/>
        <v>828</v>
      </c>
      <c r="M1604" s="236">
        <v>1.2</v>
      </c>
      <c r="N1604" s="54">
        <v>60</v>
      </c>
      <c r="O1604" s="55">
        <f t="shared" si="422"/>
        <v>1053.5999999999999</v>
      </c>
      <c r="P1604" s="57">
        <f t="shared" si="423"/>
        <v>1053</v>
      </c>
      <c r="Q1604" s="23"/>
      <c r="R1604" s="23"/>
      <c r="S1604" s="46">
        <v>25</v>
      </c>
      <c r="T1604" s="46">
        <v>25</v>
      </c>
      <c r="U1604" s="46">
        <f t="shared" si="426"/>
        <v>180</v>
      </c>
      <c r="V1604" s="15">
        <f t="shared" si="425"/>
        <v>230</v>
      </c>
    </row>
    <row r="1605" spans="1:22" ht="13.5" customHeight="1">
      <c r="A1605" s="235" t="str">
        <f t="shared" si="417"/>
        <v>LW9 13070Kolor</v>
      </c>
      <c r="B1605" s="18" t="s">
        <v>112</v>
      </c>
      <c r="C1605" s="14" t="s">
        <v>2</v>
      </c>
      <c r="D1605" s="15">
        <v>130</v>
      </c>
      <c r="E1605" s="13">
        <v>70</v>
      </c>
      <c r="F1605" s="61" t="s">
        <v>1783</v>
      </c>
      <c r="G1605" s="43" t="str">
        <f t="shared" si="424"/>
        <v>49,3</v>
      </c>
      <c r="H1605" s="43" t="str">
        <f t="shared" si="418"/>
        <v>49,3</v>
      </c>
      <c r="I1605" s="43">
        <f t="shared" si="419"/>
        <v>52.3</v>
      </c>
      <c r="J1605" s="61" t="s">
        <v>1803</v>
      </c>
      <c r="K1605" s="58" t="str">
        <f t="shared" ref="K1605:K1609" si="427">LEFT(J1605,FIND("zł",J1605)-2)</f>
        <v>869,90</v>
      </c>
      <c r="L1605" s="51">
        <f t="shared" si="421"/>
        <v>870</v>
      </c>
      <c r="M1605" s="236">
        <v>1.2</v>
      </c>
      <c r="N1605" s="54">
        <v>60</v>
      </c>
      <c r="O1605" s="55">
        <f t="shared" si="422"/>
        <v>1104</v>
      </c>
      <c r="P1605" s="57">
        <f t="shared" si="423"/>
        <v>1104</v>
      </c>
      <c r="Q1605" s="23"/>
      <c r="R1605" s="23"/>
      <c r="S1605" s="46">
        <v>25</v>
      </c>
      <c r="T1605" s="46">
        <v>25</v>
      </c>
      <c r="U1605" s="46">
        <f t="shared" si="426"/>
        <v>180</v>
      </c>
      <c r="V1605" s="15">
        <f t="shared" si="425"/>
        <v>230</v>
      </c>
    </row>
    <row r="1606" spans="1:22" ht="13.5" customHeight="1">
      <c r="A1606" s="235" t="str">
        <f t="shared" si="417"/>
        <v>LW10 13070Kolor</v>
      </c>
      <c r="B1606" s="18" t="s">
        <v>94</v>
      </c>
      <c r="C1606" s="14" t="s">
        <v>2</v>
      </c>
      <c r="D1606" s="15">
        <v>130</v>
      </c>
      <c r="E1606" s="13">
        <v>70</v>
      </c>
      <c r="F1606" s="61" t="s">
        <v>1784</v>
      </c>
      <c r="G1606" s="43" t="str">
        <f t="shared" si="424"/>
        <v>52,11</v>
      </c>
      <c r="H1606" s="43" t="str">
        <f t="shared" si="418"/>
        <v>52,11</v>
      </c>
      <c r="I1606" s="43">
        <f t="shared" si="419"/>
        <v>55.11</v>
      </c>
      <c r="J1606" s="61" t="s">
        <v>1804</v>
      </c>
      <c r="K1606" s="58" t="str">
        <f t="shared" si="427"/>
        <v>937,49</v>
      </c>
      <c r="L1606" s="51">
        <f t="shared" si="421"/>
        <v>938</v>
      </c>
      <c r="M1606" s="236">
        <v>1.2</v>
      </c>
      <c r="N1606" s="54">
        <v>60</v>
      </c>
      <c r="O1606" s="55">
        <f t="shared" si="422"/>
        <v>1185.5999999999999</v>
      </c>
      <c r="P1606" s="57">
        <f t="shared" si="423"/>
        <v>1185</v>
      </c>
      <c r="Q1606" s="23"/>
      <c r="R1606" s="23"/>
      <c r="S1606" s="46">
        <v>25</v>
      </c>
      <c r="T1606" s="46">
        <v>25</v>
      </c>
      <c r="U1606" s="46">
        <f t="shared" si="426"/>
        <v>200</v>
      </c>
      <c r="V1606" s="15">
        <f t="shared" si="425"/>
        <v>250</v>
      </c>
    </row>
    <row r="1607" spans="1:22" ht="13.5" customHeight="1">
      <c r="A1607" s="235" t="str">
        <f t="shared" si="417"/>
        <v>LW11 13070Kolor</v>
      </c>
      <c r="B1607" s="18" t="s">
        <v>95</v>
      </c>
      <c r="C1607" s="14" t="s">
        <v>2</v>
      </c>
      <c r="D1607" s="15">
        <v>130</v>
      </c>
      <c r="E1607" s="13">
        <v>70</v>
      </c>
      <c r="F1607" s="61" t="s">
        <v>1785</v>
      </c>
      <c r="G1607" s="43" t="str">
        <f t="shared" si="424"/>
        <v>54,15</v>
      </c>
      <c r="H1607" s="43" t="str">
        <f t="shared" si="418"/>
        <v>54,15</v>
      </c>
      <c r="I1607" s="43">
        <f t="shared" si="419"/>
        <v>57.15</v>
      </c>
      <c r="J1607" s="61" t="s">
        <v>1805</v>
      </c>
      <c r="K1607" s="58" t="str">
        <f t="shared" si="427"/>
        <v>827,71</v>
      </c>
      <c r="L1607" s="51">
        <f t="shared" si="421"/>
        <v>828</v>
      </c>
      <c r="M1607" s="236">
        <v>1.2</v>
      </c>
      <c r="N1607" s="54">
        <v>60</v>
      </c>
      <c r="O1607" s="55">
        <f t="shared" si="422"/>
        <v>1053.5999999999999</v>
      </c>
      <c r="P1607" s="57">
        <f t="shared" si="423"/>
        <v>1053</v>
      </c>
      <c r="Q1607" s="23"/>
      <c r="R1607" s="23"/>
      <c r="S1607" s="46">
        <v>25</v>
      </c>
      <c r="T1607" s="46">
        <v>25</v>
      </c>
      <c r="U1607" s="46">
        <f t="shared" si="426"/>
        <v>200</v>
      </c>
      <c r="V1607" s="15">
        <f t="shared" si="425"/>
        <v>250</v>
      </c>
    </row>
    <row r="1608" spans="1:22" ht="13.5" customHeight="1">
      <c r="A1608" s="235" t="str">
        <f t="shared" si="417"/>
        <v>LW12 13070Kolor</v>
      </c>
      <c r="B1608" s="18" t="s">
        <v>96</v>
      </c>
      <c r="C1608" s="14" t="s">
        <v>2</v>
      </c>
      <c r="D1608" s="15">
        <v>130</v>
      </c>
      <c r="E1608" s="13">
        <v>70</v>
      </c>
      <c r="F1608" s="61" t="s">
        <v>1786</v>
      </c>
      <c r="G1608" s="43" t="str">
        <f t="shared" si="424"/>
        <v>56,97</v>
      </c>
      <c r="H1608" s="43" t="str">
        <f t="shared" si="418"/>
        <v>56,97</v>
      </c>
      <c r="I1608" s="43">
        <f t="shared" si="419"/>
        <v>59.97</v>
      </c>
      <c r="J1608" s="61" t="s">
        <v>1806</v>
      </c>
      <c r="K1608" s="58" t="str">
        <f t="shared" si="427"/>
        <v>933,52</v>
      </c>
      <c r="L1608" s="51">
        <f t="shared" si="421"/>
        <v>934</v>
      </c>
      <c r="M1608" s="236">
        <v>1.2</v>
      </c>
      <c r="N1608" s="54">
        <v>60</v>
      </c>
      <c r="O1608" s="55">
        <f t="shared" si="422"/>
        <v>1180.8</v>
      </c>
      <c r="P1608" s="57">
        <f t="shared" si="423"/>
        <v>1180</v>
      </c>
      <c r="Q1608" s="23"/>
      <c r="R1608" s="23"/>
      <c r="S1608" s="46">
        <v>25</v>
      </c>
      <c r="T1608" s="46">
        <v>25</v>
      </c>
      <c r="U1608" s="46">
        <f t="shared" si="426"/>
        <v>200</v>
      </c>
      <c r="V1608" s="15">
        <f t="shared" si="425"/>
        <v>250</v>
      </c>
    </row>
    <row r="1609" spans="1:22" ht="13.5" customHeight="1">
      <c r="A1609" s="235" t="str">
        <f t="shared" si="417"/>
        <v>LW13 13070Kolor</v>
      </c>
      <c r="B1609" s="18" t="s">
        <v>97</v>
      </c>
      <c r="C1609" s="14" t="s">
        <v>2</v>
      </c>
      <c r="D1609" s="15">
        <v>130</v>
      </c>
      <c r="E1609" s="13">
        <v>70</v>
      </c>
      <c r="F1609" s="61" t="s">
        <v>1787</v>
      </c>
      <c r="G1609" s="43" t="str">
        <f t="shared" si="424"/>
        <v>55,44</v>
      </c>
      <c r="H1609" s="43" t="str">
        <f t="shared" si="418"/>
        <v>55,44</v>
      </c>
      <c r="I1609" s="43">
        <f t="shared" si="419"/>
        <v>58.44</v>
      </c>
      <c r="J1609" s="61" t="s">
        <v>1807</v>
      </c>
      <c r="K1609" s="58" t="str">
        <f t="shared" si="427"/>
        <v>929,22</v>
      </c>
      <c r="L1609" s="51">
        <f t="shared" si="421"/>
        <v>930</v>
      </c>
      <c r="M1609" s="236">
        <v>1.2</v>
      </c>
      <c r="N1609" s="54">
        <v>60</v>
      </c>
      <c r="O1609" s="55">
        <f t="shared" si="422"/>
        <v>1176</v>
      </c>
      <c r="P1609" s="57">
        <f t="shared" si="423"/>
        <v>1176</v>
      </c>
      <c r="Q1609" s="23"/>
      <c r="R1609" s="23"/>
      <c r="S1609" s="46">
        <v>25</v>
      </c>
      <c r="T1609" s="46">
        <v>25</v>
      </c>
      <c r="U1609" s="46">
        <f t="shared" si="426"/>
        <v>200</v>
      </c>
      <c r="V1609" s="15">
        <f t="shared" si="425"/>
        <v>250</v>
      </c>
    </row>
    <row r="1610" spans="1:22" ht="13.5" customHeight="1">
      <c r="A1610" s="235" t="str">
        <f t="shared" si="417"/>
        <v>LW14 13070Kolor</v>
      </c>
      <c r="B1610" s="18" t="s">
        <v>98</v>
      </c>
      <c r="C1610" s="14" t="s">
        <v>2</v>
      </c>
      <c r="D1610" s="15">
        <v>130</v>
      </c>
      <c r="E1610" s="13">
        <v>70</v>
      </c>
      <c r="F1610" s="61" t="s">
        <v>1788</v>
      </c>
      <c r="G1610" s="43" t="str">
        <f t="shared" si="424"/>
        <v>58,26</v>
      </c>
      <c r="H1610" s="43" t="str">
        <f t="shared" si="418"/>
        <v>58,26</v>
      </c>
      <c r="I1610" s="43">
        <f t="shared" si="419"/>
        <v>61.26</v>
      </c>
      <c r="J1610" s="61" t="s">
        <v>1812</v>
      </c>
      <c r="K1610" s="58" t="str">
        <f>LEFT(J1610,FIND("zł",J1610)-2)</f>
        <v>1019,22</v>
      </c>
      <c r="L1610" s="51">
        <f>ROUNDUP(K1610,0)</f>
        <v>1020</v>
      </c>
      <c r="M1610" s="236">
        <v>1.2</v>
      </c>
      <c r="N1610" s="54">
        <v>60</v>
      </c>
      <c r="O1610" s="55">
        <f t="shared" si="422"/>
        <v>1284</v>
      </c>
      <c r="P1610" s="57">
        <f t="shared" si="423"/>
        <v>1284</v>
      </c>
      <c r="Q1610" s="23"/>
      <c r="R1610" s="23"/>
      <c r="S1610" s="46">
        <v>25</v>
      </c>
      <c r="T1610" s="46">
        <v>25</v>
      </c>
      <c r="U1610" s="46">
        <f t="shared" si="426"/>
        <v>200</v>
      </c>
      <c r="V1610" s="15">
        <f t="shared" si="425"/>
        <v>250</v>
      </c>
    </row>
    <row r="1611" spans="1:22" ht="13.5" customHeight="1">
      <c r="A1611" s="235" t="str">
        <f t="shared" si="417"/>
        <v>LW15 13070Kolor</v>
      </c>
      <c r="B1611" s="18" t="s">
        <v>99</v>
      </c>
      <c r="C1611" s="14" t="s">
        <v>2</v>
      </c>
      <c r="D1611" s="15">
        <v>130</v>
      </c>
      <c r="E1611" s="13">
        <v>70</v>
      </c>
      <c r="F1611" s="61" t="s">
        <v>3330</v>
      </c>
      <c r="G1611" s="43" t="str">
        <f t="shared" si="424"/>
        <v>53,4</v>
      </c>
      <c r="H1611" s="43" t="str">
        <f t="shared" si="418"/>
        <v>53,4</v>
      </c>
      <c r="I1611" s="43">
        <f t="shared" si="419"/>
        <v>56.4</v>
      </c>
      <c r="J1611" s="61" t="s">
        <v>1808</v>
      </c>
      <c r="K1611" s="58" t="str">
        <f t="shared" ref="K1611:K1630" si="428">LEFT(J1611,FIND("zł",J1611)-2)</f>
        <v>789,56</v>
      </c>
      <c r="L1611" s="51">
        <f t="shared" ref="L1611:L1630" si="429">ROUNDUP(K1611,0)</f>
        <v>790</v>
      </c>
      <c r="M1611" s="236">
        <v>1.2</v>
      </c>
      <c r="N1611" s="54">
        <v>60</v>
      </c>
      <c r="O1611" s="55">
        <f t="shared" si="422"/>
        <v>1008</v>
      </c>
      <c r="P1611" s="57">
        <f t="shared" si="423"/>
        <v>1008</v>
      </c>
      <c r="Q1611" s="23"/>
      <c r="R1611" s="23"/>
      <c r="S1611" s="46">
        <v>25</v>
      </c>
      <c r="T1611" s="46">
        <v>25</v>
      </c>
      <c r="U1611" s="46">
        <f t="shared" si="426"/>
        <v>200</v>
      </c>
      <c r="V1611" s="15">
        <f t="shared" si="425"/>
        <v>250</v>
      </c>
    </row>
    <row r="1612" spans="1:22" ht="13.5" customHeight="1">
      <c r="A1612" s="235" t="str">
        <f t="shared" si="417"/>
        <v>LW16 13070Kolor</v>
      </c>
      <c r="B1612" s="18" t="s">
        <v>100</v>
      </c>
      <c r="C1612" s="14" t="s">
        <v>2</v>
      </c>
      <c r="D1612" s="15">
        <v>130</v>
      </c>
      <c r="E1612" s="13">
        <v>70</v>
      </c>
      <c r="F1612" s="61" t="s">
        <v>1789</v>
      </c>
      <c r="G1612" s="43" t="str">
        <f t="shared" si="424"/>
        <v>56,25</v>
      </c>
      <c r="H1612" s="43" t="str">
        <f t="shared" si="418"/>
        <v>56,25</v>
      </c>
      <c r="I1612" s="43">
        <f t="shared" si="419"/>
        <v>59.25</v>
      </c>
      <c r="J1612" s="61" t="s">
        <v>1809</v>
      </c>
      <c r="K1612" s="58" t="str">
        <f t="shared" si="428"/>
        <v>925,59</v>
      </c>
      <c r="L1612" s="51">
        <f t="shared" si="429"/>
        <v>926</v>
      </c>
      <c r="M1612" s="236">
        <v>1.2</v>
      </c>
      <c r="N1612" s="54">
        <v>60</v>
      </c>
      <c r="O1612" s="55">
        <f t="shared" si="422"/>
        <v>1171.2</v>
      </c>
      <c r="P1612" s="57">
        <f t="shared" si="423"/>
        <v>1171</v>
      </c>
      <c r="Q1612" s="23"/>
      <c r="R1612" s="23"/>
      <c r="S1612" s="46">
        <v>25</v>
      </c>
      <c r="T1612" s="46">
        <v>25</v>
      </c>
      <c r="U1612" s="46">
        <f t="shared" si="426"/>
        <v>200</v>
      </c>
      <c r="V1612" s="15">
        <f t="shared" si="425"/>
        <v>250</v>
      </c>
    </row>
    <row r="1613" spans="1:22" ht="13.5" customHeight="1">
      <c r="A1613" s="235" t="str">
        <f t="shared" si="417"/>
        <v>LW17 13070Kolor</v>
      </c>
      <c r="B1613" s="18" t="s">
        <v>101</v>
      </c>
      <c r="C1613" s="14" t="s">
        <v>2</v>
      </c>
      <c r="D1613" s="15">
        <v>130</v>
      </c>
      <c r="E1613" s="13">
        <v>70</v>
      </c>
      <c r="F1613" s="61" t="s">
        <v>1790</v>
      </c>
      <c r="G1613" s="43" t="str">
        <f t="shared" si="424"/>
        <v>55,76</v>
      </c>
      <c r="H1613" s="43" t="str">
        <f t="shared" si="418"/>
        <v>55,76</v>
      </c>
      <c r="I1613" s="43">
        <f t="shared" si="419"/>
        <v>58.76</v>
      </c>
      <c r="J1613" s="61" t="s">
        <v>1814</v>
      </c>
      <c r="K1613" s="58" t="str">
        <f t="shared" si="428"/>
        <v>1000,09</v>
      </c>
      <c r="L1613" s="51">
        <f t="shared" si="429"/>
        <v>1001</v>
      </c>
      <c r="M1613" s="236">
        <v>1.2</v>
      </c>
      <c r="N1613" s="54">
        <v>60</v>
      </c>
      <c r="O1613" s="55">
        <f t="shared" si="422"/>
        <v>1261.2</v>
      </c>
      <c r="P1613" s="57">
        <f t="shared" si="423"/>
        <v>1261</v>
      </c>
      <c r="Q1613" s="23"/>
      <c r="R1613" s="23"/>
      <c r="S1613" s="46">
        <v>25</v>
      </c>
      <c r="T1613" s="46">
        <v>25</v>
      </c>
      <c r="U1613" s="46">
        <f t="shared" si="426"/>
        <v>200</v>
      </c>
      <c r="V1613" s="15">
        <f t="shared" si="425"/>
        <v>250</v>
      </c>
    </row>
    <row r="1614" spans="1:22" ht="13.5" customHeight="1">
      <c r="A1614" s="235" t="str">
        <f t="shared" si="417"/>
        <v>LW18 13070Kolor</v>
      </c>
      <c r="B1614" s="18" t="s">
        <v>102</v>
      </c>
      <c r="C1614" s="14" t="s">
        <v>2</v>
      </c>
      <c r="D1614" s="15">
        <v>130</v>
      </c>
      <c r="E1614" s="13">
        <v>70</v>
      </c>
      <c r="F1614" s="61" t="s">
        <v>1791</v>
      </c>
      <c r="G1614" s="43" t="str">
        <f t="shared" si="424"/>
        <v>58,58</v>
      </c>
      <c r="H1614" s="43" t="str">
        <f t="shared" si="418"/>
        <v>58,58</v>
      </c>
      <c r="I1614" s="43">
        <f t="shared" si="419"/>
        <v>61.58</v>
      </c>
      <c r="J1614" s="61" t="s">
        <v>1815</v>
      </c>
      <c r="K1614" s="58" t="str">
        <f t="shared" si="428"/>
        <v>1054,94</v>
      </c>
      <c r="L1614" s="51">
        <f t="shared" si="429"/>
        <v>1055</v>
      </c>
      <c r="M1614" s="236">
        <v>1.2</v>
      </c>
      <c r="N1614" s="54">
        <v>60</v>
      </c>
      <c r="O1614" s="55">
        <f t="shared" si="422"/>
        <v>1326</v>
      </c>
      <c r="P1614" s="57">
        <f t="shared" si="423"/>
        <v>1326</v>
      </c>
      <c r="Q1614" s="23"/>
      <c r="R1614" s="23"/>
      <c r="S1614" s="46">
        <v>25</v>
      </c>
      <c r="T1614" s="46">
        <v>25</v>
      </c>
      <c r="U1614" s="46">
        <f t="shared" si="426"/>
        <v>200</v>
      </c>
      <c r="V1614" s="15">
        <f t="shared" si="425"/>
        <v>250</v>
      </c>
    </row>
    <row r="1615" spans="1:22" ht="13.5" customHeight="1">
      <c r="A1615" s="235" t="str">
        <f t="shared" si="417"/>
        <v>LW19 13070Kolor</v>
      </c>
      <c r="B1615" s="18" t="s">
        <v>103</v>
      </c>
      <c r="C1615" s="14" t="s">
        <v>2</v>
      </c>
      <c r="D1615" s="15">
        <v>130</v>
      </c>
      <c r="E1615" s="13">
        <v>70</v>
      </c>
      <c r="F1615" s="61" t="s">
        <v>1792</v>
      </c>
      <c r="G1615" s="43" t="str">
        <f t="shared" si="424"/>
        <v>53,76</v>
      </c>
      <c r="H1615" s="43" t="str">
        <f t="shared" si="418"/>
        <v>53,76</v>
      </c>
      <c r="I1615" s="43">
        <f t="shared" si="419"/>
        <v>56.76</v>
      </c>
      <c r="J1615" s="61" t="s">
        <v>1810</v>
      </c>
      <c r="K1615" s="58" t="str">
        <f t="shared" si="428"/>
        <v>868,25</v>
      </c>
      <c r="L1615" s="51">
        <f t="shared" si="429"/>
        <v>869</v>
      </c>
      <c r="M1615" s="236">
        <v>1.2</v>
      </c>
      <c r="N1615" s="54">
        <v>60</v>
      </c>
      <c r="O1615" s="55">
        <f t="shared" si="422"/>
        <v>1102.8</v>
      </c>
      <c r="P1615" s="57">
        <f t="shared" si="423"/>
        <v>1102</v>
      </c>
      <c r="Q1615" s="23"/>
      <c r="R1615" s="23"/>
      <c r="S1615" s="46">
        <v>25</v>
      </c>
      <c r="T1615" s="46">
        <v>25</v>
      </c>
      <c r="U1615" s="46">
        <f t="shared" si="426"/>
        <v>200</v>
      </c>
      <c r="V1615" s="15">
        <f t="shared" si="425"/>
        <v>250</v>
      </c>
    </row>
    <row r="1616" spans="1:22" ht="13.5" customHeight="1">
      <c r="A1616" s="235" t="str">
        <f t="shared" si="417"/>
        <v>LW20 13070Kolor</v>
      </c>
      <c r="B1616" s="18" t="s">
        <v>105</v>
      </c>
      <c r="C1616" s="14" t="s">
        <v>2</v>
      </c>
      <c r="D1616" s="15">
        <v>130</v>
      </c>
      <c r="E1616" s="13">
        <v>70</v>
      </c>
      <c r="F1616" s="61" t="s">
        <v>1793</v>
      </c>
      <c r="G1616" s="43" t="str">
        <f t="shared" si="424"/>
        <v>56,61</v>
      </c>
      <c r="H1616" s="43" t="str">
        <f t="shared" si="418"/>
        <v>56,61</v>
      </c>
      <c r="I1616" s="43">
        <f t="shared" si="419"/>
        <v>59.61</v>
      </c>
      <c r="J1616" s="61" t="s">
        <v>1811</v>
      </c>
      <c r="K1616" s="58" t="str">
        <f t="shared" si="428"/>
        <v>958,61</v>
      </c>
      <c r="L1616" s="51">
        <f t="shared" si="429"/>
        <v>959</v>
      </c>
      <c r="M1616" s="236">
        <v>1.2</v>
      </c>
      <c r="N1616" s="54">
        <v>60</v>
      </c>
      <c r="O1616" s="55">
        <f t="shared" si="422"/>
        <v>1210.8</v>
      </c>
      <c r="P1616" s="57">
        <f t="shared" si="423"/>
        <v>1210</v>
      </c>
      <c r="Q1616" s="23"/>
      <c r="R1616" s="23"/>
      <c r="S1616" s="46">
        <v>25</v>
      </c>
      <c r="T1616" s="46">
        <v>25</v>
      </c>
      <c r="U1616" s="46">
        <f t="shared" si="426"/>
        <v>200</v>
      </c>
      <c r="V1616" s="15">
        <f t="shared" si="425"/>
        <v>250</v>
      </c>
    </row>
    <row r="1617" spans="1:22" ht="13.5" customHeight="1">
      <c r="A1617" s="235" t="str">
        <f t="shared" si="417"/>
        <v>LW2513070Kolor</v>
      </c>
      <c r="B1617" s="18" t="s">
        <v>559</v>
      </c>
      <c r="C1617" s="14" t="s">
        <v>2</v>
      </c>
      <c r="D1617" s="15">
        <v>130</v>
      </c>
      <c r="E1617" s="13">
        <v>70</v>
      </c>
      <c r="F1617" s="61" t="s">
        <v>3331</v>
      </c>
      <c r="G1617" s="43" t="str">
        <f t="shared" si="424"/>
        <v>44,08</v>
      </c>
      <c r="H1617" s="43" t="str">
        <f t="shared" si="418"/>
        <v>44,08</v>
      </c>
      <c r="I1617" s="43">
        <f t="shared" si="419"/>
        <v>47.08</v>
      </c>
      <c r="J1617" s="61" t="s">
        <v>3339</v>
      </c>
      <c r="K1617" s="58" t="str">
        <f t="shared" si="428"/>
        <v>760,09</v>
      </c>
      <c r="L1617" s="51">
        <f t="shared" si="429"/>
        <v>761</v>
      </c>
      <c r="M1617" s="236">
        <v>1.2</v>
      </c>
      <c r="N1617" s="54">
        <v>60</v>
      </c>
      <c r="O1617" s="55">
        <f t="shared" si="422"/>
        <v>973.19999999999993</v>
      </c>
      <c r="P1617" s="57">
        <f t="shared" si="423"/>
        <v>973</v>
      </c>
      <c r="Q1617" s="23"/>
      <c r="R1617" s="23"/>
      <c r="S1617" s="46">
        <v>25</v>
      </c>
      <c r="T1617" s="46">
        <v>25</v>
      </c>
      <c r="U1617" s="46">
        <f t="shared" si="426"/>
        <v>160</v>
      </c>
      <c r="V1617" s="15">
        <f t="shared" si="425"/>
        <v>210</v>
      </c>
    </row>
    <row r="1618" spans="1:22" ht="13.5" customHeight="1">
      <c r="A1618" s="235" t="str">
        <f t="shared" si="417"/>
        <v>LW2613070Kolor</v>
      </c>
      <c r="B1618" s="18" t="s">
        <v>560</v>
      </c>
      <c r="C1618" s="14" t="s">
        <v>2</v>
      </c>
      <c r="D1618" s="15">
        <v>130</v>
      </c>
      <c r="E1618" s="13">
        <v>70</v>
      </c>
      <c r="F1618" s="61" t="s">
        <v>3332</v>
      </c>
      <c r="G1618" s="43" t="str">
        <f t="shared" si="424"/>
        <v>46,9</v>
      </c>
      <c r="H1618" s="43" t="str">
        <f t="shared" si="418"/>
        <v>46,9</v>
      </c>
      <c r="I1618" s="43">
        <f t="shared" si="419"/>
        <v>49.9</v>
      </c>
      <c r="J1618" s="61" t="s">
        <v>3340</v>
      </c>
      <c r="K1618" s="58" t="str">
        <f t="shared" si="428"/>
        <v>884,28</v>
      </c>
      <c r="L1618" s="51">
        <f t="shared" si="429"/>
        <v>885</v>
      </c>
      <c r="M1618" s="236">
        <v>1.2</v>
      </c>
      <c r="N1618" s="54">
        <v>60</v>
      </c>
      <c r="O1618" s="55">
        <f t="shared" si="422"/>
        <v>1122</v>
      </c>
      <c r="P1618" s="57">
        <f t="shared" si="423"/>
        <v>1122</v>
      </c>
      <c r="Q1618" s="23"/>
      <c r="R1618" s="23"/>
      <c r="S1618" s="46">
        <v>25</v>
      </c>
      <c r="T1618" s="46">
        <v>25</v>
      </c>
      <c r="U1618" s="46">
        <f t="shared" si="426"/>
        <v>160</v>
      </c>
      <c r="V1618" s="15">
        <f t="shared" si="425"/>
        <v>210</v>
      </c>
    </row>
    <row r="1619" spans="1:22" ht="13.5" customHeight="1">
      <c r="A1619" s="235" t="str">
        <f t="shared" si="417"/>
        <v>LW2713070Kolor</v>
      </c>
      <c r="B1619" s="18" t="s">
        <v>1738</v>
      </c>
      <c r="C1619" s="14" t="s">
        <v>2</v>
      </c>
      <c r="D1619" s="15">
        <v>130</v>
      </c>
      <c r="E1619" s="13">
        <v>70</v>
      </c>
      <c r="F1619" s="61" t="s">
        <v>27</v>
      </c>
      <c r="G1619" s="43" t="str">
        <f t="shared" si="424"/>
        <v>47,7</v>
      </c>
      <c r="H1619" s="43" t="str">
        <f t="shared" si="418"/>
        <v>47,7</v>
      </c>
      <c r="I1619" s="43">
        <f t="shared" si="419"/>
        <v>50.7</v>
      </c>
      <c r="J1619" s="61" t="s">
        <v>3341</v>
      </c>
      <c r="K1619" s="58" t="str">
        <f t="shared" si="428"/>
        <v>856,89</v>
      </c>
      <c r="L1619" s="51">
        <f t="shared" si="429"/>
        <v>857</v>
      </c>
      <c r="M1619" s="236">
        <v>1.2</v>
      </c>
      <c r="N1619" s="54">
        <v>60</v>
      </c>
      <c r="O1619" s="55">
        <f t="shared" si="422"/>
        <v>1088.3999999999999</v>
      </c>
      <c r="P1619" s="57">
        <f t="shared" si="423"/>
        <v>1088</v>
      </c>
      <c r="Q1619" s="23"/>
      <c r="R1619" s="23"/>
      <c r="S1619" s="46">
        <v>25</v>
      </c>
      <c r="T1619" s="46">
        <v>25</v>
      </c>
      <c r="U1619" s="46">
        <f t="shared" si="426"/>
        <v>180</v>
      </c>
      <c r="V1619" s="15">
        <f t="shared" si="425"/>
        <v>230</v>
      </c>
    </row>
    <row r="1620" spans="1:22" ht="13.5" customHeight="1">
      <c r="A1620" s="235" t="str">
        <f t="shared" si="417"/>
        <v>LW2813070Kolor</v>
      </c>
      <c r="B1620" s="18" t="s">
        <v>1739</v>
      </c>
      <c r="C1620" s="14" t="s">
        <v>2</v>
      </c>
      <c r="D1620" s="15">
        <v>130</v>
      </c>
      <c r="E1620" s="13">
        <v>70</v>
      </c>
      <c r="F1620" s="61" t="s">
        <v>3333</v>
      </c>
      <c r="G1620" s="43" t="str">
        <f t="shared" si="424"/>
        <v>50,67</v>
      </c>
      <c r="H1620" s="43" t="str">
        <f t="shared" si="418"/>
        <v>50,67</v>
      </c>
      <c r="I1620" s="43">
        <f t="shared" si="419"/>
        <v>53.67</v>
      </c>
      <c r="J1620" s="61" t="s">
        <v>3342</v>
      </c>
      <c r="K1620" s="58" t="str">
        <f t="shared" si="428"/>
        <v>1001,43</v>
      </c>
      <c r="L1620" s="51">
        <f t="shared" si="429"/>
        <v>1002</v>
      </c>
      <c r="M1620" s="236">
        <v>1.2</v>
      </c>
      <c r="N1620" s="54">
        <v>60</v>
      </c>
      <c r="O1620" s="55">
        <f t="shared" si="422"/>
        <v>1262.3999999999999</v>
      </c>
      <c r="P1620" s="57">
        <f t="shared" si="423"/>
        <v>1262</v>
      </c>
      <c r="Q1620" s="23"/>
      <c r="R1620" s="23"/>
      <c r="S1620" s="46">
        <v>25</v>
      </c>
      <c r="T1620" s="46">
        <v>25</v>
      </c>
      <c r="U1620" s="46">
        <f t="shared" si="426"/>
        <v>180</v>
      </c>
      <c r="V1620" s="15">
        <f t="shared" si="425"/>
        <v>230</v>
      </c>
    </row>
    <row r="1621" spans="1:22" ht="13.5" customHeight="1">
      <c r="A1621" s="235" t="str">
        <f t="shared" si="417"/>
        <v>LW2913070Kolor</v>
      </c>
      <c r="B1621" s="18" t="s">
        <v>1740</v>
      </c>
      <c r="C1621" s="14" t="s">
        <v>2</v>
      </c>
      <c r="D1621" s="15">
        <v>130</v>
      </c>
      <c r="E1621" s="13">
        <v>70</v>
      </c>
      <c r="F1621" s="61" t="s">
        <v>3334</v>
      </c>
      <c r="G1621" s="43" t="str">
        <f t="shared" si="424"/>
        <v>53,92</v>
      </c>
      <c r="H1621" s="43" t="str">
        <f t="shared" si="418"/>
        <v>53,92</v>
      </c>
      <c r="I1621" s="43">
        <f t="shared" si="419"/>
        <v>56.92</v>
      </c>
      <c r="J1621" s="61" t="s">
        <v>3343</v>
      </c>
      <c r="K1621" s="58" t="str">
        <f t="shared" si="428"/>
        <v>946,69</v>
      </c>
      <c r="L1621" s="51">
        <f t="shared" si="429"/>
        <v>947</v>
      </c>
      <c r="M1621" s="236">
        <v>1.2</v>
      </c>
      <c r="N1621" s="54">
        <v>60</v>
      </c>
      <c r="O1621" s="55">
        <f t="shared" si="422"/>
        <v>1196.3999999999999</v>
      </c>
      <c r="P1621" s="57">
        <f t="shared" si="423"/>
        <v>1196</v>
      </c>
      <c r="Q1621" s="23"/>
      <c r="R1621" s="23"/>
      <c r="S1621" s="46">
        <v>25</v>
      </c>
      <c r="T1621" s="46">
        <v>25</v>
      </c>
      <c r="U1621" s="46">
        <f t="shared" si="426"/>
        <v>200</v>
      </c>
      <c r="V1621" s="15">
        <f t="shared" si="425"/>
        <v>250</v>
      </c>
    </row>
    <row r="1622" spans="1:22" ht="13.5" customHeight="1">
      <c r="A1622" s="235" t="str">
        <f t="shared" si="417"/>
        <v>LW3013070Kolor</v>
      </c>
      <c r="B1622" s="18" t="s">
        <v>1742</v>
      </c>
      <c r="C1622" s="14" t="s">
        <v>2</v>
      </c>
      <c r="D1622" s="15">
        <v>130</v>
      </c>
      <c r="E1622" s="13">
        <v>70</v>
      </c>
      <c r="F1622" s="61" t="s">
        <v>68</v>
      </c>
      <c r="G1622" s="43" t="str">
        <f t="shared" si="424"/>
        <v>56,89</v>
      </c>
      <c r="H1622" s="43" t="str">
        <f t="shared" si="418"/>
        <v>56,89</v>
      </c>
      <c r="I1622" s="43">
        <f t="shared" si="419"/>
        <v>59.89</v>
      </c>
      <c r="J1622" s="61" t="s">
        <v>3344</v>
      </c>
      <c r="K1622" s="58" t="str">
        <f t="shared" si="428"/>
        <v>1132,82</v>
      </c>
      <c r="L1622" s="51">
        <f t="shared" si="429"/>
        <v>1133</v>
      </c>
      <c r="M1622" s="236">
        <v>1.2</v>
      </c>
      <c r="N1622" s="54">
        <v>60</v>
      </c>
      <c r="O1622" s="55">
        <f t="shared" si="422"/>
        <v>1419.6</v>
      </c>
      <c r="P1622" s="57">
        <f t="shared" si="423"/>
        <v>1419</v>
      </c>
      <c r="Q1622" s="23"/>
      <c r="R1622" s="23"/>
      <c r="S1622" s="46">
        <v>25</v>
      </c>
      <c r="T1622" s="46">
        <v>25</v>
      </c>
      <c r="U1622" s="46">
        <f t="shared" si="426"/>
        <v>200</v>
      </c>
      <c r="V1622" s="15">
        <f t="shared" si="425"/>
        <v>250</v>
      </c>
    </row>
    <row r="1623" spans="1:22" ht="13.5" customHeight="1">
      <c r="A1623" s="235" t="str">
        <f t="shared" si="417"/>
        <v>LW3113070Kolor</v>
      </c>
      <c r="B1623" s="18" t="s">
        <v>1743</v>
      </c>
      <c r="C1623" s="14" t="s">
        <v>2</v>
      </c>
      <c r="D1623" s="15">
        <v>130</v>
      </c>
      <c r="E1623" s="13">
        <v>70</v>
      </c>
      <c r="F1623" s="61" t="s">
        <v>2653</v>
      </c>
      <c r="G1623" s="43" t="str">
        <f t="shared" si="424"/>
        <v>58,37</v>
      </c>
      <c r="H1623" s="43" t="str">
        <f t="shared" si="418"/>
        <v>58,37</v>
      </c>
      <c r="I1623" s="43">
        <f t="shared" si="419"/>
        <v>61.37</v>
      </c>
      <c r="J1623" s="61" t="s">
        <v>3345</v>
      </c>
      <c r="K1623" s="58" t="str">
        <f t="shared" si="428"/>
        <v>1100,96</v>
      </c>
      <c r="L1623" s="51">
        <f t="shared" si="429"/>
        <v>1101</v>
      </c>
      <c r="M1623" s="53">
        <v>1.1000000000000001</v>
      </c>
      <c r="N1623" s="54">
        <v>60</v>
      </c>
      <c r="O1623" s="55">
        <f t="shared" si="422"/>
        <v>1271.1000000000001</v>
      </c>
      <c r="P1623" s="57">
        <f t="shared" si="423"/>
        <v>1271</v>
      </c>
      <c r="Q1623" s="23"/>
      <c r="R1623" s="23"/>
      <c r="S1623" s="46">
        <v>25</v>
      </c>
      <c r="T1623" s="46">
        <v>25</v>
      </c>
      <c r="U1623" s="46">
        <f t="shared" si="426"/>
        <v>200</v>
      </c>
      <c r="V1623" s="15">
        <f t="shared" si="425"/>
        <v>250</v>
      </c>
    </row>
    <row r="1624" spans="1:22" ht="13.5" customHeight="1">
      <c r="A1624" s="235" t="str">
        <f t="shared" si="417"/>
        <v>LW3213070Kolor</v>
      </c>
      <c r="B1624" s="18" t="s">
        <v>1744</v>
      </c>
      <c r="C1624" s="14" t="s">
        <v>2</v>
      </c>
      <c r="D1624" s="15">
        <v>130</v>
      </c>
      <c r="E1624" s="13">
        <v>70</v>
      </c>
      <c r="F1624" s="61" t="s">
        <v>3335</v>
      </c>
      <c r="G1624" s="43" t="str">
        <f t="shared" si="424"/>
        <v>61,34</v>
      </c>
      <c r="H1624" s="43" t="str">
        <f t="shared" si="418"/>
        <v>61,34</v>
      </c>
      <c r="I1624" s="43">
        <f t="shared" si="419"/>
        <v>64.34</v>
      </c>
      <c r="J1624" s="61" t="s">
        <v>3346</v>
      </c>
      <c r="K1624" s="58" t="str">
        <f t="shared" si="428"/>
        <v>1248,87</v>
      </c>
      <c r="L1624" s="51">
        <f t="shared" si="429"/>
        <v>1249</v>
      </c>
      <c r="M1624" s="53">
        <v>1.1000000000000001</v>
      </c>
      <c r="N1624" s="54">
        <v>60</v>
      </c>
      <c r="O1624" s="55">
        <f t="shared" si="422"/>
        <v>1433.9</v>
      </c>
      <c r="P1624" s="57">
        <f t="shared" si="423"/>
        <v>1433</v>
      </c>
      <c r="Q1624" s="23"/>
      <c r="R1624" s="23"/>
      <c r="S1624" s="46">
        <v>25</v>
      </c>
      <c r="T1624" s="46">
        <v>25</v>
      </c>
      <c r="U1624" s="46">
        <f t="shared" si="426"/>
        <v>200</v>
      </c>
      <c r="V1624" s="15">
        <f t="shared" si="425"/>
        <v>250</v>
      </c>
    </row>
    <row r="1625" spans="1:22" ht="13.5" customHeight="1">
      <c r="A1625" s="235" t="str">
        <f t="shared" si="417"/>
        <v>LW3313070Kolor</v>
      </c>
      <c r="B1625" s="18" t="s">
        <v>1745</v>
      </c>
      <c r="C1625" s="14" t="s">
        <v>2</v>
      </c>
      <c r="D1625" s="15">
        <v>130</v>
      </c>
      <c r="E1625" s="13">
        <v>70</v>
      </c>
      <c r="F1625" s="61" t="s">
        <v>65</v>
      </c>
      <c r="G1625" s="43" t="str">
        <f t="shared" si="424"/>
        <v>62,99</v>
      </c>
      <c r="H1625" s="43" t="str">
        <f t="shared" si="418"/>
        <v>62,99</v>
      </c>
      <c r="I1625" s="43">
        <f t="shared" si="419"/>
        <v>65.990000000000009</v>
      </c>
      <c r="J1625" s="61" t="s">
        <v>3347</v>
      </c>
      <c r="K1625" s="58" t="str">
        <f t="shared" si="428"/>
        <v>1089,92</v>
      </c>
      <c r="L1625" s="51">
        <f t="shared" si="429"/>
        <v>1090</v>
      </c>
      <c r="M1625" s="53">
        <v>1.1000000000000001</v>
      </c>
      <c r="N1625" s="54">
        <v>60</v>
      </c>
      <c r="O1625" s="55">
        <f t="shared" si="422"/>
        <v>1259</v>
      </c>
      <c r="P1625" s="57">
        <f t="shared" si="423"/>
        <v>1259</v>
      </c>
      <c r="Q1625" s="23"/>
      <c r="R1625" s="23"/>
      <c r="S1625" s="46">
        <v>25</v>
      </c>
      <c r="T1625" s="46">
        <v>25</v>
      </c>
      <c r="U1625" s="46">
        <f t="shared" ref="U1625:U1686" si="430">IF(I1625&lt;=$AA$5,$AB$4,IF(I1625&lt;=$AA$15,$AB$6,IF(I1625&lt;=$AA$17,$AB$16,IF(I1625&lt;=$AA$19,AB$18,IF(I1625&lt;=$AA$21,AB$20,IF(I1625&lt;=$AA$23,AB$22,AB$23))))))</f>
        <v>220</v>
      </c>
      <c r="V1625" s="15">
        <f t="shared" si="425"/>
        <v>270</v>
      </c>
    </row>
    <row r="1626" spans="1:22" ht="13.5" customHeight="1">
      <c r="A1626" s="235" t="str">
        <f t="shared" si="417"/>
        <v>LW3413070Kolor</v>
      </c>
      <c r="B1626" s="18" t="s">
        <v>1746</v>
      </c>
      <c r="C1626" s="14" t="s">
        <v>2</v>
      </c>
      <c r="D1626" s="15">
        <v>130</v>
      </c>
      <c r="E1626" s="13">
        <v>70</v>
      </c>
      <c r="F1626" s="61" t="s">
        <v>3336</v>
      </c>
      <c r="G1626" s="43" t="str">
        <f t="shared" si="424"/>
        <v>61,76</v>
      </c>
      <c r="H1626" s="43" t="str">
        <f t="shared" si="418"/>
        <v>61,76</v>
      </c>
      <c r="I1626" s="43">
        <f t="shared" si="419"/>
        <v>64.759999999999991</v>
      </c>
      <c r="J1626" s="61" t="s">
        <v>3348</v>
      </c>
      <c r="K1626" s="58" t="str">
        <f t="shared" si="428"/>
        <v>1255,89</v>
      </c>
      <c r="L1626" s="51">
        <f t="shared" si="429"/>
        <v>1256</v>
      </c>
      <c r="M1626" s="53">
        <v>1.1000000000000001</v>
      </c>
      <c r="N1626" s="54">
        <v>60</v>
      </c>
      <c r="O1626" s="55">
        <f t="shared" si="422"/>
        <v>1441.6000000000001</v>
      </c>
      <c r="P1626" s="57">
        <f t="shared" si="423"/>
        <v>1441</v>
      </c>
      <c r="Q1626" s="23"/>
      <c r="R1626" s="23"/>
      <c r="S1626" s="46">
        <v>25</v>
      </c>
      <c r="T1626" s="46">
        <v>25</v>
      </c>
      <c r="U1626" s="46">
        <f t="shared" si="430"/>
        <v>200</v>
      </c>
      <c r="V1626" s="15">
        <f t="shared" si="425"/>
        <v>250</v>
      </c>
    </row>
    <row r="1627" spans="1:22" ht="13.5" customHeight="1">
      <c r="A1627" s="235" t="str">
        <f t="shared" si="417"/>
        <v>LW3513070Kolor</v>
      </c>
      <c r="B1627" s="18" t="s">
        <v>1747</v>
      </c>
      <c r="C1627" s="14" t="s">
        <v>2</v>
      </c>
      <c r="D1627" s="15">
        <v>130</v>
      </c>
      <c r="E1627" s="13">
        <v>70</v>
      </c>
      <c r="F1627" s="61" t="s">
        <v>3337</v>
      </c>
      <c r="G1627" s="43" t="str">
        <f t="shared" si="424"/>
        <v>53,9</v>
      </c>
      <c r="H1627" s="43" t="str">
        <f t="shared" si="418"/>
        <v>53,9</v>
      </c>
      <c r="I1627" s="43">
        <f t="shared" si="419"/>
        <v>56.9</v>
      </c>
      <c r="J1627" s="61" t="s">
        <v>3349</v>
      </c>
      <c r="K1627" s="58" t="str">
        <f t="shared" si="428"/>
        <v>876,81</v>
      </c>
      <c r="L1627" s="51">
        <f t="shared" si="429"/>
        <v>877</v>
      </c>
      <c r="M1627" s="53">
        <v>1.1000000000000001</v>
      </c>
      <c r="N1627" s="54">
        <v>60</v>
      </c>
      <c r="O1627" s="55">
        <f t="shared" si="422"/>
        <v>1024.7</v>
      </c>
      <c r="P1627" s="57">
        <f t="shared" si="423"/>
        <v>1024</v>
      </c>
      <c r="Q1627" s="23"/>
      <c r="R1627" s="23"/>
      <c r="S1627" s="46">
        <v>25</v>
      </c>
      <c r="T1627" s="46">
        <v>25</v>
      </c>
      <c r="U1627" s="46">
        <f t="shared" si="430"/>
        <v>200</v>
      </c>
      <c r="V1627" s="15">
        <f t="shared" si="425"/>
        <v>250</v>
      </c>
    </row>
    <row r="1628" spans="1:22" ht="13.5" customHeight="1">
      <c r="A1628" s="235" t="str">
        <f t="shared" si="417"/>
        <v>LW3613070Kolor</v>
      </c>
      <c r="B1628" s="18" t="s">
        <v>1748</v>
      </c>
      <c r="C1628" s="14" t="s">
        <v>2</v>
      </c>
      <c r="D1628" s="15">
        <v>130</v>
      </c>
      <c r="E1628" s="13">
        <v>70</v>
      </c>
      <c r="F1628" s="61" t="s">
        <v>74</v>
      </c>
      <c r="G1628" s="43" t="str">
        <f t="shared" si="424"/>
        <v>56,86</v>
      </c>
      <c r="H1628" s="43" t="str">
        <f t="shared" si="418"/>
        <v>56,86</v>
      </c>
      <c r="I1628" s="43">
        <f t="shared" si="419"/>
        <v>59.86</v>
      </c>
      <c r="J1628" s="61" t="s">
        <v>3350</v>
      </c>
      <c r="K1628" s="58" t="str">
        <f t="shared" si="428"/>
        <v>1024,71</v>
      </c>
      <c r="L1628" s="51">
        <f t="shared" si="429"/>
        <v>1025</v>
      </c>
      <c r="M1628" s="53">
        <v>1.1000000000000001</v>
      </c>
      <c r="N1628" s="54">
        <v>60</v>
      </c>
      <c r="O1628" s="55">
        <f t="shared" si="422"/>
        <v>1187.5</v>
      </c>
      <c r="P1628" s="57">
        <f t="shared" si="423"/>
        <v>1187</v>
      </c>
      <c r="Q1628" s="23"/>
      <c r="R1628" s="23"/>
      <c r="S1628" s="46">
        <v>25</v>
      </c>
      <c r="T1628" s="46">
        <v>25</v>
      </c>
      <c r="U1628" s="46">
        <f t="shared" si="430"/>
        <v>200</v>
      </c>
      <c r="V1628" s="15">
        <f t="shared" si="425"/>
        <v>250</v>
      </c>
    </row>
    <row r="1629" spans="1:22" ht="13.5" customHeight="1">
      <c r="A1629" s="235" t="str">
        <f t="shared" si="417"/>
        <v>LW3713070Kolor</v>
      </c>
      <c r="B1629" s="18" t="s">
        <v>1907</v>
      </c>
      <c r="C1629" s="14" t="s">
        <v>2</v>
      </c>
      <c r="D1629" s="15">
        <v>130</v>
      </c>
      <c r="E1629" s="13">
        <v>70</v>
      </c>
      <c r="F1629" s="61" t="s">
        <v>2255</v>
      </c>
      <c r="G1629" s="43" t="str">
        <f t="shared" si="424"/>
        <v>54,17</v>
      </c>
      <c r="H1629" s="43" t="str">
        <f t="shared" si="418"/>
        <v>54,17</v>
      </c>
      <c r="I1629" s="43">
        <f t="shared" si="419"/>
        <v>57.17</v>
      </c>
      <c r="J1629" s="61" t="s">
        <v>3351</v>
      </c>
      <c r="K1629" s="58" t="str">
        <f t="shared" si="428"/>
        <v>814,94</v>
      </c>
      <c r="L1629" s="51">
        <f t="shared" si="429"/>
        <v>815</v>
      </c>
      <c r="M1629" s="53">
        <v>1.1000000000000001</v>
      </c>
      <c r="N1629" s="54">
        <v>60</v>
      </c>
      <c r="O1629" s="55">
        <f t="shared" si="422"/>
        <v>956.50000000000011</v>
      </c>
      <c r="P1629" s="57">
        <f t="shared" si="423"/>
        <v>956</v>
      </c>
      <c r="Q1629" s="23"/>
      <c r="R1629" s="23"/>
      <c r="S1629" s="46">
        <v>25</v>
      </c>
      <c r="T1629" s="46">
        <v>25</v>
      </c>
      <c r="U1629" s="46">
        <f t="shared" si="430"/>
        <v>200</v>
      </c>
      <c r="V1629" s="15">
        <f t="shared" si="425"/>
        <v>250</v>
      </c>
    </row>
    <row r="1630" spans="1:22" s="4" customFormat="1" ht="13.5" customHeight="1">
      <c r="A1630" s="235" t="str">
        <f t="shared" si="417"/>
        <v>LW3813070Kolor</v>
      </c>
      <c r="B1630" s="18" t="s">
        <v>1978</v>
      </c>
      <c r="C1630" s="14" t="s">
        <v>2</v>
      </c>
      <c r="D1630" s="15">
        <v>130</v>
      </c>
      <c r="E1630" s="13">
        <v>70</v>
      </c>
      <c r="F1630" s="61" t="s">
        <v>3338</v>
      </c>
      <c r="G1630" s="43" t="str">
        <f t="shared" si="424"/>
        <v>54,29</v>
      </c>
      <c r="H1630" s="43" t="str">
        <f t="shared" si="418"/>
        <v>54,29</v>
      </c>
      <c r="I1630" s="43">
        <f t="shared" si="419"/>
        <v>57.29</v>
      </c>
      <c r="J1630" s="61" t="s">
        <v>3352</v>
      </c>
      <c r="K1630" s="58" t="str">
        <f t="shared" si="428"/>
        <v>942,90</v>
      </c>
      <c r="L1630" s="51">
        <f t="shared" si="429"/>
        <v>943</v>
      </c>
      <c r="M1630" s="53">
        <v>1.1000000000000001</v>
      </c>
      <c r="N1630" s="54">
        <v>60</v>
      </c>
      <c r="O1630" s="55">
        <f t="shared" si="422"/>
        <v>1097.3000000000002</v>
      </c>
      <c r="P1630" s="57">
        <f t="shared" si="423"/>
        <v>1097</v>
      </c>
      <c r="Q1630" s="23"/>
      <c r="R1630" s="23"/>
      <c r="S1630" s="46">
        <v>25</v>
      </c>
      <c r="T1630" s="46">
        <v>25</v>
      </c>
      <c r="U1630" s="76">
        <f t="shared" si="430"/>
        <v>200</v>
      </c>
      <c r="V1630" s="15">
        <f t="shared" si="425"/>
        <v>250</v>
      </c>
    </row>
    <row r="1631" spans="1:22" ht="13.5" customHeight="1">
      <c r="A1631" s="23" t="str">
        <f t="shared" ref="A1631:A1667" si="431">CONCATENATE(B1631,D1631,E1631,C1631)</f>
        <v>LW duble 1 13070Drewnopodobne</v>
      </c>
      <c r="B1631" s="18" t="s">
        <v>90</v>
      </c>
      <c r="C1631" s="14" t="s">
        <v>432</v>
      </c>
      <c r="D1631" s="15">
        <v>130</v>
      </c>
      <c r="E1631" s="13">
        <v>70</v>
      </c>
      <c r="F1631" s="61" t="s">
        <v>1773</v>
      </c>
      <c r="G1631" s="43" t="str">
        <f t="shared" ref="G1631:G1667" si="432">LEFT(F1631,FIND("kg",F1631)-2)</f>
        <v>55,23</v>
      </c>
      <c r="H1631" s="43" t="str">
        <f t="shared" ref="H1631:H1667" si="433">MID(G1631,1,5)</f>
        <v>55,23</v>
      </c>
      <c r="I1631" s="43">
        <f>H1631+3</f>
        <v>58.23</v>
      </c>
      <c r="J1631" s="56"/>
      <c r="K1631" s="58">
        <f t="shared" ref="K1631:K1667" si="434">P1557+(P1594-P1557)/2</f>
        <v>980.5</v>
      </c>
      <c r="L1631" s="51">
        <f t="shared" ref="L1631:L1667" si="435">ROUNDUP(K1631,0)</f>
        <v>981</v>
      </c>
      <c r="M1631" s="53">
        <v>1.1000000000000001</v>
      </c>
      <c r="N1631" s="54">
        <v>60</v>
      </c>
      <c r="O1631" s="55">
        <f t="shared" ref="O1631:O1667" si="436">L1631*M1631+N1631</f>
        <v>1139.1000000000001</v>
      </c>
      <c r="P1631" s="57">
        <f t="shared" ref="P1631:P1667" si="437">INT(O1631)</f>
        <v>1139</v>
      </c>
      <c r="Q1631" s="23"/>
      <c r="R1631" s="23"/>
      <c r="S1631" s="46">
        <v>25</v>
      </c>
      <c r="T1631" s="46">
        <v>25</v>
      </c>
      <c r="U1631" s="77">
        <f t="shared" si="430"/>
        <v>200</v>
      </c>
      <c r="V1631" s="15">
        <f t="shared" ref="V1631:V1667" si="438">SUM(S1631:U1631)</f>
        <v>250</v>
      </c>
    </row>
    <row r="1632" spans="1:22" ht="13.5" customHeight="1">
      <c r="A1632" s="23" t="str">
        <f t="shared" si="431"/>
        <v>LW duble 2 13070Drewnopodobne</v>
      </c>
      <c r="B1632" s="18" t="s">
        <v>91</v>
      </c>
      <c r="C1632" s="14" t="s">
        <v>432</v>
      </c>
      <c r="D1632" s="15">
        <v>130</v>
      </c>
      <c r="E1632" s="13">
        <v>70</v>
      </c>
      <c r="F1632" s="61" t="s">
        <v>1774</v>
      </c>
      <c r="G1632" s="43" t="str">
        <f t="shared" si="432"/>
        <v>50,62</v>
      </c>
      <c r="H1632" s="43" t="str">
        <f t="shared" si="433"/>
        <v>50,62</v>
      </c>
      <c r="I1632" s="43">
        <f t="shared" ref="I1632:I1667" si="439">H1632+3</f>
        <v>53.62</v>
      </c>
      <c r="J1632" s="44"/>
      <c r="K1632" s="58">
        <f t="shared" si="434"/>
        <v>1069</v>
      </c>
      <c r="L1632" s="51">
        <f t="shared" si="435"/>
        <v>1069</v>
      </c>
      <c r="M1632" s="53">
        <v>1.1000000000000001</v>
      </c>
      <c r="N1632" s="54">
        <v>60</v>
      </c>
      <c r="O1632" s="55">
        <f t="shared" si="436"/>
        <v>1235.9000000000001</v>
      </c>
      <c r="P1632" s="57">
        <f t="shared" si="437"/>
        <v>1235</v>
      </c>
      <c r="Q1632" s="23"/>
      <c r="R1632" s="23"/>
      <c r="S1632" s="46">
        <v>25</v>
      </c>
      <c r="T1632" s="46">
        <v>25</v>
      </c>
      <c r="U1632" s="46">
        <f t="shared" si="430"/>
        <v>180</v>
      </c>
      <c r="V1632" s="15">
        <f t="shared" si="438"/>
        <v>230</v>
      </c>
    </row>
    <row r="1633" spans="1:22" ht="13.5" customHeight="1">
      <c r="A1633" s="23" t="str">
        <f t="shared" si="431"/>
        <v>LW duble 3 13070Drewnopodobne</v>
      </c>
      <c r="B1633" s="18" t="s">
        <v>92</v>
      </c>
      <c r="C1633" s="14" t="s">
        <v>432</v>
      </c>
      <c r="D1633" s="15">
        <v>130</v>
      </c>
      <c r="E1633" s="13">
        <v>70</v>
      </c>
      <c r="F1633" s="61" t="s">
        <v>1775</v>
      </c>
      <c r="G1633" s="43" t="str">
        <f t="shared" si="432"/>
        <v>59,87</v>
      </c>
      <c r="H1633" s="43" t="str">
        <f t="shared" si="433"/>
        <v>59,87</v>
      </c>
      <c r="I1633" s="43">
        <f t="shared" si="439"/>
        <v>62.87</v>
      </c>
      <c r="J1633" s="44"/>
      <c r="K1633" s="58">
        <f t="shared" si="434"/>
        <v>1396</v>
      </c>
      <c r="L1633" s="51">
        <f t="shared" si="435"/>
        <v>1396</v>
      </c>
      <c r="M1633" s="53">
        <v>1.1000000000000001</v>
      </c>
      <c r="N1633" s="54">
        <v>60</v>
      </c>
      <c r="O1633" s="55">
        <f t="shared" si="436"/>
        <v>1595.6000000000001</v>
      </c>
      <c r="P1633" s="57">
        <f t="shared" si="437"/>
        <v>1595</v>
      </c>
      <c r="Q1633" s="23"/>
      <c r="R1633" s="23"/>
      <c r="S1633" s="46">
        <v>25</v>
      </c>
      <c r="T1633" s="46">
        <v>25</v>
      </c>
      <c r="U1633" s="46">
        <f t="shared" si="430"/>
        <v>200</v>
      </c>
      <c r="V1633" s="15">
        <f t="shared" si="438"/>
        <v>250</v>
      </c>
    </row>
    <row r="1634" spans="1:22" ht="13.5" customHeight="1">
      <c r="A1634" s="23" t="str">
        <f t="shared" si="431"/>
        <v>LW1 13070Drewnopodobne</v>
      </c>
      <c r="B1634" s="18" t="s">
        <v>93</v>
      </c>
      <c r="C1634" s="14" t="s">
        <v>432</v>
      </c>
      <c r="D1634" s="15">
        <v>130</v>
      </c>
      <c r="E1634" s="13">
        <v>70</v>
      </c>
      <c r="F1634" s="61" t="s">
        <v>1776</v>
      </c>
      <c r="G1634" s="43" t="str">
        <f t="shared" si="432"/>
        <v>40,58</v>
      </c>
      <c r="H1634" s="43" t="str">
        <f t="shared" si="433"/>
        <v>40,58</v>
      </c>
      <c r="I1634" s="43">
        <f t="shared" si="439"/>
        <v>43.58</v>
      </c>
      <c r="J1634" s="44"/>
      <c r="K1634" s="58">
        <f t="shared" si="434"/>
        <v>700.5</v>
      </c>
      <c r="L1634" s="51">
        <f t="shared" si="435"/>
        <v>701</v>
      </c>
      <c r="M1634" s="53">
        <v>1.1000000000000001</v>
      </c>
      <c r="N1634" s="54">
        <v>60</v>
      </c>
      <c r="O1634" s="55">
        <f t="shared" si="436"/>
        <v>831.1</v>
      </c>
      <c r="P1634" s="57">
        <f t="shared" si="437"/>
        <v>831</v>
      </c>
      <c r="Q1634" s="23"/>
      <c r="R1634" s="23"/>
      <c r="S1634" s="46">
        <v>25</v>
      </c>
      <c r="T1634" s="46">
        <v>25</v>
      </c>
      <c r="U1634" s="46">
        <f t="shared" si="430"/>
        <v>160</v>
      </c>
      <c r="V1634" s="15">
        <f t="shared" si="438"/>
        <v>210</v>
      </c>
    </row>
    <row r="1635" spans="1:22" ht="13.5" customHeight="1">
      <c r="A1635" s="23" t="str">
        <f t="shared" si="431"/>
        <v>LW2 13070Drewnopodobne</v>
      </c>
      <c r="B1635" s="18" t="s">
        <v>104</v>
      </c>
      <c r="C1635" s="14" t="s">
        <v>432</v>
      </c>
      <c r="D1635" s="15">
        <v>130</v>
      </c>
      <c r="E1635" s="13">
        <v>70</v>
      </c>
      <c r="F1635" s="61" t="s">
        <v>1777</v>
      </c>
      <c r="G1635" s="43" t="str">
        <f t="shared" si="432"/>
        <v>42,06</v>
      </c>
      <c r="H1635" s="43" t="str">
        <f t="shared" si="433"/>
        <v>42,06</v>
      </c>
      <c r="I1635" s="43">
        <f t="shared" si="439"/>
        <v>45.06</v>
      </c>
      <c r="J1635" s="44"/>
      <c r="K1635" s="58">
        <f t="shared" si="434"/>
        <v>758</v>
      </c>
      <c r="L1635" s="51">
        <f t="shared" si="435"/>
        <v>758</v>
      </c>
      <c r="M1635" s="53">
        <v>1.1000000000000001</v>
      </c>
      <c r="N1635" s="54">
        <v>60</v>
      </c>
      <c r="O1635" s="55">
        <f t="shared" si="436"/>
        <v>893.80000000000007</v>
      </c>
      <c r="P1635" s="57">
        <f t="shared" si="437"/>
        <v>893</v>
      </c>
      <c r="Q1635" s="23"/>
      <c r="R1635" s="23"/>
      <c r="S1635" s="46">
        <v>25</v>
      </c>
      <c r="T1635" s="46">
        <v>25</v>
      </c>
      <c r="U1635" s="46">
        <f t="shared" si="430"/>
        <v>160</v>
      </c>
      <c r="V1635" s="15">
        <f t="shared" si="438"/>
        <v>210</v>
      </c>
    </row>
    <row r="1636" spans="1:22" ht="13.5" customHeight="1">
      <c r="A1636" s="23" t="str">
        <f t="shared" si="431"/>
        <v>LW3 13070Drewnopodobne</v>
      </c>
      <c r="B1636" s="18" t="s">
        <v>106</v>
      </c>
      <c r="C1636" s="14" t="s">
        <v>432</v>
      </c>
      <c r="D1636" s="15">
        <v>130</v>
      </c>
      <c r="E1636" s="13">
        <v>70</v>
      </c>
      <c r="F1636" s="61" t="s">
        <v>1778</v>
      </c>
      <c r="G1636" s="43" t="str">
        <f t="shared" si="432"/>
        <v>44,14</v>
      </c>
      <c r="H1636" s="43" t="str">
        <f t="shared" si="433"/>
        <v>44,14</v>
      </c>
      <c r="I1636" s="43">
        <f t="shared" si="439"/>
        <v>47.14</v>
      </c>
      <c r="J1636" s="44"/>
      <c r="K1636" s="58">
        <f t="shared" si="434"/>
        <v>788</v>
      </c>
      <c r="L1636" s="51">
        <f t="shared" si="435"/>
        <v>788</v>
      </c>
      <c r="M1636" s="53">
        <v>1.1000000000000001</v>
      </c>
      <c r="N1636" s="54">
        <v>60</v>
      </c>
      <c r="O1636" s="55">
        <f t="shared" si="436"/>
        <v>926.80000000000007</v>
      </c>
      <c r="P1636" s="57">
        <f t="shared" si="437"/>
        <v>926</v>
      </c>
      <c r="Q1636" s="23"/>
      <c r="R1636" s="23"/>
      <c r="S1636" s="46">
        <v>25</v>
      </c>
      <c r="T1636" s="46">
        <v>25</v>
      </c>
      <c r="U1636" s="46">
        <f t="shared" si="430"/>
        <v>160</v>
      </c>
      <c r="V1636" s="15">
        <f t="shared" si="438"/>
        <v>210</v>
      </c>
    </row>
    <row r="1637" spans="1:22" ht="13.5" customHeight="1">
      <c r="A1637" s="23" t="str">
        <f t="shared" si="431"/>
        <v>LW4 13070Drewnopodobne</v>
      </c>
      <c r="B1637" s="18" t="s">
        <v>107</v>
      </c>
      <c r="C1637" s="14" t="s">
        <v>432</v>
      </c>
      <c r="D1637" s="15">
        <v>130</v>
      </c>
      <c r="E1637" s="13">
        <v>70</v>
      </c>
      <c r="F1637" s="61" t="s">
        <v>60</v>
      </c>
      <c r="G1637" s="43" t="str">
        <f t="shared" si="432"/>
        <v>48,43</v>
      </c>
      <c r="H1637" s="43" t="str">
        <f t="shared" si="433"/>
        <v>48,43</v>
      </c>
      <c r="I1637" s="43">
        <f t="shared" si="439"/>
        <v>51.43</v>
      </c>
      <c r="J1637" s="44"/>
      <c r="K1637" s="58">
        <f t="shared" si="434"/>
        <v>884.5</v>
      </c>
      <c r="L1637" s="51">
        <f t="shared" si="435"/>
        <v>885</v>
      </c>
      <c r="M1637" s="53">
        <v>1.1000000000000001</v>
      </c>
      <c r="N1637" s="54">
        <v>60</v>
      </c>
      <c r="O1637" s="55">
        <f t="shared" si="436"/>
        <v>1033.5</v>
      </c>
      <c r="P1637" s="57">
        <f t="shared" si="437"/>
        <v>1033</v>
      </c>
      <c r="Q1637" s="23"/>
      <c r="R1637" s="23"/>
      <c r="S1637" s="46">
        <v>25</v>
      </c>
      <c r="T1637" s="46">
        <v>25</v>
      </c>
      <c r="U1637" s="46">
        <f t="shared" si="430"/>
        <v>180</v>
      </c>
      <c r="V1637" s="15">
        <f t="shared" si="438"/>
        <v>230</v>
      </c>
    </row>
    <row r="1638" spans="1:22" ht="13.5" customHeight="1">
      <c r="A1638" s="23" t="str">
        <f t="shared" si="431"/>
        <v>LW5 13070Drewnopodobne</v>
      </c>
      <c r="B1638" s="18" t="s">
        <v>108</v>
      </c>
      <c r="C1638" s="14" t="s">
        <v>432</v>
      </c>
      <c r="D1638" s="15">
        <v>130</v>
      </c>
      <c r="E1638" s="13">
        <v>70</v>
      </c>
      <c r="F1638" s="61" t="s">
        <v>1779</v>
      </c>
      <c r="G1638" s="43" t="str">
        <f t="shared" si="432"/>
        <v>49,05</v>
      </c>
      <c r="H1638" s="43" t="str">
        <f t="shared" si="433"/>
        <v>49,05</v>
      </c>
      <c r="I1638" s="43">
        <f t="shared" si="439"/>
        <v>52.05</v>
      </c>
      <c r="J1638" s="44"/>
      <c r="K1638" s="58">
        <f t="shared" si="434"/>
        <v>922</v>
      </c>
      <c r="L1638" s="51">
        <f t="shared" si="435"/>
        <v>922</v>
      </c>
      <c r="M1638" s="53">
        <v>1.1000000000000001</v>
      </c>
      <c r="N1638" s="54">
        <v>60</v>
      </c>
      <c r="O1638" s="55">
        <f t="shared" si="436"/>
        <v>1074.2</v>
      </c>
      <c r="P1638" s="57">
        <f t="shared" si="437"/>
        <v>1074</v>
      </c>
      <c r="Q1638" s="23"/>
      <c r="R1638" s="23"/>
      <c r="S1638" s="46">
        <v>25</v>
      </c>
      <c r="T1638" s="46">
        <v>25</v>
      </c>
      <c r="U1638" s="46">
        <f t="shared" si="430"/>
        <v>180</v>
      </c>
      <c r="V1638" s="15">
        <f t="shared" si="438"/>
        <v>230</v>
      </c>
    </row>
    <row r="1639" spans="1:22" ht="13.5" customHeight="1">
      <c r="A1639" s="23" t="str">
        <f t="shared" si="431"/>
        <v>LW6 13070Drewnopodobne</v>
      </c>
      <c r="B1639" s="18" t="s">
        <v>109</v>
      </c>
      <c r="C1639" s="14" t="s">
        <v>432</v>
      </c>
      <c r="D1639" s="15">
        <v>130</v>
      </c>
      <c r="E1639" s="13">
        <v>70</v>
      </c>
      <c r="F1639" s="61" t="s">
        <v>1780</v>
      </c>
      <c r="G1639" s="43" t="str">
        <f t="shared" si="432"/>
        <v>51,87</v>
      </c>
      <c r="H1639" s="43" t="str">
        <f t="shared" si="433"/>
        <v>51,87</v>
      </c>
      <c r="I1639" s="43">
        <f t="shared" si="439"/>
        <v>54.87</v>
      </c>
      <c r="J1639" s="44"/>
      <c r="K1639" s="58">
        <f t="shared" si="434"/>
        <v>996.5</v>
      </c>
      <c r="L1639" s="51">
        <f t="shared" si="435"/>
        <v>997</v>
      </c>
      <c r="M1639" s="53">
        <v>1.1000000000000001</v>
      </c>
      <c r="N1639" s="54">
        <v>60</v>
      </c>
      <c r="O1639" s="55">
        <f t="shared" si="436"/>
        <v>1156.7</v>
      </c>
      <c r="P1639" s="57">
        <f t="shared" si="437"/>
        <v>1156</v>
      </c>
      <c r="Q1639" s="23"/>
      <c r="R1639" s="23"/>
      <c r="S1639" s="46">
        <v>25</v>
      </c>
      <c r="T1639" s="46">
        <v>25</v>
      </c>
      <c r="U1639" s="46">
        <f t="shared" si="430"/>
        <v>180</v>
      </c>
      <c r="V1639" s="15">
        <f t="shared" si="438"/>
        <v>230</v>
      </c>
    </row>
    <row r="1640" spans="1:22" ht="13.5" customHeight="1">
      <c r="A1640" s="23" t="str">
        <f t="shared" si="431"/>
        <v>LW7 13070Drewnopodobne</v>
      </c>
      <c r="B1640" s="18" t="s">
        <v>110</v>
      </c>
      <c r="C1640" s="14" t="s">
        <v>432</v>
      </c>
      <c r="D1640" s="15">
        <v>130</v>
      </c>
      <c r="E1640" s="13">
        <v>70</v>
      </c>
      <c r="F1640" s="61" t="s">
        <v>1781</v>
      </c>
      <c r="G1640" s="43" t="str">
        <f t="shared" si="432"/>
        <v>47,27</v>
      </c>
      <c r="H1640" s="43" t="str">
        <f t="shared" si="433"/>
        <v>47,27</v>
      </c>
      <c r="I1640" s="43">
        <f t="shared" si="439"/>
        <v>50.27</v>
      </c>
      <c r="J1640" s="44"/>
      <c r="K1640" s="58">
        <f t="shared" si="434"/>
        <v>878.5</v>
      </c>
      <c r="L1640" s="51">
        <f t="shared" si="435"/>
        <v>879</v>
      </c>
      <c r="M1640" s="53">
        <v>1.1000000000000001</v>
      </c>
      <c r="N1640" s="54">
        <v>60</v>
      </c>
      <c r="O1640" s="55">
        <f t="shared" si="436"/>
        <v>1026.9000000000001</v>
      </c>
      <c r="P1640" s="57">
        <f t="shared" si="437"/>
        <v>1026</v>
      </c>
      <c r="Q1640" s="23"/>
      <c r="R1640" s="23"/>
      <c r="S1640" s="46">
        <v>25</v>
      </c>
      <c r="T1640" s="46">
        <v>25</v>
      </c>
      <c r="U1640" s="46">
        <f t="shared" si="430"/>
        <v>180</v>
      </c>
      <c r="V1640" s="15">
        <f t="shared" si="438"/>
        <v>230</v>
      </c>
    </row>
    <row r="1641" spans="1:22" ht="13.5" customHeight="1">
      <c r="A1641" s="23" t="str">
        <f t="shared" si="431"/>
        <v>LW8 13070Drewnopodobne</v>
      </c>
      <c r="B1641" s="18" t="s">
        <v>111</v>
      </c>
      <c r="C1641" s="14" t="s">
        <v>432</v>
      </c>
      <c r="D1641" s="15">
        <v>130</v>
      </c>
      <c r="E1641" s="13">
        <v>70</v>
      </c>
      <c r="F1641" s="61" t="s">
        <v>1782</v>
      </c>
      <c r="G1641" s="43" t="str">
        <f t="shared" si="432"/>
        <v>50,1</v>
      </c>
      <c r="H1641" s="43" t="str">
        <f t="shared" si="433"/>
        <v>50,1</v>
      </c>
      <c r="I1641" s="43">
        <f t="shared" si="439"/>
        <v>53.1</v>
      </c>
      <c r="J1641" s="44"/>
      <c r="K1641" s="58">
        <f t="shared" si="434"/>
        <v>953</v>
      </c>
      <c r="L1641" s="51">
        <f t="shared" si="435"/>
        <v>953</v>
      </c>
      <c r="M1641" s="53">
        <v>1.1000000000000001</v>
      </c>
      <c r="N1641" s="54">
        <v>60</v>
      </c>
      <c r="O1641" s="55">
        <f t="shared" si="436"/>
        <v>1108.3000000000002</v>
      </c>
      <c r="P1641" s="57">
        <f t="shared" si="437"/>
        <v>1108</v>
      </c>
      <c r="Q1641" s="23"/>
      <c r="R1641" s="23"/>
      <c r="S1641" s="46">
        <v>25</v>
      </c>
      <c r="T1641" s="46">
        <v>25</v>
      </c>
      <c r="U1641" s="46">
        <f t="shared" si="430"/>
        <v>180</v>
      </c>
      <c r="V1641" s="15">
        <f t="shared" si="438"/>
        <v>230</v>
      </c>
    </row>
    <row r="1642" spans="1:22" ht="13.5" customHeight="1">
      <c r="A1642" s="23" t="str">
        <f t="shared" si="431"/>
        <v>LW9 13070Drewnopodobne</v>
      </c>
      <c r="B1642" s="18" t="s">
        <v>112</v>
      </c>
      <c r="C1642" s="14" t="s">
        <v>432</v>
      </c>
      <c r="D1642" s="15">
        <v>130</v>
      </c>
      <c r="E1642" s="13">
        <v>70</v>
      </c>
      <c r="F1642" s="61" t="s">
        <v>1783</v>
      </c>
      <c r="G1642" s="43" t="str">
        <f t="shared" si="432"/>
        <v>49,3</v>
      </c>
      <c r="H1642" s="43" t="str">
        <f t="shared" si="433"/>
        <v>49,3</v>
      </c>
      <c r="I1642" s="43">
        <f t="shared" si="439"/>
        <v>52.3</v>
      </c>
      <c r="J1642" s="44"/>
      <c r="K1642" s="58">
        <f t="shared" si="434"/>
        <v>1002.5</v>
      </c>
      <c r="L1642" s="51">
        <f t="shared" si="435"/>
        <v>1003</v>
      </c>
      <c r="M1642" s="53">
        <v>1.1000000000000001</v>
      </c>
      <c r="N1642" s="54">
        <v>60</v>
      </c>
      <c r="O1642" s="55">
        <f t="shared" si="436"/>
        <v>1163.3000000000002</v>
      </c>
      <c r="P1642" s="57">
        <f t="shared" si="437"/>
        <v>1163</v>
      </c>
      <c r="Q1642" s="23"/>
      <c r="R1642" s="23"/>
      <c r="S1642" s="46">
        <v>25</v>
      </c>
      <c r="T1642" s="46">
        <v>25</v>
      </c>
      <c r="U1642" s="46">
        <f t="shared" si="430"/>
        <v>180</v>
      </c>
      <c r="V1642" s="15">
        <f t="shared" si="438"/>
        <v>230</v>
      </c>
    </row>
    <row r="1643" spans="1:22" ht="13.5" customHeight="1">
      <c r="A1643" s="23" t="str">
        <f t="shared" si="431"/>
        <v>LW10 13070Drewnopodobne</v>
      </c>
      <c r="B1643" s="18" t="s">
        <v>94</v>
      </c>
      <c r="C1643" s="14" t="s">
        <v>432</v>
      </c>
      <c r="D1643" s="15">
        <v>130</v>
      </c>
      <c r="E1643" s="13">
        <v>70</v>
      </c>
      <c r="F1643" s="61" t="s">
        <v>1784</v>
      </c>
      <c r="G1643" s="43" t="str">
        <f t="shared" si="432"/>
        <v>52,11</v>
      </c>
      <c r="H1643" s="43" t="str">
        <f t="shared" si="433"/>
        <v>52,11</v>
      </c>
      <c r="I1643" s="43">
        <f t="shared" si="439"/>
        <v>55.11</v>
      </c>
      <c r="J1643" s="44"/>
      <c r="K1643" s="58">
        <f t="shared" si="434"/>
        <v>1077</v>
      </c>
      <c r="L1643" s="51">
        <f t="shared" si="435"/>
        <v>1077</v>
      </c>
      <c r="M1643" s="53">
        <v>1.1000000000000001</v>
      </c>
      <c r="N1643" s="54">
        <v>60</v>
      </c>
      <c r="O1643" s="55">
        <f t="shared" si="436"/>
        <v>1244.7</v>
      </c>
      <c r="P1643" s="57">
        <f t="shared" si="437"/>
        <v>1244</v>
      </c>
      <c r="Q1643" s="23"/>
      <c r="R1643" s="23"/>
      <c r="S1643" s="46">
        <v>25</v>
      </c>
      <c r="T1643" s="46">
        <v>25</v>
      </c>
      <c r="U1643" s="46">
        <f t="shared" si="430"/>
        <v>200</v>
      </c>
      <c r="V1643" s="15">
        <f t="shared" si="438"/>
        <v>250</v>
      </c>
    </row>
    <row r="1644" spans="1:22" ht="13.5" customHeight="1">
      <c r="A1644" s="23" t="str">
        <f t="shared" si="431"/>
        <v>LW11 13070Drewnopodobne</v>
      </c>
      <c r="B1644" s="18" t="s">
        <v>95</v>
      </c>
      <c r="C1644" s="14" t="s">
        <v>432</v>
      </c>
      <c r="D1644" s="15">
        <v>130</v>
      </c>
      <c r="E1644" s="13">
        <v>70</v>
      </c>
      <c r="F1644" s="61" t="s">
        <v>1785</v>
      </c>
      <c r="G1644" s="43" t="str">
        <f t="shared" si="432"/>
        <v>54,15</v>
      </c>
      <c r="H1644" s="43" t="str">
        <f t="shared" si="433"/>
        <v>54,15</v>
      </c>
      <c r="I1644" s="43">
        <f t="shared" si="439"/>
        <v>57.15</v>
      </c>
      <c r="J1644" s="44"/>
      <c r="K1644" s="58">
        <f t="shared" si="434"/>
        <v>948</v>
      </c>
      <c r="L1644" s="51">
        <f t="shared" si="435"/>
        <v>948</v>
      </c>
      <c r="M1644" s="53">
        <v>1.1000000000000001</v>
      </c>
      <c r="N1644" s="54">
        <v>60</v>
      </c>
      <c r="O1644" s="55">
        <f t="shared" si="436"/>
        <v>1102.8000000000002</v>
      </c>
      <c r="P1644" s="57">
        <f t="shared" si="437"/>
        <v>1102</v>
      </c>
      <c r="Q1644" s="23"/>
      <c r="R1644" s="23"/>
      <c r="S1644" s="46">
        <v>25</v>
      </c>
      <c r="T1644" s="46">
        <v>25</v>
      </c>
      <c r="U1644" s="46">
        <f t="shared" si="430"/>
        <v>200</v>
      </c>
      <c r="V1644" s="15">
        <f t="shared" si="438"/>
        <v>250</v>
      </c>
    </row>
    <row r="1645" spans="1:22" ht="13.5" customHeight="1">
      <c r="A1645" s="23" t="str">
        <f t="shared" si="431"/>
        <v>LW12 13070Drewnopodobne</v>
      </c>
      <c r="B1645" s="18" t="s">
        <v>96</v>
      </c>
      <c r="C1645" s="14" t="s">
        <v>432</v>
      </c>
      <c r="D1645" s="15">
        <v>130</v>
      </c>
      <c r="E1645" s="13">
        <v>70</v>
      </c>
      <c r="F1645" s="61" t="s">
        <v>1786</v>
      </c>
      <c r="G1645" s="43" t="str">
        <f t="shared" si="432"/>
        <v>56,97</v>
      </c>
      <c r="H1645" s="43" t="str">
        <f t="shared" si="433"/>
        <v>56,97</v>
      </c>
      <c r="I1645" s="43">
        <f t="shared" si="439"/>
        <v>59.97</v>
      </c>
      <c r="J1645" s="44"/>
      <c r="K1645" s="58">
        <f t="shared" si="434"/>
        <v>1066.5</v>
      </c>
      <c r="L1645" s="51">
        <f t="shared" si="435"/>
        <v>1067</v>
      </c>
      <c r="M1645" s="53">
        <v>1.1000000000000001</v>
      </c>
      <c r="N1645" s="54">
        <v>60</v>
      </c>
      <c r="O1645" s="55">
        <f t="shared" si="436"/>
        <v>1233.7</v>
      </c>
      <c r="P1645" s="57">
        <f t="shared" si="437"/>
        <v>1233</v>
      </c>
      <c r="Q1645" s="23"/>
      <c r="R1645" s="23"/>
      <c r="S1645" s="46">
        <v>25</v>
      </c>
      <c r="T1645" s="46">
        <v>25</v>
      </c>
      <c r="U1645" s="46">
        <f t="shared" si="430"/>
        <v>200</v>
      </c>
      <c r="V1645" s="15">
        <f t="shared" si="438"/>
        <v>250</v>
      </c>
    </row>
    <row r="1646" spans="1:22" ht="13.5" customHeight="1">
      <c r="A1646" s="23" t="str">
        <f t="shared" si="431"/>
        <v>LW13 13070Drewnopodobne</v>
      </c>
      <c r="B1646" s="18" t="s">
        <v>97</v>
      </c>
      <c r="C1646" s="14" t="s">
        <v>432</v>
      </c>
      <c r="D1646" s="15">
        <v>130</v>
      </c>
      <c r="E1646" s="13">
        <v>70</v>
      </c>
      <c r="F1646" s="61" t="s">
        <v>1787</v>
      </c>
      <c r="G1646" s="43" t="str">
        <f t="shared" si="432"/>
        <v>55,44</v>
      </c>
      <c r="H1646" s="43" t="str">
        <f t="shared" si="433"/>
        <v>55,44</v>
      </c>
      <c r="I1646" s="43">
        <f t="shared" si="439"/>
        <v>58.44</v>
      </c>
      <c r="J1646" s="44"/>
      <c r="K1646" s="58">
        <f t="shared" si="434"/>
        <v>1064</v>
      </c>
      <c r="L1646" s="51">
        <f t="shared" si="435"/>
        <v>1064</v>
      </c>
      <c r="M1646" s="53">
        <v>1.1000000000000001</v>
      </c>
      <c r="N1646" s="54">
        <v>60</v>
      </c>
      <c r="O1646" s="55">
        <f t="shared" si="436"/>
        <v>1230.4000000000001</v>
      </c>
      <c r="P1646" s="57">
        <f t="shared" si="437"/>
        <v>1230</v>
      </c>
      <c r="Q1646" s="23"/>
      <c r="R1646" s="23"/>
      <c r="S1646" s="46">
        <v>25</v>
      </c>
      <c r="T1646" s="46">
        <v>25</v>
      </c>
      <c r="U1646" s="46">
        <f t="shared" si="430"/>
        <v>200</v>
      </c>
      <c r="V1646" s="15">
        <f t="shared" si="438"/>
        <v>250</v>
      </c>
    </row>
    <row r="1647" spans="1:22" ht="13.5" customHeight="1">
      <c r="A1647" s="23" t="str">
        <f t="shared" si="431"/>
        <v>LW14 13070Drewnopodobne</v>
      </c>
      <c r="B1647" s="18" t="s">
        <v>98</v>
      </c>
      <c r="C1647" s="14" t="s">
        <v>432</v>
      </c>
      <c r="D1647" s="15">
        <v>130</v>
      </c>
      <c r="E1647" s="13">
        <v>70</v>
      </c>
      <c r="F1647" s="61" t="s">
        <v>1788</v>
      </c>
      <c r="G1647" s="43" t="str">
        <f t="shared" si="432"/>
        <v>58,26</v>
      </c>
      <c r="H1647" s="43" t="str">
        <f t="shared" si="433"/>
        <v>58,26</v>
      </c>
      <c r="I1647" s="43">
        <f t="shared" si="439"/>
        <v>61.26</v>
      </c>
      <c r="J1647" s="44"/>
      <c r="K1647" s="58">
        <f t="shared" si="434"/>
        <v>1164</v>
      </c>
      <c r="L1647" s="51">
        <f t="shared" si="435"/>
        <v>1164</v>
      </c>
      <c r="M1647" s="53">
        <v>1.1000000000000001</v>
      </c>
      <c r="N1647" s="54">
        <v>60</v>
      </c>
      <c r="O1647" s="55">
        <f t="shared" si="436"/>
        <v>1340.4</v>
      </c>
      <c r="P1647" s="57">
        <f t="shared" si="437"/>
        <v>1340</v>
      </c>
      <c r="Q1647" s="23"/>
      <c r="R1647" s="23"/>
      <c r="S1647" s="46">
        <v>25</v>
      </c>
      <c r="T1647" s="46">
        <v>25</v>
      </c>
      <c r="U1647" s="46">
        <f t="shared" si="430"/>
        <v>200</v>
      </c>
      <c r="V1647" s="15">
        <f t="shared" si="438"/>
        <v>250</v>
      </c>
    </row>
    <row r="1648" spans="1:22" ht="13.5" customHeight="1">
      <c r="A1648" s="23" t="str">
        <f t="shared" si="431"/>
        <v>LW15 13070Drewnopodobne</v>
      </c>
      <c r="B1648" s="18" t="s">
        <v>99</v>
      </c>
      <c r="C1648" s="14" t="s">
        <v>432</v>
      </c>
      <c r="D1648" s="15">
        <v>130</v>
      </c>
      <c r="E1648" s="13">
        <v>70</v>
      </c>
      <c r="F1648" s="61" t="s">
        <v>3330</v>
      </c>
      <c r="G1648" s="43" t="str">
        <f t="shared" si="432"/>
        <v>53,4</v>
      </c>
      <c r="H1648" s="43" t="str">
        <f t="shared" si="433"/>
        <v>53,4</v>
      </c>
      <c r="I1648" s="43">
        <f t="shared" si="439"/>
        <v>56.4</v>
      </c>
      <c r="J1648" s="44"/>
      <c r="K1648" s="58">
        <f t="shared" si="434"/>
        <v>905</v>
      </c>
      <c r="L1648" s="51">
        <f t="shared" si="435"/>
        <v>905</v>
      </c>
      <c r="M1648" s="53">
        <v>1.1000000000000001</v>
      </c>
      <c r="N1648" s="54">
        <v>60</v>
      </c>
      <c r="O1648" s="55">
        <f t="shared" si="436"/>
        <v>1055.5</v>
      </c>
      <c r="P1648" s="57">
        <f t="shared" si="437"/>
        <v>1055</v>
      </c>
      <c r="Q1648" s="23"/>
      <c r="R1648" s="23"/>
      <c r="S1648" s="46">
        <v>25</v>
      </c>
      <c r="T1648" s="46">
        <v>25</v>
      </c>
      <c r="U1648" s="46">
        <f t="shared" si="430"/>
        <v>200</v>
      </c>
      <c r="V1648" s="15">
        <f t="shared" si="438"/>
        <v>250</v>
      </c>
    </row>
    <row r="1649" spans="1:22" ht="13.5" customHeight="1">
      <c r="A1649" s="23" t="str">
        <f t="shared" si="431"/>
        <v>LW16 13070Drewnopodobne</v>
      </c>
      <c r="B1649" s="18" t="s">
        <v>100</v>
      </c>
      <c r="C1649" s="14" t="s">
        <v>432</v>
      </c>
      <c r="D1649" s="15">
        <v>130</v>
      </c>
      <c r="E1649" s="13">
        <v>70</v>
      </c>
      <c r="F1649" s="61" t="s">
        <v>1789</v>
      </c>
      <c r="G1649" s="43" t="str">
        <f t="shared" si="432"/>
        <v>56,25</v>
      </c>
      <c r="H1649" s="43" t="str">
        <f t="shared" si="433"/>
        <v>56,25</v>
      </c>
      <c r="I1649" s="43">
        <f t="shared" si="439"/>
        <v>59.25</v>
      </c>
      <c r="J1649" s="44"/>
      <c r="K1649" s="58">
        <f t="shared" si="434"/>
        <v>1058.5</v>
      </c>
      <c r="L1649" s="51">
        <f t="shared" si="435"/>
        <v>1059</v>
      </c>
      <c r="M1649" s="53">
        <v>1.1000000000000001</v>
      </c>
      <c r="N1649" s="54">
        <v>60</v>
      </c>
      <c r="O1649" s="55">
        <f t="shared" si="436"/>
        <v>1224.9000000000001</v>
      </c>
      <c r="P1649" s="57">
        <f t="shared" si="437"/>
        <v>1224</v>
      </c>
      <c r="Q1649" s="23"/>
      <c r="R1649" s="23"/>
      <c r="S1649" s="46">
        <v>25</v>
      </c>
      <c r="T1649" s="46">
        <v>25</v>
      </c>
      <c r="U1649" s="46">
        <f t="shared" si="430"/>
        <v>200</v>
      </c>
      <c r="V1649" s="15">
        <f t="shared" si="438"/>
        <v>250</v>
      </c>
    </row>
    <row r="1650" spans="1:22" ht="13.5" customHeight="1">
      <c r="A1650" s="23" t="str">
        <f t="shared" si="431"/>
        <v>LW17 13070Drewnopodobne</v>
      </c>
      <c r="B1650" s="18" t="s">
        <v>101</v>
      </c>
      <c r="C1650" s="14" t="s">
        <v>432</v>
      </c>
      <c r="D1650" s="15">
        <v>130</v>
      </c>
      <c r="E1650" s="13">
        <v>70</v>
      </c>
      <c r="F1650" s="61" t="s">
        <v>1790</v>
      </c>
      <c r="G1650" s="43" t="str">
        <f t="shared" si="432"/>
        <v>55,76</v>
      </c>
      <c r="H1650" s="43" t="str">
        <f t="shared" si="433"/>
        <v>55,76</v>
      </c>
      <c r="I1650" s="43">
        <f t="shared" si="439"/>
        <v>58.76</v>
      </c>
      <c r="J1650" s="44"/>
      <c r="K1650" s="58">
        <f t="shared" si="434"/>
        <v>1145</v>
      </c>
      <c r="L1650" s="51">
        <f t="shared" si="435"/>
        <v>1145</v>
      </c>
      <c r="M1650" s="53">
        <v>1.1000000000000001</v>
      </c>
      <c r="N1650" s="54">
        <v>60</v>
      </c>
      <c r="O1650" s="55">
        <f t="shared" si="436"/>
        <v>1319.5</v>
      </c>
      <c r="P1650" s="57">
        <f t="shared" si="437"/>
        <v>1319</v>
      </c>
      <c r="Q1650" s="23"/>
      <c r="R1650" s="23"/>
      <c r="S1650" s="46">
        <v>25</v>
      </c>
      <c r="T1650" s="46">
        <v>25</v>
      </c>
      <c r="U1650" s="46">
        <f t="shared" si="430"/>
        <v>200</v>
      </c>
      <c r="V1650" s="15">
        <f t="shared" si="438"/>
        <v>250</v>
      </c>
    </row>
    <row r="1651" spans="1:22" ht="13.5" customHeight="1">
      <c r="A1651" s="23" t="str">
        <f t="shared" si="431"/>
        <v>LW18 13070Drewnopodobne</v>
      </c>
      <c r="B1651" s="18" t="s">
        <v>102</v>
      </c>
      <c r="C1651" s="14" t="s">
        <v>432</v>
      </c>
      <c r="D1651" s="15">
        <v>130</v>
      </c>
      <c r="E1651" s="13">
        <v>70</v>
      </c>
      <c r="F1651" s="61" t="s">
        <v>1791</v>
      </c>
      <c r="G1651" s="43" t="str">
        <f t="shared" si="432"/>
        <v>58,58</v>
      </c>
      <c r="H1651" s="43" t="str">
        <f t="shared" si="433"/>
        <v>58,58</v>
      </c>
      <c r="I1651" s="43">
        <f t="shared" si="439"/>
        <v>61.58</v>
      </c>
      <c r="J1651" s="44"/>
      <c r="K1651" s="58">
        <f t="shared" si="434"/>
        <v>1204.5</v>
      </c>
      <c r="L1651" s="51">
        <f t="shared" si="435"/>
        <v>1205</v>
      </c>
      <c r="M1651" s="53">
        <v>1.1000000000000001</v>
      </c>
      <c r="N1651" s="54">
        <v>60</v>
      </c>
      <c r="O1651" s="55">
        <f t="shared" si="436"/>
        <v>1385.5</v>
      </c>
      <c r="P1651" s="57">
        <f t="shared" si="437"/>
        <v>1385</v>
      </c>
      <c r="Q1651" s="23"/>
      <c r="R1651" s="23"/>
      <c r="S1651" s="46">
        <v>25</v>
      </c>
      <c r="T1651" s="46">
        <v>25</v>
      </c>
      <c r="U1651" s="46">
        <f t="shared" si="430"/>
        <v>200</v>
      </c>
      <c r="V1651" s="15">
        <f t="shared" si="438"/>
        <v>250</v>
      </c>
    </row>
    <row r="1652" spans="1:22" ht="13.5" customHeight="1">
      <c r="A1652" s="23" t="str">
        <f t="shared" si="431"/>
        <v>LW19 13070Drewnopodobne</v>
      </c>
      <c r="B1652" s="18" t="s">
        <v>103</v>
      </c>
      <c r="C1652" s="14" t="s">
        <v>432</v>
      </c>
      <c r="D1652" s="15">
        <v>130</v>
      </c>
      <c r="E1652" s="13">
        <v>70</v>
      </c>
      <c r="F1652" s="61" t="s">
        <v>1792</v>
      </c>
      <c r="G1652" s="43" t="str">
        <f t="shared" si="432"/>
        <v>53,76</v>
      </c>
      <c r="H1652" s="43" t="str">
        <f t="shared" si="433"/>
        <v>53,76</v>
      </c>
      <c r="I1652" s="43">
        <f t="shared" si="439"/>
        <v>56.76</v>
      </c>
      <c r="J1652" s="44"/>
      <c r="K1652" s="58">
        <f t="shared" si="434"/>
        <v>995</v>
      </c>
      <c r="L1652" s="51">
        <f t="shared" si="435"/>
        <v>995</v>
      </c>
      <c r="M1652" s="53">
        <v>1.1000000000000001</v>
      </c>
      <c r="N1652" s="54">
        <v>60</v>
      </c>
      <c r="O1652" s="55">
        <f t="shared" si="436"/>
        <v>1154.5</v>
      </c>
      <c r="P1652" s="57">
        <f t="shared" si="437"/>
        <v>1154</v>
      </c>
      <c r="Q1652" s="23"/>
      <c r="R1652" s="23"/>
      <c r="S1652" s="46">
        <v>25</v>
      </c>
      <c r="T1652" s="46">
        <v>25</v>
      </c>
      <c r="U1652" s="46">
        <f t="shared" si="430"/>
        <v>200</v>
      </c>
      <c r="V1652" s="15">
        <f t="shared" si="438"/>
        <v>250</v>
      </c>
    </row>
    <row r="1653" spans="1:22" ht="13.5" customHeight="1">
      <c r="A1653" s="23" t="str">
        <f t="shared" si="431"/>
        <v>LW20 13070Drewnopodobne</v>
      </c>
      <c r="B1653" s="18" t="s">
        <v>105</v>
      </c>
      <c r="C1653" s="14" t="s">
        <v>432</v>
      </c>
      <c r="D1653" s="15">
        <v>130</v>
      </c>
      <c r="E1653" s="13">
        <v>70</v>
      </c>
      <c r="F1653" s="61" t="s">
        <v>1793</v>
      </c>
      <c r="G1653" s="43" t="str">
        <f t="shared" si="432"/>
        <v>56,61</v>
      </c>
      <c r="H1653" s="43" t="str">
        <f t="shared" si="433"/>
        <v>56,61</v>
      </c>
      <c r="I1653" s="43">
        <f t="shared" si="439"/>
        <v>59.61</v>
      </c>
      <c r="J1653" s="44"/>
      <c r="K1653" s="58">
        <f t="shared" si="434"/>
        <v>1095.5</v>
      </c>
      <c r="L1653" s="51">
        <f t="shared" si="435"/>
        <v>1096</v>
      </c>
      <c r="M1653" s="53">
        <v>1.1000000000000001</v>
      </c>
      <c r="N1653" s="54">
        <v>60</v>
      </c>
      <c r="O1653" s="55">
        <f t="shared" si="436"/>
        <v>1265.6000000000001</v>
      </c>
      <c r="P1653" s="57">
        <f t="shared" si="437"/>
        <v>1265</v>
      </c>
      <c r="Q1653" s="23"/>
      <c r="R1653" s="23"/>
      <c r="S1653" s="46">
        <v>25</v>
      </c>
      <c r="T1653" s="46">
        <v>25</v>
      </c>
      <c r="U1653" s="46">
        <f t="shared" si="430"/>
        <v>200</v>
      </c>
      <c r="V1653" s="15">
        <f t="shared" si="438"/>
        <v>250</v>
      </c>
    </row>
    <row r="1654" spans="1:22" ht="13.5" customHeight="1">
      <c r="A1654" s="23" t="str">
        <f t="shared" si="431"/>
        <v>LW2513070Drewnopodobne</v>
      </c>
      <c r="B1654" s="20" t="s">
        <v>559</v>
      </c>
      <c r="C1654" s="14" t="s">
        <v>432</v>
      </c>
      <c r="D1654" s="15">
        <v>130</v>
      </c>
      <c r="E1654" s="13">
        <v>70</v>
      </c>
      <c r="F1654" s="61" t="s">
        <v>3331</v>
      </c>
      <c r="G1654" s="43" t="str">
        <f t="shared" si="432"/>
        <v>44,08</v>
      </c>
      <c r="H1654" s="43" t="str">
        <f t="shared" si="433"/>
        <v>44,08</v>
      </c>
      <c r="I1654" s="43">
        <f t="shared" si="439"/>
        <v>47.08</v>
      </c>
      <c r="J1654" s="44"/>
      <c r="K1654" s="58">
        <f t="shared" si="434"/>
        <v>882.5</v>
      </c>
      <c r="L1654" s="51">
        <f t="shared" si="435"/>
        <v>883</v>
      </c>
      <c r="M1654" s="53">
        <v>1.1000000000000001</v>
      </c>
      <c r="N1654" s="54">
        <v>60</v>
      </c>
      <c r="O1654" s="55">
        <f t="shared" si="436"/>
        <v>1031.3000000000002</v>
      </c>
      <c r="P1654" s="57">
        <f t="shared" si="437"/>
        <v>1031</v>
      </c>
      <c r="Q1654" s="23"/>
      <c r="R1654" s="23"/>
      <c r="S1654" s="46">
        <v>25</v>
      </c>
      <c r="T1654" s="46">
        <v>25</v>
      </c>
      <c r="U1654" s="46">
        <f t="shared" si="430"/>
        <v>160</v>
      </c>
      <c r="V1654" s="15">
        <f t="shared" si="438"/>
        <v>210</v>
      </c>
    </row>
    <row r="1655" spans="1:22" ht="13.5" customHeight="1">
      <c r="A1655" s="23" t="str">
        <f t="shared" si="431"/>
        <v>LW2613070Drewnopodobne</v>
      </c>
      <c r="B1655" s="20" t="s">
        <v>560</v>
      </c>
      <c r="C1655" s="14" t="s">
        <v>432</v>
      </c>
      <c r="D1655" s="15">
        <v>130</v>
      </c>
      <c r="E1655" s="13">
        <v>70</v>
      </c>
      <c r="F1655" s="61" t="s">
        <v>3332</v>
      </c>
      <c r="G1655" s="43" t="str">
        <f t="shared" si="432"/>
        <v>46,9</v>
      </c>
      <c r="H1655" s="43" t="str">
        <f t="shared" si="433"/>
        <v>46,9</v>
      </c>
      <c r="I1655" s="43">
        <f t="shared" si="439"/>
        <v>49.9</v>
      </c>
      <c r="J1655" s="44"/>
      <c r="K1655" s="58">
        <f t="shared" si="434"/>
        <v>1022.5</v>
      </c>
      <c r="L1655" s="51">
        <f t="shared" si="435"/>
        <v>1023</v>
      </c>
      <c r="M1655" s="53">
        <v>1.1000000000000001</v>
      </c>
      <c r="N1655" s="54">
        <v>60</v>
      </c>
      <c r="O1655" s="55">
        <f t="shared" si="436"/>
        <v>1185.3000000000002</v>
      </c>
      <c r="P1655" s="57">
        <f t="shared" si="437"/>
        <v>1185</v>
      </c>
      <c r="Q1655" s="23"/>
      <c r="R1655" s="23"/>
      <c r="S1655" s="46">
        <v>25</v>
      </c>
      <c r="T1655" s="46">
        <v>25</v>
      </c>
      <c r="U1655" s="46">
        <f t="shared" si="430"/>
        <v>160</v>
      </c>
      <c r="V1655" s="15">
        <f t="shared" si="438"/>
        <v>210</v>
      </c>
    </row>
    <row r="1656" spans="1:22" ht="13.5" customHeight="1">
      <c r="A1656" s="23" t="str">
        <f t="shared" si="431"/>
        <v>LW2713070Drewnopodobne</v>
      </c>
      <c r="B1656" s="20" t="s">
        <v>1738</v>
      </c>
      <c r="C1656" s="14" t="s">
        <v>432</v>
      </c>
      <c r="D1656" s="15">
        <v>130</v>
      </c>
      <c r="E1656" s="13">
        <v>70</v>
      </c>
      <c r="F1656" s="61" t="s">
        <v>27</v>
      </c>
      <c r="G1656" s="43" t="str">
        <f t="shared" si="432"/>
        <v>47,7</v>
      </c>
      <c r="H1656" s="43" t="str">
        <f t="shared" si="433"/>
        <v>47,7</v>
      </c>
      <c r="I1656" s="43">
        <f t="shared" si="439"/>
        <v>50.7</v>
      </c>
      <c r="J1656" s="44"/>
      <c r="K1656" s="58">
        <f t="shared" si="434"/>
        <v>989</v>
      </c>
      <c r="L1656" s="51">
        <f t="shared" si="435"/>
        <v>989</v>
      </c>
      <c r="M1656" s="53">
        <v>1.1000000000000001</v>
      </c>
      <c r="N1656" s="54">
        <v>60</v>
      </c>
      <c r="O1656" s="55">
        <f t="shared" si="436"/>
        <v>1147.9000000000001</v>
      </c>
      <c r="P1656" s="57">
        <f t="shared" si="437"/>
        <v>1147</v>
      </c>
      <c r="Q1656" s="23"/>
      <c r="R1656" s="23"/>
      <c r="S1656" s="46">
        <v>25</v>
      </c>
      <c r="T1656" s="46">
        <v>25</v>
      </c>
      <c r="U1656" s="46">
        <f t="shared" si="430"/>
        <v>180</v>
      </c>
      <c r="V1656" s="15">
        <f t="shared" si="438"/>
        <v>230</v>
      </c>
    </row>
    <row r="1657" spans="1:22" ht="13.5" customHeight="1">
      <c r="A1657" s="23" t="str">
        <f t="shared" si="431"/>
        <v>LW2813070Drewnopodobne</v>
      </c>
      <c r="B1657" s="20" t="s">
        <v>1739</v>
      </c>
      <c r="C1657" s="14" t="s">
        <v>432</v>
      </c>
      <c r="D1657" s="15">
        <v>130</v>
      </c>
      <c r="E1657" s="13">
        <v>70</v>
      </c>
      <c r="F1657" s="61" t="s">
        <v>3333</v>
      </c>
      <c r="G1657" s="43" t="str">
        <f t="shared" si="432"/>
        <v>50,67</v>
      </c>
      <c r="H1657" s="43" t="str">
        <f t="shared" si="433"/>
        <v>50,67</v>
      </c>
      <c r="I1657" s="43">
        <f t="shared" si="439"/>
        <v>53.67</v>
      </c>
      <c r="J1657" s="44"/>
      <c r="K1657" s="58">
        <f t="shared" si="434"/>
        <v>1152.5</v>
      </c>
      <c r="L1657" s="51">
        <f t="shared" si="435"/>
        <v>1153</v>
      </c>
      <c r="M1657" s="53">
        <v>1.1000000000000001</v>
      </c>
      <c r="N1657" s="54">
        <v>60</v>
      </c>
      <c r="O1657" s="55">
        <f t="shared" si="436"/>
        <v>1328.3000000000002</v>
      </c>
      <c r="P1657" s="57">
        <f t="shared" si="437"/>
        <v>1328</v>
      </c>
      <c r="Q1657" s="23"/>
      <c r="R1657" s="23"/>
      <c r="S1657" s="46">
        <v>25</v>
      </c>
      <c r="T1657" s="46">
        <v>25</v>
      </c>
      <c r="U1657" s="46">
        <f t="shared" si="430"/>
        <v>180</v>
      </c>
      <c r="V1657" s="15">
        <f t="shared" si="438"/>
        <v>230</v>
      </c>
    </row>
    <row r="1658" spans="1:22" ht="13.5" customHeight="1">
      <c r="A1658" s="23" t="str">
        <f t="shared" si="431"/>
        <v>LW2913070Drewnopodobne</v>
      </c>
      <c r="B1658" s="20" t="s">
        <v>1740</v>
      </c>
      <c r="C1658" s="14" t="s">
        <v>432</v>
      </c>
      <c r="D1658" s="15">
        <v>130</v>
      </c>
      <c r="E1658" s="13">
        <v>70</v>
      </c>
      <c r="F1658" s="61" t="s">
        <v>3334</v>
      </c>
      <c r="G1658" s="43" t="str">
        <f t="shared" si="432"/>
        <v>53,92</v>
      </c>
      <c r="H1658" s="43" t="str">
        <f t="shared" si="433"/>
        <v>53,92</v>
      </c>
      <c r="I1658" s="43">
        <f t="shared" si="439"/>
        <v>56.92</v>
      </c>
      <c r="J1658" s="44"/>
      <c r="K1658" s="58">
        <f t="shared" si="434"/>
        <v>1085.5</v>
      </c>
      <c r="L1658" s="51">
        <f t="shared" si="435"/>
        <v>1086</v>
      </c>
      <c r="M1658" s="53">
        <v>1.1000000000000001</v>
      </c>
      <c r="N1658" s="54">
        <v>60</v>
      </c>
      <c r="O1658" s="55">
        <f t="shared" si="436"/>
        <v>1254.6000000000001</v>
      </c>
      <c r="P1658" s="57">
        <f t="shared" si="437"/>
        <v>1254</v>
      </c>
      <c r="Q1658" s="23"/>
      <c r="R1658" s="23"/>
      <c r="S1658" s="46">
        <v>25</v>
      </c>
      <c r="T1658" s="46">
        <v>25</v>
      </c>
      <c r="U1658" s="46">
        <f t="shared" si="430"/>
        <v>200</v>
      </c>
      <c r="V1658" s="15">
        <f t="shared" si="438"/>
        <v>250</v>
      </c>
    </row>
    <row r="1659" spans="1:22" ht="13.5" customHeight="1">
      <c r="A1659" s="23" t="str">
        <f t="shared" si="431"/>
        <v>LW3013070Drewnopodobne</v>
      </c>
      <c r="B1659" s="20" t="s">
        <v>1742</v>
      </c>
      <c r="C1659" s="14" t="s">
        <v>432</v>
      </c>
      <c r="D1659" s="15">
        <v>130</v>
      </c>
      <c r="E1659" s="13">
        <v>70</v>
      </c>
      <c r="F1659" s="61" t="s">
        <v>68</v>
      </c>
      <c r="G1659" s="43" t="str">
        <f t="shared" si="432"/>
        <v>56,89</v>
      </c>
      <c r="H1659" s="43" t="str">
        <f t="shared" si="433"/>
        <v>56,89</v>
      </c>
      <c r="I1659" s="43">
        <f t="shared" si="439"/>
        <v>59.89</v>
      </c>
      <c r="J1659" s="44"/>
      <c r="K1659" s="58">
        <f t="shared" si="434"/>
        <v>1296</v>
      </c>
      <c r="L1659" s="51">
        <f t="shared" si="435"/>
        <v>1296</v>
      </c>
      <c r="M1659" s="53">
        <v>1.1000000000000001</v>
      </c>
      <c r="N1659" s="54">
        <v>60</v>
      </c>
      <c r="O1659" s="55">
        <f t="shared" si="436"/>
        <v>1485.6000000000001</v>
      </c>
      <c r="P1659" s="57">
        <f t="shared" si="437"/>
        <v>1485</v>
      </c>
      <c r="Q1659" s="23"/>
      <c r="R1659" s="23"/>
      <c r="S1659" s="46">
        <v>25</v>
      </c>
      <c r="T1659" s="46">
        <v>25</v>
      </c>
      <c r="U1659" s="46">
        <f t="shared" si="430"/>
        <v>200</v>
      </c>
      <c r="V1659" s="15">
        <f t="shared" si="438"/>
        <v>250</v>
      </c>
    </row>
    <row r="1660" spans="1:22" ht="13.5" customHeight="1">
      <c r="A1660" s="23" t="str">
        <f t="shared" si="431"/>
        <v>LW3113070Drewnopodobne</v>
      </c>
      <c r="B1660" s="20" t="s">
        <v>1743</v>
      </c>
      <c r="C1660" s="14" t="s">
        <v>432</v>
      </c>
      <c r="D1660" s="15">
        <v>130</v>
      </c>
      <c r="E1660" s="13">
        <v>70</v>
      </c>
      <c r="F1660" s="61" t="s">
        <v>2653</v>
      </c>
      <c r="G1660" s="43" t="str">
        <f t="shared" si="432"/>
        <v>58,37</v>
      </c>
      <c r="H1660" s="43" t="str">
        <f t="shared" si="433"/>
        <v>58,37</v>
      </c>
      <c r="I1660" s="43">
        <f t="shared" si="439"/>
        <v>61.37</v>
      </c>
      <c r="J1660" s="13"/>
      <c r="K1660" s="58">
        <f t="shared" si="434"/>
        <v>1202</v>
      </c>
      <c r="L1660" s="51">
        <f t="shared" si="435"/>
        <v>1202</v>
      </c>
      <c r="M1660" s="53">
        <v>1.1000000000000001</v>
      </c>
      <c r="N1660" s="54">
        <v>60</v>
      </c>
      <c r="O1660" s="55">
        <f t="shared" si="436"/>
        <v>1382.2</v>
      </c>
      <c r="P1660" s="57">
        <f t="shared" si="437"/>
        <v>1382</v>
      </c>
      <c r="Q1660" s="23"/>
      <c r="R1660" s="23"/>
      <c r="S1660" s="46">
        <v>25</v>
      </c>
      <c r="T1660" s="46">
        <v>25</v>
      </c>
      <c r="U1660" s="46">
        <f t="shared" si="430"/>
        <v>200</v>
      </c>
      <c r="V1660" s="15">
        <f t="shared" si="438"/>
        <v>250</v>
      </c>
    </row>
    <row r="1661" spans="1:22" ht="13.5" customHeight="1">
      <c r="A1661" s="23" t="str">
        <f t="shared" si="431"/>
        <v>LW3213070Drewnopodobne</v>
      </c>
      <c r="B1661" s="20" t="s">
        <v>1744</v>
      </c>
      <c r="C1661" s="14" t="s">
        <v>432</v>
      </c>
      <c r="D1661" s="15">
        <v>130</v>
      </c>
      <c r="E1661" s="13">
        <v>70</v>
      </c>
      <c r="F1661" s="61" t="s">
        <v>3335</v>
      </c>
      <c r="G1661" s="43" t="str">
        <f t="shared" si="432"/>
        <v>61,34</v>
      </c>
      <c r="H1661" s="43" t="str">
        <f t="shared" si="433"/>
        <v>61,34</v>
      </c>
      <c r="I1661" s="43">
        <f t="shared" si="439"/>
        <v>64.34</v>
      </c>
      <c r="J1661" s="44"/>
      <c r="K1661" s="58">
        <f t="shared" si="434"/>
        <v>1361.5</v>
      </c>
      <c r="L1661" s="51">
        <f t="shared" si="435"/>
        <v>1362</v>
      </c>
      <c r="M1661" s="53">
        <v>1.1000000000000001</v>
      </c>
      <c r="N1661" s="54">
        <v>60</v>
      </c>
      <c r="O1661" s="55">
        <f t="shared" si="436"/>
        <v>1558.2</v>
      </c>
      <c r="P1661" s="57">
        <f t="shared" si="437"/>
        <v>1558</v>
      </c>
      <c r="Q1661" s="23"/>
      <c r="R1661" s="23"/>
      <c r="S1661" s="46">
        <v>25</v>
      </c>
      <c r="T1661" s="46">
        <v>25</v>
      </c>
      <c r="U1661" s="46">
        <f t="shared" si="430"/>
        <v>200</v>
      </c>
      <c r="V1661" s="15">
        <f t="shared" si="438"/>
        <v>250</v>
      </c>
    </row>
    <row r="1662" spans="1:22" ht="13.5" customHeight="1">
      <c r="A1662" s="23" t="str">
        <f t="shared" si="431"/>
        <v>LW3313070Drewnopodobne</v>
      </c>
      <c r="B1662" s="20" t="s">
        <v>1745</v>
      </c>
      <c r="C1662" s="14" t="s">
        <v>432</v>
      </c>
      <c r="D1662" s="15">
        <v>130</v>
      </c>
      <c r="E1662" s="13">
        <v>70</v>
      </c>
      <c r="F1662" s="61" t="s">
        <v>65</v>
      </c>
      <c r="G1662" s="43" t="str">
        <f t="shared" si="432"/>
        <v>62,99</v>
      </c>
      <c r="H1662" s="43" t="str">
        <f t="shared" si="433"/>
        <v>62,99</v>
      </c>
      <c r="I1662" s="43">
        <f t="shared" si="439"/>
        <v>65.990000000000009</v>
      </c>
      <c r="J1662" s="44"/>
      <c r="K1662" s="58">
        <f t="shared" si="434"/>
        <v>1184.5</v>
      </c>
      <c r="L1662" s="51">
        <f t="shared" si="435"/>
        <v>1185</v>
      </c>
      <c r="M1662" s="53">
        <v>1.1000000000000001</v>
      </c>
      <c r="N1662" s="54">
        <v>60</v>
      </c>
      <c r="O1662" s="55">
        <f t="shared" si="436"/>
        <v>1363.5</v>
      </c>
      <c r="P1662" s="57">
        <f t="shared" si="437"/>
        <v>1363</v>
      </c>
      <c r="Q1662" s="23"/>
      <c r="R1662" s="23"/>
      <c r="S1662" s="46">
        <v>25</v>
      </c>
      <c r="T1662" s="46">
        <v>25</v>
      </c>
      <c r="U1662" s="46">
        <f t="shared" si="430"/>
        <v>220</v>
      </c>
      <c r="V1662" s="15">
        <f t="shared" si="438"/>
        <v>270</v>
      </c>
    </row>
    <row r="1663" spans="1:22" ht="13.5" customHeight="1">
      <c r="A1663" s="23" t="str">
        <f t="shared" si="431"/>
        <v>LW3413070Drewnopodobne</v>
      </c>
      <c r="B1663" s="20" t="s">
        <v>1746</v>
      </c>
      <c r="C1663" s="14" t="s">
        <v>432</v>
      </c>
      <c r="D1663" s="15">
        <v>130</v>
      </c>
      <c r="E1663" s="13">
        <v>70</v>
      </c>
      <c r="F1663" s="61" t="s">
        <v>3336</v>
      </c>
      <c r="G1663" s="43" t="str">
        <f t="shared" si="432"/>
        <v>61,76</v>
      </c>
      <c r="H1663" s="43" t="str">
        <f t="shared" si="433"/>
        <v>61,76</v>
      </c>
      <c r="I1663" s="43">
        <f t="shared" si="439"/>
        <v>64.759999999999991</v>
      </c>
      <c r="J1663" s="44"/>
      <c r="K1663" s="58">
        <f t="shared" si="434"/>
        <v>1369</v>
      </c>
      <c r="L1663" s="51">
        <f t="shared" si="435"/>
        <v>1369</v>
      </c>
      <c r="M1663" s="53">
        <v>1.1000000000000001</v>
      </c>
      <c r="N1663" s="54">
        <v>60</v>
      </c>
      <c r="O1663" s="55">
        <f t="shared" si="436"/>
        <v>1565.9</v>
      </c>
      <c r="P1663" s="57">
        <f t="shared" si="437"/>
        <v>1565</v>
      </c>
      <c r="Q1663" s="23"/>
      <c r="R1663" s="23"/>
      <c r="S1663" s="46">
        <v>25</v>
      </c>
      <c r="T1663" s="46">
        <v>25</v>
      </c>
      <c r="U1663" s="46">
        <f t="shared" si="430"/>
        <v>200</v>
      </c>
      <c r="V1663" s="15">
        <f t="shared" si="438"/>
        <v>250</v>
      </c>
    </row>
    <row r="1664" spans="1:22" ht="13.5" customHeight="1">
      <c r="A1664" s="23" t="str">
        <f t="shared" si="431"/>
        <v>LW3513070Drewnopodobne</v>
      </c>
      <c r="B1664" s="20" t="s">
        <v>1747</v>
      </c>
      <c r="C1664" s="14" t="s">
        <v>432</v>
      </c>
      <c r="D1664" s="15">
        <v>130</v>
      </c>
      <c r="E1664" s="13">
        <v>70</v>
      </c>
      <c r="F1664" s="61" t="s">
        <v>3337</v>
      </c>
      <c r="G1664" s="43" t="str">
        <f t="shared" si="432"/>
        <v>53,9</v>
      </c>
      <c r="H1664" s="43" t="str">
        <f t="shared" si="433"/>
        <v>53,9</v>
      </c>
      <c r="I1664" s="43">
        <f t="shared" si="439"/>
        <v>56.9</v>
      </c>
      <c r="J1664" s="44"/>
      <c r="K1664" s="58">
        <f t="shared" si="434"/>
        <v>961</v>
      </c>
      <c r="L1664" s="51">
        <f t="shared" si="435"/>
        <v>961</v>
      </c>
      <c r="M1664" s="53">
        <v>1.1000000000000001</v>
      </c>
      <c r="N1664" s="54">
        <v>60</v>
      </c>
      <c r="O1664" s="55">
        <f t="shared" si="436"/>
        <v>1117.1000000000001</v>
      </c>
      <c r="P1664" s="57">
        <f t="shared" si="437"/>
        <v>1117</v>
      </c>
      <c r="Q1664" s="23"/>
      <c r="R1664" s="23"/>
      <c r="S1664" s="46">
        <v>25</v>
      </c>
      <c r="T1664" s="46">
        <v>25</v>
      </c>
      <c r="U1664" s="46">
        <f t="shared" si="430"/>
        <v>200</v>
      </c>
      <c r="V1664" s="15">
        <f t="shared" si="438"/>
        <v>250</v>
      </c>
    </row>
    <row r="1665" spans="1:35" ht="13.5" customHeight="1">
      <c r="A1665" s="23" t="str">
        <f t="shared" si="431"/>
        <v>LW3613070Drewnopodobne</v>
      </c>
      <c r="B1665" s="20" t="s">
        <v>1748</v>
      </c>
      <c r="C1665" s="14" t="s">
        <v>432</v>
      </c>
      <c r="D1665" s="15">
        <v>130</v>
      </c>
      <c r="E1665" s="13">
        <v>70</v>
      </c>
      <c r="F1665" s="61" t="s">
        <v>74</v>
      </c>
      <c r="G1665" s="43" t="str">
        <f t="shared" si="432"/>
        <v>56,86</v>
      </c>
      <c r="H1665" s="43" t="str">
        <f t="shared" si="433"/>
        <v>56,86</v>
      </c>
      <c r="I1665" s="43">
        <f t="shared" si="439"/>
        <v>59.86</v>
      </c>
      <c r="J1665" s="44"/>
      <c r="K1665" s="58">
        <f t="shared" si="434"/>
        <v>1120.5</v>
      </c>
      <c r="L1665" s="51">
        <f t="shared" si="435"/>
        <v>1121</v>
      </c>
      <c r="M1665" s="53">
        <v>1.1000000000000001</v>
      </c>
      <c r="N1665" s="54">
        <v>60</v>
      </c>
      <c r="O1665" s="55">
        <f t="shared" si="436"/>
        <v>1293.1000000000001</v>
      </c>
      <c r="P1665" s="57">
        <f t="shared" si="437"/>
        <v>1293</v>
      </c>
      <c r="Q1665" s="23"/>
      <c r="R1665" s="23"/>
      <c r="S1665" s="46">
        <v>25</v>
      </c>
      <c r="T1665" s="46">
        <v>25</v>
      </c>
      <c r="U1665" s="46">
        <f t="shared" si="430"/>
        <v>200</v>
      </c>
      <c r="V1665" s="15">
        <f t="shared" si="438"/>
        <v>250</v>
      </c>
    </row>
    <row r="1666" spans="1:35" ht="13.5" customHeight="1">
      <c r="A1666" s="23" t="str">
        <f t="shared" si="431"/>
        <v>LW3713070Drewnopodobne</v>
      </c>
      <c r="B1666" s="20" t="s">
        <v>1907</v>
      </c>
      <c r="C1666" s="14" t="s">
        <v>432</v>
      </c>
      <c r="D1666" s="15">
        <v>130</v>
      </c>
      <c r="E1666" s="13">
        <v>70</v>
      </c>
      <c r="F1666" s="61" t="s">
        <v>2255</v>
      </c>
      <c r="G1666" s="43" t="str">
        <f t="shared" si="432"/>
        <v>54,17</v>
      </c>
      <c r="H1666" s="43" t="str">
        <f t="shared" si="433"/>
        <v>54,17</v>
      </c>
      <c r="I1666" s="43">
        <f t="shared" si="439"/>
        <v>57.17</v>
      </c>
      <c r="J1666" s="44"/>
      <c r="K1666" s="58">
        <f t="shared" si="434"/>
        <v>892</v>
      </c>
      <c r="L1666" s="51">
        <f t="shared" si="435"/>
        <v>892</v>
      </c>
      <c r="M1666" s="53">
        <v>1.1000000000000001</v>
      </c>
      <c r="N1666" s="54">
        <v>60</v>
      </c>
      <c r="O1666" s="55">
        <f t="shared" si="436"/>
        <v>1041.2</v>
      </c>
      <c r="P1666" s="57">
        <f t="shared" si="437"/>
        <v>1041</v>
      </c>
      <c r="Q1666" s="23"/>
      <c r="R1666" s="23"/>
      <c r="S1666" s="46">
        <v>25</v>
      </c>
      <c r="T1666" s="46">
        <v>25</v>
      </c>
      <c r="U1666" s="46">
        <f t="shared" si="430"/>
        <v>200</v>
      </c>
      <c r="V1666" s="15">
        <f t="shared" si="438"/>
        <v>250</v>
      </c>
    </row>
    <row r="1667" spans="1:35" s="4" customFormat="1" ht="13.5" customHeight="1">
      <c r="A1667" s="23" t="str">
        <f t="shared" si="431"/>
        <v>LW3813070Drewnopodobne</v>
      </c>
      <c r="B1667" s="20" t="s">
        <v>1978</v>
      </c>
      <c r="C1667" s="14" t="s">
        <v>432</v>
      </c>
      <c r="D1667" s="15">
        <v>130</v>
      </c>
      <c r="E1667" s="13">
        <v>70</v>
      </c>
      <c r="F1667" s="61" t="s">
        <v>3338</v>
      </c>
      <c r="G1667" s="43" t="str">
        <f t="shared" si="432"/>
        <v>54,29</v>
      </c>
      <c r="H1667" s="43" t="str">
        <f t="shared" si="433"/>
        <v>54,29</v>
      </c>
      <c r="I1667" s="43">
        <f t="shared" si="439"/>
        <v>57.29</v>
      </c>
      <c r="J1667" s="44"/>
      <c r="K1667" s="58">
        <f t="shared" si="434"/>
        <v>1033.5</v>
      </c>
      <c r="L1667" s="51">
        <f t="shared" si="435"/>
        <v>1034</v>
      </c>
      <c r="M1667" s="53">
        <v>1.1000000000000001</v>
      </c>
      <c r="N1667" s="54">
        <v>60</v>
      </c>
      <c r="O1667" s="55">
        <f t="shared" si="436"/>
        <v>1197.4000000000001</v>
      </c>
      <c r="P1667" s="57">
        <f t="shared" si="437"/>
        <v>1197</v>
      </c>
      <c r="Q1667" s="23"/>
      <c r="R1667" s="23"/>
      <c r="S1667" s="46">
        <v>25</v>
      </c>
      <c r="T1667" s="46">
        <v>25</v>
      </c>
      <c r="U1667" s="76">
        <f t="shared" si="430"/>
        <v>200</v>
      </c>
      <c r="V1667" s="15">
        <f t="shared" si="438"/>
        <v>250</v>
      </c>
    </row>
    <row r="1668" spans="1:35" ht="13.5" customHeight="1">
      <c r="A1668" s="235" t="str">
        <f t="shared" ref="A1668:A1704" si="440">CONCATENATE(B1668,D1668,E1668,C1668)</f>
        <v>LW duble 1 13080Podstawowy</v>
      </c>
      <c r="B1668" s="18" t="s">
        <v>90</v>
      </c>
      <c r="C1668" s="14" t="s">
        <v>431</v>
      </c>
      <c r="D1668" s="15">
        <v>130</v>
      </c>
      <c r="E1668" s="13">
        <v>80</v>
      </c>
      <c r="F1668" s="61" t="s">
        <v>1839</v>
      </c>
      <c r="G1668" s="43" t="str">
        <f t="shared" ref="G1668:G1704" si="441">LEFT(F1668,FIND("kg",F1668)-2)</f>
        <v>62,1</v>
      </c>
      <c r="H1668" s="43" t="str">
        <f t="shared" ref="H1668:H1704" si="442">MID(G1668,1,5)</f>
        <v>62,1</v>
      </c>
      <c r="I1668" s="43">
        <f t="shared" ref="I1668:I1704" si="443">H1668+3</f>
        <v>65.099999999999994</v>
      </c>
      <c r="J1668" s="61" t="s">
        <v>1861</v>
      </c>
      <c r="K1668" s="58" t="str">
        <f t="shared" ref="K1668:K1704" si="444">LEFT(J1668,FIND("zł",J1668)-2)</f>
        <v>822,59</v>
      </c>
      <c r="L1668" s="47">
        <f t="shared" ref="L1668:L1704" si="445">ROUNDUP(K1668,0)</f>
        <v>823</v>
      </c>
      <c r="M1668" s="53">
        <v>1.1000000000000001</v>
      </c>
      <c r="N1668" s="54">
        <v>60</v>
      </c>
      <c r="O1668" s="55">
        <f t="shared" ref="O1668:O1704" si="446">L1668*M1668+N1668</f>
        <v>965.30000000000007</v>
      </c>
      <c r="P1668" s="57">
        <f>INT(O1668)</f>
        <v>965</v>
      </c>
      <c r="Q1668" s="23"/>
      <c r="R1668" s="23"/>
      <c r="S1668" s="46">
        <v>25</v>
      </c>
      <c r="T1668" s="46">
        <v>14</v>
      </c>
      <c r="U1668" s="77">
        <f t="shared" si="430"/>
        <v>200</v>
      </c>
      <c r="V1668" s="15">
        <f t="shared" ref="V1668:V1704" si="447">SUM(S1668:U1668)</f>
        <v>239</v>
      </c>
      <c r="Y1668" s="4"/>
      <c r="Z1668" s="4"/>
      <c r="AA1668" s="40"/>
      <c r="AB1668" s="5"/>
      <c r="AC1668" s="4"/>
      <c r="AD1668" s="5"/>
      <c r="AE1668" s="4"/>
      <c r="AF1668" s="4"/>
      <c r="AG1668" s="4"/>
      <c r="AH1668" s="4"/>
      <c r="AI1668" s="4"/>
    </row>
    <row r="1669" spans="1:35" ht="13.5" customHeight="1">
      <c r="A1669" s="235" t="str">
        <f t="shared" si="440"/>
        <v>LW duble 2 13080Podstawowy</v>
      </c>
      <c r="B1669" s="18" t="s">
        <v>91</v>
      </c>
      <c r="C1669" s="14" t="s">
        <v>431</v>
      </c>
      <c r="D1669" s="15">
        <v>130</v>
      </c>
      <c r="E1669" s="13">
        <v>80</v>
      </c>
      <c r="F1669" s="61" t="s">
        <v>1840</v>
      </c>
      <c r="G1669" s="43" t="str">
        <f t="shared" si="441"/>
        <v>55,63</v>
      </c>
      <c r="H1669" s="43" t="str">
        <f t="shared" si="442"/>
        <v>55,63</v>
      </c>
      <c r="I1669" s="43">
        <f t="shared" si="443"/>
        <v>58.63</v>
      </c>
      <c r="J1669" s="61" t="s">
        <v>1862</v>
      </c>
      <c r="K1669" s="58" t="str">
        <f t="shared" si="444"/>
        <v>899,22</v>
      </c>
      <c r="L1669" s="47">
        <f t="shared" si="445"/>
        <v>900</v>
      </c>
      <c r="M1669" s="53">
        <v>1.1000000000000001</v>
      </c>
      <c r="N1669" s="54">
        <v>60</v>
      </c>
      <c r="O1669" s="55">
        <f t="shared" si="446"/>
        <v>1050</v>
      </c>
      <c r="P1669" s="57">
        <f t="shared" ref="P1669:P1704" si="448">INT(O1669)</f>
        <v>1050</v>
      </c>
      <c r="Q1669" s="23"/>
      <c r="R1669" s="23"/>
      <c r="S1669" s="46">
        <v>25</v>
      </c>
      <c r="T1669" s="46">
        <v>14</v>
      </c>
      <c r="U1669" s="46">
        <f t="shared" si="430"/>
        <v>200</v>
      </c>
      <c r="V1669" s="15">
        <f t="shared" si="447"/>
        <v>239</v>
      </c>
      <c r="Y1669" s="4"/>
      <c r="Z1669" s="4"/>
      <c r="AA1669" s="40"/>
      <c r="AB1669" s="5"/>
      <c r="AC1669" s="4"/>
      <c r="AD1669" s="4"/>
      <c r="AE1669" s="4"/>
      <c r="AF1669" s="4"/>
      <c r="AG1669" s="4"/>
      <c r="AH1669" s="4"/>
      <c r="AI1669" s="4"/>
    </row>
    <row r="1670" spans="1:35" ht="13.5" customHeight="1">
      <c r="A1670" s="235" t="str">
        <f t="shared" si="440"/>
        <v>LW duble 3 13080Podstawowy</v>
      </c>
      <c r="B1670" s="18" t="s">
        <v>92</v>
      </c>
      <c r="C1670" s="14" t="s">
        <v>431</v>
      </c>
      <c r="D1670" s="15">
        <v>130</v>
      </c>
      <c r="E1670" s="13">
        <v>80</v>
      </c>
      <c r="F1670" s="61" t="s">
        <v>1841</v>
      </c>
      <c r="G1670" s="43" t="str">
        <f t="shared" si="441"/>
        <v>66,72</v>
      </c>
      <c r="H1670" s="43" t="str">
        <f t="shared" si="442"/>
        <v>66,72</v>
      </c>
      <c r="I1670" s="43">
        <f t="shared" si="443"/>
        <v>69.72</v>
      </c>
      <c r="J1670" s="61" t="s">
        <v>1863</v>
      </c>
      <c r="K1670" s="58" t="str">
        <f t="shared" si="444"/>
        <v>1140,82</v>
      </c>
      <c r="L1670" s="47">
        <f t="shared" si="445"/>
        <v>1141</v>
      </c>
      <c r="M1670" s="53">
        <v>1.1000000000000001</v>
      </c>
      <c r="N1670" s="54">
        <v>60</v>
      </c>
      <c r="O1670" s="55">
        <f t="shared" si="446"/>
        <v>1315.1000000000001</v>
      </c>
      <c r="P1670" s="57">
        <f t="shared" si="448"/>
        <v>1315</v>
      </c>
      <c r="Q1670" s="23"/>
      <c r="R1670" s="23"/>
      <c r="S1670" s="46">
        <v>25</v>
      </c>
      <c r="T1670" s="46">
        <v>25</v>
      </c>
      <c r="U1670" s="46">
        <f t="shared" si="430"/>
        <v>220</v>
      </c>
      <c r="V1670" s="15">
        <f t="shared" si="447"/>
        <v>270</v>
      </c>
      <c r="Y1670" s="4"/>
      <c r="Z1670" s="4"/>
      <c r="AA1670" s="40"/>
      <c r="AB1670" s="5"/>
      <c r="AC1670" s="4"/>
      <c r="AD1670" s="4"/>
      <c r="AE1670" s="4"/>
      <c r="AF1670" s="4"/>
      <c r="AG1670" s="4"/>
      <c r="AH1670" s="4"/>
      <c r="AI1670" s="4"/>
    </row>
    <row r="1671" spans="1:35" ht="13.5" customHeight="1">
      <c r="A1671" s="235" t="str">
        <f t="shared" si="440"/>
        <v>LW1 13080Podstawowy</v>
      </c>
      <c r="B1671" s="18" t="s">
        <v>93</v>
      </c>
      <c r="C1671" s="14" t="s">
        <v>431</v>
      </c>
      <c r="D1671" s="15">
        <v>130</v>
      </c>
      <c r="E1671" s="13">
        <v>80</v>
      </c>
      <c r="F1671" s="61" t="s">
        <v>17</v>
      </c>
      <c r="G1671" s="43" t="str">
        <f t="shared" si="441"/>
        <v>45,88</v>
      </c>
      <c r="H1671" s="43" t="str">
        <f t="shared" si="442"/>
        <v>45,88</v>
      </c>
      <c r="I1671" s="43">
        <f t="shared" si="443"/>
        <v>48.88</v>
      </c>
      <c r="J1671" s="61" t="s">
        <v>1864</v>
      </c>
      <c r="K1671" s="58" t="str">
        <f t="shared" si="444"/>
        <v>547,42</v>
      </c>
      <c r="L1671" s="47">
        <f t="shared" si="445"/>
        <v>548</v>
      </c>
      <c r="M1671" s="53">
        <v>1.1000000000000001</v>
      </c>
      <c r="N1671" s="54">
        <v>60</v>
      </c>
      <c r="O1671" s="55">
        <f t="shared" si="446"/>
        <v>662.80000000000007</v>
      </c>
      <c r="P1671" s="57">
        <f t="shared" si="448"/>
        <v>662</v>
      </c>
      <c r="Q1671" s="23"/>
      <c r="R1671" s="23"/>
      <c r="S1671" s="46">
        <v>25</v>
      </c>
      <c r="T1671" s="46">
        <v>25</v>
      </c>
      <c r="U1671" s="46">
        <f t="shared" si="430"/>
        <v>160</v>
      </c>
      <c r="V1671" s="15">
        <f t="shared" si="447"/>
        <v>210</v>
      </c>
      <c r="Y1671" s="4"/>
      <c r="Z1671" s="4"/>
      <c r="AA1671" s="40"/>
      <c r="AB1671" s="5"/>
      <c r="AC1671" s="4"/>
      <c r="AD1671" s="4"/>
      <c r="AE1671" s="4"/>
      <c r="AF1671" s="4"/>
      <c r="AG1671" s="4"/>
      <c r="AH1671" s="4"/>
      <c r="AI1671" s="4"/>
    </row>
    <row r="1672" spans="1:35" ht="13.5" customHeight="1">
      <c r="A1672" s="235" t="str">
        <f t="shared" si="440"/>
        <v>LW2 13080Podstawowy</v>
      </c>
      <c r="B1672" s="18" t="s">
        <v>104</v>
      </c>
      <c r="C1672" s="14" t="s">
        <v>431</v>
      </c>
      <c r="D1672" s="15">
        <v>130</v>
      </c>
      <c r="E1672" s="13">
        <v>80</v>
      </c>
      <c r="F1672" s="61" t="s">
        <v>1842</v>
      </c>
      <c r="G1672" s="43" t="str">
        <f t="shared" si="441"/>
        <v>47,36</v>
      </c>
      <c r="H1672" s="43" t="str">
        <f t="shared" si="442"/>
        <v>47,36</v>
      </c>
      <c r="I1672" s="43">
        <f t="shared" si="443"/>
        <v>50.36</v>
      </c>
      <c r="J1672" s="61" t="s">
        <v>1865</v>
      </c>
      <c r="K1672" s="58" t="str">
        <f t="shared" si="444"/>
        <v>595,36</v>
      </c>
      <c r="L1672" s="47">
        <f t="shared" si="445"/>
        <v>596</v>
      </c>
      <c r="M1672" s="53">
        <v>1.1000000000000001</v>
      </c>
      <c r="N1672" s="54">
        <v>60</v>
      </c>
      <c r="O1672" s="55">
        <f t="shared" si="446"/>
        <v>715.6</v>
      </c>
      <c r="P1672" s="57">
        <f t="shared" si="448"/>
        <v>715</v>
      </c>
      <c r="Q1672" s="23"/>
      <c r="R1672" s="23"/>
      <c r="S1672" s="46">
        <v>25</v>
      </c>
      <c r="T1672" s="46">
        <v>25</v>
      </c>
      <c r="U1672" s="46">
        <f t="shared" si="430"/>
        <v>180</v>
      </c>
      <c r="V1672" s="15">
        <f t="shared" si="447"/>
        <v>230</v>
      </c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</row>
    <row r="1673" spans="1:35" ht="13.5" customHeight="1">
      <c r="A1673" s="235" t="str">
        <f t="shared" si="440"/>
        <v>LW3 13080Podstawowy</v>
      </c>
      <c r="B1673" s="18" t="s">
        <v>106</v>
      </c>
      <c r="C1673" s="14" t="s">
        <v>431</v>
      </c>
      <c r="D1673" s="15">
        <v>130</v>
      </c>
      <c r="E1673" s="13">
        <v>80</v>
      </c>
      <c r="F1673" s="61" t="s">
        <v>1843</v>
      </c>
      <c r="G1673" s="43" t="str">
        <f t="shared" si="441"/>
        <v>50,57</v>
      </c>
      <c r="H1673" s="43" t="str">
        <f t="shared" si="442"/>
        <v>50,57</v>
      </c>
      <c r="I1673" s="43">
        <f t="shared" si="443"/>
        <v>53.57</v>
      </c>
      <c r="J1673" s="61" t="s">
        <v>1866</v>
      </c>
      <c r="K1673" s="58" t="str">
        <f t="shared" si="444"/>
        <v>625,66</v>
      </c>
      <c r="L1673" s="47">
        <f t="shared" si="445"/>
        <v>626</v>
      </c>
      <c r="M1673" s="53">
        <v>1.1000000000000001</v>
      </c>
      <c r="N1673" s="54">
        <v>60</v>
      </c>
      <c r="O1673" s="55">
        <f t="shared" si="446"/>
        <v>748.6</v>
      </c>
      <c r="P1673" s="57">
        <f t="shared" si="448"/>
        <v>748</v>
      </c>
      <c r="Q1673" s="23"/>
      <c r="R1673" s="23"/>
      <c r="S1673" s="46">
        <v>25</v>
      </c>
      <c r="T1673" s="46">
        <v>25</v>
      </c>
      <c r="U1673" s="46">
        <f t="shared" si="430"/>
        <v>180</v>
      </c>
      <c r="V1673" s="15">
        <f t="shared" si="447"/>
        <v>230</v>
      </c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</row>
    <row r="1674" spans="1:35" ht="13.5" customHeight="1">
      <c r="A1674" s="235" t="str">
        <f t="shared" si="440"/>
        <v>LW4 13080Podstawowy</v>
      </c>
      <c r="B1674" s="18" t="s">
        <v>107</v>
      </c>
      <c r="C1674" s="14" t="s">
        <v>431</v>
      </c>
      <c r="D1674" s="15">
        <v>130</v>
      </c>
      <c r="E1674" s="13">
        <v>80</v>
      </c>
      <c r="F1674" s="61" t="s">
        <v>1844</v>
      </c>
      <c r="G1674" s="43" t="str">
        <f t="shared" si="441"/>
        <v>55,11</v>
      </c>
      <c r="H1674" s="43" t="str">
        <f t="shared" si="442"/>
        <v>55,11</v>
      </c>
      <c r="I1674" s="43">
        <f t="shared" si="443"/>
        <v>58.11</v>
      </c>
      <c r="J1674" s="61" t="s">
        <v>1867</v>
      </c>
      <c r="K1674" s="58" t="str">
        <f t="shared" si="444"/>
        <v>706,14</v>
      </c>
      <c r="L1674" s="47">
        <f t="shared" si="445"/>
        <v>707</v>
      </c>
      <c r="M1674" s="53">
        <v>1.1000000000000001</v>
      </c>
      <c r="N1674" s="54">
        <v>60</v>
      </c>
      <c r="O1674" s="55">
        <f t="shared" si="446"/>
        <v>837.7</v>
      </c>
      <c r="P1674" s="57">
        <f t="shared" si="448"/>
        <v>837</v>
      </c>
      <c r="Q1674" s="23"/>
      <c r="R1674" s="23"/>
      <c r="S1674" s="46">
        <v>25</v>
      </c>
      <c r="T1674" s="46">
        <v>25</v>
      </c>
      <c r="U1674" s="46">
        <f t="shared" si="430"/>
        <v>200</v>
      </c>
      <c r="V1674" s="15">
        <f t="shared" si="447"/>
        <v>250</v>
      </c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</row>
    <row r="1675" spans="1:35" ht="13.5" customHeight="1">
      <c r="A1675" s="235" t="str">
        <f t="shared" si="440"/>
        <v>LW5 13080Podstawowy</v>
      </c>
      <c r="B1675" s="18" t="s">
        <v>108</v>
      </c>
      <c r="C1675" s="14" t="s">
        <v>431</v>
      </c>
      <c r="D1675" s="15">
        <v>130</v>
      </c>
      <c r="E1675" s="13">
        <v>80</v>
      </c>
      <c r="F1675" s="61" t="s">
        <v>1845</v>
      </c>
      <c r="G1675" s="43" t="str">
        <f t="shared" si="441"/>
        <v>55,74</v>
      </c>
      <c r="H1675" s="43" t="str">
        <f t="shared" si="442"/>
        <v>55,74</v>
      </c>
      <c r="I1675" s="43">
        <f t="shared" si="443"/>
        <v>58.74</v>
      </c>
      <c r="J1675" s="61" t="s">
        <v>1868</v>
      </c>
      <c r="K1675" s="58" t="str">
        <f t="shared" si="444"/>
        <v>737,77</v>
      </c>
      <c r="L1675" s="47">
        <f t="shared" si="445"/>
        <v>738</v>
      </c>
      <c r="M1675" s="53">
        <v>1.1000000000000001</v>
      </c>
      <c r="N1675" s="54">
        <v>60</v>
      </c>
      <c r="O1675" s="55">
        <f t="shared" si="446"/>
        <v>871.80000000000007</v>
      </c>
      <c r="P1675" s="57">
        <f t="shared" si="448"/>
        <v>871</v>
      </c>
      <c r="Q1675" s="23"/>
      <c r="R1675" s="23"/>
      <c r="S1675" s="46">
        <v>25</v>
      </c>
      <c r="T1675" s="46">
        <v>25</v>
      </c>
      <c r="U1675" s="46">
        <f t="shared" si="430"/>
        <v>200</v>
      </c>
      <c r="V1675" s="15">
        <f t="shared" si="447"/>
        <v>250</v>
      </c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</row>
    <row r="1676" spans="1:35" ht="13.5" customHeight="1">
      <c r="A1676" s="235" t="str">
        <f t="shared" si="440"/>
        <v>LW6 13080Podstawowy</v>
      </c>
      <c r="B1676" s="18" t="s">
        <v>109</v>
      </c>
      <c r="C1676" s="14" t="s">
        <v>431</v>
      </c>
      <c r="D1676" s="15">
        <v>130</v>
      </c>
      <c r="E1676" s="13">
        <v>80</v>
      </c>
      <c r="F1676" s="61" t="s">
        <v>1846</v>
      </c>
      <c r="G1676" s="43" t="str">
        <f t="shared" si="441"/>
        <v>58,56</v>
      </c>
      <c r="H1676" s="43" t="str">
        <f t="shared" si="442"/>
        <v>58,56</v>
      </c>
      <c r="I1676" s="43">
        <f t="shared" si="443"/>
        <v>61.56</v>
      </c>
      <c r="J1676" s="61" t="s">
        <v>1869</v>
      </c>
      <c r="K1676" s="58" t="str">
        <f t="shared" si="444"/>
        <v>799,79</v>
      </c>
      <c r="L1676" s="47">
        <f t="shared" si="445"/>
        <v>800</v>
      </c>
      <c r="M1676" s="53">
        <v>1.1000000000000001</v>
      </c>
      <c r="N1676" s="54">
        <v>60</v>
      </c>
      <c r="O1676" s="55">
        <f t="shared" si="446"/>
        <v>940.00000000000011</v>
      </c>
      <c r="P1676" s="57">
        <f t="shared" si="448"/>
        <v>940</v>
      </c>
      <c r="Q1676" s="23"/>
      <c r="R1676" s="23"/>
      <c r="S1676" s="46">
        <v>25</v>
      </c>
      <c r="T1676" s="46">
        <v>25</v>
      </c>
      <c r="U1676" s="46">
        <f t="shared" si="430"/>
        <v>200</v>
      </c>
      <c r="V1676" s="15">
        <f t="shared" si="447"/>
        <v>250</v>
      </c>
    </row>
    <row r="1677" spans="1:35" ht="13.5" customHeight="1">
      <c r="A1677" s="235" t="str">
        <f t="shared" si="440"/>
        <v>LW7 13080Podstawowy</v>
      </c>
      <c r="B1677" s="18" t="s">
        <v>110</v>
      </c>
      <c r="C1677" s="14" t="s">
        <v>431</v>
      </c>
      <c r="D1677" s="15">
        <v>130</v>
      </c>
      <c r="E1677" s="13">
        <v>80</v>
      </c>
      <c r="F1677" s="61" t="s">
        <v>1847</v>
      </c>
      <c r="G1677" s="43" t="str">
        <f t="shared" si="441"/>
        <v>53,96</v>
      </c>
      <c r="H1677" s="43" t="str">
        <f t="shared" si="442"/>
        <v>53,96</v>
      </c>
      <c r="I1677" s="43">
        <f t="shared" si="443"/>
        <v>56.96</v>
      </c>
      <c r="J1677" s="61" t="s">
        <v>1870</v>
      </c>
      <c r="K1677" s="58" t="str">
        <f t="shared" si="444"/>
        <v>701,97</v>
      </c>
      <c r="L1677" s="47">
        <f t="shared" si="445"/>
        <v>702</v>
      </c>
      <c r="M1677" s="53">
        <v>1.1000000000000001</v>
      </c>
      <c r="N1677" s="54">
        <v>60</v>
      </c>
      <c r="O1677" s="55">
        <f t="shared" si="446"/>
        <v>832.2</v>
      </c>
      <c r="P1677" s="57">
        <f t="shared" si="448"/>
        <v>832</v>
      </c>
      <c r="Q1677" s="23"/>
      <c r="R1677" s="23"/>
      <c r="S1677" s="46">
        <v>25</v>
      </c>
      <c r="T1677" s="46">
        <v>25</v>
      </c>
      <c r="U1677" s="46">
        <f t="shared" si="430"/>
        <v>200</v>
      </c>
      <c r="V1677" s="15">
        <f t="shared" si="447"/>
        <v>250</v>
      </c>
    </row>
    <row r="1678" spans="1:35" ht="13.5" customHeight="1">
      <c r="A1678" s="235" t="str">
        <f t="shared" si="440"/>
        <v>LW8 13080Podstawowy</v>
      </c>
      <c r="B1678" s="18" t="s">
        <v>111</v>
      </c>
      <c r="C1678" s="14" t="s">
        <v>431</v>
      </c>
      <c r="D1678" s="15">
        <v>130</v>
      </c>
      <c r="E1678" s="13">
        <v>80</v>
      </c>
      <c r="F1678" s="61" t="s">
        <v>1848</v>
      </c>
      <c r="G1678" s="43" t="str">
        <f t="shared" si="441"/>
        <v>56,78</v>
      </c>
      <c r="H1678" s="43" t="str">
        <f t="shared" si="442"/>
        <v>56,78</v>
      </c>
      <c r="I1678" s="43">
        <f t="shared" si="443"/>
        <v>59.78</v>
      </c>
      <c r="J1678" s="61" t="s">
        <v>1871</v>
      </c>
      <c r="K1678" s="58" t="str">
        <f t="shared" si="444"/>
        <v>764,05</v>
      </c>
      <c r="L1678" s="47">
        <f t="shared" si="445"/>
        <v>765</v>
      </c>
      <c r="M1678" s="53">
        <v>1.1000000000000001</v>
      </c>
      <c r="N1678" s="54">
        <v>60</v>
      </c>
      <c r="O1678" s="55">
        <f t="shared" si="446"/>
        <v>901.50000000000011</v>
      </c>
      <c r="P1678" s="57">
        <f t="shared" si="448"/>
        <v>901</v>
      </c>
      <c r="Q1678" s="23"/>
      <c r="R1678" s="23"/>
      <c r="S1678" s="46">
        <v>25</v>
      </c>
      <c r="T1678" s="46">
        <v>25</v>
      </c>
      <c r="U1678" s="46">
        <f t="shared" si="430"/>
        <v>200</v>
      </c>
      <c r="V1678" s="15">
        <f t="shared" si="447"/>
        <v>250</v>
      </c>
    </row>
    <row r="1679" spans="1:35" ht="13.5" customHeight="1">
      <c r="A1679" s="235" t="str">
        <f t="shared" si="440"/>
        <v>LW9 13080Podstawowy</v>
      </c>
      <c r="B1679" s="18" t="s">
        <v>112</v>
      </c>
      <c r="C1679" s="14" t="s">
        <v>431</v>
      </c>
      <c r="D1679" s="15">
        <v>130</v>
      </c>
      <c r="E1679" s="13">
        <v>80</v>
      </c>
      <c r="F1679" s="61" t="s">
        <v>1849</v>
      </c>
      <c r="G1679" s="43" t="str">
        <f t="shared" si="441"/>
        <v>55,48</v>
      </c>
      <c r="H1679" s="43" t="str">
        <f t="shared" si="442"/>
        <v>55,48</v>
      </c>
      <c r="I1679" s="43">
        <f t="shared" si="443"/>
        <v>58.48</v>
      </c>
      <c r="J1679" s="61" t="s">
        <v>1872</v>
      </c>
      <c r="K1679" s="58" t="str">
        <f t="shared" si="444"/>
        <v>804,98</v>
      </c>
      <c r="L1679" s="47">
        <f t="shared" si="445"/>
        <v>805</v>
      </c>
      <c r="M1679" s="53">
        <v>1.1000000000000001</v>
      </c>
      <c r="N1679" s="54">
        <v>60</v>
      </c>
      <c r="O1679" s="55">
        <f t="shared" si="446"/>
        <v>945.50000000000011</v>
      </c>
      <c r="P1679" s="57">
        <f t="shared" si="448"/>
        <v>945</v>
      </c>
      <c r="Q1679" s="23"/>
      <c r="R1679" s="23"/>
      <c r="S1679" s="46">
        <v>25</v>
      </c>
      <c r="T1679" s="46">
        <v>25</v>
      </c>
      <c r="U1679" s="46">
        <f t="shared" si="430"/>
        <v>200</v>
      </c>
      <c r="V1679" s="15">
        <f t="shared" si="447"/>
        <v>250</v>
      </c>
    </row>
    <row r="1680" spans="1:35" ht="13.5" customHeight="1">
      <c r="A1680" s="235" t="str">
        <f t="shared" si="440"/>
        <v>LW10 13080Podstawowy</v>
      </c>
      <c r="B1680" s="18" t="s">
        <v>94</v>
      </c>
      <c r="C1680" s="14" t="s">
        <v>431</v>
      </c>
      <c r="D1680" s="15">
        <v>130</v>
      </c>
      <c r="E1680" s="13">
        <v>80</v>
      </c>
      <c r="F1680" s="61" t="s">
        <v>1850</v>
      </c>
      <c r="G1680" s="43" t="str">
        <f t="shared" si="441"/>
        <v>58,29</v>
      </c>
      <c r="H1680" s="43" t="str">
        <f t="shared" si="442"/>
        <v>58,29</v>
      </c>
      <c r="I1680" s="43">
        <f t="shared" si="443"/>
        <v>61.29</v>
      </c>
      <c r="J1680" s="61" t="s">
        <v>1873</v>
      </c>
      <c r="K1680" s="58" t="str">
        <f t="shared" si="444"/>
        <v>866,99</v>
      </c>
      <c r="L1680" s="47">
        <f t="shared" si="445"/>
        <v>867</v>
      </c>
      <c r="M1680" s="53">
        <v>1.1000000000000001</v>
      </c>
      <c r="N1680" s="54">
        <v>60</v>
      </c>
      <c r="O1680" s="55">
        <f t="shared" si="446"/>
        <v>1013.7</v>
      </c>
      <c r="P1680" s="57">
        <f t="shared" si="448"/>
        <v>1013</v>
      </c>
      <c r="Q1680" s="23"/>
      <c r="R1680" s="23"/>
      <c r="S1680" s="46">
        <v>25</v>
      </c>
      <c r="T1680" s="46">
        <v>25</v>
      </c>
      <c r="U1680" s="46">
        <f t="shared" si="430"/>
        <v>200</v>
      </c>
      <c r="V1680" s="15">
        <f t="shared" si="447"/>
        <v>250</v>
      </c>
      <c r="AA1680" s="8"/>
      <c r="AB1680" s="7"/>
    </row>
    <row r="1681" spans="1:29" ht="13.5" customHeight="1">
      <c r="A1681" s="235" t="str">
        <f t="shared" si="440"/>
        <v>LW11 13080Podstawowy</v>
      </c>
      <c r="B1681" s="18" t="s">
        <v>95</v>
      </c>
      <c r="C1681" s="14" t="s">
        <v>431</v>
      </c>
      <c r="D1681" s="15">
        <v>130</v>
      </c>
      <c r="E1681" s="13">
        <v>80</v>
      </c>
      <c r="F1681" s="61" t="s">
        <v>1851</v>
      </c>
      <c r="G1681" s="43" t="str">
        <f t="shared" si="441"/>
        <v>61,53</v>
      </c>
      <c r="H1681" s="43" t="str">
        <f t="shared" si="442"/>
        <v>61,53</v>
      </c>
      <c r="I1681" s="43">
        <f t="shared" si="443"/>
        <v>64.53</v>
      </c>
      <c r="J1681" s="61" t="s">
        <v>1874</v>
      </c>
      <c r="K1681" s="58" t="str">
        <f t="shared" si="444"/>
        <v>757,79</v>
      </c>
      <c r="L1681" s="47">
        <f t="shared" si="445"/>
        <v>758</v>
      </c>
      <c r="M1681" s="53">
        <v>1.1000000000000001</v>
      </c>
      <c r="N1681" s="54">
        <v>60</v>
      </c>
      <c r="O1681" s="55">
        <f t="shared" si="446"/>
        <v>893.80000000000007</v>
      </c>
      <c r="P1681" s="57">
        <f t="shared" si="448"/>
        <v>893</v>
      </c>
      <c r="Q1681" s="23"/>
      <c r="R1681" s="23"/>
      <c r="S1681" s="46">
        <v>25</v>
      </c>
      <c r="T1681" s="46">
        <v>25</v>
      </c>
      <c r="U1681" s="46">
        <f t="shared" si="430"/>
        <v>200</v>
      </c>
      <c r="V1681" s="15">
        <f t="shared" si="447"/>
        <v>250</v>
      </c>
      <c r="AA1681" s="8"/>
      <c r="AB1681" s="5"/>
      <c r="AC1681" s="4"/>
    </row>
    <row r="1682" spans="1:29" ht="13.5" customHeight="1">
      <c r="A1682" s="235" t="str">
        <f t="shared" si="440"/>
        <v>LW12 13080Podstawowy</v>
      </c>
      <c r="B1682" s="18" t="s">
        <v>96</v>
      </c>
      <c r="C1682" s="14" t="s">
        <v>431</v>
      </c>
      <c r="D1682" s="15">
        <v>130</v>
      </c>
      <c r="E1682" s="13">
        <v>80</v>
      </c>
      <c r="F1682" s="61" t="s">
        <v>1852</v>
      </c>
      <c r="G1682" s="43" t="str">
        <f t="shared" si="441"/>
        <v>64,35</v>
      </c>
      <c r="H1682" s="43" t="str">
        <f t="shared" si="442"/>
        <v>64,35</v>
      </c>
      <c r="I1682" s="43">
        <f t="shared" si="443"/>
        <v>67.349999999999994</v>
      </c>
      <c r="J1682" s="61" t="s">
        <v>1875</v>
      </c>
      <c r="K1682" s="58" t="str">
        <f t="shared" si="444"/>
        <v>858,01</v>
      </c>
      <c r="L1682" s="47">
        <f t="shared" si="445"/>
        <v>859</v>
      </c>
      <c r="M1682" s="53">
        <v>1.1000000000000001</v>
      </c>
      <c r="N1682" s="54">
        <v>60</v>
      </c>
      <c r="O1682" s="55">
        <f t="shared" si="446"/>
        <v>1004.9000000000001</v>
      </c>
      <c r="P1682" s="57">
        <f t="shared" si="448"/>
        <v>1004</v>
      </c>
      <c r="Q1682" s="23"/>
      <c r="R1682" s="23"/>
      <c r="S1682" s="46">
        <v>25</v>
      </c>
      <c r="T1682" s="46">
        <v>25</v>
      </c>
      <c r="U1682" s="46">
        <f t="shared" si="430"/>
        <v>220</v>
      </c>
      <c r="V1682" s="15">
        <f t="shared" si="447"/>
        <v>270</v>
      </c>
      <c r="AA1682" s="8"/>
      <c r="AB1682" s="5"/>
      <c r="AC1682" s="4"/>
    </row>
    <row r="1683" spans="1:29" ht="13.5" customHeight="1">
      <c r="A1683" s="235" t="str">
        <f t="shared" si="440"/>
        <v>LW13 13080Podstawowy</v>
      </c>
      <c r="B1683" s="18" t="s">
        <v>97</v>
      </c>
      <c r="C1683" s="14" t="s">
        <v>431</v>
      </c>
      <c r="D1683" s="15">
        <v>130</v>
      </c>
      <c r="E1683" s="13">
        <v>80</v>
      </c>
      <c r="F1683" s="61" t="s">
        <v>1853</v>
      </c>
      <c r="G1683" s="43" t="str">
        <f t="shared" si="441"/>
        <v>62,31</v>
      </c>
      <c r="H1683" s="43" t="str">
        <f t="shared" si="442"/>
        <v>62,31</v>
      </c>
      <c r="I1683" s="43">
        <f t="shared" si="443"/>
        <v>65.31</v>
      </c>
      <c r="J1683" s="61" t="s">
        <v>1876</v>
      </c>
      <c r="K1683" s="58" t="str">
        <f t="shared" si="444"/>
        <v>854,36</v>
      </c>
      <c r="L1683" s="47">
        <f t="shared" si="445"/>
        <v>855</v>
      </c>
      <c r="M1683" s="53">
        <v>1.1000000000000001</v>
      </c>
      <c r="N1683" s="54">
        <v>60</v>
      </c>
      <c r="O1683" s="55">
        <f t="shared" si="446"/>
        <v>1000.5000000000001</v>
      </c>
      <c r="P1683" s="57">
        <f t="shared" si="448"/>
        <v>1000</v>
      </c>
      <c r="Q1683" s="23"/>
      <c r="R1683" s="23"/>
      <c r="S1683" s="46">
        <v>25</v>
      </c>
      <c r="T1683" s="46">
        <v>25</v>
      </c>
      <c r="U1683" s="46">
        <f t="shared" si="430"/>
        <v>220</v>
      </c>
      <c r="V1683" s="15">
        <f t="shared" si="447"/>
        <v>270</v>
      </c>
      <c r="AA1683" s="8"/>
      <c r="AB1683" s="5"/>
      <c r="AC1683" s="4"/>
    </row>
    <row r="1684" spans="1:29" ht="13.5" customHeight="1">
      <c r="A1684" s="235" t="str">
        <f t="shared" si="440"/>
        <v>LW14 13080Podstawowy</v>
      </c>
      <c r="B1684" s="18" t="s">
        <v>98</v>
      </c>
      <c r="C1684" s="14" t="s">
        <v>431</v>
      </c>
      <c r="D1684" s="15">
        <v>130</v>
      </c>
      <c r="E1684" s="13">
        <v>80</v>
      </c>
      <c r="F1684" s="61" t="s">
        <v>1854</v>
      </c>
      <c r="G1684" s="43" t="str">
        <f t="shared" si="441"/>
        <v>65,13</v>
      </c>
      <c r="H1684" s="43" t="str">
        <f t="shared" si="442"/>
        <v>65,13</v>
      </c>
      <c r="I1684" s="43">
        <f t="shared" si="443"/>
        <v>68.13</v>
      </c>
      <c r="J1684" s="61" t="s">
        <v>1877</v>
      </c>
      <c r="K1684" s="58" t="str">
        <f t="shared" si="444"/>
        <v>938,76</v>
      </c>
      <c r="L1684" s="47">
        <f t="shared" si="445"/>
        <v>939</v>
      </c>
      <c r="M1684" s="53">
        <v>1.1000000000000001</v>
      </c>
      <c r="N1684" s="54">
        <v>60</v>
      </c>
      <c r="O1684" s="55">
        <f t="shared" si="446"/>
        <v>1092.9000000000001</v>
      </c>
      <c r="P1684" s="57">
        <f t="shared" si="448"/>
        <v>1092</v>
      </c>
      <c r="Q1684" s="23"/>
      <c r="R1684" s="23"/>
      <c r="S1684" s="46">
        <v>25</v>
      </c>
      <c r="T1684" s="46">
        <v>25</v>
      </c>
      <c r="U1684" s="46">
        <f t="shared" si="430"/>
        <v>220</v>
      </c>
      <c r="V1684" s="15">
        <f t="shared" si="447"/>
        <v>270</v>
      </c>
      <c r="AA1684" s="8"/>
      <c r="AB1684" s="5"/>
      <c r="AC1684" s="4"/>
    </row>
    <row r="1685" spans="1:29" ht="13.5" customHeight="1">
      <c r="A1685" s="235" t="str">
        <f t="shared" si="440"/>
        <v>LW15 13080Podstawowy</v>
      </c>
      <c r="B1685" s="18" t="s">
        <v>99</v>
      </c>
      <c r="C1685" s="14" t="s">
        <v>431</v>
      </c>
      <c r="D1685" s="15">
        <v>130</v>
      </c>
      <c r="E1685" s="13">
        <v>80</v>
      </c>
      <c r="F1685" s="61" t="s">
        <v>1855</v>
      </c>
      <c r="G1685" s="43" t="str">
        <f t="shared" si="441"/>
        <v>60,77</v>
      </c>
      <c r="H1685" s="43" t="str">
        <f t="shared" si="442"/>
        <v>60,77</v>
      </c>
      <c r="I1685" s="43">
        <f t="shared" si="443"/>
        <v>63.77</v>
      </c>
      <c r="J1685" s="61" t="s">
        <v>1878</v>
      </c>
      <c r="K1685" s="58" t="str">
        <f t="shared" si="444"/>
        <v>721,27</v>
      </c>
      <c r="L1685" s="47">
        <f t="shared" si="445"/>
        <v>722</v>
      </c>
      <c r="M1685" s="53">
        <v>1.1000000000000001</v>
      </c>
      <c r="N1685" s="54">
        <v>60</v>
      </c>
      <c r="O1685" s="55">
        <f t="shared" si="446"/>
        <v>854.2</v>
      </c>
      <c r="P1685" s="57">
        <f t="shared" si="448"/>
        <v>854</v>
      </c>
      <c r="Q1685" s="23"/>
      <c r="R1685" s="23"/>
      <c r="S1685" s="46">
        <v>25</v>
      </c>
      <c r="T1685" s="46">
        <v>25</v>
      </c>
      <c r="U1685" s="46">
        <f t="shared" si="430"/>
        <v>200</v>
      </c>
      <c r="V1685" s="15">
        <f t="shared" si="447"/>
        <v>250</v>
      </c>
      <c r="AA1685" s="8"/>
      <c r="AB1685" s="5"/>
      <c r="AC1685" s="4"/>
    </row>
    <row r="1686" spans="1:29" ht="13.5" customHeight="1">
      <c r="A1686" s="235" t="str">
        <f t="shared" si="440"/>
        <v>LW16 13080Podstawowy</v>
      </c>
      <c r="B1686" s="18" t="s">
        <v>100</v>
      </c>
      <c r="C1686" s="14" t="s">
        <v>431</v>
      </c>
      <c r="D1686" s="15">
        <v>130</v>
      </c>
      <c r="E1686" s="13">
        <v>80</v>
      </c>
      <c r="F1686" s="61" t="s">
        <v>1856</v>
      </c>
      <c r="G1686" s="43" t="str">
        <f t="shared" si="441"/>
        <v>63,62</v>
      </c>
      <c r="H1686" s="43" t="str">
        <f t="shared" si="442"/>
        <v>63,62</v>
      </c>
      <c r="I1686" s="43">
        <f t="shared" si="443"/>
        <v>66.62</v>
      </c>
      <c r="J1686" s="61" t="s">
        <v>1879</v>
      </c>
      <c r="K1686" s="58" t="str">
        <f t="shared" si="444"/>
        <v>851,72</v>
      </c>
      <c r="L1686" s="47">
        <f t="shared" si="445"/>
        <v>852</v>
      </c>
      <c r="M1686" s="53">
        <v>1.1000000000000001</v>
      </c>
      <c r="N1686" s="54">
        <v>60</v>
      </c>
      <c r="O1686" s="55">
        <f t="shared" si="446"/>
        <v>997.2</v>
      </c>
      <c r="P1686" s="57">
        <f t="shared" si="448"/>
        <v>997</v>
      </c>
      <c r="Q1686" s="23"/>
      <c r="R1686" s="23"/>
      <c r="S1686" s="46">
        <v>25</v>
      </c>
      <c r="T1686" s="46">
        <v>25</v>
      </c>
      <c r="U1686" s="46">
        <f t="shared" si="430"/>
        <v>220</v>
      </c>
      <c r="V1686" s="15">
        <f t="shared" si="447"/>
        <v>270</v>
      </c>
      <c r="AB1686" s="4"/>
      <c r="AC1686" s="4"/>
    </row>
    <row r="1687" spans="1:29" ht="13.5" customHeight="1">
      <c r="A1687" s="235" t="str">
        <f t="shared" si="440"/>
        <v>LW17 13080Podstawowy</v>
      </c>
      <c r="B1687" s="18" t="s">
        <v>101</v>
      </c>
      <c r="C1687" s="14" t="s">
        <v>431</v>
      </c>
      <c r="D1687" s="15">
        <v>130</v>
      </c>
      <c r="E1687" s="13">
        <v>80</v>
      </c>
      <c r="F1687" s="61" t="s">
        <v>1857</v>
      </c>
      <c r="G1687" s="43" t="str">
        <f t="shared" si="441"/>
        <v>62,13</v>
      </c>
      <c r="H1687" s="43" t="str">
        <f t="shared" si="442"/>
        <v>62,13</v>
      </c>
      <c r="I1687" s="43">
        <f t="shared" si="443"/>
        <v>65.13</v>
      </c>
      <c r="J1687" s="61" t="s">
        <v>1880</v>
      </c>
      <c r="K1687" s="58" t="str">
        <f t="shared" si="444"/>
        <v>922,20</v>
      </c>
      <c r="L1687" s="47">
        <f t="shared" si="445"/>
        <v>923</v>
      </c>
      <c r="M1687" s="53">
        <v>1.1000000000000001</v>
      </c>
      <c r="N1687" s="54">
        <v>60</v>
      </c>
      <c r="O1687" s="55">
        <f t="shared" si="446"/>
        <v>1075.3000000000002</v>
      </c>
      <c r="P1687" s="57">
        <f t="shared" si="448"/>
        <v>1075</v>
      </c>
      <c r="Q1687" s="23"/>
      <c r="R1687" s="23"/>
      <c r="S1687" s="46">
        <v>25</v>
      </c>
      <c r="T1687" s="46">
        <v>25</v>
      </c>
      <c r="U1687" s="46">
        <f t="shared" ref="U1687:U1750" si="449">IF(I1687&lt;=$AA$5,$AB$4,IF(I1687&lt;=$AA$15,$AB$6,IF(I1687&lt;=$AA$17,$AB$16,IF(I1687&lt;=$AA$19,AB$18,IF(I1687&lt;=$AA$21,AB$20,IF(I1687&lt;=$AA$23,AB$22,AB$23))))))</f>
        <v>220</v>
      </c>
      <c r="V1687" s="15">
        <f t="shared" si="447"/>
        <v>270</v>
      </c>
      <c r="AB1687" s="40"/>
      <c r="AC1687" s="4"/>
    </row>
    <row r="1688" spans="1:29" ht="13.5" customHeight="1">
      <c r="A1688" s="235" t="str">
        <f t="shared" si="440"/>
        <v>LW18 13080Podstawowy</v>
      </c>
      <c r="B1688" s="18" t="s">
        <v>102</v>
      </c>
      <c r="C1688" s="14" t="s">
        <v>431</v>
      </c>
      <c r="D1688" s="15">
        <v>130</v>
      </c>
      <c r="E1688" s="13">
        <v>80</v>
      </c>
      <c r="F1688" s="61" t="s">
        <v>1858</v>
      </c>
      <c r="G1688" s="43" t="str">
        <f t="shared" si="441"/>
        <v>64,95</v>
      </c>
      <c r="H1688" s="43" t="str">
        <f t="shared" si="442"/>
        <v>64,95</v>
      </c>
      <c r="I1688" s="43">
        <f t="shared" si="443"/>
        <v>67.95</v>
      </c>
      <c r="J1688" s="61" t="s">
        <v>1881</v>
      </c>
      <c r="K1688" s="58" t="str">
        <f t="shared" si="444"/>
        <v>971,47</v>
      </c>
      <c r="L1688" s="47">
        <f t="shared" si="445"/>
        <v>972</v>
      </c>
      <c r="M1688" s="53">
        <v>1.1000000000000001</v>
      </c>
      <c r="N1688" s="54">
        <v>60</v>
      </c>
      <c r="O1688" s="55">
        <f t="shared" si="446"/>
        <v>1129.2</v>
      </c>
      <c r="P1688" s="57">
        <f t="shared" si="448"/>
        <v>1129</v>
      </c>
      <c r="Q1688" s="23"/>
      <c r="R1688" s="23"/>
      <c r="S1688" s="46">
        <v>25</v>
      </c>
      <c r="T1688" s="46">
        <v>25</v>
      </c>
      <c r="U1688" s="46">
        <f t="shared" si="449"/>
        <v>220</v>
      </c>
      <c r="V1688" s="15">
        <f t="shared" si="447"/>
        <v>270</v>
      </c>
    </row>
    <row r="1689" spans="1:29" ht="13.5" customHeight="1">
      <c r="A1689" s="235" t="str">
        <f t="shared" si="440"/>
        <v>LW19 13080Podstawowy</v>
      </c>
      <c r="B1689" s="18" t="s">
        <v>103</v>
      </c>
      <c r="C1689" s="14" t="s">
        <v>431</v>
      </c>
      <c r="D1689" s="15">
        <v>130</v>
      </c>
      <c r="E1689" s="13">
        <v>80</v>
      </c>
      <c r="F1689" s="61" t="s">
        <v>1859</v>
      </c>
      <c r="G1689" s="43" t="str">
        <f t="shared" si="441"/>
        <v>60,63</v>
      </c>
      <c r="H1689" s="43" t="str">
        <f t="shared" si="442"/>
        <v>60,63</v>
      </c>
      <c r="I1689" s="43">
        <f t="shared" si="443"/>
        <v>63.63</v>
      </c>
      <c r="J1689" s="61" t="s">
        <v>1882</v>
      </c>
      <c r="K1689" s="58" t="str">
        <f t="shared" si="444"/>
        <v>796,94</v>
      </c>
      <c r="L1689" s="47">
        <f t="shared" si="445"/>
        <v>797</v>
      </c>
      <c r="M1689" s="53">
        <v>1.1000000000000001</v>
      </c>
      <c r="N1689" s="54">
        <v>60</v>
      </c>
      <c r="O1689" s="55">
        <f t="shared" si="446"/>
        <v>936.7</v>
      </c>
      <c r="P1689" s="57">
        <f t="shared" si="448"/>
        <v>936</v>
      </c>
      <c r="Q1689" s="23"/>
      <c r="R1689" s="23"/>
      <c r="S1689" s="46">
        <v>25</v>
      </c>
      <c r="T1689" s="46">
        <v>25</v>
      </c>
      <c r="U1689" s="46">
        <f t="shared" si="449"/>
        <v>200</v>
      </c>
      <c r="V1689" s="15">
        <f t="shared" si="447"/>
        <v>250</v>
      </c>
    </row>
    <row r="1690" spans="1:29" ht="13.5" customHeight="1">
      <c r="A1690" s="235" t="str">
        <f t="shared" si="440"/>
        <v>LW20 13080Podstawowy</v>
      </c>
      <c r="B1690" s="18" t="s">
        <v>105</v>
      </c>
      <c r="C1690" s="14" t="s">
        <v>431</v>
      </c>
      <c r="D1690" s="15">
        <v>130</v>
      </c>
      <c r="E1690" s="13">
        <v>80</v>
      </c>
      <c r="F1690" s="61" t="s">
        <v>1860</v>
      </c>
      <c r="G1690" s="43" t="str">
        <f t="shared" si="441"/>
        <v>63,48</v>
      </c>
      <c r="H1690" s="43" t="str">
        <f t="shared" si="442"/>
        <v>63,48</v>
      </c>
      <c r="I1690" s="43">
        <f t="shared" si="443"/>
        <v>66.47999999999999</v>
      </c>
      <c r="J1690" s="61" t="s">
        <v>1883</v>
      </c>
      <c r="K1690" s="58" t="str">
        <f t="shared" si="444"/>
        <v>881,72</v>
      </c>
      <c r="L1690" s="47">
        <f t="shared" si="445"/>
        <v>882</v>
      </c>
      <c r="M1690" s="53">
        <v>1.1000000000000001</v>
      </c>
      <c r="N1690" s="54">
        <v>60</v>
      </c>
      <c r="O1690" s="55">
        <f t="shared" si="446"/>
        <v>1030.2</v>
      </c>
      <c r="P1690" s="57">
        <f t="shared" si="448"/>
        <v>1030</v>
      </c>
      <c r="Q1690" s="23"/>
      <c r="R1690" s="23"/>
      <c r="S1690" s="46">
        <v>25</v>
      </c>
      <c r="T1690" s="46">
        <v>25</v>
      </c>
      <c r="U1690" s="46">
        <f t="shared" si="449"/>
        <v>220</v>
      </c>
      <c r="V1690" s="15">
        <f t="shared" si="447"/>
        <v>270</v>
      </c>
    </row>
    <row r="1691" spans="1:29" ht="13.5" customHeight="1">
      <c r="A1691" s="235" t="str">
        <f t="shared" si="440"/>
        <v>LW2513080Podstawowy</v>
      </c>
      <c r="B1691" s="18" t="s">
        <v>559</v>
      </c>
      <c r="C1691" s="14" t="s">
        <v>431</v>
      </c>
      <c r="D1691" s="15">
        <v>130</v>
      </c>
      <c r="E1691" s="13">
        <v>80</v>
      </c>
      <c r="F1691" s="61" t="s">
        <v>3367</v>
      </c>
      <c r="G1691" s="43" t="str">
        <f t="shared" si="441"/>
        <v>49,99</v>
      </c>
      <c r="H1691" s="43" t="str">
        <f t="shared" si="442"/>
        <v>49,99</v>
      </c>
      <c r="I1691" s="43">
        <f t="shared" si="443"/>
        <v>52.99</v>
      </c>
      <c r="J1691" s="61" t="s">
        <v>3378</v>
      </c>
      <c r="K1691" s="58" t="str">
        <f t="shared" si="444"/>
        <v>705,25</v>
      </c>
      <c r="L1691" s="47">
        <f t="shared" si="445"/>
        <v>706</v>
      </c>
      <c r="M1691" s="53">
        <v>1.1000000000000001</v>
      </c>
      <c r="N1691" s="54">
        <v>60</v>
      </c>
      <c r="O1691" s="55">
        <f t="shared" si="446"/>
        <v>836.6</v>
      </c>
      <c r="P1691" s="57">
        <f t="shared" si="448"/>
        <v>836</v>
      </c>
      <c r="Q1691" s="23"/>
      <c r="R1691" s="23"/>
      <c r="S1691" s="46">
        <v>25</v>
      </c>
      <c r="T1691" s="46">
        <v>25</v>
      </c>
      <c r="U1691" s="46">
        <f t="shared" si="449"/>
        <v>180</v>
      </c>
      <c r="V1691" s="15">
        <f t="shared" si="447"/>
        <v>230</v>
      </c>
    </row>
    <row r="1692" spans="1:29" ht="13.5" customHeight="1">
      <c r="A1692" s="235" t="str">
        <f t="shared" si="440"/>
        <v>LW2613080Podstawowy</v>
      </c>
      <c r="B1692" s="18" t="s">
        <v>560</v>
      </c>
      <c r="C1692" s="14" t="s">
        <v>431</v>
      </c>
      <c r="D1692" s="15">
        <v>130</v>
      </c>
      <c r="E1692" s="13">
        <v>80</v>
      </c>
      <c r="F1692" s="61" t="s">
        <v>3368</v>
      </c>
      <c r="G1692" s="43" t="str">
        <f t="shared" si="441"/>
        <v>52,81</v>
      </c>
      <c r="H1692" s="43" t="str">
        <f t="shared" si="442"/>
        <v>52,81</v>
      </c>
      <c r="I1692" s="43">
        <f t="shared" si="443"/>
        <v>55.81</v>
      </c>
      <c r="J1692" s="61" t="s">
        <v>3379</v>
      </c>
      <c r="K1692" s="58" t="str">
        <f t="shared" si="444"/>
        <v>825,74</v>
      </c>
      <c r="L1692" s="47">
        <f t="shared" si="445"/>
        <v>826</v>
      </c>
      <c r="M1692" s="53">
        <v>1.1000000000000001</v>
      </c>
      <c r="N1692" s="54">
        <v>60</v>
      </c>
      <c r="O1692" s="55">
        <f t="shared" si="446"/>
        <v>968.6</v>
      </c>
      <c r="P1692" s="57">
        <f t="shared" si="448"/>
        <v>968</v>
      </c>
      <c r="Q1692" s="23"/>
      <c r="R1692" s="23"/>
      <c r="S1692" s="46">
        <v>25</v>
      </c>
      <c r="T1692" s="46">
        <v>25</v>
      </c>
      <c r="U1692" s="46">
        <f t="shared" si="449"/>
        <v>200</v>
      </c>
      <c r="V1692" s="15">
        <f t="shared" si="447"/>
        <v>250</v>
      </c>
    </row>
    <row r="1693" spans="1:29" ht="13.5" customHeight="1">
      <c r="A1693" s="235" t="str">
        <f t="shared" si="440"/>
        <v>LW2713080Podstawowy</v>
      </c>
      <c r="B1693" s="18" t="s">
        <v>1738</v>
      </c>
      <c r="C1693" s="14" t="s">
        <v>431</v>
      </c>
      <c r="D1693" s="15">
        <v>130</v>
      </c>
      <c r="E1693" s="13">
        <v>80</v>
      </c>
      <c r="F1693" s="61" t="s">
        <v>3369</v>
      </c>
      <c r="G1693" s="43" t="str">
        <f t="shared" si="441"/>
        <v>53,74</v>
      </c>
      <c r="H1693" s="43" t="str">
        <f t="shared" si="442"/>
        <v>53,74</v>
      </c>
      <c r="I1693" s="43">
        <f t="shared" si="443"/>
        <v>56.74</v>
      </c>
      <c r="J1693" s="61" t="s">
        <v>3380</v>
      </c>
      <c r="K1693" s="58" t="str">
        <f t="shared" si="444"/>
        <v>794,90</v>
      </c>
      <c r="L1693" s="47">
        <f t="shared" si="445"/>
        <v>795</v>
      </c>
      <c r="M1693" s="53">
        <v>1.1000000000000001</v>
      </c>
      <c r="N1693" s="54">
        <v>60</v>
      </c>
      <c r="O1693" s="55">
        <f t="shared" si="446"/>
        <v>934.50000000000011</v>
      </c>
      <c r="P1693" s="57">
        <f t="shared" si="448"/>
        <v>934</v>
      </c>
      <c r="Q1693" s="23"/>
      <c r="R1693" s="23"/>
      <c r="S1693" s="46">
        <v>25</v>
      </c>
      <c r="T1693" s="46">
        <v>25</v>
      </c>
      <c r="U1693" s="46">
        <f t="shared" si="449"/>
        <v>200</v>
      </c>
      <c r="V1693" s="15">
        <f t="shared" si="447"/>
        <v>250</v>
      </c>
    </row>
    <row r="1694" spans="1:29" ht="13.5" customHeight="1">
      <c r="A1694" s="235" t="str">
        <f t="shared" si="440"/>
        <v>LW2813080Podstawowy</v>
      </c>
      <c r="B1694" s="18" t="s">
        <v>1739</v>
      </c>
      <c r="C1694" s="14" t="s">
        <v>431</v>
      </c>
      <c r="D1694" s="15">
        <v>130</v>
      </c>
      <c r="E1694" s="13">
        <v>80</v>
      </c>
      <c r="F1694" s="61" t="s">
        <v>69</v>
      </c>
      <c r="G1694" s="43" t="str">
        <f t="shared" si="441"/>
        <v>56,71</v>
      </c>
      <c r="H1694" s="43" t="str">
        <f t="shared" si="442"/>
        <v>56,71</v>
      </c>
      <c r="I1694" s="43">
        <f t="shared" si="443"/>
        <v>59.71</v>
      </c>
      <c r="J1694" s="61" t="s">
        <v>3381</v>
      </c>
      <c r="K1694" s="58" t="str">
        <f t="shared" si="444"/>
        <v>935,47</v>
      </c>
      <c r="L1694" s="47">
        <f t="shared" si="445"/>
        <v>936</v>
      </c>
      <c r="M1694" s="53">
        <v>1.1000000000000001</v>
      </c>
      <c r="N1694" s="54">
        <v>60</v>
      </c>
      <c r="O1694" s="55">
        <f t="shared" si="446"/>
        <v>1089.6000000000001</v>
      </c>
      <c r="P1694" s="57">
        <f t="shared" si="448"/>
        <v>1089</v>
      </c>
      <c r="Q1694" s="23"/>
      <c r="R1694" s="23"/>
      <c r="S1694" s="46">
        <v>25</v>
      </c>
      <c r="T1694" s="46">
        <v>25</v>
      </c>
      <c r="U1694" s="46">
        <f t="shared" si="449"/>
        <v>200</v>
      </c>
      <c r="V1694" s="15">
        <f t="shared" si="447"/>
        <v>250</v>
      </c>
    </row>
    <row r="1695" spans="1:29" ht="13.5" customHeight="1">
      <c r="A1695" s="235" t="str">
        <f t="shared" si="440"/>
        <v>LW2913080Podstawowy</v>
      </c>
      <c r="B1695" s="18" t="s">
        <v>1740</v>
      </c>
      <c r="C1695" s="14" t="s">
        <v>431</v>
      </c>
      <c r="D1695" s="15">
        <v>130</v>
      </c>
      <c r="E1695" s="13">
        <v>80</v>
      </c>
      <c r="F1695" s="61" t="s">
        <v>3370</v>
      </c>
      <c r="G1695" s="43" t="str">
        <f t="shared" si="441"/>
        <v>60,12</v>
      </c>
      <c r="H1695" s="43" t="str">
        <f t="shared" si="442"/>
        <v>60,12</v>
      </c>
      <c r="I1695" s="43">
        <f t="shared" si="443"/>
        <v>63.12</v>
      </c>
      <c r="J1695" s="61" t="s">
        <v>3382</v>
      </c>
      <c r="K1695" s="58" t="str">
        <f t="shared" si="444"/>
        <v>872,15</v>
      </c>
      <c r="L1695" s="47">
        <f t="shared" si="445"/>
        <v>873</v>
      </c>
      <c r="M1695" s="53">
        <v>1.1000000000000001</v>
      </c>
      <c r="N1695" s="54">
        <v>60</v>
      </c>
      <c r="O1695" s="55">
        <f t="shared" si="446"/>
        <v>1020.3000000000001</v>
      </c>
      <c r="P1695" s="57">
        <f t="shared" si="448"/>
        <v>1020</v>
      </c>
      <c r="Q1695" s="23"/>
      <c r="R1695" s="23"/>
      <c r="S1695" s="46">
        <v>25</v>
      </c>
      <c r="T1695" s="46">
        <v>25</v>
      </c>
      <c r="U1695" s="46">
        <f t="shared" si="449"/>
        <v>200</v>
      </c>
      <c r="V1695" s="15">
        <f t="shared" si="447"/>
        <v>250</v>
      </c>
    </row>
    <row r="1696" spans="1:29" ht="13.5" customHeight="1">
      <c r="A1696" s="235" t="str">
        <f t="shared" si="440"/>
        <v>LW3013080Podstawowy</v>
      </c>
      <c r="B1696" s="18" t="s">
        <v>1742</v>
      </c>
      <c r="C1696" s="14" t="s">
        <v>431</v>
      </c>
      <c r="D1696" s="15">
        <v>130</v>
      </c>
      <c r="E1696" s="13">
        <v>80</v>
      </c>
      <c r="F1696" s="61" t="s">
        <v>3371</v>
      </c>
      <c r="G1696" s="43" t="str">
        <f t="shared" si="441"/>
        <v>63,09</v>
      </c>
      <c r="H1696" s="43" t="str">
        <f t="shared" si="442"/>
        <v>63,09</v>
      </c>
      <c r="I1696" s="43">
        <f t="shared" si="443"/>
        <v>66.09</v>
      </c>
      <c r="J1696" s="61" t="s">
        <v>3383</v>
      </c>
      <c r="K1696" s="58" t="str">
        <f t="shared" si="444"/>
        <v>1054,32</v>
      </c>
      <c r="L1696" s="47">
        <f t="shared" si="445"/>
        <v>1055</v>
      </c>
      <c r="M1696" s="53">
        <v>1.1000000000000001</v>
      </c>
      <c r="N1696" s="54">
        <v>60</v>
      </c>
      <c r="O1696" s="55">
        <f t="shared" si="446"/>
        <v>1220.5</v>
      </c>
      <c r="P1696" s="57">
        <f t="shared" si="448"/>
        <v>1220</v>
      </c>
      <c r="Q1696" s="23"/>
      <c r="R1696" s="23"/>
      <c r="S1696" s="46">
        <v>25</v>
      </c>
      <c r="T1696" s="46">
        <v>25</v>
      </c>
      <c r="U1696" s="46">
        <f t="shared" si="449"/>
        <v>220</v>
      </c>
      <c r="V1696" s="15">
        <f t="shared" si="447"/>
        <v>270</v>
      </c>
    </row>
    <row r="1697" spans="1:22" ht="13.5" customHeight="1">
      <c r="A1697" s="235" t="str">
        <f t="shared" si="440"/>
        <v>LW3113080Podstawowy</v>
      </c>
      <c r="B1697" s="18" t="s">
        <v>1743</v>
      </c>
      <c r="C1697" s="14" t="s">
        <v>431</v>
      </c>
      <c r="D1697" s="15">
        <v>130</v>
      </c>
      <c r="E1697" s="13">
        <v>80</v>
      </c>
      <c r="F1697" s="61" t="s">
        <v>3372</v>
      </c>
      <c r="G1697" s="43" t="str">
        <f t="shared" si="441"/>
        <v>64,73</v>
      </c>
      <c r="H1697" s="43" t="str">
        <f t="shared" si="442"/>
        <v>64,73</v>
      </c>
      <c r="I1697" s="43">
        <f t="shared" si="443"/>
        <v>67.73</v>
      </c>
      <c r="J1697" s="61" t="s">
        <v>3384</v>
      </c>
      <c r="K1697" s="58" t="str">
        <f t="shared" si="444"/>
        <v>1017,68</v>
      </c>
      <c r="L1697" s="47">
        <f t="shared" si="445"/>
        <v>1018</v>
      </c>
      <c r="M1697" s="53">
        <v>1.1000000000000001</v>
      </c>
      <c r="N1697" s="54">
        <v>60</v>
      </c>
      <c r="O1697" s="55">
        <f t="shared" si="446"/>
        <v>1179.8000000000002</v>
      </c>
      <c r="P1697" s="57">
        <f t="shared" si="448"/>
        <v>1179</v>
      </c>
      <c r="Q1697" s="23"/>
      <c r="R1697" s="23"/>
      <c r="S1697" s="46">
        <v>25</v>
      </c>
      <c r="T1697" s="46">
        <v>25</v>
      </c>
      <c r="U1697" s="46">
        <f t="shared" si="449"/>
        <v>220</v>
      </c>
      <c r="V1697" s="15">
        <f t="shared" si="447"/>
        <v>270</v>
      </c>
    </row>
    <row r="1698" spans="1:22" ht="13.5" customHeight="1">
      <c r="A1698" s="235" t="str">
        <f t="shared" si="440"/>
        <v>LW3213080Podstawowy</v>
      </c>
      <c r="B1698" s="18" t="s">
        <v>1744</v>
      </c>
      <c r="C1698" s="14" t="s">
        <v>431</v>
      </c>
      <c r="D1698" s="15">
        <v>130</v>
      </c>
      <c r="E1698" s="13">
        <v>80</v>
      </c>
      <c r="F1698" s="61" t="s">
        <v>3373</v>
      </c>
      <c r="G1698" s="43" t="str">
        <f t="shared" si="441"/>
        <v>67,7</v>
      </c>
      <c r="H1698" s="43" t="str">
        <f t="shared" si="442"/>
        <v>67,7</v>
      </c>
      <c r="I1698" s="43">
        <f t="shared" si="443"/>
        <v>70.7</v>
      </c>
      <c r="J1698" s="61" t="s">
        <v>3385</v>
      </c>
      <c r="K1698" s="58" t="str">
        <f t="shared" si="444"/>
        <v>1161,62</v>
      </c>
      <c r="L1698" s="47">
        <f t="shared" si="445"/>
        <v>1162</v>
      </c>
      <c r="M1698" s="53">
        <v>1.1000000000000001</v>
      </c>
      <c r="N1698" s="54">
        <v>60</v>
      </c>
      <c r="O1698" s="55">
        <f t="shared" si="446"/>
        <v>1338.2</v>
      </c>
      <c r="P1698" s="57">
        <f t="shared" si="448"/>
        <v>1338</v>
      </c>
      <c r="Q1698" s="23"/>
      <c r="R1698" s="23"/>
      <c r="S1698" s="46">
        <v>25</v>
      </c>
      <c r="T1698" s="46">
        <v>25</v>
      </c>
      <c r="U1698" s="46">
        <f t="shared" si="449"/>
        <v>220</v>
      </c>
      <c r="V1698" s="15">
        <f t="shared" si="447"/>
        <v>270</v>
      </c>
    </row>
    <row r="1699" spans="1:22" ht="13.5" customHeight="1">
      <c r="A1699" s="235" t="str">
        <f t="shared" si="440"/>
        <v>LW3313080Podstawowy</v>
      </c>
      <c r="B1699" s="18" t="s">
        <v>1745</v>
      </c>
      <c r="C1699" s="14" t="s">
        <v>431</v>
      </c>
      <c r="D1699" s="15">
        <v>130</v>
      </c>
      <c r="E1699" s="13">
        <v>80</v>
      </c>
      <c r="F1699" s="61" t="s">
        <v>3374</v>
      </c>
      <c r="G1699" s="43" t="str">
        <f t="shared" si="441"/>
        <v>69,61</v>
      </c>
      <c r="H1699" s="43" t="str">
        <f t="shared" si="442"/>
        <v>69,61</v>
      </c>
      <c r="I1699" s="43">
        <f t="shared" si="443"/>
        <v>72.61</v>
      </c>
      <c r="J1699" s="61" t="s">
        <v>3386</v>
      </c>
      <c r="K1699" s="58" t="str">
        <f t="shared" si="444"/>
        <v>997,83</v>
      </c>
      <c r="L1699" s="47">
        <f t="shared" si="445"/>
        <v>998</v>
      </c>
      <c r="M1699" s="53">
        <v>1.1000000000000001</v>
      </c>
      <c r="N1699" s="54">
        <v>60</v>
      </c>
      <c r="O1699" s="55">
        <f t="shared" si="446"/>
        <v>1157.8000000000002</v>
      </c>
      <c r="P1699" s="57">
        <f t="shared" si="448"/>
        <v>1157</v>
      </c>
      <c r="Q1699" s="23"/>
      <c r="R1699" s="23"/>
      <c r="S1699" s="46">
        <v>25</v>
      </c>
      <c r="T1699" s="46">
        <v>25</v>
      </c>
      <c r="U1699" s="46">
        <f t="shared" si="449"/>
        <v>220</v>
      </c>
      <c r="V1699" s="15">
        <f t="shared" si="447"/>
        <v>270</v>
      </c>
    </row>
    <row r="1700" spans="1:22" ht="13.5" customHeight="1">
      <c r="A1700" s="235" t="str">
        <f t="shared" si="440"/>
        <v>LW3413080Podstawowy</v>
      </c>
      <c r="B1700" s="18" t="s">
        <v>1746</v>
      </c>
      <c r="C1700" s="14" t="s">
        <v>431</v>
      </c>
      <c r="D1700" s="15">
        <v>130</v>
      </c>
      <c r="E1700" s="13">
        <v>80</v>
      </c>
      <c r="F1700" s="61" t="s">
        <v>3375</v>
      </c>
      <c r="G1700" s="43" t="str">
        <f t="shared" si="441"/>
        <v>68,12</v>
      </c>
      <c r="H1700" s="43" t="str">
        <f t="shared" si="442"/>
        <v>68,12</v>
      </c>
      <c r="I1700" s="43">
        <f t="shared" si="443"/>
        <v>71.12</v>
      </c>
      <c r="J1700" s="61" t="s">
        <v>3387</v>
      </c>
      <c r="K1700" s="58" t="str">
        <f t="shared" si="444"/>
        <v>1167,74</v>
      </c>
      <c r="L1700" s="47">
        <f t="shared" si="445"/>
        <v>1168</v>
      </c>
      <c r="M1700" s="53">
        <v>1.1000000000000001</v>
      </c>
      <c r="N1700" s="54">
        <v>60</v>
      </c>
      <c r="O1700" s="55">
        <f t="shared" si="446"/>
        <v>1344.8000000000002</v>
      </c>
      <c r="P1700" s="57">
        <f t="shared" si="448"/>
        <v>1344</v>
      </c>
      <c r="Q1700" s="23"/>
      <c r="R1700" s="23"/>
      <c r="S1700" s="46">
        <v>25</v>
      </c>
      <c r="T1700" s="46">
        <v>25</v>
      </c>
      <c r="U1700" s="46">
        <f t="shared" si="449"/>
        <v>220</v>
      </c>
      <c r="V1700" s="15">
        <f t="shared" si="447"/>
        <v>270</v>
      </c>
    </row>
    <row r="1701" spans="1:22" ht="13.5" customHeight="1">
      <c r="A1701" s="235" t="str">
        <f t="shared" si="440"/>
        <v>LW3513080Podstawowy</v>
      </c>
      <c r="B1701" s="18" t="s">
        <v>1747</v>
      </c>
      <c r="C1701" s="14" t="s">
        <v>431</v>
      </c>
      <c r="D1701" s="15">
        <v>130</v>
      </c>
      <c r="E1701" s="13">
        <v>80</v>
      </c>
      <c r="F1701" s="61" t="s">
        <v>3376</v>
      </c>
      <c r="G1701" s="43" t="str">
        <f t="shared" si="441"/>
        <v>60,76</v>
      </c>
      <c r="H1701" s="43" t="str">
        <f t="shared" si="442"/>
        <v>60,76</v>
      </c>
      <c r="I1701" s="43">
        <f t="shared" si="443"/>
        <v>63.76</v>
      </c>
      <c r="J1701" s="61" t="s">
        <v>3388</v>
      </c>
      <c r="K1701" s="58" t="str">
        <f t="shared" si="444"/>
        <v>805,31</v>
      </c>
      <c r="L1701" s="47">
        <f t="shared" si="445"/>
        <v>806</v>
      </c>
      <c r="M1701" s="53">
        <v>1.1000000000000001</v>
      </c>
      <c r="N1701" s="54">
        <v>60</v>
      </c>
      <c r="O1701" s="55">
        <f t="shared" si="446"/>
        <v>946.6</v>
      </c>
      <c r="P1701" s="57">
        <f t="shared" si="448"/>
        <v>946</v>
      </c>
      <c r="Q1701" s="23"/>
      <c r="R1701" s="23"/>
      <c r="S1701" s="46">
        <v>25</v>
      </c>
      <c r="T1701" s="46">
        <v>25</v>
      </c>
      <c r="U1701" s="46">
        <f t="shared" si="449"/>
        <v>200</v>
      </c>
      <c r="V1701" s="15">
        <f t="shared" si="447"/>
        <v>250</v>
      </c>
    </row>
    <row r="1702" spans="1:22" ht="13.5" customHeight="1">
      <c r="A1702" s="235" t="str">
        <f t="shared" si="440"/>
        <v>LW3613080Podstawowy</v>
      </c>
      <c r="B1702" s="18" t="s">
        <v>1748</v>
      </c>
      <c r="C1702" s="14" t="s">
        <v>431</v>
      </c>
      <c r="D1702" s="15">
        <v>130</v>
      </c>
      <c r="E1702" s="13">
        <v>80</v>
      </c>
      <c r="F1702" s="61" t="s">
        <v>3377</v>
      </c>
      <c r="G1702" s="43" t="str">
        <f t="shared" si="441"/>
        <v>63,73</v>
      </c>
      <c r="H1702" s="43" t="str">
        <f t="shared" si="442"/>
        <v>63,73</v>
      </c>
      <c r="I1702" s="43">
        <f t="shared" si="443"/>
        <v>66.72999999999999</v>
      </c>
      <c r="J1702" s="61" t="s">
        <v>3389</v>
      </c>
      <c r="K1702" s="58" t="str">
        <f t="shared" si="444"/>
        <v>949,26</v>
      </c>
      <c r="L1702" s="47">
        <f t="shared" si="445"/>
        <v>950</v>
      </c>
      <c r="M1702" s="53">
        <v>1.1000000000000001</v>
      </c>
      <c r="N1702" s="54">
        <v>60</v>
      </c>
      <c r="O1702" s="55">
        <f t="shared" si="446"/>
        <v>1105</v>
      </c>
      <c r="P1702" s="57">
        <f t="shared" si="448"/>
        <v>1105</v>
      </c>
      <c r="Q1702" s="23"/>
      <c r="R1702" s="23"/>
      <c r="S1702" s="46">
        <v>25</v>
      </c>
      <c r="T1702" s="46">
        <v>25</v>
      </c>
      <c r="U1702" s="46">
        <f t="shared" si="449"/>
        <v>220</v>
      </c>
      <c r="V1702" s="15">
        <f t="shared" si="447"/>
        <v>270</v>
      </c>
    </row>
    <row r="1703" spans="1:22" ht="13.5" customHeight="1">
      <c r="A1703" s="235" t="str">
        <f t="shared" si="440"/>
        <v>LW3713080Podstawowy</v>
      </c>
      <c r="B1703" s="18" t="s">
        <v>1907</v>
      </c>
      <c r="C1703" s="14" t="s">
        <v>431</v>
      </c>
      <c r="D1703" s="15">
        <v>130</v>
      </c>
      <c r="E1703" s="13">
        <v>80</v>
      </c>
      <c r="F1703" s="61" t="s">
        <v>3065</v>
      </c>
      <c r="G1703" s="43" t="str">
        <f t="shared" si="441"/>
        <v>61,54</v>
      </c>
      <c r="H1703" s="43" t="str">
        <f t="shared" si="442"/>
        <v>61,54</v>
      </c>
      <c r="I1703" s="43">
        <f t="shared" si="443"/>
        <v>64.539999999999992</v>
      </c>
      <c r="J1703" s="61" t="s">
        <v>3390</v>
      </c>
      <c r="K1703" s="58" t="str">
        <f t="shared" si="444"/>
        <v>745,11</v>
      </c>
      <c r="L1703" s="47">
        <f t="shared" si="445"/>
        <v>746</v>
      </c>
      <c r="M1703" s="53">
        <v>1.1000000000000001</v>
      </c>
      <c r="N1703" s="54">
        <v>60</v>
      </c>
      <c r="O1703" s="55">
        <f t="shared" si="446"/>
        <v>880.6</v>
      </c>
      <c r="P1703" s="57">
        <f t="shared" si="448"/>
        <v>880</v>
      </c>
      <c r="Q1703" s="23"/>
      <c r="R1703" s="23"/>
      <c r="S1703" s="46">
        <v>25</v>
      </c>
      <c r="T1703" s="46">
        <v>25</v>
      </c>
      <c r="U1703" s="46">
        <f t="shared" si="449"/>
        <v>200</v>
      </c>
      <c r="V1703" s="15">
        <f t="shared" si="447"/>
        <v>250</v>
      </c>
    </row>
    <row r="1704" spans="1:22" ht="13.5" customHeight="1">
      <c r="A1704" s="235" t="str">
        <f t="shared" si="440"/>
        <v>LW3813080Podstawowy</v>
      </c>
      <c r="B1704" s="18" t="s">
        <v>1978</v>
      </c>
      <c r="C1704" s="14" t="s">
        <v>431</v>
      </c>
      <c r="D1704" s="15">
        <v>130</v>
      </c>
      <c r="E1704" s="13">
        <v>80</v>
      </c>
      <c r="F1704" s="61" t="s">
        <v>3070</v>
      </c>
      <c r="G1704" s="43" t="str">
        <f t="shared" si="441"/>
        <v>61,16</v>
      </c>
      <c r="H1704" s="43" t="str">
        <f t="shared" si="442"/>
        <v>61,16</v>
      </c>
      <c r="I1704" s="43">
        <f t="shared" si="443"/>
        <v>64.16</v>
      </c>
      <c r="J1704" s="61" t="s">
        <v>3391</v>
      </c>
      <c r="K1704" s="58" t="str">
        <f t="shared" si="444"/>
        <v>872,83</v>
      </c>
      <c r="L1704" s="47">
        <f t="shared" si="445"/>
        <v>873</v>
      </c>
      <c r="M1704" s="53">
        <v>1.1000000000000001</v>
      </c>
      <c r="N1704" s="54">
        <v>60</v>
      </c>
      <c r="O1704" s="55">
        <f t="shared" si="446"/>
        <v>1020.3000000000001</v>
      </c>
      <c r="P1704" s="57">
        <f t="shared" si="448"/>
        <v>1020</v>
      </c>
      <c r="Q1704" s="23"/>
      <c r="R1704" s="23"/>
      <c r="S1704" s="46">
        <v>25</v>
      </c>
      <c r="T1704" s="46">
        <v>25</v>
      </c>
      <c r="U1704" s="76">
        <f t="shared" si="449"/>
        <v>200</v>
      </c>
      <c r="V1704" s="15">
        <f t="shared" si="447"/>
        <v>250</v>
      </c>
    </row>
    <row r="1705" spans="1:22" ht="13.5" customHeight="1">
      <c r="A1705" s="23" t="str">
        <f t="shared" ref="A1705:A1741" si="450">CONCATENATE(B1705,D1705,E1705,C1705)</f>
        <v>LW duble 1 13080Kolor</v>
      </c>
      <c r="B1705" s="18" t="s">
        <v>90</v>
      </c>
      <c r="C1705" s="14" t="s">
        <v>2</v>
      </c>
      <c r="D1705" s="15">
        <v>130</v>
      </c>
      <c r="E1705" s="13">
        <v>80</v>
      </c>
      <c r="F1705" s="61" t="s">
        <v>1839</v>
      </c>
      <c r="G1705" s="43" t="str">
        <f>LEFT(F1705,FIND("kg",F1705)-2)</f>
        <v>62,1</v>
      </c>
      <c r="H1705" s="43" t="str">
        <f t="shared" ref="H1705:H1741" si="451">MID(G1705,1,5)</f>
        <v>62,1</v>
      </c>
      <c r="I1705" s="43">
        <f t="shared" ref="I1705:I1741" si="452">H1705+3</f>
        <v>65.099999999999994</v>
      </c>
      <c r="J1705" s="61" t="s">
        <v>1884</v>
      </c>
      <c r="K1705" s="58" t="str">
        <f t="shared" ref="K1705:K1714" si="453">LEFT(J1705,FIND("zł",J1705)-2)</f>
        <v>956,03</v>
      </c>
      <c r="L1705" s="51">
        <f t="shared" ref="L1705:L1720" si="454">ROUNDUP(K1705,0)</f>
        <v>957</v>
      </c>
      <c r="M1705" s="53">
        <v>1.1000000000000001</v>
      </c>
      <c r="N1705" s="54">
        <v>60</v>
      </c>
      <c r="O1705" s="55">
        <f t="shared" ref="O1705:O1741" si="455">L1705*M1705+N1705</f>
        <v>1112.7</v>
      </c>
      <c r="P1705" s="57">
        <f t="shared" ref="P1705:P1741" si="456">INT(O1705)</f>
        <v>1112</v>
      </c>
      <c r="Q1705" s="23"/>
      <c r="R1705" s="23"/>
      <c r="S1705" s="46">
        <v>25</v>
      </c>
      <c r="T1705" s="46">
        <v>25</v>
      </c>
      <c r="U1705" s="77">
        <f t="shared" si="449"/>
        <v>200</v>
      </c>
      <c r="V1705" s="15">
        <f>SUM(S1705:U1705)</f>
        <v>250</v>
      </c>
    </row>
    <row r="1706" spans="1:22" ht="13.5" customHeight="1">
      <c r="A1706" s="23" t="str">
        <f t="shared" si="450"/>
        <v>LW duble 2 13080Kolor</v>
      </c>
      <c r="B1706" s="18" t="s">
        <v>91</v>
      </c>
      <c r="C1706" s="14" t="s">
        <v>2</v>
      </c>
      <c r="D1706" s="15">
        <v>130</v>
      </c>
      <c r="E1706" s="13">
        <v>80</v>
      </c>
      <c r="F1706" s="61" t="s">
        <v>1840</v>
      </c>
      <c r="G1706" s="43" t="str">
        <f t="shared" ref="G1706:G1741" si="457">LEFT(F1706,FIND("kg",F1706)-2)</f>
        <v>55,63</v>
      </c>
      <c r="H1706" s="43" t="str">
        <f t="shared" si="451"/>
        <v>55,63</v>
      </c>
      <c r="I1706" s="43">
        <f t="shared" si="452"/>
        <v>58.63</v>
      </c>
      <c r="J1706" s="61" t="s">
        <v>1885</v>
      </c>
      <c r="K1706" s="58" t="str">
        <f t="shared" si="453"/>
        <v>1018,30</v>
      </c>
      <c r="L1706" s="51">
        <f t="shared" si="454"/>
        <v>1019</v>
      </c>
      <c r="M1706" s="53">
        <v>1.1000000000000001</v>
      </c>
      <c r="N1706" s="54">
        <v>60</v>
      </c>
      <c r="O1706" s="55">
        <f t="shared" si="455"/>
        <v>1180.9000000000001</v>
      </c>
      <c r="P1706" s="57">
        <f t="shared" si="456"/>
        <v>1180</v>
      </c>
      <c r="Q1706" s="23"/>
      <c r="R1706" s="23"/>
      <c r="S1706" s="46">
        <v>25</v>
      </c>
      <c r="T1706" s="46">
        <v>25</v>
      </c>
      <c r="U1706" s="46">
        <f t="shared" si="449"/>
        <v>200</v>
      </c>
      <c r="V1706" s="15">
        <f t="shared" ref="V1706:V1741" si="458">SUM(S1706:U1706)</f>
        <v>250</v>
      </c>
    </row>
    <row r="1707" spans="1:22" ht="13.5" customHeight="1">
      <c r="A1707" s="23" t="str">
        <f t="shared" si="450"/>
        <v>LW duble 3 13080Kolor</v>
      </c>
      <c r="B1707" s="18" t="s">
        <v>92</v>
      </c>
      <c r="C1707" s="14" t="s">
        <v>2</v>
      </c>
      <c r="D1707" s="15">
        <v>130</v>
      </c>
      <c r="E1707" s="13">
        <v>80</v>
      </c>
      <c r="F1707" s="61" t="s">
        <v>1841</v>
      </c>
      <c r="G1707" s="43" t="str">
        <f t="shared" si="457"/>
        <v>66,72</v>
      </c>
      <c r="H1707" s="43" t="str">
        <f t="shared" si="451"/>
        <v>66,72</v>
      </c>
      <c r="I1707" s="43">
        <f t="shared" si="452"/>
        <v>69.72</v>
      </c>
      <c r="J1707" s="61" t="s">
        <v>1886</v>
      </c>
      <c r="K1707" s="58" t="str">
        <f t="shared" si="453"/>
        <v>1282,58</v>
      </c>
      <c r="L1707" s="51">
        <f t="shared" si="454"/>
        <v>1283</v>
      </c>
      <c r="M1707" s="236">
        <v>1.2</v>
      </c>
      <c r="N1707" s="54">
        <v>60</v>
      </c>
      <c r="O1707" s="55">
        <f t="shared" si="455"/>
        <v>1599.6</v>
      </c>
      <c r="P1707" s="57">
        <f t="shared" si="456"/>
        <v>1599</v>
      </c>
      <c r="Q1707" s="23"/>
      <c r="R1707" s="23"/>
      <c r="S1707" s="46">
        <v>25</v>
      </c>
      <c r="T1707" s="46">
        <v>25</v>
      </c>
      <c r="U1707" s="46">
        <f t="shared" si="449"/>
        <v>220</v>
      </c>
      <c r="V1707" s="15">
        <f t="shared" si="458"/>
        <v>270</v>
      </c>
    </row>
    <row r="1708" spans="1:22" ht="13.5" customHeight="1">
      <c r="A1708" s="23" t="str">
        <f t="shared" si="450"/>
        <v>LW1 13080Kolor</v>
      </c>
      <c r="B1708" s="18" t="s">
        <v>93</v>
      </c>
      <c r="C1708" s="14" t="s">
        <v>2</v>
      </c>
      <c r="D1708" s="15">
        <v>130</v>
      </c>
      <c r="E1708" s="13">
        <v>80</v>
      </c>
      <c r="F1708" s="61" t="s">
        <v>17</v>
      </c>
      <c r="G1708" s="43" t="str">
        <f t="shared" si="457"/>
        <v>45,88</v>
      </c>
      <c r="H1708" s="43" t="str">
        <f t="shared" si="451"/>
        <v>45,88</v>
      </c>
      <c r="I1708" s="43">
        <f t="shared" si="452"/>
        <v>48.88</v>
      </c>
      <c r="J1708" s="61" t="s">
        <v>1887</v>
      </c>
      <c r="K1708" s="58" t="str">
        <f t="shared" si="453"/>
        <v>646,09</v>
      </c>
      <c r="L1708" s="51">
        <f t="shared" si="454"/>
        <v>647</v>
      </c>
      <c r="M1708" s="236">
        <v>1.2</v>
      </c>
      <c r="N1708" s="54">
        <v>60</v>
      </c>
      <c r="O1708" s="55">
        <f t="shared" si="455"/>
        <v>836.4</v>
      </c>
      <c r="P1708" s="57">
        <f t="shared" si="456"/>
        <v>836</v>
      </c>
      <c r="Q1708" s="23"/>
      <c r="R1708" s="23"/>
      <c r="S1708" s="46">
        <v>25</v>
      </c>
      <c r="T1708" s="46">
        <v>25</v>
      </c>
      <c r="U1708" s="46">
        <f t="shared" si="449"/>
        <v>160</v>
      </c>
      <c r="V1708" s="15">
        <f t="shared" si="458"/>
        <v>210</v>
      </c>
    </row>
    <row r="1709" spans="1:22" ht="13.5" customHeight="1">
      <c r="A1709" s="23" t="str">
        <f t="shared" si="450"/>
        <v>LW2 13080Kolor</v>
      </c>
      <c r="B1709" s="18" t="s">
        <v>104</v>
      </c>
      <c r="C1709" s="14" t="s">
        <v>2</v>
      </c>
      <c r="D1709" s="15">
        <v>130</v>
      </c>
      <c r="E1709" s="13">
        <v>80</v>
      </c>
      <c r="F1709" s="61" t="s">
        <v>1842</v>
      </c>
      <c r="G1709" s="43" t="str">
        <f t="shared" si="457"/>
        <v>47,36</v>
      </c>
      <c r="H1709" s="43" t="str">
        <f t="shared" si="451"/>
        <v>47,36</v>
      </c>
      <c r="I1709" s="43">
        <f t="shared" si="452"/>
        <v>50.36</v>
      </c>
      <c r="J1709" s="61" t="s">
        <v>1888</v>
      </c>
      <c r="K1709" s="58" t="str">
        <f t="shared" si="453"/>
        <v>696,74</v>
      </c>
      <c r="L1709" s="51">
        <f t="shared" si="454"/>
        <v>697</v>
      </c>
      <c r="M1709" s="236">
        <v>1.2</v>
      </c>
      <c r="N1709" s="54">
        <v>60</v>
      </c>
      <c r="O1709" s="55">
        <f t="shared" si="455"/>
        <v>896.4</v>
      </c>
      <c r="P1709" s="57">
        <f t="shared" si="456"/>
        <v>896</v>
      </c>
      <c r="Q1709" s="23"/>
      <c r="R1709" s="23"/>
      <c r="S1709" s="46">
        <v>25</v>
      </c>
      <c r="T1709" s="46">
        <v>25</v>
      </c>
      <c r="U1709" s="46">
        <f t="shared" si="449"/>
        <v>180</v>
      </c>
      <c r="V1709" s="15">
        <f t="shared" si="458"/>
        <v>230</v>
      </c>
    </row>
    <row r="1710" spans="1:22" ht="13.5" customHeight="1">
      <c r="A1710" s="23" t="str">
        <f t="shared" si="450"/>
        <v>LW3 13080Kolor</v>
      </c>
      <c r="B1710" s="18" t="s">
        <v>106</v>
      </c>
      <c r="C1710" s="14" t="s">
        <v>2</v>
      </c>
      <c r="D1710" s="15">
        <v>130</v>
      </c>
      <c r="E1710" s="13">
        <v>80</v>
      </c>
      <c r="F1710" s="61" t="s">
        <v>1843</v>
      </c>
      <c r="G1710" s="43" t="str">
        <f t="shared" si="457"/>
        <v>50,57</v>
      </c>
      <c r="H1710" s="43" t="str">
        <f t="shared" si="451"/>
        <v>50,57</v>
      </c>
      <c r="I1710" s="43">
        <f t="shared" si="452"/>
        <v>53.57</v>
      </c>
      <c r="J1710" s="61" t="s">
        <v>1889</v>
      </c>
      <c r="K1710" s="58" t="str">
        <f t="shared" si="453"/>
        <v>734,32</v>
      </c>
      <c r="L1710" s="51">
        <f t="shared" si="454"/>
        <v>735</v>
      </c>
      <c r="M1710" s="236">
        <v>1.2</v>
      </c>
      <c r="N1710" s="54">
        <v>60</v>
      </c>
      <c r="O1710" s="55">
        <f t="shared" si="455"/>
        <v>942</v>
      </c>
      <c r="P1710" s="57">
        <f t="shared" si="456"/>
        <v>942</v>
      </c>
      <c r="Q1710" s="23"/>
      <c r="R1710" s="23"/>
      <c r="S1710" s="46">
        <v>25</v>
      </c>
      <c r="T1710" s="46">
        <v>25</v>
      </c>
      <c r="U1710" s="46">
        <f t="shared" si="449"/>
        <v>180</v>
      </c>
      <c r="V1710" s="15">
        <f t="shared" si="458"/>
        <v>230</v>
      </c>
    </row>
    <row r="1711" spans="1:22" ht="13.5" customHeight="1">
      <c r="A1711" s="23" t="str">
        <f t="shared" si="450"/>
        <v>LW4 13080Kolor</v>
      </c>
      <c r="B1711" s="18" t="s">
        <v>107</v>
      </c>
      <c r="C1711" s="14" t="s">
        <v>2</v>
      </c>
      <c r="D1711" s="15">
        <v>130</v>
      </c>
      <c r="E1711" s="13">
        <v>80</v>
      </c>
      <c r="F1711" s="61" t="s">
        <v>1844</v>
      </c>
      <c r="G1711" s="43" t="str">
        <f t="shared" si="457"/>
        <v>55,11</v>
      </c>
      <c r="H1711" s="43" t="str">
        <f t="shared" si="451"/>
        <v>55,11</v>
      </c>
      <c r="I1711" s="43">
        <f t="shared" si="452"/>
        <v>58.11</v>
      </c>
      <c r="J1711" s="61" t="s">
        <v>1890</v>
      </c>
      <c r="K1711" s="58" t="str">
        <f t="shared" si="453"/>
        <v>824,18</v>
      </c>
      <c r="L1711" s="51">
        <f t="shared" si="454"/>
        <v>825</v>
      </c>
      <c r="M1711" s="236">
        <v>1.2</v>
      </c>
      <c r="N1711" s="54">
        <v>60</v>
      </c>
      <c r="O1711" s="55">
        <f t="shared" si="455"/>
        <v>1050</v>
      </c>
      <c r="P1711" s="57">
        <f t="shared" si="456"/>
        <v>1050</v>
      </c>
      <c r="Q1711" s="23"/>
      <c r="R1711" s="23"/>
      <c r="S1711" s="46">
        <v>25</v>
      </c>
      <c r="T1711" s="46">
        <v>25</v>
      </c>
      <c r="U1711" s="46">
        <f t="shared" si="449"/>
        <v>200</v>
      </c>
      <c r="V1711" s="15">
        <f t="shared" si="458"/>
        <v>250</v>
      </c>
    </row>
    <row r="1712" spans="1:22" ht="13.5" customHeight="1">
      <c r="A1712" s="23" t="str">
        <f t="shared" si="450"/>
        <v>LW5 13080Kolor</v>
      </c>
      <c r="B1712" s="18" t="s">
        <v>108</v>
      </c>
      <c r="C1712" s="14" t="s">
        <v>2</v>
      </c>
      <c r="D1712" s="15">
        <v>130</v>
      </c>
      <c r="E1712" s="13">
        <v>80</v>
      </c>
      <c r="F1712" s="61" t="s">
        <v>1845</v>
      </c>
      <c r="G1712" s="43" t="str">
        <f t="shared" si="457"/>
        <v>55,74</v>
      </c>
      <c r="H1712" s="43" t="str">
        <f t="shared" si="451"/>
        <v>55,74</v>
      </c>
      <c r="I1712" s="43">
        <f t="shared" si="452"/>
        <v>58.74</v>
      </c>
      <c r="J1712" s="61" t="s">
        <v>1891</v>
      </c>
      <c r="K1712" s="58" t="str">
        <f t="shared" si="453"/>
        <v>857,39</v>
      </c>
      <c r="L1712" s="51">
        <f t="shared" si="454"/>
        <v>858</v>
      </c>
      <c r="M1712" s="236">
        <v>1.2</v>
      </c>
      <c r="N1712" s="54">
        <v>60</v>
      </c>
      <c r="O1712" s="55">
        <f t="shared" si="455"/>
        <v>1089.5999999999999</v>
      </c>
      <c r="P1712" s="57">
        <f t="shared" si="456"/>
        <v>1089</v>
      </c>
      <c r="Q1712" s="23"/>
      <c r="R1712" s="23"/>
      <c r="S1712" s="46">
        <v>25</v>
      </c>
      <c r="T1712" s="46">
        <v>25</v>
      </c>
      <c r="U1712" s="46">
        <f t="shared" si="449"/>
        <v>200</v>
      </c>
      <c r="V1712" s="15">
        <f t="shared" si="458"/>
        <v>250</v>
      </c>
    </row>
    <row r="1713" spans="1:22" ht="13.5" customHeight="1">
      <c r="A1713" s="23" t="str">
        <f t="shared" si="450"/>
        <v>LW6 13080Kolor</v>
      </c>
      <c r="B1713" s="18" t="s">
        <v>109</v>
      </c>
      <c r="C1713" s="14" t="s">
        <v>2</v>
      </c>
      <c r="D1713" s="15">
        <v>130</v>
      </c>
      <c r="E1713" s="13">
        <v>80</v>
      </c>
      <c r="F1713" s="61" t="s">
        <v>1846</v>
      </c>
      <c r="G1713" s="43" t="str">
        <f t="shared" si="457"/>
        <v>58,56</v>
      </c>
      <c r="H1713" s="43" t="str">
        <f t="shared" si="451"/>
        <v>58,56</v>
      </c>
      <c r="I1713" s="43">
        <f t="shared" si="452"/>
        <v>61.56</v>
      </c>
      <c r="J1713" s="61" t="s">
        <v>1892</v>
      </c>
      <c r="K1713" s="58" t="str">
        <f t="shared" si="453"/>
        <v>925,01</v>
      </c>
      <c r="L1713" s="51">
        <f t="shared" si="454"/>
        <v>926</v>
      </c>
      <c r="M1713" s="236">
        <v>1.2</v>
      </c>
      <c r="N1713" s="54">
        <v>60</v>
      </c>
      <c r="O1713" s="55">
        <f t="shared" si="455"/>
        <v>1171.2</v>
      </c>
      <c r="P1713" s="57">
        <f t="shared" si="456"/>
        <v>1171</v>
      </c>
      <c r="Q1713" s="23"/>
      <c r="R1713" s="23"/>
      <c r="S1713" s="46">
        <v>25</v>
      </c>
      <c r="T1713" s="46">
        <v>25</v>
      </c>
      <c r="U1713" s="46">
        <f t="shared" si="449"/>
        <v>200</v>
      </c>
      <c r="V1713" s="15">
        <f t="shared" si="458"/>
        <v>250</v>
      </c>
    </row>
    <row r="1714" spans="1:22" ht="13.5" customHeight="1">
      <c r="A1714" s="23" t="str">
        <f t="shared" si="450"/>
        <v>LW7 13080Kolor</v>
      </c>
      <c r="B1714" s="18" t="s">
        <v>110</v>
      </c>
      <c r="C1714" s="14" t="s">
        <v>2</v>
      </c>
      <c r="D1714" s="15">
        <v>130</v>
      </c>
      <c r="E1714" s="13">
        <v>80</v>
      </c>
      <c r="F1714" s="61" t="s">
        <v>1847</v>
      </c>
      <c r="G1714" s="43" t="str">
        <f t="shared" si="457"/>
        <v>53,96</v>
      </c>
      <c r="H1714" s="43" t="str">
        <f t="shared" si="451"/>
        <v>53,96</v>
      </c>
      <c r="I1714" s="43">
        <f t="shared" si="452"/>
        <v>56.96</v>
      </c>
      <c r="J1714" s="61" t="s">
        <v>1893</v>
      </c>
      <c r="K1714" s="58" t="str">
        <f t="shared" si="453"/>
        <v>817,85</v>
      </c>
      <c r="L1714" s="51">
        <f t="shared" si="454"/>
        <v>818</v>
      </c>
      <c r="M1714" s="236">
        <v>1.2</v>
      </c>
      <c r="N1714" s="54">
        <v>60</v>
      </c>
      <c r="O1714" s="55">
        <f t="shared" si="455"/>
        <v>1041.5999999999999</v>
      </c>
      <c r="P1714" s="57">
        <f t="shared" si="456"/>
        <v>1041</v>
      </c>
      <c r="Q1714" s="23"/>
      <c r="R1714" s="23"/>
      <c r="S1714" s="46">
        <v>25</v>
      </c>
      <c r="T1714" s="46">
        <v>25</v>
      </c>
      <c r="U1714" s="46">
        <f t="shared" si="449"/>
        <v>200</v>
      </c>
      <c r="V1714" s="15">
        <f t="shared" si="458"/>
        <v>250</v>
      </c>
    </row>
    <row r="1715" spans="1:22" ht="13.5" customHeight="1">
      <c r="A1715" s="23" t="str">
        <f t="shared" si="450"/>
        <v>LW8 13080Kolor</v>
      </c>
      <c r="B1715" s="18" t="s">
        <v>111</v>
      </c>
      <c r="C1715" s="14" t="s">
        <v>2</v>
      </c>
      <c r="D1715" s="15">
        <v>130</v>
      </c>
      <c r="E1715" s="13">
        <v>80</v>
      </c>
      <c r="F1715" s="61" t="s">
        <v>1848</v>
      </c>
      <c r="G1715" s="43" t="str">
        <f t="shared" si="457"/>
        <v>56,78</v>
      </c>
      <c r="H1715" s="43" t="str">
        <f t="shared" si="451"/>
        <v>56,78</v>
      </c>
      <c r="I1715" s="43">
        <f t="shared" si="452"/>
        <v>59.78</v>
      </c>
      <c r="J1715" s="61" t="s">
        <v>1894</v>
      </c>
      <c r="K1715" s="58" t="str">
        <f>LEFT(J1715,FIND("zł",J1715)-2)</f>
        <v>885,53</v>
      </c>
      <c r="L1715" s="51">
        <f t="shared" si="454"/>
        <v>886</v>
      </c>
      <c r="M1715" s="236">
        <v>1.2</v>
      </c>
      <c r="N1715" s="54">
        <v>60</v>
      </c>
      <c r="O1715" s="55">
        <f t="shared" si="455"/>
        <v>1123.2</v>
      </c>
      <c r="P1715" s="57">
        <f t="shared" si="456"/>
        <v>1123</v>
      </c>
      <c r="Q1715" s="23"/>
      <c r="R1715" s="23"/>
      <c r="S1715" s="46">
        <v>25</v>
      </c>
      <c r="T1715" s="46">
        <v>25</v>
      </c>
      <c r="U1715" s="46">
        <f t="shared" si="449"/>
        <v>200</v>
      </c>
      <c r="V1715" s="15">
        <f t="shared" si="458"/>
        <v>250</v>
      </c>
    </row>
    <row r="1716" spans="1:22" ht="13.5" customHeight="1">
      <c r="A1716" s="23" t="str">
        <f t="shared" si="450"/>
        <v>LW9 13080Kolor</v>
      </c>
      <c r="B1716" s="18" t="s">
        <v>112</v>
      </c>
      <c r="C1716" s="14" t="s">
        <v>2</v>
      </c>
      <c r="D1716" s="15">
        <v>130</v>
      </c>
      <c r="E1716" s="13">
        <v>80</v>
      </c>
      <c r="F1716" s="61" t="s">
        <v>1849</v>
      </c>
      <c r="G1716" s="43" t="str">
        <f t="shared" si="457"/>
        <v>55,48</v>
      </c>
      <c r="H1716" s="43" t="str">
        <f t="shared" si="451"/>
        <v>55,48</v>
      </c>
      <c r="I1716" s="43">
        <f t="shared" si="452"/>
        <v>58.48</v>
      </c>
      <c r="J1716" s="61" t="s">
        <v>1895</v>
      </c>
      <c r="K1716" s="58" t="str">
        <f t="shared" ref="K1716:K1720" si="459">LEFT(J1716,FIND("zł",J1716)-2)</f>
        <v>924,03</v>
      </c>
      <c r="L1716" s="51">
        <f t="shared" si="454"/>
        <v>925</v>
      </c>
      <c r="M1716" s="236">
        <v>1.2</v>
      </c>
      <c r="N1716" s="54">
        <v>60</v>
      </c>
      <c r="O1716" s="55">
        <f t="shared" si="455"/>
        <v>1170</v>
      </c>
      <c r="P1716" s="57">
        <f t="shared" si="456"/>
        <v>1170</v>
      </c>
      <c r="Q1716" s="23"/>
      <c r="R1716" s="23"/>
      <c r="S1716" s="46">
        <v>25</v>
      </c>
      <c r="T1716" s="46">
        <v>25</v>
      </c>
      <c r="U1716" s="46">
        <f t="shared" si="449"/>
        <v>200</v>
      </c>
      <c r="V1716" s="15">
        <f t="shared" si="458"/>
        <v>250</v>
      </c>
    </row>
    <row r="1717" spans="1:22" ht="13.5" customHeight="1">
      <c r="A1717" s="23" t="str">
        <f t="shared" si="450"/>
        <v>LW10 13080Kolor</v>
      </c>
      <c r="B1717" s="18" t="s">
        <v>94</v>
      </c>
      <c r="C1717" s="14" t="s">
        <v>2</v>
      </c>
      <c r="D1717" s="15">
        <v>130</v>
      </c>
      <c r="E1717" s="13">
        <v>80</v>
      </c>
      <c r="F1717" s="61" t="s">
        <v>1850</v>
      </c>
      <c r="G1717" s="43" t="str">
        <f t="shared" si="457"/>
        <v>58,29</v>
      </c>
      <c r="H1717" s="43" t="str">
        <f t="shared" si="451"/>
        <v>58,29</v>
      </c>
      <c r="I1717" s="43">
        <f t="shared" si="452"/>
        <v>61.29</v>
      </c>
      <c r="J1717" s="61" t="s">
        <v>1896</v>
      </c>
      <c r="K1717" s="58" t="str">
        <f t="shared" si="459"/>
        <v>991,63</v>
      </c>
      <c r="L1717" s="51">
        <f t="shared" si="454"/>
        <v>992</v>
      </c>
      <c r="M1717" s="236">
        <v>1.2</v>
      </c>
      <c r="N1717" s="54">
        <v>60</v>
      </c>
      <c r="O1717" s="55">
        <f t="shared" si="455"/>
        <v>1250.3999999999999</v>
      </c>
      <c r="P1717" s="57">
        <f t="shared" si="456"/>
        <v>1250</v>
      </c>
      <c r="Q1717" s="23"/>
      <c r="R1717" s="23"/>
      <c r="S1717" s="46">
        <v>25</v>
      </c>
      <c r="T1717" s="46">
        <v>25</v>
      </c>
      <c r="U1717" s="46">
        <f t="shared" si="449"/>
        <v>200</v>
      </c>
      <c r="V1717" s="15">
        <f t="shared" si="458"/>
        <v>250</v>
      </c>
    </row>
    <row r="1718" spans="1:22" ht="13.5" customHeight="1">
      <c r="A1718" s="23" t="str">
        <f t="shared" si="450"/>
        <v>LW11 13080Kolor</v>
      </c>
      <c r="B1718" s="18" t="s">
        <v>95</v>
      </c>
      <c r="C1718" s="14" t="s">
        <v>2</v>
      </c>
      <c r="D1718" s="15">
        <v>130</v>
      </c>
      <c r="E1718" s="13">
        <v>80</v>
      </c>
      <c r="F1718" s="61" t="s">
        <v>1851</v>
      </c>
      <c r="G1718" s="43" t="str">
        <f t="shared" si="457"/>
        <v>61,53</v>
      </c>
      <c r="H1718" s="43" t="str">
        <f t="shared" si="451"/>
        <v>61,53</v>
      </c>
      <c r="I1718" s="43">
        <f t="shared" si="452"/>
        <v>64.53</v>
      </c>
      <c r="J1718" s="61" t="s">
        <v>1897</v>
      </c>
      <c r="K1718" s="58" t="str">
        <f t="shared" si="459"/>
        <v>889,95</v>
      </c>
      <c r="L1718" s="51">
        <f t="shared" si="454"/>
        <v>890</v>
      </c>
      <c r="M1718" s="236">
        <v>1.2</v>
      </c>
      <c r="N1718" s="54">
        <v>60</v>
      </c>
      <c r="O1718" s="55">
        <f t="shared" si="455"/>
        <v>1128</v>
      </c>
      <c r="P1718" s="57">
        <f t="shared" si="456"/>
        <v>1128</v>
      </c>
      <c r="Q1718" s="23"/>
      <c r="R1718" s="23"/>
      <c r="S1718" s="46">
        <v>25</v>
      </c>
      <c r="T1718" s="46">
        <v>25</v>
      </c>
      <c r="U1718" s="46">
        <f t="shared" si="449"/>
        <v>200</v>
      </c>
      <c r="V1718" s="15">
        <f t="shared" si="458"/>
        <v>250</v>
      </c>
    </row>
    <row r="1719" spans="1:22" ht="13.5" customHeight="1">
      <c r="A1719" s="23" t="str">
        <f t="shared" si="450"/>
        <v>LW12 13080Kolor</v>
      </c>
      <c r="B1719" s="18" t="s">
        <v>96</v>
      </c>
      <c r="C1719" s="14" t="s">
        <v>2</v>
      </c>
      <c r="D1719" s="15">
        <v>130</v>
      </c>
      <c r="E1719" s="13">
        <v>80</v>
      </c>
      <c r="F1719" s="61" t="s">
        <v>1852</v>
      </c>
      <c r="G1719" s="43" t="str">
        <f t="shared" si="457"/>
        <v>64,35</v>
      </c>
      <c r="H1719" s="43" t="str">
        <f t="shared" si="451"/>
        <v>64,35</v>
      </c>
      <c r="I1719" s="43">
        <f t="shared" si="452"/>
        <v>67.349999999999994</v>
      </c>
      <c r="J1719" s="61" t="s">
        <v>1898</v>
      </c>
      <c r="K1719" s="58" t="str">
        <f t="shared" si="459"/>
        <v>995,77</v>
      </c>
      <c r="L1719" s="51">
        <f t="shared" si="454"/>
        <v>996</v>
      </c>
      <c r="M1719" s="236">
        <v>1.2</v>
      </c>
      <c r="N1719" s="54">
        <v>60</v>
      </c>
      <c r="O1719" s="55">
        <f t="shared" si="455"/>
        <v>1255.2</v>
      </c>
      <c r="P1719" s="57">
        <f t="shared" si="456"/>
        <v>1255</v>
      </c>
      <c r="Q1719" s="23"/>
      <c r="R1719" s="23"/>
      <c r="S1719" s="46">
        <v>25</v>
      </c>
      <c r="T1719" s="46">
        <v>25</v>
      </c>
      <c r="U1719" s="46">
        <f t="shared" si="449"/>
        <v>220</v>
      </c>
      <c r="V1719" s="15">
        <f t="shared" si="458"/>
        <v>270</v>
      </c>
    </row>
    <row r="1720" spans="1:22" ht="13.5" customHeight="1">
      <c r="A1720" s="23" t="str">
        <f t="shared" si="450"/>
        <v>LW13 13080Kolor</v>
      </c>
      <c r="B1720" s="18" t="s">
        <v>97</v>
      </c>
      <c r="C1720" s="14" t="s">
        <v>2</v>
      </c>
      <c r="D1720" s="15">
        <v>130</v>
      </c>
      <c r="E1720" s="13">
        <v>80</v>
      </c>
      <c r="F1720" s="61" t="s">
        <v>1853</v>
      </c>
      <c r="G1720" s="43" t="str">
        <f t="shared" si="457"/>
        <v>62,31</v>
      </c>
      <c r="H1720" s="43" t="str">
        <f t="shared" si="451"/>
        <v>62,31</v>
      </c>
      <c r="I1720" s="43">
        <f t="shared" si="452"/>
        <v>65.31</v>
      </c>
      <c r="J1720" s="61" t="s">
        <v>1899</v>
      </c>
      <c r="K1720" s="58" t="str">
        <f t="shared" si="459"/>
        <v>988,04</v>
      </c>
      <c r="L1720" s="51">
        <f t="shared" si="454"/>
        <v>989</v>
      </c>
      <c r="M1720" s="236">
        <v>1.2</v>
      </c>
      <c r="N1720" s="54">
        <v>60</v>
      </c>
      <c r="O1720" s="55">
        <f t="shared" si="455"/>
        <v>1246.8</v>
      </c>
      <c r="P1720" s="57">
        <f t="shared" si="456"/>
        <v>1246</v>
      </c>
      <c r="Q1720" s="23"/>
      <c r="R1720" s="23"/>
      <c r="S1720" s="46">
        <v>25</v>
      </c>
      <c r="T1720" s="46">
        <v>25</v>
      </c>
      <c r="U1720" s="46">
        <f t="shared" si="449"/>
        <v>220</v>
      </c>
      <c r="V1720" s="15">
        <f t="shared" si="458"/>
        <v>270</v>
      </c>
    </row>
    <row r="1721" spans="1:22" ht="13.5" customHeight="1">
      <c r="A1721" s="23" t="str">
        <f t="shared" si="450"/>
        <v>LW14 13080Kolor</v>
      </c>
      <c r="B1721" s="18" t="s">
        <v>98</v>
      </c>
      <c r="C1721" s="14" t="s">
        <v>2</v>
      </c>
      <c r="D1721" s="15">
        <v>130</v>
      </c>
      <c r="E1721" s="13">
        <v>80</v>
      </c>
      <c r="F1721" s="61" t="s">
        <v>1854</v>
      </c>
      <c r="G1721" s="43" t="str">
        <f t="shared" si="457"/>
        <v>65,13</v>
      </c>
      <c r="H1721" s="43" t="str">
        <f t="shared" si="451"/>
        <v>65,13</v>
      </c>
      <c r="I1721" s="43">
        <f t="shared" si="452"/>
        <v>68.13</v>
      </c>
      <c r="J1721" s="61" t="s">
        <v>1900</v>
      </c>
      <c r="K1721" s="58" t="str">
        <f>LEFT(J1721,FIND("zł",J1721)-2)</f>
        <v>1078,03</v>
      </c>
      <c r="L1721" s="51">
        <f>ROUNDUP(K1721,0)</f>
        <v>1079</v>
      </c>
      <c r="M1721" s="236">
        <v>1.2</v>
      </c>
      <c r="N1721" s="54">
        <v>60</v>
      </c>
      <c r="O1721" s="55">
        <f t="shared" si="455"/>
        <v>1354.8</v>
      </c>
      <c r="P1721" s="57">
        <f t="shared" si="456"/>
        <v>1354</v>
      </c>
      <c r="Q1721" s="23"/>
      <c r="R1721" s="23"/>
      <c r="S1721" s="46">
        <v>25</v>
      </c>
      <c r="T1721" s="46">
        <v>25</v>
      </c>
      <c r="U1721" s="46">
        <f t="shared" si="449"/>
        <v>220</v>
      </c>
      <c r="V1721" s="15">
        <f t="shared" si="458"/>
        <v>270</v>
      </c>
    </row>
    <row r="1722" spans="1:22" ht="13.5" customHeight="1">
      <c r="A1722" s="23" t="str">
        <f t="shared" si="450"/>
        <v>LW15 13080Kolor</v>
      </c>
      <c r="B1722" s="18" t="s">
        <v>99</v>
      </c>
      <c r="C1722" s="14" t="s">
        <v>2</v>
      </c>
      <c r="D1722" s="15">
        <v>130</v>
      </c>
      <c r="E1722" s="13">
        <v>80</v>
      </c>
      <c r="F1722" s="61" t="s">
        <v>1855</v>
      </c>
      <c r="G1722" s="43" t="str">
        <f t="shared" si="457"/>
        <v>60,77</v>
      </c>
      <c r="H1722" s="43" t="str">
        <f t="shared" si="451"/>
        <v>60,77</v>
      </c>
      <c r="I1722" s="43">
        <f t="shared" si="452"/>
        <v>63.77</v>
      </c>
      <c r="J1722" s="61" t="s">
        <v>1901</v>
      </c>
      <c r="K1722" s="58" t="str">
        <f t="shared" ref="K1722:K1741" si="460">LEFT(J1722,FIND("zł",J1722)-2)</f>
        <v>851,79</v>
      </c>
      <c r="L1722" s="51">
        <f t="shared" ref="L1722:L1741" si="461">ROUNDUP(K1722,0)</f>
        <v>852</v>
      </c>
      <c r="M1722" s="236">
        <v>1.2</v>
      </c>
      <c r="N1722" s="54">
        <v>60</v>
      </c>
      <c r="O1722" s="55">
        <f t="shared" si="455"/>
        <v>1082.4000000000001</v>
      </c>
      <c r="P1722" s="57">
        <f t="shared" si="456"/>
        <v>1082</v>
      </c>
      <c r="Q1722" s="23"/>
      <c r="R1722" s="23"/>
      <c r="S1722" s="46">
        <v>25</v>
      </c>
      <c r="T1722" s="46">
        <v>25</v>
      </c>
      <c r="U1722" s="46">
        <f t="shared" si="449"/>
        <v>200</v>
      </c>
      <c r="V1722" s="15">
        <f t="shared" si="458"/>
        <v>250</v>
      </c>
    </row>
    <row r="1723" spans="1:22" ht="13.5" customHeight="1">
      <c r="A1723" s="23" t="str">
        <f t="shared" si="450"/>
        <v>LW16 13080Kolor</v>
      </c>
      <c r="B1723" s="18" t="s">
        <v>100</v>
      </c>
      <c r="C1723" s="14" t="s">
        <v>2</v>
      </c>
      <c r="D1723" s="15">
        <v>130</v>
      </c>
      <c r="E1723" s="13">
        <v>80</v>
      </c>
      <c r="F1723" s="61" t="s">
        <v>1856</v>
      </c>
      <c r="G1723" s="43" t="str">
        <f t="shared" si="457"/>
        <v>63,62</v>
      </c>
      <c r="H1723" s="43" t="str">
        <f t="shared" si="451"/>
        <v>63,62</v>
      </c>
      <c r="I1723" s="43">
        <f t="shared" si="452"/>
        <v>66.62</v>
      </c>
      <c r="J1723" s="61" t="s">
        <v>1902</v>
      </c>
      <c r="K1723" s="58" t="str">
        <f t="shared" si="460"/>
        <v>987,84</v>
      </c>
      <c r="L1723" s="51">
        <f t="shared" si="461"/>
        <v>988</v>
      </c>
      <c r="M1723" s="236">
        <v>1.2</v>
      </c>
      <c r="N1723" s="54">
        <v>60</v>
      </c>
      <c r="O1723" s="55">
        <f t="shared" si="455"/>
        <v>1245.5999999999999</v>
      </c>
      <c r="P1723" s="57">
        <f t="shared" si="456"/>
        <v>1245</v>
      </c>
      <c r="Q1723" s="23"/>
      <c r="R1723" s="23"/>
      <c r="S1723" s="46">
        <v>25</v>
      </c>
      <c r="T1723" s="46">
        <v>25</v>
      </c>
      <c r="U1723" s="46">
        <f t="shared" si="449"/>
        <v>220</v>
      </c>
      <c r="V1723" s="15">
        <f t="shared" si="458"/>
        <v>270</v>
      </c>
    </row>
    <row r="1724" spans="1:22" ht="13.5" customHeight="1">
      <c r="A1724" s="23" t="str">
        <f t="shared" si="450"/>
        <v>LW17 13080Kolor</v>
      </c>
      <c r="B1724" s="18" t="s">
        <v>101</v>
      </c>
      <c r="C1724" s="14" t="s">
        <v>2</v>
      </c>
      <c r="D1724" s="15">
        <v>130</v>
      </c>
      <c r="E1724" s="13">
        <v>80</v>
      </c>
      <c r="F1724" s="61" t="s">
        <v>1857</v>
      </c>
      <c r="G1724" s="43" t="str">
        <f t="shared" si="457"/>
        <v>62,13</v>
      </c>
      <c r="H1724" s="43" t="str">
        <f t="shared" si="451"/>
        <v>62,13</v>
      </c>
      <c r="I1724" s="43">
        <f t="shared" si="452"/>
        <v>65.13</v>
      </c>
      <c r="J1724" s="61" t="s">
        <v>1903</v>
      </c>
      <c r="K1724" s="58" t="str">
        <f t="shared" si="460"/>
        <v>1055,49</v>
      </c>
      <c r="L1724" s="51">
        <f t="shared" si="461"/>
        <v>1056</v>
      </c>
      <c r="M1724" s="236">
        <v>1.2</v>
      </c>
      <c r="N1724" s="54">
        <v>60</v>
      </c>
      <c r="O1724" s="55">
        <f t="shared" si="455"/>
        <v>1327.2</v>
      </c>
      <c r="P1724" s="57">
        <f t="shared" si="456"/>
        <v>1327</v>
      </c>
      <c r="Q1724" s="23"/>
      <c r="R1724" s="23"/>
      <c r="S1724" s="46">
        <v>25</v>
      </c>
      <c r="T1724" s="46">
        <v>25</v>
      </c>
      <c r="U1724" s="46">
        <f t="shared" si="449"/>
        <v>220</v>
      </c>
      <c r="V1724" s="15">
        <f t="shared" si="458"/>
        <v>270</v>
      </c>
    </row>
    <row r="1725" spans="1:22" ht="13.5" customHeight="1">
      <c r="A1725" s="23" t="str">
        <f t="shared" si="450"/>
        <v>LW18 13080Kolor</v>
      </c>
      <c r="B1725" s="18" t="s">
        <v>102</v>
      </c>
      <c r="C1725" s="14" t="s">
        <v>2</v>
      </c>
      <c r="D1725" s="15">
        <v>130</v>
      </c>
      <c r="E1725" s="13">
        <v>80</v>
      </c>
      <c r="F1725" s="61" t="s">
        <v>1858</v>
      </c>
      <c r="G1725" s="43" t="str">
        <f t="shared" si="457"/>
        <v>64,95</v>
      </c>
      <c r="H1725" s="43" t="str">
        <f t="shared" si="451"/>
        <v>64,95</v>
      </c>
      <c r="I1725" s="43">
        <f t="shared" si="452"/>
        <v>67.95</v>
      </c>
      <c r="J1725" s="61" t="s">
        <v>1904</v>
      </c>
      <c r="K1725" s="58" t="str">
        <f t="shared" si="460"/>
        <v>1110,35</v>
      </c>
      <c r="L1725" s="51">
        <f t="shared" si="461"/>
        <v>1111</v>
      </c>
      <c r="M1725" s="236">
        <v>1.2</v>
      </c>
      <c r="N1725" s="54">
        <v>60</v>
      </c>
      <c r="O1725" s="55">
        <f t="shared" si="455"/>
        <v>1393.2</v>
      </c>
      <c r="P1725" s="57">
        <f t="shared" si="456"/>
        <v>1393</v>
      </c>
      <c r="Q1725" s="23"/>
      <c r="R1725" s="23"/>
      <c r="S1725" s="46">
        <v>25</v>
      </c>
      <c r="T1725" s="46">
        <v>25</v>
      </c>
      <c r="U1725" s="46">
        <f t="shared" si="449"/>
        <v>220</v>
      </c>
      <c r="V1725" s="15">
        <f t="shared" si="458"/>
        <v>270</v>
      </c>
    </row>
    <row r="1726" spans="1:22" ht="13.5" customHeight="1">
      <c r="A1726" s="23" t="str">
        <f t="shared" si="450"/>
        <v>LW19 13080Kolor</v>
      </c>
      <c r="B1726" s="18" t="s">
        <v>103</v>
      </c>
      <c r="C1726" s="14" t="s">
        <v>2</v>
      </c>
      <c r="D1726" s="15">
        <v>130</v>
      </c>
      <c r="E1726" s="13">
        <v>80</v>
      </c>
      <c r="F1726" s="61" t="s">
        <v>1859</v>
      </c>
      <c r="G1726" s="43" t="str">
        <f t="shared" si="457"/>
        <v>60,63</v>
      </c>
      <c r="H1726" s="43" t="str">
        <f t="shared" si="451"/>
        <v>60,63</v>
      </c>
      <c r="I1726" s="43">
        <f t="shared" si="452"/>
        <v>63.63</v>
      </c>
      <c r="J1726" s="61" t="s">
        <v>1905</v>
      </c>
      <c r="K1726" s="58" t="str">
        <f t="shared" si="460"/>
        <v>927,07</v>
      </c>
      <c r="L1726" s="51">
        <f t="shared" si="461"/>
        <v>928</v>
      </c>
      <c r="M1726" s="236">
        <v>1.2</v>
      </c>
      <c r="N1726" s="54">
        <v>60</v>
      </c>
      <c r="O1726" s="55">
        <f t="shared" si="455"/>
        <v>1173.5999999999999</v>
      </c>
      <c r="P1726" s="57">
        <f t="shared" si="456"/>
        <v>1173</v>
      </c>
      <c r="Q1726" s="23"/>
      <c r="R1726" s="23"/>
      <c r="S1726" s="46">
        <v>25</v>
      </c>
      <c r="T1726" s="46">
        <v>25</v>
      </c>
      <c r="U1726" s="46">
        <f t="shared" si="449"/>
        <v>200</v>
      </c>
      <c r="V1726" s="15">
        <f t="shared" si="458"/>
        <v>250</v>
      </c>
    </row>
    <row r="1727" spans="1:22" ht="13.5" customHeight="1">
      <c r="A1727" s="23" t="str">
        <f t="shared" si="450"/>
        <v>LW20 13080Kolor</v>
      </c>
      <c r="B1727" s="18" t="s">
        <v>105</v>
      </c>
      <c r="C1727" s="14" t="s">
        <v>2</v>
      </c>
      <c r="D1727" s="15">
        <v>130</v>
      </c>
      <c r="E1727" s="13">
        <v>80</v>
      </c>
      <c r="F1727" s="61" t="s">
        <v>1860</v>
      </c>
      <c r="G1727" s="43" t="str">
        <f t="shared" si="457"/>
        <v>63,48</v>
      </c>
      <c r="H1727" s="43" t="str">
        <f t="shared" si="451"/>
        <v>63,48</v>
      </c>
      <c r="I1727" s="43">
        <f t="shared" si="452"/>
        <v>66.47999999999999</v>
      </c>
      <c r="J1727" s="61" t="s">
        <v>1906</v>
      </c>
      <c r="K1727" s="58" t="str">
        <f t="shared" si="460"/>
        <v>1017,45</v>
      </c>
      <c r="L1727" s="51">
        <f t="shared" si="461"/>
        <v>1018</v>
      </c>
      <c r="M1727" s="236">
        <v>1.2</v>
      </c>
      <c r="N1727" s="54">
        <v>60</v>
      </c>
      <c r="O1727" s="55">
        <f t="shared" si="455"/>
        <v>1281.5999999999999</v>
      </c>
      <c r="P1727" s="57">
        <f t="shared" si="456"/>
        <v>1281</v>
      </c>
      <c r="Q1727" s="23"/>
      <c r="R1727" s="23"/>
      <c r="S1727" s="46">
        <v>25</v>
      </c>
      <c r="T1727" s="46">
        <v>25</v>
      </c>
      <c r="U1727" s="46">
        <f t="shared" si="449"/>
        <v>220</v>
      </c>
      <c r="V1727" s="15">
        <f t="shared" si="458"/>
        <v>270</v>
      </c>
    </row>
    <row r="1728" spans="1:22" ht="13.5" customHeight="1">
      <c r="A1728" s="23" t="str">
        <f t="shared" si="450"/>
        <v>LW2513080Kolor</v>
      </c>
      <c r="B1728" s="18" t="s">
        <v>559</v>
      </c>
      <c r="C1728" s="14" t="s">
        <v>2</v>
      </c>
      <c r="D1728" s="15">
        <v>130</v>
      </c>
      <c r="E1728" s="13">
        <v>80</v>
      </c>
      <c r="F1728" s="61" t="s">
        <v>3367</v>
      </c>
      <c r="G1728" s="43" t="str">
        <f t="shared" si="457"/>
        <v>49,99</v>
      </c>
      <c r="H1728" s="43" t="str">
        <f t="shared" si="451"/>
        <v>49,99</v>
      </c>
      <c r="I1728" s="43">
        <f t="shared" si="452"/>
        <v>52.99</v>
      </c>
      <c r="J1728" s="61" t="s">
        <v>3392</v>
      </c>
      <c r="K1728" s="58" t="str">
        <f t="shared" si="460"/>
        <v>812,44</v>
      </c>
      <c r="L1728" s="51">
        <f t="shared" si="461"/>
        <v>813</v>
      </c>
      <c r="M1728" s="236">
        <v>1.2</v>
      </c>
      <c r="N1728" s="54">
        <v>60</v>
      </c>
      <c r="O1728" s="55">
        <f t="shared" si="455"/>
        <v>1035.5999999999999</v>
      </c>
      <c r="P1728" s="57">
        <f t="shared" si="456"/>
        <v>1035</v>
      </c>
      <c r="Q1728" s="23"/>
      <c r="R1728" s="23"/>
      <c r="S1728" s="46">
        <v>25</v>
      </c>
      <c r="T1728" s="46">
        <v>25</v>
      </c>
      <c r="U1728" s="46">
        <f t="shared" si="449"/>
        <v>180</v>
      </c>
      <c r="V1728" s="15">
        <f t="shared" si="458"/>
        <v>230</v>
      </c>
    </row>
    <row r="1729" spans="1:22" ht="13.5" customHeight="1">
      <c r="A1729" s="23" t="str">
        <f t="shared" si="450"/>
        <v>LW2613080Kolor</v>
      </c>
      <c r="B1729" s="18" t="s">
        <v>560</v>
      </c>
      <c r="C1729" s="14" t="s">
        <v>2</v>
      </c>
      <c r="D1729" s="15">
        <v>130</v>
      </c>
      <c r="E1729" s="13">
        <v>80</v>
      </c>
      <c r="F1729" s="61" t="s">
        <v>3368</v>
      </c>
      <c r="G1729" s="43" t="str">
        <f t="shared" si="457"/>
        <v>52,81</v>
      </c>
      <c r="H1729" s="43" t="str">
        <f t="shared" si="451"/>
        <v>52,81</v>
      </c>
      <c r="I1729" s="43">
        <f t="shared" si="452"/>
        <v>55.81</v>
      </c>
      <c r="J1729" s="61" t="s">
        <v>3393</v>
      </c>
      <c r="K1729" s="58" t="str">
        <f t="shared" si="460"/>
        <v>938,19</v>
      </c>
      <c r="L1729" s="51">
        <f t="shared" si="461"/>
        <v>939</v>
      </c>
      <c r="M1729" s="236">
        <v>1.2</v>
      </c>
      <c r="N1729" s="54">
        <v>60</v>
      </c>
      <c r="O1729" s="55">
        <f t="shared" si="455"/>
        <v>1186.8</v>
      </c>
      <c r="P1729" s="57">
        <f t="shared" si="456"/>
        <v>1186</v>
      </c>
      <c r="Q1729" s="23"/>
      <c r="R1729" s="23"/>
      <c r="S1729" s="46">
        <v>25</v>
      </c>
      <c r="T1729" s="46">
        <v>25</v>
      </c>
      <c r="U1729" s="46">
        <f t="shared" si="449"/>
        <v>200</v>
      </c>
      <c r="V1729" s="15">
        <f t="shared" si="458"/>
        <v>250</v>
      </c>
    </row>
    <row r="1730" spans="1:22" ht="13.5" customHeight="1">
      <c r="A1730" s="23" t="str">
        <f t="shared" si="450"/>
        <v>LW2713080Kolor</v>
      </c>
      <c r="B1730" s="18" t="s">
        <v>1738</v>
      </c>
      <c r="C1730" s="14" t="s">
        <v>2</v>
      </c>
      <c r="D1730" s="15">
        <v>130</v>
      </c>
      <c r="E1730" s="13">
        <v>80</v>
      </c>
      <c r="F1730" s="61" t="s">
        <v>3369</v>
      </c>
      <c r="G1730" s="43" t="str">
        <f t="shared" si="457"/>
        <v>53,74</v>
      </c>
      <c r="H1730" s="43" t="str">
        <f t="shared" si="451"/>
        <v>53,74</v>
      </c>
      <c r="I1730" s="43">
        <f t="shared" si="452"/>
        <v>56.74</v>
      </c>
      <c r="J1730" s="61" t="s">
        <v>3394</v>
      </c>
      <c r="K1730" s="58" t="str">
        <f t="shared" si="460"/>
        <v>910,07</v>
      </c>
      <c r="L1730" s="51">
        <f t="shared" si="461"/>
        <v>911</v>
      </c>
      <c r="M1730" s="236">
        <v>1.2</v>
      </c>
      <c r="N1730" s="54">
        <v>60</v>
      </c>
      <c r="O1730" s="55">
        <f t="shared" si="455"/>
        <v>1153.2</v>
      </c>
      <c r="P1730" s="57">
        <f t="shared" si="456"/>
        <v>1153</v>
      </c>
      <c r="Q1730" s="23"/>
      <c r="R1730" s="23"/>
      <c r="S1730" s="46">
        <v>25</v>
      </c>
      <c r="T1730" s="46">
        <v>25</v>
      </c>
      <c r="U1730" s="46">
        <f t="shared" si="449"/>
        <v>200</v>
      </c>
      <c r="V1730" s="15">
        <f t="shared" si="458"/>
        <v>250</v>
      </c>
    </row>
    <row r="1731" spans="1:22" ht="13.5" customHeight="1">
      <c r="A1731" s="23" t="str">
        <f t="shared" si="450"/>
        <v>LW2813080Kolor</v>
      </c>
      <c r="B1731" s="18" t="s">
        <v>1739</v>
      </c>
      <c r="C1731" s="14" t="s">
        <v>2</v>
      </c>
      <c r="D1731" s="15">
        <v>130</v>
      </c>
      <c r="E1731" s="13">
        <v>80</v>
      </c>
      <c r="F1731" s="61" t="s">
        <v>69</v>
      </c>
      <c r="G1731" s="43" t="str">
        <f t="shared" si="457"/>
        <v>56,71</v>
      </c>
      <c r="H1731" s="43" t="str">
        <f t="shared" si="451"/>
        <v>56,71</v>
      </c>
      <c r="I1731" s="43">
        <f t="shared" si="452"/>
        <v>59.71</v>
      </c>
      <c r="J1731" s="61" t="s">
        <v>3395</v>
      </c>
      <c r="K1731" s="58" t="str">
        <f t="shared" si="460"/>
        <v>1056,23</v>
      </c>
      <c r="L1731" s="51">
        <f t="shared" si="461"/>
        <v>1057</v>
      </c>
      <c r="M1731" s="236">
        <v>1.2</v>
      </c>
      <c r="N1731" s="54">
        <v>60</v>
      </c>
      <c r="O1731" s="55">
        <f t="shared" si="455"/>
        <v>1328.3999999999999</v>
      </c>
      <c r="P1731" s="57">
        <f t="shared" si="456"/>
        <v>1328</v>
      </c>
      <c r="Q1731" s="23"/>
      <c r="R1731" s="23"/>
      <c r="S1731" s="46">
        <v>25</v>
      </c>
      <c r="T1731" s="46">
        <v>25</v>
      </c>
      <c r="U1731" s="46">
        <f t="shared" si="449"/>
        <v>200</v>
      </c>
      <c r="V1731" s="15">
        <f t="shared" si="458"/>
        <v>250</v>
      </c>
    </row>
    <row r="1732" spans="1:22" ht="13.5" customHeight="1">
      <c r="A1732" s="23" t="str">
        <f t="shared" si="450"/>
        <v>LW2913080Kolor</v>
      </c>
      <c r="B1732" s="18" t="s">
        <v>1740</v>
      </c>
      <c r="C1732" s="14" t="s">
        <v>2</v>
      </c>
      <c r="D1732" s="15">
        <v>130</v>
      </c>
      <c r="E1732" s="13">
        <v>80</v>
      </c>
      <c r="F1732" s="61" t="s">
        <v>3370</v>
      </c>
      <c r="G1732" s="43" t="str">
        <f t="shared" si="457"/>
        <v>60,12</v>
      </c>
      <c r="H1732" s="43" t="str">
        <f t="shared" si="451"/>
        <v>60,12</v>
      </c>
      <c r="I1732" s="43">
        <f t="shared" si="452"/>
        <v>63.12</v>
      </c>
      <c r="J1732" s="61" t="s">
        <v>3396</v>
      </c>
      <c r="K1732" s="58" t="str">
        <f t="shared" si="460"/>
        <v>1000,96</v>
      </c>
      <c r="L1732" s="51">
        <f t="shared" si="461"/>
        <v>1001</v>
      </c>
      <c r="M1732" s="236">
        <v>1.2</v>
      </c>
      <c r="N1732" s="54">
        <v>60</v>
      </c>
      <c r="O1732" s="55">
        <f t="shared" si="455"/>
        <v>1261.2</v>
      </c>
      <c r="P1732" s="57">
        <f t="shared" si="456"/>
        <v>1261</v>
      </c>
      <c r="Q1732" s="23"/>
      <c r="R1732" s="23"/>
      <c r="S1732" s="46">
        <v>25</v>
      </c>
      <c r="T1732" s="46">
        <v>25</v>
      </c>
      <c r="U1732" s="46">
        <f t="shared" si="449"/>
        <v>200</v>
      </c>
      <c r="V1732" s="15">
        <f t="shared" si="458"/>
        <v>250</v>
      </c>
    </row>
    <row r="1733" spans="1:22" ht="13.5" customHeight="1">
      <c r="A1733" s="23" t="str">
        <f t="shared" si="450"/>
        <v>LW3013080Kolor</v>
      </c>
      <c r="B1733" s="18" t="s">
        <v>1742</v>
      </c>
      <c r="C1733" s="14" t="s">
        <v>2</v>
      </c>
      <c r="D1733" s="15">
        <v>130</v>
      </c>
      <c r="E1733" s="13">
        <v>80</v>
      </c>
      <c r="F1733" s="61" t="s">
        <v>3371</v>
      </c>
      <c r="G1733" s="43" t="str">
        <f t="shared" si="457"/>
        <v>63,09</v>
      </c>
      <c r="H1733" s="43" t="str">
        <f t="shared" si="451"/>
        <v>63,09</v>
      </c>
      <c r="I1733" s="43">
        <f t="shared" si="452"/>
        <v>66.09</v>
      </c>
      <c r="J1733" s="61" t="s">
        <v>3397</v>
      </c>
      <c r="K1733" s="58" t="str">
        <f t="shared" si="460"/>
        <v>1188,73</v>
      </c>
      <c r="L1733" s="51">
        <f t="shared" si="461"/>
        <v>1189</v>
      </c>
      <c r="M1733" s="236">
        <v>1.2</v>
      </c>
      <c r="N1733" s="54">
        <v>60</v>
      </c>
      <c r="O1733" s="55">
        <f t="shared" si="455"/>
        <v>1486.8</v>
      </c>
      <c r="P1733" s="57">
        <f t="shared" si="456"/>
        <v>1486</v>
      </c>
      <c r="Q1733" s="23"/>
      <c r="R1733" s="23"/>
      <c r="S1733" s="46">
        <v>25</v>
      </c>
      <c r="T1733" s="46">
        <v>25</v>
      </c>
      <c r="U1733" s="46">
        <f t="shared" si="449"/>
        <v>220</v>
      </c>
      <c r="V1733" s="15">
        <f t="shared" si="458"/>
        <v>270</v>
      </c>
    </row>
    <row r="1734" spans="1:22" ht="13.5" customHeight="1">
      <c r="A1734" s="23" t="str">
        <f t="shared" si="450"/>
        <v>LW3113080Kolor</v>
      </c>
      <c r="B1734" s="18" t="s">
        <v>1743</v>
      </c>
      <c r="C1734" s="14" t="s">
        <v>2</v>
      </c>
      <c r="D1734" s="15">
        <v>130</v>
      </c>
      <c r="E1734" s="13">
        <v>80</v>
      </c>
      <c r="F1734" s="61" t="s">
        <v>3372</v>
      </c>
      <c r="G1734" s="43" t="str">
        <f t="shared" si="457"/>
        <v>64,73</v>
      </c>
      <c r="H1734" s="43" t="str">
        <f t="shared" si="451"/>
        <v>64,73</v>
      </c>
      <c r="I1734" s="43">
        <f t="shared" si="452"/>
        <v>67.73</v>
      </c>
      <c r="J1734" s="61" t="s">
        <v>3398</v>
      </c>
      <c r="K1734" s="58" t="str">
        <f t="shared" si="460"/>
        <v>1156,33</v>
      </c>
      <c r="L1734" s="51">
        <f t="shared" si="461"/>
        <v>1157</v>
      </c>
      <c r="M1734" s="53">
        <v>1.1000000000000001</v>
      </c>
      <c r="N1734" s="54">
        <v>60</v>
      </c>
      <c r="O1734" s="55">
        <f t="shared" si="455"/>
        <v>1332.7</v>
      </c>
      <c r="P1734" s="57">
        <f t="shared" si="456"/>
        <v>1332</v>
      </c>
      <c r="Q1734" s="23"/>
      <c r="R1734" s="23"/>
      <c r="S1734" s="46">
        <v>25</v>
      </c>
      <c r="T1734" s="46">
        <v>25</v>
      </c>
      <c r="U1734" s="46">
        <f t="shared" si="449"/>
        <v>220</v>
      </c>
      <c r="V1734" s="15">
        <f t="shared" si="458"/>
        <v>270</v>
      </c>
    </row>
    <row r="1735" spans="1:22" ht="13.5" customHeight="1">
      <c r="A1735" s="23" t="str">
        <f t="shared" si="450"/>
        <v>LW3213080Kolor</v>
      </c>
      <c r="B1735" s="18" t="s">
        <v>1744</v>
      </c>
      <c r="C1735" s="14" t="s">
        <v>2</v>
      </c>
      <c r="D1735" s="15">
        <v>130</v>
      </c>
      <c r="E1735" s="13">
        <v>80</v>
      </c>
      <c r="F1735" s="61" t="s">
        <v>3373</v>
      </c>
      <c r="G1735" s="43" t="str">
        <f t="shared" si="457"/>
        <v>67,7</v>
      </c>
      <c r="H1735" s="43" t="str">
        <f t="shared" si="451"/>
        <v>67,7</v>
      </c>
      <c r="I1735" s="43">
        <f t="shared" si="452"/>
        <v>70.7</v>
      </c>
      <c r="J1735" s="61" t="s">
        <v>3399</v>
      </c>
      <c r="K1735" s="58" t="str">
        <f t="shared" si="460"/>
        <v>1305,87</v>
      </c>
      <c r="L1735" s="51">
        <f t="shared" si="461"/>
        <v>1306</v>
      </c>
      <c r="M1735" s="53">
        <v>1.1000000000000001</v>
      </c>
      <c r="N1735" s="54">
        <v>60</v>
      </c>
      <c r="O1735" s="55">
        <f t="shared" si="455"/>
        <v>1496.6000000000001</v>
      </c>
      <c r="P1735" s="57">
        <f t="shared" si="456"/>
        <v>1496</v>
      </c>
      <c r="Q1735" s="23"/>
      <c r="R1735" s="23"/>
      <c r="S1735" s="46">
        <v>25</v>
      </c>
      <c r="T1735" s="46">
        <v>25</v>
      </c>
      <c r="U1735" s="46">
        <f t="shared" si="449"/>
        <v>220</v>
      </c>
      <c r="V1735" s="15">
        <f t="shared" si="458"/>
        <v>270</v>
      </c>
    </row>
    <row r="1736" spans="1:22" ht="13.5" customHeight="1">
      <c r="A1736" s="23" t="str">
        <f t="shared" si="450"/>
        <v>LW3313080Kolor</v>
      </c>
      <c r="B1736" s="18" t="s">
        <v>1745</v>
      </c>
      <c r="C1736" s="14" t="s">
        <v>2</v>
      </c>
      <c r="D1736" s="15">
        <v>130</v>
      </c>
      <c r="E1736" s="13">
        <v>80</v>
      </c>
      <c r="F1736" s="61" t="s">
        <v>3374</v>
      </c>
      <c r="G1736" s="43" t="str">
        <f t="shared" si="457"/>
        <v>69,61</v>
      </c>
      <c r="H1736" s="43" t="str">
        <f t="shared" si="451"/>
        <v>69,61</v>
      </c>
      <c r="I1736" s="43">
        <f t="shared" si="452"/>
        <v>72.61</v>
      </c>
      <c r="J1736" s="61" t="s">
        <v>3400</v>
      </c>
      <c r="K1736" s="58" t="str">
        <f t="shared" si="460"/>
        <v>1147,05</v>
      </c>
      <c r="L1736" s="51">
        <f t="shared" si="461"/>
        <v>1148</v>
      </c>
      <c r="M1736" s="53">
        <v>1.1000000000000001</v>
      </c>
      <c r="N1736" s="54">
        <v>60</v>
      </c>
      <c r="O1736" s="55">
        <f t="shared" si="455"/>
        <v>1322.8000000000002</v>
      </c>
      <c r="P1736" s="57">
        <f t="shared" si="456"/>
        <v>1322</v>
      </c>
      <c r="Q1736" s="23"/>
      <c r="R1736" s="23"/>
      <c r="S1736" s="46">
        <v>25</v>
      </c>
      <c r="T1736" s="46">
        <v>25</v>
      </c>
      <c r="U1736" s="46">
        <f t="shared" si="449"/>
        <v>220</v>
      </c>
      <c r="V1736" s="15">
        <f t="shared" si="458"/>
        <v>270</v>
      </c>
    </row>
    <row r="1737" spans="1:22" ht="13.5" customHeight="1">
      <c r="A1737" s="23" t="str">
        <f t="shared" si="450"/>
        <v>LW3413080Kolor</v>
      </c>
      <c r="B1737" s="18" t="s">
        <v>1746</v>
      </c>
      <c r="C1737" s="14" t="s">
        <v>2</v>
      </c>
      <c r="D1737" s="15">
        <v>130</v>
      </c>
      <c r="E1737" s="13">
        <v>80</v>
      </c>
      <c r="F1737" s="61" t="s">
        <v>3375</v>
      </c>
      <c r="G1737" s="43" t="str">
        <f t="shared" si="457"/>
        <v>68,12</v>
      </c>
      <c r="H1737" s="43" t="str">
        <f t="shared" si="451"/>
        <v>68,12</v>
      </c>
      <c r="I1737" s="43">
        <f t="shared" si="452"/>
        <v>71.12</v>
      </c>
      <c r="J1737" s="61" t="s">
        <v>3401</v>
      </c>
      <c r="K1737" s="58" t="str">
        <f t="shared" si="460"/>
        <v>1312,90</v>
      </c>
      <c r="L1737" s="51">
        <f t="shared" si="461"/>
        <v>1313</v>
      </c>
      <c r="M1737" s="53">
        <v>1.1000000000000001</v>
      </c>
      <c r="N1737" s="54">
        <v>60</v>
      </c>
      <c r="O1737" s="55">
        <f t="shared" si="455"/>
        <v>1504.3000000000002</v>
      </c>
      <c r="P1737" s="57">
        <f t="shared" si="456"/>
        <v>1504</v>
      </c>
      <c r="Q1737" s="23"/>
      <c r="R1737" s="23"/>
      <c r="S1737" s="46">
        <v>25</v>
      </c>
      <c r="T1737" s="46">
        <v>25</v>
      </c>
      <c r="U1737" s="46">
        <f t="shared" si="449"/>
        <v>220</v>
      </c>
      <c r="V1737" s="15">
        <f t="shared" si="458"/>
        <v>270</v>
      </c>
    </row>
    <row r="1738" spans="1:22" ht="13.5" customHeight="1">
      <c r="A1738" s="23" t="str">
        <f t="shared" si="450"/>
        <v>LW3513080Kolor</v>
      </c>
      <c r="B1738" s="18" t="s">
        <v>1747</v>
      </c>
      <c r="C1738" s="14" t="s">
        <v>2</v>
      </c>
      <c r="D1738" s="15">
        <v>130</v>
      </c>
      <c r="E1738" s="13">
        <v>80</v>
      </c>
      <c r="F1738" s="61" t="s">
        <v>3376</v>
      </c>
      <c r="G1738" s="43" t="str">
        <f t="shared" si="457"/>
        <v>60,76</v>
      </c>
      <c r="H1738" s="43" t="str">
        <f t="shared" si="451"/>
        <v>60,76</v>
      </c>
      <c r="I1738" s="43">
        <f t="shared" si="452"/>
        <v>63.76</v>
      </c>
      <c r="J1738" s="61" t="s">
        <v>3402</v>
      </c>
      <c r="K1738" s="58" t="str">
        <f t="shared" si="460"/>
        <v>935,59</v>
      </c>
      <c r="L1738" s="51">
        <f t="shared" si="461"/>
        <v>936</v>
      </c>
      <c r="M1738" s="53">
        <v>1.1000000000000001</v>
      </c>
      <c r="N1738" s="54">
        <v>60</v>
      </c>
      <c r="O1738" s="55">
        <f t="shared" si="455"/>
        <v>1089.6000000000001</v>
      </c>
      <c r="P1738" s="57">
        <f t="shared" si="456"/>
        <v>1089</v>
      </c>
      <c r="Q1738" s="23"/>
      <c r="R1738" s="23"/>
      <c r="S1738" s="46">
        <v>25</v>
      </c>
      <c r="T1738" s="46">
        <v>25</v>
      </c>
      <c r="U1738" s="46">
        <f t="shared" si="449"/>
        <v>200</v>
      </c>
      <c r="V1738" s="15">
        <f t="shared" si="458"/>
        <v>250</v>
      </c>
    </row>
    <row r="1739" spans="1:22" ht="13.5" customHeight="1">
      <c r="A1739" s="23" t="str">
        <f t="shared" si="450"/>
        <v>LW3613080Kolor</v>
      </c>
      <c r="B1739" s="18" t="s">
        <v>1748</v>
      </c>
      <c r="C1739" s="14" t="s">
        <v>2</v>
      </c>
      <c r="D1739" s="15">
        <v>130</v>
      </c>
      <c r="E1739" s="13">
        <v>80</v>
      </c>
      <c r="F1739" s="61" t="s">
        <v>3377</v>
      </c>
      <c r="G1739" s="43" t="str">
        <f t="shared" si="457"/>
        <v>63,73</v>
      </c>
      <c r="H1739" s="43" t="str">
        <f t="shared" si="451"/>
        <v>63,73</v>
      </c>
      <c r="I1739" s="43">
        <f t="shared" si="452"/>
        <v>66.72999999999999</v>
      </c>
      <c r="J1739" s="61" t="s">
        <v>3403</v>
      </c>
      <c r="K1739" s="58" t="str">
        <f t="shared" si="460"/>
        <v>1085,14</v>
      </c>
      <c r="L1739" s="51">
        <f t="shared" si="461"/>
        <v>1086</v>
      </c>
      <c r="M1739" s="53">
        <v>1.1000000000000001</v>
      </c>
      <c r="N1739" s="54">
        <v>60</v>
      </c>
      <c r="O1739" s="55">
        <f t="shared" si="455"/>
        <v>1254.6000000000001</v>
      </c>
      <c r="P1739" s="57">
        <f t="shared" si="456"/>
        <v>1254</v>
      </c>
      <c r="Q1739" s="23"/>
      <c r="R1739" s="23"/>
      <c r="S1739" s="46">
        <v>25</v>
      </c>
      <c r="T1739" s="46">
        <v>25</v>
      </c>
      <c r="U1739" s="46">
        <f t="shared" si="449"/>
        <v>220</v>
      </c>
      <c r="V1739" s="15">
        <f t="shared" si="458"/>
        <v>270</v>
      </c>
    </row>
    <row r="1740" spans="1:22" ht="13.5" customHeight="1">
      <c r="A1740" s="23" t="str">
        <f t="shared" si="450"/>
        <v>LW3713080Kolor</v>
      </c>
      <c r="B1740" s="18" t="s">
        <v>1907</v>
      </c>
      <c r="C1740" s="14" t="s">
        <v>2</v>
      </c>
      <c r="D1740" s="15">
        <v>130</v>
      </c>
      <c r="E1740" s="13">
        <v>80</v>
      </c>
      <c r="F1740" s="61" t="s">
        <v>3065</v>
      </c>
      <c r="G1740" s="43" t="str">
        <f t="shared" si="457"/>
        <v>61,54</v>
      </c>
      <c r="H1740" s="43" t="str">
        <f t="shared" si="451"/>
        <v>61,54</v>
      </c>
      <c r="I1740" s="43">
        <f t="shared" si="452"/>
        <v>64.539999999999992</v>
      </c>
      <c r="J1740" s="61" t="s">
        <v>3404</v>
      </c>
      <c r="K1740" s="58" t="str">
        <f t="shared" si="460"/>
        <v>877,15</v>
      </c>
      <c r="L1740" s="51">
        <f t="shared" si="461"/>
        <v>878</v>
      </c>
      <c r="M1740" s="53">
        <v>1.1000000000000001</v>
      </c>
      <c r="N1740" s="54">
        <v>60</v>
      </c>
      <c r="O1740" s="55">
        <f t="shared" si="455"/>
        <v>1025.8000000000002</v>
      </c>
      <c r="P1740" s="57">
        <f t="shared" si="456"/>
        <v>1025</v>
      </c>
      <c r="Q1740" s="23"/>
      <c r="R1740" s="23"/>
      <c r="S1740" s="46">
        <v>25</v>
      </c>
      <c r="T1740" s="46">
        <v>25</v>
      </c>
      <c r="U1740" s="46">
        <f t="shared" si="449"/>
        <v>200</v>
      </c>
      <c r="V1740" s="15">
        <f t="shared" si="458"/>
        <v>250</v>
      </c>
    </row>
    <row r="1741" spans="1:22" s="4" customFormat="1" ht="13.5" customHeight="1">
      <c r="A1741" s="23" t="str">
        <f t="shared" si="450"/>
        <v>LW3813080Kolor</v>
      </c>
      <c r="B1741" s="18" t="s">
        <v>1978</v>
      </c>
      <c r="C1741" s="14" t="s">
        <v>2</v>
      </c>
      <c r="D1741" s="15">
        <v>130</v>
      </c>
      <c r="E1741" s="13">
        <v>80</v>
      </c>
      <c r="F1741" s="61" t="s">
        <v>3070</v>
      </c>
      <c r="G1741" s="43" t="str">
        <f t="shared" si="457"/>
        <v>61,16</v>
      </c>
      <c r="H1741" s="43" t="str">
        <f t="shared" si="451"/>
        <v>61,16</v>
      </c>
      <c r="I1741" s="43">
        <f t="shared" si="452"/>
        <v>64.16</v>
      </c>
      <c r="J1741" s="61" t="s">
        <v>3405</v>
      </c>
      <c r="K1741" s="58" t="str">
        <f t="shared" si="460"/>
        <v>1003,33</v>
      </c>
      <c r="L1741" s="51">
        <f t="shared" si="461"/>
        <v>1004</v>
      </c>
      <c r="M1741" s="53">
        <v>1.1000000000000001</v>
      </c>
      <c r="N1741" s="54">
        <v>60</v>
      </c>
      <c r="O1741" s="55">
        <f t="shared" si="455"/>
        <v>1164.4000000000001</v>
      </c>
      <c r="P1741" s="57">
        <f t="shared" si="456"/>
        <v>1164</v>
      </c>
      <c r="Q1741" s="23"/>
      <c r="R1741" s="23"/>
      <c r="S1741" s="46">
        <v>25</v>
      </c>
      <c r="T1741" s="46">
        <v>25</v>
      </c>
      <c r="U1741" s="46">
        <f t="shared" si="449"/>
        <v>200</v>
      </c>
      <c r="V1741" s="15">
        <f t="shared" si="458"/>
        <v>250</v>
      </c>
    </row>
    <row r="1742" spans="1:22" ht="13.5" customHeight="1">
      <c r="A1742" s="235" t="str">
        <f t="shared" ref="A1742:A1778" si="462">CONCATENATE(B1742,D1742,E1742,C1742)</f>
        <v>LW duble 1 13080Drewnopodobne</v>
      </c>
      <c r="B1742" s="18" t="s">
        <v>90</v>
      </c>
      <c r="C1742" s="14" t="s">
        <v>432</v>
      </c>
      <c r="D1742" s="15">
        <v>130</v>
      </c>
      <c r="E1742" s="13">
        <v>80</v>
      </c>
      <c r="F1742" s="61" t="s">
        <v>1839</v>
      </c>
      <c r="G1742" s="43" t="str">
        <f t="shared" ref="G1742:G1778" si="463">LEFT(F1742,FIND("kg",F1742)-2)</f>
        <v>62,1</v>
      </c>
      <c r="H1742" s="43" t="str">
        <f t="shared" ref="H1742:H1778" si="464">MID(G1742,1,5)</f>
        <v>62,1</v>
      </c>
      <c r="I1742" s="43">
        <f>H1742+3</f>
        <v>65.099999999999994</v>
      </c>
      <c r="J1742" s="56"/>
      <c r="K1742" s="58">
        <f t="shared" ref="K1742:K1778" si="465">P1668+(P1705-P1668)/2</f>
        <v>1038.5</v>
      </c>
      <c r="L1742" s="51">
        <f t="shared" ref="L1742:L1778" si="466">ROUNDUP(K1742,0)</f>
        <v>1039</v>
      </c>
      <c r="M1742" s="53">
        <v>1.1000000000000001</v>
      </c>
      <c r="N1742" s="54">
        <v>60</v>
      </c>
      <c r="O1742" s="55">
        <f t="shared" ref="O1742:O1778" si="467">L1742*M1742+N1742</f>
        <v>1202.9000000000001</v>
      </c>
      <c r="P1742" s="57">
        <f t="shared" ref="P1742:P1778" si="468">INT(O1742)</f>
        <v>1202</v>
      </c>
      <c r="Q1742" s="23"/>
      <c r="R1742" s="23"/>
      <c r="S1742" s="46">
        <v>25</v>
      </c>
      <c r="T1742" s="46">
        <v>25</v>
      </c>
      <c r="U1742" s="46">
        <f t="shared" si="449"/>
        <v>200</v>
      </c>
      <c r="V1742" s="15">
        <f t="shared" ref="V1742:V1778" si="469">SUM(S1742:U1742)</f>
        <v>250</v>
      </c>
    </row>
    <row r="1743" spans="1:22" ht="13.5" customHeight="1">
      <c r="A1743" s="235" t="str">
        <f t="shared" si="462"/>
        <v>LW duble 2 13080Drewnopodobne</v>
      </c>
      <c r="B1743" s="18" t="s">
        <v>91</v>
      </c>
      <c r="C1743" s="14" t="s">
        <v>432</v>
      </c>
      <c r="D1743" s="15">
        <v>130</v>
      </c>
      <c r="E1743" s="13">
        <v>80</v>
      </c>
      <c r="F1743" s="61" t="s">
        <v>1840</v>
      </c>
      <c r="G1743" s="43" t="str">
        <f t="shared" si="463"/>
        <v>55,63</v>
      </c>
      <c r="H1743" s="43" t="str">
        <f t="shared" si="464"/>
        <v>55,63</v>
      </c>
      <c r="I1743" s="43">
        <f t="shared" ref="I1743:I1778" si="470">H1743+3</f>
        <v>58.63</v>
      </c>
      <c r="J1743" s="44"/>
      <c r="K1743" s="58">
        <f t="shared" si="465"/>
        <v>1115</v>
      </c>
      <c r="L1743" s="51">
        <f t="shared" si="466"/>
        <v>1115</v>
      </c>
      <c r="M1743" s="53">
        <v>1.1000000000000001</v>
      </c>
      <c r="N1743" s="54">
        <v>60</v>
      </c>
      <c r="O1743" s="55">
        <f t="shared" si="467"/>
        <v>1286.5</v>
      </c>
      <c r="P1743" s="57">
        <f t="shared" si="468"/>
        <v>1286</v>
      </c>
      <c r="Q1743" s="23"/>
      <c r="R1743" s="23"/>
      <c r="S1743" s="46">
        <v>25</v>
      </c>
      <c r="T1743" s="46">
        <v>25</v>
      </c>
      <c r="U1743" s="46">
        <f t="shared" si="449"/>
        <v>200</v>
      </c>
      <c r="V1743" s="15">
        <f t="shared" si="469"/>
        <v>250</v>
      </c>
    </row>
    <row r="1744" spans="1:22" ht="13.5" customHeight="1">
      <c r="A1744" s="235" t="str">
        <f t="shared" si="462"/>
        <v>LW duble 3 13080Drewnopodobne</v>
      </c>
      <c r="B1744" s="18" t="s">
        <v>92</v>
      </c>
      <c r="C1744" s="14" t="s">
        <v>432</v>
      </c>
      <c r="D1744" s="15">
        <v>130</v>
      </c>
      <c r="E1744" s="13">
        <v>80</v>
      </c>
      <c r="F1744" s="61" t="s">
        <v>1841</v>
      </c>
      <c r="G1744" s="43" t="str">
        <f t="shared" si="463"/>
        <v>66,72</v>
      </c>
      <c r="H1744" s="43" t="str">
        <f t="shared" si="464"/>
        <v>66,72</v>
      </c>
      <c r="I1744" s="43">
        <f t="shared" si="470"/>
        <v>69.72</v>
      </c>
      <c r="J1744" s="44"/>
      <c r="K1744" s="58">
        <f t="shared" si="465"/>
        <v>1457</v>
      </c>
      <c r="L1744" s="51">
        <f t="shared" si="466"/>
        <v>1457</v>
      </c>
      <c r="M1744" s="53">
        <v>1.1000000000000001</v>
      </c>
      <c r="N1744" s="54">
        <v>60</v>
      </c>
      <c r="O1744" s="55">
        <f t="shared" si="467"/>
        <v>1662.7</v>
      </c>
      <c r="P1744" s="57">
        <f t="shared" si="468"/>
        <v>1662</v>
      </c>
      <c r="Q1744" s="23"/>
      <c r="R1744" s="23"/>
      <c r="S1744" s="46">
        <v>25</v>
      </c>
      <c r="T1744" s="46">
        <v>25</v>
      </c>
      <c r="U1744" s="46">
        <f t="shared" si="449"/>
        <v>220</v>
      </c>
      <c r="V1744" s="15">
        <f t="shared" si="469"/>
        <v>270</v>
      </c>
    </row>
    <row r="1745" spans="1:22" ht="13.5" customHeight="1">
      <c r="A1745" s="235" t="str">
        <f t="shared" si="462"/>
        <v>LW1 13080Drewnopodobne</v>
      </c>
      <c r="B1745" s="18" t="s">
        <v>93</v>
      </c>
      <c r="C1745" s="14" t="s">
        <v>432</v>
      </c>
      <c r="D1745" s="15">
        <v>130</v>
      </c>
      <c r="E1745" s="13">
        <v>80</v>
      </c>
      <c r="F1745" s="61" t="s">
        <v>17</v>
      </c>
      <c r="G1745" s="43" t="str">
        <f t="shared" si="463"/>
        <v>45,88</v>
      </c>
      <c r="H1745" s="43" t="str">
        <f t="shared" si="464"/>
        <v>45,88</v>
      </c>
      <c r="I1745" s="43">
        <f t="shared" si="470"/>
        <v>48.88</v>
      </c>
      <c r="J1745" s="44"/>
      <c r="K1745" s="58">
        <f t="shared" si="465"/>
        <v>749</v>
      </c>
      <c r="L1745" s="51">
        <f t="shared" si="466"/>
        <v>749</v>
      </c>
      <c r="M1745" s="53">
        <v>1.1000000000000001</v>
      </c>
      <c r="N1745" s="54">
        <v>60</v>
      </c>
      <c r="O1745" s="55">
        <f t="shared" si="467"/>
        <v>883.90000000000009</v>
      </c>
      <c r="P1745" s="57">
        <f t="shared" si="468"/>
        <v>883</v>
      </c>
      <c r="Q1745" s="23"/>
      <c r="R1745" s="23"/>
      <c r="S1745" s="46">
        <v>25</v>
      </c>
      <c r="T1745" s="46">
        <v>25</v>
      </c>
      <c r="U1745" s="46">
        <f t="shared" si="449"/>
        <v>160</v>
      </c>
      <c r="V1745" s="15">
        <f t="shared" si="469"/>
        <v>210</v>
      </c>
    </row>
    <row r="1746" spans="1:22" ht="13.5" customHeight="1">
      <c r="A1746" s="235" t="str">
        <f t="shared" si="462"/>
        <v>LW2 13080Drewnopodobne</v>
      </c>
      <c r="B1746" s="18" t="s">
        <v>104</v>
      </c>
      <c r="C1746" s="14" t="s">
        <v>432</v>
      </c>
      <c r="D1746" s="15">
        <v>130</v>
      </c>
      <c r="E1746" s="13">
        <v>80</v>
      </c>
      <c r="F1746" s="61" t="s">
        <v>1842</v>
      </c>
      <c r="G1746" s="43" t="str">
        <f t="shared" si="463"/>
        <v>47,36</v>
      </c>
      <c r="H1746" s="43" t="str">
        <f t="shared" si="464"/>
        <v>47,36</v>
      </c>
      <c r="I1746" s="43">
        <f t="shared" si="470"/>
        <v>50.36</v>
      </c>
      <c r="J1746" s="44"/>
      <c r="K1746" s="58">
        <f t="shared" si="465"/>
        <v>805.5</v>
      </c>
      <c r="L1746" s="51">
        <f t="shared" si="466"/>
        <v>806</v>
      </c>
      <c r="M1746" s="53">
        <v>1.1000000000000001</v>
      </c>
      <c r="N1746" s="54">
        <v>60</v>
      </c>
      <c r="O1746" s="55">
        <f t="shared" si="467"/>
        <v>946.6</v>
      </c>
      <c r="P1746" s="57">
        <f t="shared" si="468"/>
        <v>946</v>
      </c>
      <c r="Q1746" s="23"/>
      <c r="R1746" s="23"/>
      <c r="S1746" s="46">
        <v>25</v>
      </c>
      <c r="T1746" s="46">
        <v>25</v>
      </c>
      <c r="U1746" s="46">
        <f t="shared" si="449"/>
        <v>180</v>
      </c>
      <c r="V1746" s="15">
        <f t="shared" si="469"/>
        <v>230</v>
      </c>
    </row>
    <row r="1747" spans="1:22" ht="13.5" customHeight="1">
      <c r="A1747" s="235" t="str">
        <f t="shared" si="462"/>
        <v>LW3 13080Drewnopodobne</v>
      </c>
      <c r="B1747" s="18" t="s">
        <v>106</v>
      </c>
      <c r="C1747" s="14" t="s">
        <v>432</v>
      </c>
      <c r="D1747" s="15">
        <v>130</v>
      </c>
      <c r="E1747" s="13">
        <v>80</v>
      </c>
      <c r="F1747" s="61" t="s">
        <v>1843</v>
      </c>
      <c r="G1747" s="43" t="str">
        <f t="shared" si="463"/>
        <v>50,57</v>
      </c>
      <c r="H1747" s="43" t="str">
        <f t="shared" si="464"/>
        <v>50,57</v>
      </c>
      <c r="I1747" s="43">
        <f t="shared" si="470"/>
        <v>53.57</v>
      </c>
      <c r="J1747" s="44"/>
      <c r="K1747" s="58">
        <f t="shared" si="465"/>
        <v>845</v>
      </c>
      <c r="L1747" s="51">
        <f t="shared" si="466"/>
        <v>845</v>
      </c>
      <c r="M1747" s="53">
        <v>1.1000000000000001</v>
      </c>
      <c r="N1747" s="54">
        <v>60</v>
      </c>
      <c r="O1747" s="55">
        <f t="shared" si="467"/>
        <v>989.50000000000011</v>
      </c>
      <c r="P1747" s="57">
        <f t="shared" si="468"/>
        <v>989</v>
      </c>
      <c r="Q1747" s="23"/>
      <c r="R1747" s="23"/>
      <c r="S1747" s="46">
        <v>25</v>
      </c>
      <c r="T1747" s="46">
        <v>25</v>
      </c>
      <c r="U1747" s="46">
        <f t="shared" si="449"/>
        <v>180</v>
      </c>
      <c r="V1747" s="15">
        <f t="shared" si="469"/>
        <v>230</v>
      </c>
    </row>
    <row r="1748" spans="1:22" ht="13.5" customHeight="1">
      <c r="A1748" s="235" t="str">
        <f t="shared" si="462"/>
        <v>LW4 13080Drewnopodobne</v>
      </c>
      <c r="B1748" s="18" t="s">
        <v>107</v>
      </c>
      <c r="C1748" s="14" t="s">
        <v>432</v>
      </c>
      <c r="D1748" s="15">
        <v>130</v>
      </c>
      <c r="E1748" s="13">
        <v>80</v>
      </c>
      <c r="F1748" s="61" t="s">
        <v>1844</v>
      </c>
      <c r="G1748" s="43" t="str">
        <f t="shared" si="463"/>
        <v>55,11</v>
      </c>
      <c r="H1748" s="43" t="str">
        <f t="shared" si="464"/>
        <v>55,11</v>
      </c>
      <c r="I1748" s="43">
        <f t="shared" si="470"/>
        <v>58.11</v>
      </c>
      <c r="J1748" s="44"/>
      <c r="K1748" s="58">
        <f t="shared" si="465"/>
        <v>943.5</v>
      </c>
      <c r="L1748" s="51">
        <f t="shared" si="466"/>
        <v>944</v>
      </c>
      <c r="M1748" s="53">
        <v>1.1000000000000001</v>
      </c>
      <c r="N1748" s="54">
        <v>60</v>
      </c>
      <c r="O1748" s="55">
        <f t="shared" si="467"/>
        <v>1098.4000000000001</v>
      </c>
      <c r="P1748" s="57">
        <f t="shared" si="468"/>
        <v>1098</v>
      </c>
      <c r="Q1748" s="23"/>
      <c r="R1748" s="23"/>
      <c r="S1748" s="46">
        <v>25</v>
      </c>
      <c r="T1748" s="46">
        <v>25</v>
      </c>
      <c r="U1748" s="46">
        <f t="shared" si="449"/>
        <v>200</v>
      </c>
      <c r="V1748" s="15">
        <f t="shared" si="469"/>
        <v>250</v>
      </c>
    </row>
    <row r="1749" spans="1:22" ht="13.5" customHeight="1">
      <c r="A1749" s="235" t="str">
        <f t="shared" si="462"/>
        <v>LW5 13080Drewnopodobne</v>
      </c>
      <c r="B1749" s="18" t="s">
        <v>108</v>
      </c>
      <c r="C1749" s="14" t="s">
        <v>432</v>
      </c>
      <c r="D1749" s="15">
        <v>130</v>
      </c>
      <c r="E1749" s="13">
        <v>80</v>
      </c>
      <c r="F1749" s="61" t="s">
        <v>1845</v>
      </c>
      <c r="G1749" s="43" t="str">
        <f t="shared" si="463"/>
        <v>55,74</v>
      </c>
      <c r="H1749" s="43" t="str">
        <f t="shared" si="464"/>
        <v>55,74</v>
      </c>
      <c r="I1749" s="43">
        <f t="shared" si="470"/>
        <v>58.74</v>
      </c>
      <c r="J1749" s="44"/>
      <c r="K1749" s="58">
        <f t="shared" si="465"/>
        <v>980</v>
      </c>
      <c r="L1749" s="51">
        <f t="shared" si="466"/>
        <v>980</v>
      </c>
      <c r="M1749" s="53">
        <v>1.1000000000000001</v>
      </c>
      <c r="N1749" s="54">
        <v>60</v>
      </c>
      <c r="O1749" s="55">
        <f t="shared" si="467"/>
        <v>1138</v>
      </c>
      <c r="P1749" s="57">
        <f t="shared" si="468"/>
        <v>1138</v>
      </c>
      <c r="Q1749" s="23"/>
      <c r="R1749" s="23"/>
      <c r="S1749" s="46">
        <v>25</v>
      </c>
      <c r="T1749" s="46">
        <v>25</v>
      </c>
      <c r="U1749" s="46">
        <f t="shared" si="449"/>
        <v>200</v>
      </c>
      <c r="V1749" s="15">
        <f t="shared" si="469"/>
        <v>250</v>
      </c>
    </row>
    <row r="1750" spans="1:22" ht="13.5" customHeight="1">
      <c r="A1750" s="235" t="str">
        <f t="shared" si="462"/>
        <v>LW6 13080Drewnopodobne</v>
      </c>
      <c r="B1750" s="18" t="s">
        <v>109</v>
      </c>
      <c r="C1750" s="14" t="s">
        <v>432</v>
      </c>
      <c r="D1750" s="15">
        <v>130</v>
      </c>
      <c r="E1750" s="13">
        <v>80</v>
      </c>
      <c r="F1750" s="61" t="s">
        <v>1846</v>
      </c>
      <c r="G1750" s="43" t="str">
        <f t="shared" si="463"/>
        <v>58,56</v>
      </c>
      <c r="H1750" s="43" t="str">
        <f t="shared" si="464"/>
        <v>58,56</v>
      </c>
      <c r="I1750" s="43">
        <f t="shared" si="470"/>
        <v>61.56</v>
      </c>
      <c r="J1750" s="44"/>
      <c r="K1750" s="58">
        <f t="shared" si="465"/>
        <v>1055.5</v>
      </c>
      <c r="L1750" s="51">
        <f t="shared" si="466"/>
        <v>1056</v>
      </c>
      <c r="M1750" s="53">
        <v>1.1000000000000001</v>
      </c>
      <c r="N1750" s="54">
        <v>60</v>
      </c>
      <c r="O1750" s="55">
        <f t="shared" si="467"/>
        <v>1221.6000000000001</v>
      </c>
      <c r="P1750" s="57">
        <f t="shared" si="468"/>
        <v>1221</v>
      </c>
      <c r="Q1750" s="23"/>
      <c r="R1750" s="23"/>
      <c r="S1750" s="46">
        <v>25</v>
      </c>
      <c r="T1750" s="46">
        <v>25</v>
      </c>
      <c r="U1750" s="46">
        <f t="shared" si="449"/>
        <v>200</v>
      </c>
      <c r="V1750" s="15">
        <f t="shared" si="469"/>
        <v>250</v>
      </c>
    </row>
    <row r="1751" spans="1:22" ht="13.5" customHeight="1">
      <c r="A1751" s="235" t="str">
        <f t="shared" si="462"/>
        <v>LW7 13080Drewnopodobne</v>
      </c>
      <c r="B1751" s="18" t="s">
        <v>110</v>
      </c>
      <c r="C1751" s="14" t="s">
        <v>432</v>
      </c>
      <c r="D1751" s="15">
        <v>130</v>
      </c>
      <c r="E1751" s="13">
        <v>80</v>
      </c>
      <c r="F1751" s="61" t="s">
        <v>1847</v>
      </c>
      <c r="G1751" s="43" t="str">
        <f t="shared" si="463"/>
        <v>53,96</v>
      </c>
      <c r="H1751" s="43" t="str">
        <f t="shared" si="464"/>
        <v>53,96</v>
      </c>
      <c r="I1751" s="43">
        <f t="shared" si="470"/>
        <v>56.96</v>
      </c>
      <c r="J1751" s="44"/>
      <c r="K1751" s="58">
        <f t="shared" si="465"/>
        <v>936.5</v>
      </c>
      <c r="L1751" s="51">
        <f t="shared" si="466"/>
        <v>937</v>
      </c>
      <c r="M1751" s="53">
        <v>1.1000000000000001</v>
      </c>
      <c r="N1751" s="54">
        <v>60</v>
      </c>
      <c r="O1751" s="55">
        <f t="shared" si="467"/>
        <v>1090.7</v>
      </c>
      <c r="P1751" s="57">
        <f t="shared" si="468"/>
        <v>1090</v>
      </c>
      <c r="Q1751" s="23"/>
      <c r="R1751" s="23"/>
      <c r="S1751" s="46">
        <v>25</v>
      </c>
      <c r="T1751" s="46">
        <v>25</v>
      </c>
      <c r="U1751" s="46">
        <f t="shared" ref="U1751:U1814" si="471">IF(I1751&lt;=$AA$5,$AB$4,IF(I1751&lt;=$AA$15,$AB$6,IF(I1751&lt;=$AA$17,$AB$16,IF(I1751&lt;=$AA$19,AB$18,IF(I1751&lt;=$AA$21,AB$20,IF(I1751&lt;=$AA$23,AB$22,AB$23))))))</f>
        <v>200</v>
      </c>
      <c r="V1751" s="15">
        <f t="shared" si="469"/>
        <v>250</v>
      </c>
    </row>
    <row r="1752" spans="1:22" ht="13.5" customHeight="1">
      <c r="A1752" s="235" t="str">
        <f t="shared" si="462"/>
        <v>LW8 13080Drewnopodobne</v>
      </c>
      <c r="B1752" s="18" t="s">
        <v>111</v>
      </c>
      <c r="C1752" s="14" t="s">
        <v>432</v>
      </c>
      <c r="D1752" s="15">
        <v>130</v>
      </c>
      <c r="E1752" s="13">
        <v>80</v>
      </c>
      <c r="F1752" s="61" t="s">
        <v>1848</v>
      </c>
      <c r="G1752" s="43" t="str">
        <f t="shared" si="463"/>
        <v>56,78</v>
      </c>
      <c r="H1752" s="43" t="str">
        <f t="shared" si="464"/>
        <v>56,78</v>
      </c>
      <c r="I1752" s="43">
        <f t="shared" si="470"/>
        <v>59.78</v>
      </c>
      <c r="J1752" s="44"/>
      <c r="K1752" s="58">
        <f t="shared" si="465"/>
        <v>1012</v>
      </c>
      <c r="L1752" s="51">
        <f t="shared" si="466"/>
        <v>1012</v>
      </c>
      <c r="M1752" s="53">
        <v>1.1000000000000001</v>
      </c>
      <c r="N1752" s="54">
        <v>60</v>
      </c>
      <c r="O1752" s="55">
        <f t="shared" si="467"/>
        <v>1173.2</v>
      </c>
      <c r="P1752" s="57">
        <f t="shared" si="468"/>
        <v>1173</v>
      </c>
      <c r="Q1752" s="23"/>
      <c r="R1752" s="23"/>
      <c r="S1752" s="46">
        <v>25</v>
      </c>
      <c r="T1752" s="46">
        <v>25</v>
      </c>
      <c r="U1752" s="46">
        <f t="shared" si="471"/>
        <v>200</v>
      </c>
      <c r="V1752" s="15">
        <f t="shared" si="469"/>
        <v>250</v>
      </c>
    </row>
    <row r="1753" spans="1:22" ht="13.5" customHeight="1">
      <c r="A1753" s="235" t="str">
        <f t="shared" si="462"/>
        <v>LW9 13080Drewnopodobne</v>
      </c>
      <c r="B1753" s="18" t="s">
        <v>112</v>
      </c>
      <c r="C1753" s="14" t="s">
        <v>432</v>
      </c>
      <c r="D1753" s="15">
        <v>130</v>
      </c>
      <c r="E1753" s="13">
        <v>80</v>
      </c>
      <c r="F1753" s="61" t="s">
        <v>1849</v>
      </c>
      <c r="G1753" s="43" t="str">
        <f t="shared" si="463"/>
        <v>55,48</v>
      </c>
      <c r="H1753" s="43" t="str">
        <f t="shared" si="464"/>
        <v>55,48</v>
      </c>
      <c r="I1753" s="43">
        <f t="shared" si="470"/>
        <v>58.48</v>
      </c>
      <c r="J1753" s="44"/>
      <c r="K1753" s="58">
        <f t="shared" si="465"/>
        <v>1057.5</v>
      </c>
      <c r="L1753" s="51">
        <f t="shared" si="466"/>
        <v>1058</v>
      </c>
      <c r="M1753" s="53">
        <v>1.1000000000000001</v>
      </c>
      <c r="N1753" s="54">
        <v>60</v>
      </c>
      <c r="O1753" s="55">
        <f t="shared" si="467"/>
        <v>1223.8000000000002</v>
      </c>
      <c r="P1753" s="57">
        <f t="shared" si="468"/>
        <v>1223</v>
      </c>
      <c r="Q1753" s="23"/>
      <c r="R1753" s="23"/>
      <c r="S1753" s="46">
        <v>25</v>
      </c>
      <c r="T1753" s="46">
        <v>25</v>
      </c>
      <c r="U1753" s="46">
        <f t="shared" si="471"/>
        <v>200</v>
      </c>
      <c r="V1753" s="15">
        <f t="shared" si="469"/>
        <v>250</v>
      </c>
    </row>
    <row r="1754" spans="1:22" ht="13.5" customHeight="1">
      <c r="A1754" s="235" t="str">
        <f t="shared" si="462"/>
        <v>LW10 13080Drewnopodobne</v>
      </c>
      <c r="B1754" s="18" t="s">
        <v>94</v>
      </c>
      <c r="C1754" s="14" t="s">
        <v>432</v>
      </c>
      <c r="D1754" s="15">
        <v>130</v>
      </c>
      <c r="E1754" s="13">
        <v>80</v>
      </c>
      <c r="F1754" s="61" t="s">
        <v>1850</v>
      </c>
      <c r="G1754" s="43" t="str">
        <f t="shared" si="463"/>
        <v>58,29</v>
      </c>
      <c r="H1754" s="43" t="str">
        <f t="shared" si="464"/>
        <v>58,29</v>
      </c>
      <c r="I1754" s="43">
        <f t="shared" si="470"/>
        <v>61.29</v>
      </c>
      <c r="J1754" s="44"/>
      <c r="K1754" s="58">
        <f t="shared" si="465"/>
        <v>1131.5</v>
      </c>
      <c r="L1754" s="51">
        <f t="shared" si="466"/>
        <v>1132</v>
      </c>
      <c r="M1754" s="53">
        <v>1.1000000000000001</v>
      </c>
      <c r="N1754" s="54">
        <v>60</v>
      </c>
      <c r="O1754" s="55">
        <f t="shared" si="467"/>
        <v>1305.2</v>
      </c>
      <c r="P1754" s="57">
        <f t="shared" si="468"/>
        <v>1305</v>
      </c>
      <c r="Q1754" s="23"/>
      <c r="R1754" s="23"/>
      <c r="S1754" s="46">
        <v>25</v>
      </c>
      <c r="T1754" s="46">
        <v>25</v>
      </c>
      <c r="U1754" s="46">
        <f t="shared" si="471"/>
        <v>200</v>
      </c>
      <c r="V1754" s="15">
        <f t="shared" si="469"/>
        <v>250</v>
      </c>
    </row>
    <row r="1755" spans="1:22" ht="13.5" customHeight="1">
      <c r="A1755" s="235" t="str">
        <f t="shared" si="462"/>
        <v>LW11 13080Drewnopodobne</v>
      </c>
      <c r="B1755" s="18" t="s">
        <v>95</v>
      </c>
      <c r="C1755" s="14" t="s">
        <v>432</v>
      </c>
      <c r="D1755" s="15">
        <v>130</v>
      </c>
      <c r="E1755" s="13">
        <v>80</v>
      </c>
      <c r="F1755" s="61" t="s">
        <v>1851</v>
      </c>
      <c r="G1755" s="43" t="str">
        <f t="shared" si="463"/>
        <v>61,53</v>
      </c>
      <c r="H1755" s="43" t="str">
        <f t="shared" si="464"/>
        <v>61,53</v>
      </c>
      <c r="I1755" s="43">
        <f t="shared" si="470"/>
        <v>64.53</v>
      </c>
      <c r="J1755" s="44"/>
      <c r="K1755" s="58">
        <f t="shared" si="465"/>
        <v>1010.5</v>
      </c>
      <c r="L1755" s="51">
        <f t="shared" si="466"/>
        <v>1011</v>
      </c>
      <c r="M1755" s="53">
        <v>1.1000000000000001</v>
      </c>
      <c r="N1755" s="54">
        <v>60</v>
      </c>
      <c r="O1755" s="55">
        <f t="shared" si="467"/>
        <v>1172.1000000000001</v>
      </c>
      <c r="P1755" s="57">
        <f t="shared" si="468"/>
        <v>1172</v>
      </c>
      <c r="Q1755" s="23"/>
      <c r="R1755" s="23"/>
      <c r="S1755" s="46">
        <v>25</v>
      </c>
      <c r="T1755" s="46">
        <v>25</v>
      </c>
      <c r="U1755" s="46">
        <f t="shared" si="471"/>
        <v>200</v>
      </c>
      <c r="V1755" s="15">
        <f t="shared" si="469"/>
        <v>250</v>
      </c>
    </row>
    <row r="1756" spans="1:22" ht="13.5" customHeight="1">
      <c r="A1756" s="235" t="str">
        <f t="shared" si="462"/>
        <v>LW12 13080Drewnopodobne</v>
      </c>
      <c r="B1756" s="18" t="s">
        <v>96</v>
      </c>
      <c r="C1756" s="14" t="s">
        <v>432</v>
      </c>
      <c r="D1756" s="15">
        <v>130</v>
      </c>
      <c r="E1756" s="13">
        <v>80</v>
      </c>
      <c r="F1756" s="61" t="s">
        <v>1852</v>
      </c>
      <c r="G1756" s="43" t="str">
        <f t="shared" si="463"/>
        <v>64,35</v>
      </c>
      <c r="H1756" s="43" t="str">
        <f t="shared" si="464"/>
        <v>64,35</v>
      </c>
      <c r="I1756" s="43">
        <f t="shared" si="470"/>
        <v>67.349999999999994</v>
      </c>
      <c r="J1756" s="44"/>
      <c r="K1756" s="58">
        <f t="shared" si="465"/>
        <v>1129.5</v>
      </c>
      <c r="L1756" s="51">
        <f t="shared" si="466"/>
        <v>1130</v>
      </c>
      <c r="M1756" s="53">
        <v>1.1000000000000001</v>
      </c>
      <c r="N1756" s="54">
        <v>60</v>
      </c>
      <c r="O1756" s="55">
        <f t="shared" si="467"/>
        <v>1303</v>
      </c>
      <c r="P1756" s="57">
        <f t="shared" si="468"/>
        <v>1303</v>
      </c>
      <c r="Q1756" s="23"/>
      <c r="R1756" s="23"/>
      <c r="S1756" s="46">
        <v>25</v>
      </c>
      <c r="T1756" s="46">
        <v>25</v>
      </c>
      <c r="U1756" s="46">
        <f t="shared" si="471"/>
        <v>220</v>
      </c>
      <c r="V1756" s="15">
        <f t="shared" si="469"/>
        <v>270</v>
      </c>
    </row>
    <row r="1757" spans="1:22" ht="13.5" customHeight="1">
      <c r="A1757" s="235" t="str">
        <f t="shared" si="462"/>
        <v>LW13 13080Drewnopodobne</v>
      </c>
      <c r="B1757" s="18" t="s">
        <v>97</v>
      </c>
      <c r="C1757" s="14" t="s">
        <v>432</v>
      </c>
      <c r="D1757" s="15">
        <v>130</v>
      </c>
      <c r="E1757" s="13">
        <v>80</v>
      </c>
      <c r="F1757" s="61" t="s">
        <v>1853</v>
      </c>
      <c r="G1757" s="43" t="str">
        <f t="shared" si="463"/>
        <v>62,31</v>
      </c>
      <c r="H1757" s="43" t="str">
        <f t="shared" si="464"/>
        <v>62,31</v>
      </c>
      <c r="I1757" s="43">
        <f t="shared" si="470"/>
        <v>65.31</v>
      </c>
      <c r="J1757" s="44"/>
      <c r="K1757" s="58">
        <f t="shared" si="465"/>
        <v>1123</v>
      </c>
      <c r="L1757" s="51">
        <f t="shared" si="466"/>
        <v>1123</v>
      </c>
      <c r="M1757" s="53">
        <v>1.1000000000000001</v>
      </c>
      <c r="N1757" s="54">
        <v>60</v>
      </c>
      <c r="O1757" s="55">
        <f t="shared" si="467"/>
        <v>1295.3000000000002</v>
      </c>
      <c r="P1757" s="57">
        <f t="shared" si="468"/>
        <v>1295</v>
      </c>
      <c r="Q1757" s="23"/>
      <c r="R1757" s="23"/>
      <c r="S1757" s="46">
        <v>25</v>
      </c>
      <c r="T1757" s="46">
        <v>25</v>
      </c>
      <c r="U1757" s="46">
        <f t="shared" si="471"/>
        <v>220</v>
      </c>
      <c r="V1757" s="15">
        <f t="shared" si="469"/>
        <v>270</v>
      </c>
    </row>
    <row r="1758" spans="1:22" ht="13.5" customHeight="1">
      <c r="A1758" s="235" t="str">
        <f t="shared" si="462"/>
        <v>LW14 13080Drewnopodobne</v>
      </c>
      <c r="B1758" s="18" t="s">
        <v>98</v>
      </c>
      <c r="C1758" s="14" t="s">
        <v>432</v>
      </c>
      <c r="D1758" s="15">
        <v>130</v>
      </c>
      <c r="E1758" s="13">
        <v>80</v>
      </c>
      <c r="F1758" s="61" t="s">
        <v>1854</v>
      </c>
      <c r="G1758" s="43" t="str">
        <f t="shared" si="463"/>
        <v>65,13</v>
      </c>
      <c r="H1758" s="43" t="str">
        <f t="shared" si="464"/>
        <v>65,13</v>
      </c>
      <c r="I1758" s="43">
        <f t="shared" si="470"/>
        <v>68.13</v>
      </c>
      <c r="J1758" s="44"/>
      <c r="K1758" s="58">
        <f t="shared" si="465"/>
        <v>1223</v>
      </c>
      <c r="L1758" s="51">
        <f t="shared" si="466"/>
        <v>1223</v>
      </c>
      <c r="M1758" s="53">
        <v>1.1000000000000001</v>
      </c>
      <c r="N1758" s="54">
        <v>60</v>
      </c>
      <c r="O1758" s="55">
        <f t="shared" si="467"/>
        <v>1405.3000000000002</v>
      </c>
      <c r="P1758" s="57">
        <f t="shared" si="468"/>
        <v>1405</v>
      </c>
      <c r="Q1758" s="23"/>
      <c r="R1758" s="23"/>
      <c r="S1758" s="46">
        <v>25</v>
      </c>
      <c r="T1758" s="46">
        <v>25</v>
      </c>
      <c r="U1758" s="46">
        <f t="shared" si="471"/>
        <v>220</v>
      </c>
      <c r="V1758" s="15">
        <f t="shared" si="469"/>
        <v>270</v>
      </c>
    </row>
    <row r="1759" spans="1:22" ht="13.5" customHeight="1">
      <c r="A1759" s="235" t="str">
        <f t="shared" si="462"/>
        <v>LW15 13080Drewnopodobne</v>
      </c>
      <c r="B1759" s="18" t="s">
        <v>99</v>
      </c>
      <c r="C1759" s="14" t="s">
        <v>432</v>
      </c>
      <c r="D1759" s="15">
        <v>130</v>
      </c>
      <c r="E1759" s="13">
        <v>80</v>
      </c>
      <c r="F1759" s="61" t="s">
        <v>1855</v>
      </c>
      <c r="G1759" s="43" t="str">
        <f t="shared" si="463"/>
        <v>60,77</v>
      </c>
      <c r="H1759" s="43" t="str">
        <f t="shared" si="464"/>
        <v>60,77</v>
      </c>
      <c r="I1759" s="43">
        <f t="shared" si="470"/>
        <v>63.77</v>
      </c>
      <c r="J1759" s="44"/>
      <c r="K1759" s="58">
        <f t="shared" si="465"/>
        <v>968</v>
      </c>
      <c r="L1759" s="51">
        <f t="shared" si="466"/>
        <v>968</v>
      </c>
      <c r="M1759" s="53">
        <v>1.1000000000000001</v>
      </c>
      <c r="N1759" s="54">
        <v>60</v>
      </c>
      <c r="O1759" s="55">
        <f t="shared" si="467"/>
        <v>1124.8000000000002</v>
      </c>
      <c r="P1759" s="57">
        <f t="shared" si="468"/>
        <v>1124</v>
      </c>
      <c r="Q1759" s="23"/>
      <c r="R1759" s="23"/>
      <c r="S1759" s="46">
        <v>25</v>
      </c>
      <c r="T1759" s="46">
        <v>25</v>
      </c>
      <c r="U1759" s="46">
        <f t="shared" si="471"/>
        <v>200</v>
      </c>
      <c r="V1759" s="15">
        <f t="shared" si="469"/>
        <v>250</v>
      </c>
    </row>
    <row r="1760" spans="1:22" ht="13.5" customHeight="1">
      <c r="A1760" s="235" t="str">
        <f t="shared" si="462"/>
        <v>LW16 13080Drewnopodobne</v>
      </c>
      <c r="B1760" s="18" t="s">
        <v>100</v>
      </c>
      <c r="C1760" s="14" t="s">
        <v>432</v>
      </c>
      <c r="D1760" s="15">
        <v>130</v>
      </c>
      <c r="E1760" s="13">
        <v>80</v>
      </c>
      <c r="F1760" s="61" t="s">
        <v>1856</v>
      </c>
      <c r="G1760" s="43" t="str">
        <f t="shared" si="463"/>
        <v>63,62</v>
      </c>
      <c r="H1760" s="43" t="str">
        <f t="shared" si="464"/>
        <v>63,62</v>
      </c>
      <c r="I1760" s="43">
        <f t="shared" si="470"/>
        <v>66.62</v>
      </c>
      <c r="J1760" s="44"/>
      <c r="K1760" s="58">
        <f t="shared" si="465"/>
        <v>1121</v>
      </c>
      <c r="L1760" s="51">
        <f t="shared" si="466"/>
        <v>1121</v>
      </c>
      <c r="M1760" s="53">
        <v>1.1000000000000001</v>
      </c>
      <c r="N1760" s="54">
        <v>60</v>
      </c>
      <c r="O1760" s="55">
        <f t="shared" si="467"/>
        <v>1293.1000000000001</v>
      </c>
      <c r="P1760" s="57">
        <f t="shared" si="468"/>
        <v>1293</v>
      </c>
      <c r="Q1760" s="23"/>
      <c r="R1760" s="23"/>
      <c r="S1760" s="46">
        <v>25</v>
      </c>
      <c r="T1760" s="46">
        <v>25</v>
      </c>
      <c r="U1760" s="46">
        <f t="shared" si="471"/>
        <v>220</v>
      </c>
      <c r="V1760" s="15">
        <f t="shared" si="469"/>
        <v>270</v>
      </c>
    </row>
    <row r="1761" spans="1:22" ht="13.5" customHeight="1">
      <c r="A1761" s="235" t="str">
        <f t="shared" si="462"/>
        <v>LW17 13080Drewnopodobne</v>
      </c>
      <c r="B1761" s="18" t="s">
        <v>101</v>
      </c>
      <c r="C1761" s="14" t="s">
        <v>432</v>
      </c>
      <c r="D1761" s="15">
        <v>130</v>
      </c>
      <c r="E1761" s="13">
        <v>80</v>
      </c>
      <c r="F1761" s="61" t="s">
        <v>1857</v>
      </c>
      <c r="G1761" s="43" t="str">
        <f t="shared" si="463"/>
        <v>62,13</v>
      </c>
      <c r="H1761" s="43" t="str">
        <f t="shared" si="464"/>
        <v>62,13</v>
      </c>
      <c r="I1761" s="43">
        <f t="shared" si="470"/>
        <v>65.13</v>
      </c>
      <c r="J1761" s="44"/>
      <c r="K1761" s="58">
        <f t="shared" si="465"/>
        <v>1201</v>
      </c>
      <c r="L1761" s="51">
        <f t="shared" si="466"/>
        <v>1201</v>
      </c>
      <c r="M1761" s="53">
        <v>1.1000000000000001</v>
      </c>
      <c r="N1761" s="54">
        <v>60</v>
      </c>
      <c r="O1761" s="55">
        <f t="shared" si="467"/>
        <v>1381.1000000000001</v>
      </c>
      <c r="P1761" s="57">
        <f t="shared" si="468"/>
        <v>1381</v>
      </c>
      <c r="Q1761" s="23"/>
      <c r="R1761" s="23"/>
      <c r="S1761" s="46">
        <v>25</v>
      </c>
      <c r="T1761" s="46">
        <v>25</v>
      </c>
      <c r="U1761" s="46">
        <f t="shared" si="471"/>
        <v>220</v>
      </c>
      <c r="V1761" s="15">
        <f t="shared" si="469"/>
        <v>270</v>
      </c>
    </row>
    <row r="1762" spans="1:22" ht="13.5" customHeight="1">
      <c r="A1762" s="235" t="str">
        <f t="shared" si="462"/>
        <v>LW18 13080Drewnopodobne</v>
      </c>
      <c r="B1762" s="18" t="s">
        <v>102</v>
      </c>
      <c r="C1762" s="14" t="s">
        <v>432</v>
      </c>
      <c r="D1762" s="15">
        <v>130</v>
      </c>
      <c r="E1762" s="13">
        <v>80</v>
      </c>
      <c r="F1762" s="61" t="s">
        <v>1858</v>
      </c>
      <c r="G1762" s="43" t="str">
        <f t="shared" si="463"/>
        <v>64,95</v>
      </c>
      <c r="H1762" s="43" t="str">
        <f t="shared" si="464"/>
        <v>64,95</v>
      </c>
      <c r="I1762" s="43">
        <f t="shared" si="470"/>
        <v>67.95</v>
      </c>
      <c r="J1762" s="44"/>
      <c r="K1762" s="58">
        <f t="shared" si="465"/>
        <v>1261</v>
      </c>
      <c r="L1762" s="51">
        <f t="shared" si="466"/>
        <v>1261</v>
      </c>
      <c r="M1762" s="53">
        <v>1.1000000000000001</v>
      </c>
      <c r="N1762" s="54">
        <v>60</v>
      </c>
      <c r="O1762" s="55">
        <f t="shared" si="467"/>
        <v>1447.1000000000001</v>
      </c>
      <c r="P1762" s="57">
        <f t="shared" si="468"/>
        <v>1447</v>
      </c>
      <c r="Q1762" s="23"/>
      <c r="R1762" s="23"/>
      <c r="S1762" s="46">
        <v>25</v>
      </c>
      <c r="T1762" s="46">
        <v>25</v>
      </c>
      <c r="U1762" s="46">
        <f t="shared" si="471"/>
        <v>220</v>
      </c>
      <c r="V1762" s="15">
        <f t="shared" si="469"/>
        <v>270</v>
      </c>
    </row>
    <row r="1763" spans="1:22" ht="13.5" customHeight="1">
      <c r="A1763" s="235" t="str">
        <f t="shared" si="462"/>
        <v>LW19 13080Drewnopodobne</v>
      </c>
      <c r="B1763" s="18" t="s">
        <v>103</v>
      </c>
      <c r="C1763" s="14" t="s">
        <v>432</v>
      </c>
      <c r="D1763" s="15">
        <v>130</v>
      </c>
      <c r="E1763" s="13">
        <v>80</v>
      </c>
      <c r="F1763" s="61" t="s">
        <v>1859</v>
      </c>
      <c r="G1763" s="43" t="str">
        <f t="shared" si="463"/>
        <v>60,63</v>
      </c>
      <c r="H1763" s="43" t="str">
        <f t="shared" si="464"/>
        <v>60,63</v>
      </c>
      <c r="I1763" s="43">
        <f t="shared" si="470"/>
        <v>63.63</v>
      </c>
      <c r="J1763" s="44"/>
      <c r="K1763" s="58">
        <f t="shared" si="465"/>
        <v>1054.5</v>
      </c>
      <c r="L1763" s="51">
        <f t="shared" si="466"/>
        <v>1055</v>
      </c>
      <c r="M1763" s="53">
        <v>1.1000000000000001</v>
      </c>
      <c r="N1763" s="54">
        <v>60</v>
      </c>
      <c r="O1763" s="55">
        <f t="shared" si="467"/>
        <v>1220.5</v>
      </c>
      <c r="P1763" s="57">
        <f t="shared" si="468"/>
        <v>1220</v>
      </c>
      <c r="Q1763" s="23"/>
      <c r="R1763" s="23"/>
      <c r="S1763" s="46">
        <v>25</v>
      </c>
      <c r="T1763" s="46">
        <v>25</v>
      </c>
      <c r="U1763" s="46">
        <f t="shared" si="471"/>
        <v>200</v>
      </c>
      <c r="V1763" s="15">
        <f t="shared" si="469"/>
        <v>250</v>
      </c>
    </row>
    <row r="1764" spans="1:22" ht="13.5" customHeight="1">
      <c r="A1764" s="235" t="str">
        <f t="shared" si="462"/>
        <v>LW20 13080Drewnopodobne</v>
      </c>
      <c r="B1764" s="18" t="s">
        <v>105</v>
      </c>
      <c r="C1764" s="14" t="s">
        <v>432</v>
      </c>
      <c r="D1764" s="15">
        <v>130</v>
      </c>
      <c r="E1764" s="13">
        <v>80</v>
      </c>
      <c r="F1764" s="61" t="s">
        <v>1860</v>
      </c>
      <c r="G1764" s="43" t="str">
        <f t="shared" si="463"/>
        <v>63,48</v>
      </c>
      <c r="H1764" s="43" t="str">
        <f t="shared" si="464"/>
        <v>63,48</v>
      </c>
      <c r="I1764" s="43">
        <f t="shared" si="470"/>
        <v>66.47999999999999</v>
      </c>
      <c r="J1764" s="44"/>
      <c r="K1764" s="58">
        <f t="shared" si="465"/>
        <v>1155.5</v>
      </c>
      <c r="L1764" s="51">
        <f t="shared" si="466"/>
        <v>1156</v>
      </c>
      <c r="M1764" s="53">
        <v>1.1000000000000001</v>
      </c>
      <c r="N1764" s="54">
        <v>60</v>
      </c>
      <c r="O1764" s="55">
        <f t="shared" si="467"/>
        <v>1331.6000000000001</v>
      </c>
      <c r="P1764" s="57">
        <f t="shared" si="468"/>
        <v>1331</v>
      </c>
      <c r="Q1764" s="23"/>
      <c r="R1764" s="23"/>
      <c r="S1764" s="46">
        <v>25</v>
      </c>
      <c r="T1764" s="46">
        <v>25</v>
      </c>
      <c r="U1764" s="46">
        <f t="shared" si="471"/>
        <v>220</v>
      </c>
      <c r="V1764" s="15">
        <f t="shared" si="469"/>
        <v>270</v>
      </c>
    </row>
    <row r="1765" spans="1:22" ht="13.5" customHeight="1">
      <c r="A1765" s="235" t="str">
        <f t="shared" si="462"/>
        <v>LW2513080Drewnopodobne</v>
      </c>
      <c r="B1765" s="20" t="s">
        <v>559</v>
      </c>
      <c r="C1765" s="14" t="s">
        <v>432</v>
      </c>
      <c r="D1765" s="15">
        <v>130</v>
      </c>
      <c r="E1765" s="13">
        <v>80</v>
      </c>
      <c r="F1765" s="61" t="s">
        <v>3367</v>
      </c>
      <c r="G1765" s="43" t="str">
        <f t="shared" si="463"/>
        <v>49,99</v>
      </c>
      <c r="H1765" s="43" t="str">
        <f t="shared" si="464"/>
        <v>49,99</v>
      </c>
      <c r="I1765" s="43">
        <f t="shared" si="470"/>
        <v>52.99</v>
      </c>
      <c r="J1765" s="44"/>
      <c r="K1765" s="58">
        <f t="shared" si="465"/>
        <v>935.5</v>
      </c>
      <c r="L1765" s="51">
        <f t="shared" si="466"/>
        <v>936</v>
      </c>
      <c r="M1765" s="53">
        <v>1.1000000000000001</v>
      </c>
      <c r="N1765" s="54">
        <v>60</v>
      </c>
      <c r="O1765" s="55">
        <f t="shared" si="467"/>
        <v>1089.6000000000001</v>
      </c>
      <c r="P1765" s="57">
        <f t="shared" si="468"/>
        <v>1089</v>
      </c>
      <c r="Q1765" s="23"/>
      <c r="R1765" s="23"/>
      <c r="S1765" s="46">
        <v>25</v>
      </c>
      <c r="T1765" s="46">
        <v>25</v>
      </c>
      <c r="U1765" s="46">
        <f t="shared" si="471"/>
        <v>180</v>
      </c>
      <c r="V1765" s="15">
        <f t="shared" si="469"/>
        <v>230</v>
      </c>
    </row>
    <row r="1766" spans="1:22" ht="13.5" customHeight="1">
      <c r="A1766" s="235" t="str">
        <f t="shared" si="462"/>
        <v>LW2613080Drewnopodobne</v>
      </c>
      <c r="B1766" s="20" t="s">
        <v>560</v>
      </c>
      <c r="C1766" s="14" t="s">
        <v>432</v>
      </c>
      <c r="D1766" s="15">
        <v>130</v>
      </c>
      <c r="E1766" s="13">
        <v>80</v>
      </c>
      <c r="F1766" s="61" t="s">
        <v>3368</v>
      </c>
      <c r="G1766" s="43" t="str">
        <f t="shared" si="463"/>
        <v>52,81</v>
      </c>
      <c r="H1766" s="43" t="str">
        <f t="shared" si="464"/>
        <v>52,81</v>
      </c>
      <c r="I1766" s="43">
        <f t="shared" si="470"/>
        <v>55.81</v>
      </c>
      <c r="J1766" s="44"/>
      <c r="K1766" s="58">
        <f t="shared" si="465"/>
        <v>1077</v>
      </c>
      <c r="L1766" s="51">
        <f t="shared" si="466"/>
        <v>1077</v>
      </c>
      <c r="M1766" s="53">
        <v>1.1000000000000001</v>
      </c>
      <c r="N1766" s="54">
        <v>60</v>
      </c>
      <c r="O1766" s="55">
        <f t="shared" si="467"/>
        <v>1244.7</v>
      </c>
      <c r="P1766" s="57">
        <f t="shared" si="468"/>
        <v>1244</v>
      </c>
      <c r="Q1766" s="23"/>
      <c r="R1766" s="23"/>
      <c r="S1766" s="46">
        <v>25</v>
      </c>
      <c r="T1766" s="46">
        <v>25</v>
      </c>
      <c r="U1766" s="46">
        <f t="shared" si="471"/>
        <v>200</v>
      </c>
      <c r="V1766" s="15">
        <f t="shared" si="469"/>
        <v>250</v>
      </c>
    </row>
    <row r="1767" spans="1:22" ht="13.5" customHeight="1">
      <c r="A1767" s="235" t="str">
        <f t="shared" si="462"/>
        <v>LW2713080Drewnopodobne</v>
      </c>
      <c r="B1767" s="20" t="s">
        <v>1738</v>
      </c>
      <c r="C1767" s="14" t="s">
        <v>432</v>
      </c>
      <c r="D1767" s="15">
        <v>130</v>
      </c>
      <c r="E1767" s="13">
        <v>80</v>
      </c>
      <c r="F1767" s="61" t="s">
        <v>3369</v>
      </c>
      <c r="G1767" s="43" t="str">
        <f t="shared" si="463"/>
        <v>53,74</v>
      </c>
      <c r="H1767" s="43" t="str">
        <f t="shared" si="464"/>
        <v>53,74</v>
      </c>
      <c r="I1767" s="43">
        <f t="shared" si="470"/>
        <v>56.74</v>
      </c>
      <c r="J1767" s="44"/>
      <c r="K1767" s="58">
        <f t="shared" si="465"/>
        <v>1043.5</v>
      </c>
      <c r="L1767" s="51">
        <f t="shared" si="466"/>
        <v>1044</v>
      </c>
      <c r="M1767" s="53">
        <v>1.1000000000000001</v>
      </c>
      <c r="N1767" s="54">
        <v>60</v>
      </c>
      <c r="O1767" s="55">
        <f t="shared" si="467"/>
        <v>1208.4000000000001</v>
      </c>
      <c r="P1767" s="57">
        <f t="shared" si="468"/>
        <v>1208</v>
      </c>
      <c r="Q1767" s="23"/>
      <c r="R1767" s="23"/>
      <c r="S1767" s="46">
        <v>25</v>
      </c>
      <c r="T1767" s="46">
        <v>25</v>
      </c>
      <c r="U1767" s="46">
        <f t="shared" si="471"/>
        <v>200</v>
      </c>
      <c r="V1767" s="15">
        <f t="shared" si="469"/>
        <v>250</v>
      </c>
    </row>
    <row r="1768" spans="1:22" ht="13.5" customHeight="1">
      <c r="A1768" s="235" t="str">
        <f t="shared" si="462"/>
        <v>LW2813080Drewnopodobne</v>
      </c>
      <c r="B1768" s="20" t="s">
        <v>1739</v>
      </c>
      <c r="C1768" s="14" t="s">
        <v>432</v>
      </c>
      <c r="D1768" s="15">
        <v>130</v>
      </c>
      <c r="E1768" s="13">
        <v>80</v>
      </c>
      <c r="F1768" s="61" t="s">
        <v>69</v>
      </c>
      <c r="G1768" s="43" t="str">
        <f t="shared" si="463"/>
        <v>56,71</v>
      </c>
      <c r="H1768" s="43" t="str">
        <f t="shared" si="464"/>
        <v>56,71</v>
      </c>
      <c r="I1768" s="43">
        <f t="shared" si="470"/>
        <v>59.71</v>
      </c>
      <c r="J1768" s="44"/>
      <c r="K1768" s="58">
        <f t="shared" si="465"/>
        <v>1208.5</v>
      </c>
      <c r="L1768" s="51">
        <f t="shared" si="466"/>
        <v>1209</v>
      </c>
      <c r="M1768" s="53">
        <v>1.1000000000000001</v>
      </c>
      <c r="N1768" s="54">
        <v>60</v>
      </c>
      <c r="O1768" s="55">
        <f t="shared" si="467"/>
        <v>1389.9</v>
      </c>
      <c r="P1768" s="57">
        <f t="shared" si="468"/>
        <v>1389</v>
      </c>
      <c r="Q1768" s="23"/>
      <c r="R1768" s="23"/>
      <c r="S1768" s="46">
        <v>25</v>
      </c>
      <c r="T1768" s="46">
        <v>25</v>
      </c>
      <c r="U1768" s="46">
        <f t="shared" si="471"/>
        <v>200</v>
      </c>
      <c r="V1768" s="15">
        <f t="shared" si="469"/>
        <v>250</v>
      </c>
    </row>
    <row r="1769" spans="1:22" ht="13.5" customHeight="1">
      <c r="A1769" s="235" t="str">
        <f t="shared" si="462"/>
        <v>LW2913080Drewnopodobne</v>
      </c>
      <c r="B1769" s="20" t="s">
        <v>1740</v>
      </c>
      <c r="C1769" s="14" t="s">
        <v>432</v>
      </c>
      <c r="D1769" s="15">
        <v>130</v>
      </c>
      <c r="E1769" s="13">
        <v>80</v>
      </c>
      <c r="F1769" s="61" t="s">
        <v>3370</v>
      </c>
      <c r="G1769" s="43" t="str">
        <f t="shared" si="463"/>
        <v>60,12</v>
      </c>
      <c r="H1769" s="43" t="str">
        <f t="shared" si="464"/>
        <v>60,12</v>
      </c>
      <c r="I1769" s="43">
        <f t="shared" si="470"/>
        <v>63.12</v>
      </c>
      <c r="J1769" s="44"/>
      <c r="K1769" s="58">
        <f t="shared" si="465"/>
        <v>1140.5</v>
      </c>
      <c r="L1769" s="51">
        <f t="shared" si="466"/>
        <v>1141</v>
      </c>
      <c r="M1769" s="53">
        <v>1.1000000000000001</v>
      </c>
      <c r="N1769" s="54">
        <v>60</v>
      </c>
      <c r="O1769" s="55">
        <f t="shared" si="467"/>
        <v>1315.1000000000001</v>
      </c>
      <c r="P1769" s="57">
        <f t="shared" si="468"/>
        <v>1315</v>
      </c>
      <c r="Q1769" s="23"/>
      <c r="R1769" s="23"/>
      <c r="S1769" s="46">
        <v>25</v>
      </c>
      <c r="T1769" s="46">
        <v>25</v>
      </c>
      <c r="U1769" s="46">
        <f t="shared" si="471"/>
        <v>200</v>
      </c>
      <c r="V1769" s="15">
        <f t="shared" si="469"/>
        <v>250</v>
      </c>
    </row>
    <row r="1770" spans="1:22" ht="13.5" customHeight="1">
      <c r="A1770" s="235" t="str">
        <f t="shared" si="462"/>
        <v>LW3013080Drewnopodobne</v>
      </c>
      <c r="B1770" s="20" t="s">
        <v>1742</v>
      </c>
      <c r="C1770" s="14" t="s">
        <v>432</v>
      </c>
      <c r="D1770" s="15">
        <v>130</v>
      </c>
      <c r="E1770" s="13">
        <v>80</v>
      </c>
      <c r="F1770" s="61" t="s">
        <v>3371</v>
      </c>
      <c r="G1770" s="43" t="str">
        <f t="shared" si="463"/>
        <v>63,09</v>
      </c>
      <c r="H1770" s="43" t="str">
        <f t="shared" si="464"/>
        <v>63,09</v>
      </c>
      <c r="I1770" s="43">
        <f t="shared" si="470"/>
        <v>66.09</v>
      </c>
      <c r="J1770" s="44"/>
      <c r="K1770" s="58">
        <f t="shared" si="465"/>
        <v>1353</v>
      </c>
      <c r="L1770" s="51">
        <f t="shared" si="466"/>
        <v>1353</v>
      </c>
      <c r="M1770" s="53">
        <v>1.1000000000000001</v>
      </c>
      <c r="N1770" s="54">
        <v>60</v>
      </c>
      <c r="O1770" s="55">
        <f t="shared" si="467"/>
        <v>1548.3000000000002</v>
      </c>
      <c r="P1770" s="57">
        <f t="shared" si="468"/>
        <v>1548</v>
      </c>
      <c r="Q1770" s="23"/>
      <c r="R1770" s="23"/>
      <c r="S1770" s="46">
        <v>25</v>
      </c>
      <c r="T1770" s="46">
        <v>25</v>
      </c>
      <c r="U1770" s="46">
        <f t="shared" si="471"/>
        <v>220</v>
      </c>
      <c r="V1770" s="15">
        <f t="shared" si="469"/>
        <v>270</v>
      </c>
    </row>
    <row r="1771" spans="1:22" ht="13.5" customHeight="1">
      <c r="A1771" s="235" t="str">
        <f t="shared" si="462"/>
        <v>LW3113080Drewnopodobne</v>
      </c>
      <c r="B1771" s="20" t="s">
        <v>1743</v>
      </c>
      <c r="C1771" s="14" t="s">
        <v>432</v>
      </c>
      <c r="D1771" s="15">
        <v>130</v>
      </c>
      <c r="E1771" s="13">
        <v>80</v>
      </c>
      <c r="F1771" s="61" t="s">
        <v>3372</v>
      </c>
      <c r="G1771" s="43" t="str">
        <f t="shared" si="463"/>
        <v>64,73</v>
      </c>
      <c r="H1771" s="43" t="str">
        <f t="shared" si="464"/>
        <v>64,73</v>
      </c>
      <c r="I1771" s="43">
        <f t="shared" si="470"/>
        <v>67.73</v>
      </c>
      <c r="J1771" s="13"/>
      <c r="K1771" s="58">
        <f t="shared" si="465"/>
        <v>1255.5</v>
      </c>
      <c r="L1771" s="51">
        <f t="shared" si="466"/>
        <v>1256</v>
      </c>
      <c r="M1771" s="53">
        <v>1.1000000000000001</v>
      </c>
      <c r="N1771" s="54">
        <v>60</v>
      </c>
      <c r="O1771" s="55">
        <f t="shared" si="467"/>
        <v>1441.6000000000001</v>
      </c>
      <c r="P1771" s="57">
        <f t="shared" si="468"/>
        <v>1441</v>
      </c>
      <c r="Q1771" s="23"/>
      <c r="R1771" s="23"/>
      <c r="S1771" s="46">
        <v>25</v>
      </c>
      <c r="T1771" s="46">
        <v>25</v>
      </c>
      <c r="U1771" s="46">
        <f t="shared" si="471"/>
        <v>220</v>
      </c>
      <c r="V1771" s="15">
        <f t="shared" si="469"/>
        <v>270</v>
      </c>
    </row>
    <row r="1772" spans="1:22" ht="13.5" customHeight="1">
      <c r="A1772" s="235" t="str">
        <f t="shared" si="462"/>
        <v>LW3213080Drewnopodobne</v>
      </c>
      <c r="B1772" s="20" t="s">
        <v>1744</v>
      </c>
      <c r="C1772" s="14" t="s">
        <v>432</v>
      </c>
      <c r="D1772" s="15">
        <v>130</v>
      </c>
      <c r="E1772" s="13">
        <v>80</v>
      </c>
      <c r="F1772" s="61" t="s">
        <v>3373</v>
      </c>
      <c r="G1772" s="43" t="str">
        <f t="shared" si="463"/>
        <v>67,7</v>
      </c>
      <c r="H1772" s="43" t="str">
        <f t="shared" si="464"/>
        <v>67,7</v>
      </c>
      <c r="I1772" s="43">
        <f t="shared" si="470"/>
        <v>70.7</v>
      </c>
      <c r="J1772" s="44"/>
      <c r="K1772" s="58">
        <f t="shared" si="465"/>
        <v>1417</v>
      </c>
      <c r="L1772" s="51">
        <f t="shared" si="466"/>
        <v>1417</v>
      </c>
      <c r="M1772" s="53">
        <v>1.1000000000000001</v>
      </c>
      <c r="N1772" s="54">
        <v>60</v>
      </c>
      <c r="O1772" s="55">
        <f t="shared" si="467"/>
        <v>1618.7</v>
      </c>
      <c r="P1772" s="57">
        <f t="shared" si="468"/>
        <v>1618</v>
      </c>
      <c r="Q1772" s="23"/>
      <c r="R1772" s="23"/>
      <c r="S1772" s="46">
        <v>25</v>
      </c>
      <c r="T1772" s="46">
        <v>25</v>
      </c>
      <c r="U1772" s="46">
        <f t="shared" si="471"/>
        <v>220</v>
      </c>
      <c r="V1772" s="15">
        <f t="shared" si="469"/>
        <v>270</v>
      </c>
    </row>
    <row r="1773" spans="1:22" ht="13.5" customHeight="1">
      <c r="A1773" s="235" t="str">
        <f t="shared" si="462"/>
        <v>LW3313080Drewnopodobne</v>
      </c>
      <c r="B1773" s="20" t="s">
        <v>1745</v>
      </c>
      <c r="C1773" s="14" t="s">
        <v>432</v>
      </c>
      <c r="D1773" s="15">
        <v>130</v>
      </c>
      <c r="E1773" s="13">
        <v>80</v>
      </c>
      <c r="F1773" s="61" t="s">
        <v>3374</v>
      </c>
      <c r="G1773" s="43" t="str">
        <f t="shared" si="463"/>
        <v>69,61</v>
      </c>
      <c r="H1773" s="43" t="str">
        <f t="shared" si="464"/>
        <v>69,61</v>
      </c>
      <c r="I1773" s="43">
        <f t="shared" si="470"/>
        <v>72.61</v>
      </c>
      <c r="J1773" s="44"/>
      <c r="K1773" s="58">
        <f t="shared" si="465"/>
        <v>1239.5</v>
      </c>
      <c r="L1773" s="51">
        <f t="shared" si="466"/>
        <v>1240</v>
      </c>
      <c r="M1773" s="53">
        <v>1.1000000000000001</v>
      </c>
      <c r="N1773" s="54">
        <v>60</v>
      </c>
      <c r="O1773" s="55">
        <f t="shared" si="467"/>
        <v>1424</v>
      </c>
      <c r="P1773" s="57">
        <f t="shared" si="468"/>
        <v>1424</v>
      </c>
      <c r="Q1773" s="23"/>
      <c r="R1773" s="23"/>
      <c r="S1773" s="46">
        <v>25</v>
      </c>
      <c r="T1773" s="46">
        <v>25</v>
      </c>
      <c r="U1773" s="46">
        <f t="shared" si="471"/>
        <v>220</v>
      </c>
      <c r="V1773" s="15">
        <f t="shared" si="469"/>
        <v>270</v>
      </c>
    </row>
    <row r="1774" spans="1:22" ht="13.5" customHeight="1">
      <c r="A1774" s="235" t="str">
        <f t="shared" si="462"/>
        <v>LW3413080Drewnopodobne</v>
      </c>
      <c r="B1774" s="20" t="s">
        <v>1746</v>
      </c>
      <c r="C1774" s="14" t="s">
        <v>432</v>
      </c>
      <c r="D1774" s="15">
        <v>130</v>
      </c>
      <c r="E1774" s="13">
        <v>80</v>
      </c>
      <c r="F1774" s="61" t="s">
        <v>3375</v>
      </c>
      <c r="G1774" s="43" t="str">
        <f t="shared" si="463"/>
        <v>68,12</v>
      </c>
      <c r="H1774" s="43" t="str">
        <f t="shared" si="464"/>
        <v>68,12</v>
      </c>
      <c r="I1774" s="43">
        <f t="shared" si="470"/>
        <v>71.12</v>
      </c>
      <c r="J1774" s="44"/>
      <c r="K1774" s="58">
        <f t="shared" si="465"/>
        <v>1424</v>
      </c>
      <c r="L1774" s="51">
        <f t="shared" si="466"/>
        <v>1424</v>
      </c>
      <c r="M1774" s="53">
        <v>1.1000000000000001</v>
      </c>
      <c r="N1774" s="54">
        <v>60</v>
      </c>
      <c r="O1774" s="55">
        <f t="shared" si="467"/>
        <v>1626.4</v>
      </c>
      <c r="P1774" s="57">
        <f t="shared" si="468"/>
        <v>1626</v>
      </c>
      <c r="Q1774" s="23"/>
      <c r="R1774" s="23"/>
      <c r="S1774" s="46">
        <v>25</v>
      </c>
      <c r="T1774" s="46">
        <v>25</v>
      </c>
      <c r="U1774" s="46">
        <f t="shared" si="471"/>
        <v>220</v>
      </c>
      <c r="V1774" s="15">
        <f t="shared" si="469"/>
        <v>270</v>
      </c>
    </row>
    <row r="1775" spans="1:22" ht="13.5" customHeight="1">
      <c r="A1775" s="235" t="str">
        <f t="shared" si="462"/>
        <v>LW3513080Drewnopodobne</v>
      </c>
      <c r="B1775" s="20" t="s">
        <v>1747</v>
      </c>
      <c r="C1775" s="14" t="s">
        <v>432</v>
      </c>
      <c r="D1775" s="15">
        <v>130</v>
      </c>
      <c r="E1775" s="13">
        <v>80</v>
      </c>
      <c r="F1775" s="61" t="s">
        <v>3376</v>
      </c>
      <c r="G1775" s="43" t="str">
        <f t="shared" si="463"/>
        <v>60,76</v>
      </c>
      <c r="H1775" s="43" t="str">
        <f t="shared" si="464"/>
        <v>60,76</v>
      </c>
      <c r="I1775" s="43">
        <f t="shared" si="470"/>
        <v>63.76</v>
      </c>
      <c r="J1775" s="44"/>
      <c r="K1775" s="58">
        <f t="shared" si="465"/>
        <v>1017.5</v>
      </c>
      <c r="L1775" s="51">
        <f t="shared" si="466"/>
        <v>1018</v>
      </c>
      <c r="M1775" s="53">
        <v>1.1000000000000001</v>
      </c>
      <c r="N1775" s="54">
        <v>60</v>
      </c>
      <c r="O1775" s="55">
        <f t="shared" si="467"/>
        <v>1179.8000000000002</v>
      </c>
      <c r="P1775" s="57">
        <f t="shared" si="468"/>
        <v>1179</v>
      </c>
      <c r="Q1775" s="23"/>
      <c r="R1775" s="23"/>
      <c r="S1775" s="46">
        <v>25</v>
      </c>
      <c r="T1775" s="46">
        <v>25</v>
      </c>
      <c r="U1775" s="46">
        <f t="shared" si="471"/>
        <v>200</v>
      </c>
      <c r="V1775" s="15">
        <f t="shared" si="469"/>
        <v>250</v>
      </c>
    </row>
    <row r="1776" spans="1:22" ht="13.5" customHeight="1">
      <c r="A1776" s="235" t="str">
        <f t="shared" si="462"/>
        <v>LW3613080Drewnopodobne</v>
      </c>
      <c r="B1776" s="20" t="s">
        <v>1748</v>
      </c>
      <c r="C1776" s="14" t="s">
        <v>432</v>
      </c>
      <c r="D1776" s="15">
        <v>130</v>
      </c>
      <c r="E1776" s="13">
        <v>80</v>
      </c>
      <c r="F1776" s="61" t="s">
        <v>3377</v>
      </c>
      <c r="G1776" s="43" t="str">
        <f t="shared" si="463"/>
        <v>63,73</v>
      </c>
      <c r="H1776" s="43" t="str">
        <f t="shared" si="464"/>
        <v>63,73</v>
      </c>
      <c r="I1776" s="43">
        <f t="shared" si="470"/>
        <v>66.72999999999999</v>
      </c>
      <c r="J1776" s="44"/>
      <c r="K1776" s="58">
        <f t="shared" si="465"/>
        <v>1179.5</v>
      </c>
      <c r="L1776" s="51">
        <f t="shared" si="466"/>
        <v>1180</v>
      </c>
      <c r="M1776" s="53">
        <v>1.1000000000000001</v>
      </c>
      <c r="N1776" s="54">
        <v>60</v>
      </c>
      <c r="O1776" s="55">
        <f t="shared" si="467"/>
        <v>1358</v>
      </c>
      <c r="P1776" s="57">
        <f t="shared" si="468"/>
        <v>1358</v>
      </c>
      <c r="Q1776" s="23"/>
      <c r="R1776" s="23"/>
      <c r="S1776" s="46">
        <v>25</v>
      </c>
      <c r="T1776" s="46">
        <v>25</v>
      </c>
      <c r="U1776" s="46">
        <f t="shared" si="471"/>
        <v>220</v>
      </c>
      <c r="V1776" s="15">
        <f t="shared" si="469"/>
        <v>270</v>
      </c>
    </row>
    <row r="1777" spans="1:35" ht="13.5" customHeight="1">
      <c r="A1777" s="235" t="str">
        <f t="shared" si="462"/>
        <v>LW3713080Drewnopodobne</v>
      </c>
      <c r="B1777" s="20" t="s">
        <v>1907</v>
      </c>
      <c r="C1777" s="14" t="s">
        <v>432</v>
      </c>
      <c r="D1777" s="15">
        <v>130</v>
      </c>
      <c r="E1777" s="13">
        <v>80</v>
      </c>
      <c r="F1777" s="61" t="s">
        <v>3065</v>
      </c>
      <c r="G1777" s="43" t="str">
        <f t="shared" si="463"/>
        <v>61,54</v>
      </c>
      <c r="H1777" s="43" t="str">
        <f t="shared" si="464"/>
        <v>61,54</v>
      </c>
      <c r="I1777" s="43">
        <f t="shared" si="470"/>
        <v>64.539999999999992</v>
      </c>
      <c r="J1777" s="44"/>
      <c r="K1777" s="58">
        <f t="shared" si="465"/>
        <v>952.5</v>
      </c>
      <c r="L1777" s="51">
        <f t="shared" si="466"/>
        <v>953</v>
      </c>
      <c r="M1777" s="53">
        <v>1.1000000000000001</v>
      </c>
      <c r="N1777" s="54">
        <v>60</v>
      </c>
      <c r="O1777" s="55">
        <f t="shared" si="467"/>
        <v>1108.3000000000002</v>
      </c>
      <c r="P1777" s="57">
        <f t="shared" si="468"/>
        <v>1108</v>
      </c>
      <c r="Q1777" s="23"/>
      <c r="R1777" s="23"/>
      <c r="S1777" s="46">
        <v>25</v>
      </c>
      <c r="T1777" s="46">
        <v>25</v>
      </c>
      <c r="U1777" s="46">
        <f t="shared" si="471"/>
        <v>200</v>
      </c>
      <c r="V1777" s="15">
        <f t="shared" si="469"/>
        <v>250</v>
      </c>
    </row>
    <row r="1778" spans="1:35" s="4" customFormat="1" ht="13.5" customHeight="1">
      <c r="A1778" s="235" t="str">
        <f t="shared" si="462"/>
        <v>LW3813080Drewnopodobne</v>
      </c>
      <c r="B1778" s="20" t="s">
        <v>1978</v>
      </c>
      <c r="C1778" s="14" t="s">
        <v>432</v>
      </c>
      <c r="D1778" s="15">
        <v>130</v>
      </c>
      <c r="E1778" s="13">
        <v>80</v>
      </c>
      <c r="F1778" s="61" t="s">
        <v>3070</v>
      </c>
      <c r="G1778" s="43" t="str">
        <f t="shared" si="463"/>
        <v>61,16</v>
      </c>
      <c r="H1778" s="43" t="str">
        <f t="shared" si="464"/>
        <v>61,16</v>
      </c>
      <c r="I1778" s="43">
        <f t="shared" si="470"/>
        <v>64.16</v>
      </c>
      <c r="J1778" s="44"/>
      <c r="K1778" s="58">
        <f t="shared" si="465"/>
        <v>1092</v>
      </c>
      <c r="L1778" s="51">
        <f t="shared" si="466"/>
        <v>1092</v>
      </c>
      <c r="M1778" s="53">
        <v>1.1000000000000001</v>
      </c>
      <c r="N1778" s="54">
        <v>60</v>
      </c>
      <c r="O1778" s="55">
        <f t="shared" si="467"/>
        <v>1261.2</v>
      </c>
      <c r="P1778" s="57">
        <f t="shared" si="468"/>
        <v>1261</v>
      </c>
      <c r="Q1778" s="23"/>
      <c r="R1778" s="23"/>
      <c r="S1778" s="46">
        <v>25</v>
      </c>
      <c r="T1778" s="46">
        <v>25</v>
      </c>
      <c r="U1778" s="46">
        <f t="shared" si="471"/>
        <v>200</v>
      </c>
      <c r="V1778" s="15">
        <f t="shared" si="469"/>
        <v>250</v>
      </c>
    </row>
    <row r="1779" spans="1:35" ht="13.5" customHeight="1">
      <c r="A1779" s="23" t="str">
        <f t="shared" ref="A1779:A1815" si="472">CONCATENATE(B1779,D1779,E1779,C1779)</f>
        <v>LW duble 1 14050Podstawowy</v>
      </c>
      <c r="B1779" s="18" t="s">
        <v>90</v>
      </c>
      <c r="C1779" s="14" t="s">
        <v>431</v>
      </c>
      <c r="D1779" s="15">
        <v>140</v>
      </c>
      <c r="E1779" s="13">
        <v>50</v>
      </c>
      <c r="F1779" s="61" t="s">
        <v>3406</v>
      </c>
      <c r="G1779" s="43" t="str">
        <f t="shared" ref="G1779:G1815" si="473">LEFT(F1779,FIND("kg",F1779)-2)</f>
        <v>43,74</v>
      </c>
      <c r="H1779" s="43" t="str">
        <f t="shared" ref="H1779:H1815" si="474">MID(G1779,1,5)</f>
        <v>43,74</v>
      </c>
      <c r="I1779" s="43">
        <f t="shared" ref="I1779:I1815" si="475">H1779+3</f>
        <v>46.74</v>
      </c>
      <c r="J1779" s="61" t="s">
        <v>3468</v>
      </c>
      <c r="K1779" s="58" t="str">
        <f t="shared" ref="K1779:K1815" si="476">LEFT(J1779,FIND("zł",J1779)-2)</f>
        <v>704,96</v>
      </c>
      <c r="L1779" s="47">
        <f t="shared" ref="L1779:L1815" si="477">ROUNDUP(K1779,0)</f>
        <v>705</v>
      </c>
      <c r="M1779" s="53">
        <v>1.1000000000000001</v>
      </c>
      <c r="N1779" s="54">
        <v>60</v>
      </c>
      <c r="O1779" s="55">
        <f t="shared" ref="O1779:O1815" si="478">L1779*M1779+N1779</f>
        <v>835.50000000000011</v>
      </c>
      <c r="P1779" s="57">
        <f>INT(O1779)</f>
        <v>835</v>
      </c>
      <c r="Q1779" s="23"/>
      <c r="R1779" s="23"/>
      <c r="S1779" s="46">
        <v>25</v>
      </c>
      <c r="T1779" s="46">
        <v>25</v>
      </c>
      <c r="U1779" s="46">
        <f t="shared" si="471"/>
        <v>160</v>
      </c>
      <c r="V1779" s="15">
        <f t="shared" ref="V1779:V1815" si="479">SUM(S1779:U1779)</f>
        <v>210</v>
      </c>
      <c r="Y1779" s="4"/>
      <c r="Z1779" s="4"/>
      <c r="AA1779" s="40"/>
      <c r="AB1779" s="5"/>
      <c r="AC1779" s="4"/>
      <c r="AD1779" s="5"/>
      <c r="AE1779" s="4"/>
      <c r="AF1779" s="4"/>
      <c r="AG1779" s="4"/>
      <c r="AH1779" s="4"/>
      <c r="AI1779" s="4"/>
    </row>
    <row r="1780" spans="1:35" ht="13.5" customHeight="1">
      <c r="A1780" s="23" t="str">
        <f t="shared" si="472"/>
        <v>LW duble 2 14050Podstawowy</v>
      </c>
      <c r="B1780" s="18" t="s">
        <v>91</v>
      </c>
      <c r="C1780" s="14" t="s">
        <v>431</v>
      </c>
      <c r="D1780" s="15">
        <v>140</v>
      </c>
      <c r="E1780" s="13">
        <v>50</v>
      </c>
      <c r="F1780" s="61" t="s">
        <v>3407</v>
      </c>
      <c r="G1780" s="43" t="str">
        <f t="shared" si="473"/>
        <v>41,85</v>
      </c>
      <c r="H1780" s="43" t="str">
        <f t="shared" si="474"/>
        <v>41,85</v>
      </c>
      <c r="I1780" s="43">
        <f t="shared" si="475"/>
        <v>44.85</v>
      </c>
      <c r="J1780" s="61" t="s">
        <v>3469</v>
      </c>
      <c r="K1780" s="58" t="str">
        <f t="shared" si="476"/>
        <v>800,33</v>
      </c>
      <c r="L1780" s="47">
        <f t="shared" si="477"/>
        <v>801</v>
      </c>
      <c r="M1780" s="53">
        <v>1.1000000000000001</v>
      </c>
      <c r="N1780" s="54">
        <v>60</v>
      </c>
      <c r="O1780" s="55">
        <f t="shared" si="478"/>
        <v>941.1</v>
      </c>
      <c r="P1780" s="57">
        <f t="shared" ref="P1780:P1815" si="480">INT(O1780)</f>
        <v>941</v>
      </c>
      <c r="Q1780" s="23"/>
      <c r="R1780" s="23"/>
      <c r="S1780" s="46">
        <v>25</v>
      </c>
      <c r="T1780" s="46">
        <v>25</v>
      </c>
      <c r="U1780" s="46">
        <f t="shared" si="471"/>
        <v>160</v>
      </c>
      <c r="V1780" s="15">
        <f t="shared" si="479"/>
        <v>210</v>
      </c>
      <c r="Y1780" s="4"/>
      <c r="Z1780" s="4"/>
      <c r="AA1780" s="40"/>
      <c r="AB1780" s="5"/>
      <c r="AC1780" s="4"/>
      <c r="AD1780" s="4"/>
      <c r="AE1780" s="4"/>
      <c r="AF1780" s="4"/>
      <c r="AG1780" s="4"/>
      <c r="AH1780" s="4"/>
      <c r="AI1780" s="4"/>
    </row>
    <row r="1781" spans="1:35" ht="13.5" customHeight="1">
      <c r="A1781" s="23" t="str">
        <f t="shared" si="472"/>
        <v>LW duble 3 14050Podstawowy</v>
      </c>
      <c r="B1781" s="18" t="s">
        <v>92</v>
      </c>
      <c r="C1781" s="14" t="s">
        <v>431</v>
      </c>
      <c r="D1781" s="15">
        <v>140</v>
      </c>
      <c r="E1781" s="13">
        <v>50</v>
      </c>
      <c r="F1781" s="61" t="s">
        <v>3408</v>
      </c>
      <c r="G1781" s="43" t="str">
        <f t="shared" si="473"/>
        <v>48,79</v>
      </c>
      <c r="H1781" s="43" t="str">
        <f t="shared" si="474"/>
        <v>48,79</v>
      </c>
      <c r="I1781" s="43">
        <f t="shared" si="475"/>
        <v>51.79</v>
      </c>
      <c r="J1781" s="61" t="s">
        <v>3470</v>
      </c>
      <c r="K1781" s="58" t="str">
        <f t="shared" si="476"/>
        <v>1024,39</v>
      </c>
      <c r="L1781" s="47">
        <f t="shared" si="477"/>
        <v>1025</v>
      </c>
      <c r="M1781" s="53">
        <v>1.1000000000000001</v>
      </c>
      <c r="N1781" s="54">
        <v>60</v>
      </c>
      <c r="O1781" s="55">
        <f t="shared" si="478"/>
        <v>1187.5</v>
      </c>
      <c r="P1781" s="57">
        <f t="shared" si="480"/>
        <v>1187</v>
      </c>
      <c r="Q1781" s="23"/>
      <c r="R1781" s="23"/>
      <c r="S1781" s="46">
        <v>25</v>
      </c>
      <c r="T1781" s="46">
        <v>25</v>
      </c>
      <c r="U1781" s="46">
        <f t="shared" si="471"/>
        <v>180</v>
      </c>
      <c r="V1781" s="15">
        <f t="shared" si="479"/>
        <v>230</v>
      </c>
      <c r="Y1781" s="4"/>
      <c r="Z1781" s="4"/>
      <c r="AA1781" s="40"/>
      <c r="AB1781" s="5"/>
      <c r="AC1781" s="4"/>
      <c r="AD1781" s="4"/>
      <c r="AE1781" s="4"/>
      <c r="AF1781" s="4"/>
      <c r="AG1781" s="4"/>
      <c r="AH1781" s="4"/>
      <c r="AI1781" s="4"/>
    </row>
    <row r="1782" spans="1:35" ht="13.5" customHeight="1">
      <c r="A1782" s="23" t="str">
        <f t="shared" si="472"/>
        <v>LW1 14050Podstawowy</v>
      </c>
      <c r="B1782" s="18" t="s">
        <v>93</v>
      </c>
      <c r="C1782" s="14" t="s">
        <v>431</v>
      </c>
      <c r="D1782" s="15">
        <v>140</v>
      </c>
      <c r="E1782" s="13">
        <v>50</v>
      </c>
      <c r="F1782" s="61" t="s">
        <v>33</v>
      </c>
      <c r="G1782" s="43" t="str">
        <f t="shared" si="473"/>
        <v>31,25</v>
      </c>
      <c r="H1782" s="43" t="str">
        <f t="shared" si="474"/>
        <v>31,25</v>
      </c>
      <c r="I1782" s="43">
        <f t="shared" si="475"/>
        <v>34.25</v>
      </c>
      <c r="J1782" s="61" t="s">
        <v>3471</v>
      </c>
      <c r="K1782" s="58" t="str">
        <f t="shared" si="476"/>
        <v>448,70</v>
      </c>
      <c r="L1782" s="47">
        <f t="shared" si="477"/>
        <v>449</v>
      </c>
      <c r="M1782" s="53">
        <v>1.1000000000000001</v>
      </c>
      <c r="N1782" s="54">
        <v>60</v>
      </c>
      <c r="O1782" s="55">
        <f t="shared" si="478"/>
        <v>553.90000000000009</v>
      </c>
      <c r="P1782" s="57">
        <f t="shared" si="480"/>
        <v>553</v>
      </c>
      <c r="Q1782" s="23"/>
      <c r="R1782" s="23"/>
      <c r="S1782" s="46">
        <v>25</v>
      </c>
      <c r="T1782" s="46">
        <v>25</v>
      </c>
      <c r="U1782" s="46">
        <f t="shared" si="471"/>
        <v>120</v>
      </c>
      <c r="V1782" s="15">
        <f t="shared" si="479"/>
        <v>170</v>
      </c>
      <c r="Y1782" s="4"/>
      <c r="Z1782" s="4"/>
      <c r="AA1782" s="40"/>
      <c r="AB1782" s="5"/>
      <c r="AC1782" s="4"/>
      <c r="AD1782" s="4"/>
      <c r="AE1782" s="4"/>
      <c r="AF1782" s="4"/>
      <c r="AG1782" s="4"/>
      <c r="AH1782" s="4"/>
      <c r="AI1782" s="4"/>
    </row>
    <row r="1783" spans="1:35" ht="13.5" customHeight="1">
      <c r="A1783" s="23" t="str">
        <f t="shared" si="472"/>
        <v>LW2 14050Podstawowy</v>
      </c>
      <c r="B1783" s="18" t="s">
        <v>104</v>
      </c>
      <c r="C1783" s="14" t="s">
        <v>431</v>
      </c>
      <c r="D1783" s="15">
        <v>140</v>
      </c>
      <c r="E1783" s="13">
        <v>50</v>
      </c>
      <c r="F1783" s="61" t="s">
        <v>3409</v>
      </c>
      <c r="G1783" s="43" t="str">
        <f t="shared" si="473"/>
        <v>32,84</v>
      </c>
      <c r="H1783" s="43" t="str">
        <f t="shared" si="474"/>
        <v>32,84</v>
      </c>
      <c r="I1783" s="43">
        <f t="shared" si="475"/>
        <v>35.840000000000003</v>
      </c>
      <c r="J1783" s="61" t="s">
        <v>3472</v>
      </c>
      <c r="K1783" s="58" t="str">
        <f t="shared" si="476"/>
        <v>498,78</v>
      </c>
      <c r="L1783" s="47">
        <f t="shared" si="477"/>
        <v>499</v>
      </c>
      <c r="M1783" s="53">
        <v>1.1000000000000001</v>
      </c>
      <c r="N1783" s="54">
        <v>60</v>
      </c>
      <c r="O1783" s="55">
        <f t="shared" si="478"/>
        <v>608.90000000000009</v>
      </c>
      <c r="P1783" s="57">
        <f t="shared" si="480"/>
        <v>608</v>
      </c>
      <c r="Q1783" s="23"/>
      <c r="R1783" s="23"/>
      <c r="S1783" s="46">
        <v>25</v>
      </c>
      <c r="T1783" s="46">
        <v>25</v>
      </c>
      <c r="U1783" s="46">
        <f t="shared" si="471"/>
        <v>120</v>
      </c>
      <c r="V1783" s="15">
        <f t="shared" si="479"/>
        <v>170</v>
      </c>
      <c r="Y1783" s="4"/>
      <c r="Z1783" s="4"/>
      <c r="AA1783" s="4"/>
      <c r="AB1783" s="4"/>
      <c r="AC1783" s="4"/>
      <c r="AD1783" s="4"/>
      <c r="AE1783" s="4"/>
      <c r="AF1783" s="4"/>
      <c r="AG1783" s="4"/>
      <c r="AH1783" s="4"/>
      <c r="AI1783" s="4"/>
    </row>
    <row r="1784" spans="1:35" ht="13.5" customHeight="1">
      <c r="A1784" s="23" t="str">
        <f t="shared" si="472"/>
        <v>LW3 14050Podstawowy</v>
      </c>
      <c r="B1784" s="18" t="s">
        <v>106</v>
      </c>
      <c r="C1784" s="14" t="s">
        <v>431</v>
      </c>
      <c r="D1784" s="15">
        <v>140</v>
      </c>
      <c r="E1784" s="13">
        <v>50</v>
      </c>
      <c r="F1784" s="61" t="s">
        <v>3410</v>
      </c>
      <c r="G1784" s="43" t="str">
        <f t="shared" si="473"/>
        <v>32,29</v>
      </c>
      <c r="H1784" s="43" t="str">
        <f t="shared" si="474"/>
        <v>32,29</v>
      </c>
      <c r="I1784" s="43">
        <f t="shared" si="475"/>
        <v>35.29</v>
      </c>
      <c r="J1784" s="61" t="s">
        <v>3473</v>
      </c>
      <c r="K1784" s="58" t="str">
        <f t="shared" si="476"/>
        <v>507,59</v>
      </c>
      <c r="L1784" s="47">
        <f t="shared" si="477"/>
        <v>508</v>
      </c>
      <c r="M1784" s="53">
        <v>1.1000000000000001</v>
      </c>
      <c r="N1784" s="54">
        <v>60</v>
      </c>
      <c r="O1784" s="55">
        <f t="shared" si="478"/>
        <v>618.80000000000007</v>
      </c>
      <c r="P1784" s="57">
        <f t="shared" si="480"/>
        <v>618</v>
      </c>
      <c r="Q1784" s="23"/>
      <c r="R1784" s="23"/>
      <c r="S1784" s="46">
        <v>25</v>
      </c>
      <c r="T1784" s="46">
        <v>25</v>
      </c>
      <c r="U1784" s="46">
        <f t="shared" si="471"/>
        <v>120</v>
      </c>
      <c r="V1784" s="15">
        <f t="shared" si="479"/>
        <v>170</v>
      </c>
      <c r="Y1784" s="4"/>
      <c r="Z1784" s="4"/>
      <c r="AA1784" s="4"/>
      <c r="AB1784" s="4"/>
      <c r="AC1784" s="4"/>
      <c r="AD1784" s="4"/>
      <c r="AE1784" s="4"/>
      <c r="AF1784" s="4"/>
      <c r="AG1784" s="4"/>
      <c r="AH1784" s="4"/>
      <c r="AI1784" s="4"/>
    </row>
    <row r="1785" spans="1:35" ht="13.5" customHeight="1">
      <c r="A1785" s="23" t="str">
        <f t="shared" si="472"/>
        <v>LW4 14050Podstawowy</v>
      </c>
      <c r="B1785" s="18" t="s">
        <v>107</v>
      </c>
      <c r="C1785" s="14" t="s">
        <v>431</v>
      </c>
      <c r="D1785" s="15">
        <v>140</v>
      </c>
      <c r="E1785" s="13">
        <v>50</v>
      </c>
      <c r="F1785" s="61" t="s">
        <v>3411</v>
      </c>
      <c r="G1785" s="43" t="str">
        <f t="shared" si="473"/>
        <v>36,44</v>
      </c>
      <c r="H1785" s="43" t="str">
        <f t="shared" si="474"/>
        <v>36,44</v>
      </c>
      <c r="I1785" s="43">
        <f t="shared" si="475"/>
        <v>39.44</v>
      </c>
      <c r="J1785" s="61" t="s">
        <v>3474</v>
      </c>
      <c r="K1785" s="58" t="str">
        <f t="shared" si="476"/>
        <v>587,90</v>
      </c>
      <c r="L1785" s="47">
        <f t="shared" si="477"/>
        <v>588</v>
      </c>
      <c r="M1785" s="53">
        <v>1.1000000000000001</v>
      </c>
      <c r="N1785" s="54">
        <v>60</v>
      </c>
      <c r="O1785" s="55">
        <f t="shared" si="478"/>
        <v>706.80000000000007</v>
      </c>
      <c r="P1785" s="57">
        <f t="shared" si="480"/>
        <v>706</v>
      </c>
      <c r="Q1785" s="23"/>
      <c r="R1785" s="23"/>
      <c r="S1785" s="46">
        <v>25</v>
      </c>
      <c r="T1785" s="46">
        <v>25</v>
      </c>
      <c r="U1785" s="46">
        <f t="shared" si="471"/>
        <v>120</v>
      </c>
      <c r="V1785" s="15">
        <f t="shared" si="479"/>
        <v>170</v>
      </c>
      <c r="Y1785" s="4"/>
      <c r="Z1785" s="4"/>
      <c r="AA1785" s="4"/>
      <c r="AB1785" s="4"/>
      <c r="AC1785" s="4"/>
      <c r="AD1785" s="4"/>
      <c r="AE1785" s="4"/>
      <c r="AF1785" s="4"/>
      <c r="AG1785" s="4"/>
      <c r="AH1785" s="4"/>
      <c r="AI1785" s="4"/>
    </row>
    <row r="1786" spans="1:35" ht="13.5" customHeight="1">
      <c r="A1786" s="23" t="str">
        <f t="shared" si="472"/>
        <v>LW5 14050Podstawowy</v>
      </c>
      <c r="B1786" s="18" t="s">
        <v>108</v>
      </c>
      <c r="C1786" s="14" t="s">
        <v>431</v>
      </c>
      <c r="D1786" s="15">
        <v>140</v>
      </c>
      <c r="E1786" s="13">
        <v>50</v>
      </c>
      <c r="F1786" s="61" t="s">
        <v>3412</v>
      </c>
      <c r="G1786" s="43" t="str">
        <f t="shared" si="473"/>
        <v>36,7</v>
      </c>
      <c r="H1786" s="43" t="str">
        <f t="shared" si="474"/>
        <v>36,7</v>
      </c>
      <c r="I1786" s="43">
        <f t="shared" si="475"/>
        <v>39.700000000000003</v>
      </c>
      <c r="J1786" s="61" t="s">
        <v>3475</v>
      </c>
      <c r="K1786" s="58" t="str">
        <f t="shared" si="476"/>
        <v>616,23</v>
      </c>
      <c r="L1786" s="47">
        <f t="shared" si="477"/>
        <v>617</v>
      </c>
      <c r="M1786" s="53">
        <v>1.1000000000000001</v>
      </c>
      <c r="N1786" s="54">
        <v>60</v>
      </c>
      <c r="O1786" s="55">
        <f t="shared" si="478"/>
        <v>738.7</v>
      </c>
      <c r="P1786" s="57">
        <f t="shared" si="480"/>
        <v>738</v>
      </c>
      <c r="Q1786" s="23"/>
      <c r="R1786" s="23"/>
      <c r="S1786" s="46">
        <v>25</v>
      </c>
      <c r="T1786" s="46">
        <v>25</v>
      </c>
      <c r="U1786" s="46">
        <f t="shared" si="471"/>
        <v>120</v>
      </c>
      <c r="V1786" s="15">
        <f t="shared" si="479"/>
        <v>170</v>
      </c>
      <c r="Y1786" s="4"/>
      <c r="Z1786" s="4"/>
      <c r="AA1786" s="4"/>
      <c r="AB1786" s="4"/>
      <c r="AC1786" s="4"/>
      <c r="AD1786" s="4"/>
      <c r="AE1786" s="4"/>
      <c r="AF1786" s="4"/>
      <c r="AG1786" s="4"/>
      <c r="AH1786" s="4"/>
      <c r="AI1786" s="4"/>
    </row>
    <row r="1787" spans="1:35" ht="13.5" customHeight="1">
      <c r="A1787" s="23" t="str">
        <f t="shared" si="472"/>
        <v>LW6 14050Podstawowy</v>
      </c>
      <c r="B1787" s="18" t="s">
        <v>109</v>
      </c>
      <c r="C1787" s="14" t="s">
        <v>431</v>
      </c>
      <c r="D1787" s="15">
        <v>140</v>
      </c>
      <c r="E1787" s="13">
        <v>50</v>
      </c>
      <c r="F1787" s="61" t="s">
        <v>3413</v>
      </c>
      <c r="G1787" s="43" t="str">
        <f t="shared" si="473"/>
        <v>39,88</v>
      </c>
      <c r="H1787" s="43" t="str">
        <f t="shared" si="474"/>
        <v>39,88</v>
      </c>
      <c r="I1787" s="43">
        <f t="shared" si="475"/>
        <v>42.88</v>
      </c>
      <c r="J1787" s="61" t="s">
        <v>3476</v>
      </c>
      <c r="K1787" s="58" t="str">
        <f t="shared" si="476"/>
        <v>681,55</v>
      </c>
      <c r="L1787" s="47">
        <f t="shared" si="477"/>
        <v>682</v>
      </c>
      <c r="M1787" s="53">
        <v>1.1000000000000001</v>
      </c>
      <c r="N1787" s="54">
        <v>60</v>
      </c>
      <c r="O1787" s="55">
        <f t="shared" si="478"/>
        <v>810.2</v>
      </c>
      <c r="P1787" s="57">
        <f t="shared" si="480"/>
        <v>810</v>
      </c>
      <c r="Q1787" s="23"/>
      <c r="R1787" s="23"/>
      <c r="S1787" s="46">
        <v>25</v>
      </c>
      <c r="T1787" s="46">
        <v>25</v>
      </c>
      <c r="U1787" s="46">
        <f t="shared" si="471"/>
        <v>160</v>
      </c>
      <c r="V1787" s="15">
        <f t="shared" si="479"/>
        <v>210</v>
      </c>
    </row>
    <row r="1788" spans="1:35" ht="13.5" customHeight="1">
      <c r="A1788" s="23" t="str">
        <f t="shared" si="472"/>
        <v>LW7 14050Podstawowy</v>
      </c>
      <c r="B1788" s="18" t="s">
        <v>110</v>
      </c>
      <c r="C1788" s="14" t="s">
        <v>431</v>
      </c>
      <c r="D1788" s="15">
        <v>140</v>
      </c>
      <c r="E1788" s="13">
        <v>50</v>
      </c>
      <c r="F1788" s="61" t="s">
        <v>1912</v>
      </c>
      <c r="G1788" s="43" t="str">
        <f t="shared" si="473"/>
        <v>34,92</v>
      </c>
      <c r="H1788" s="43" t="str">
        <f t="shared" si="474"/>
        <v>34,92</v>
      </c>
      <c r="I1788" s="43">
        <f t="shared" si="475"/>
        <v>37.92</v>
      </c>
      <c r="J1788" s="61" t="s">
        <v>3477</v>
      </c>
      <c r="K1788" s="58" t="str">
        <f t="shared" si="476"/>
        <v>580,42</v>
      </c>
      <c r="L1788" s="47">
        <f t="shared" si="477"/>
        <v>581</v>
      </c>
      <c r="M1788" s="53">
        <v>1.1000000000000001</v>
      </c>
      <c r="N1788" s="54">
        <v>60</v>
      </c>
      <c r="O1788" s="55">
        <f t="shared" si="478"/>
        <v>699.1</v>
      </c>
      <c r="P1788" s="57">
        <f t="shared" si="480"/>
        <v>699</v>
      </c>
      <c r="Q1788" s="23"/>
      <c r="R1788" s="23"/>
      <c r="S1788" s="46">
        <v>25</v>
      </c>
      <c r="T1788" s="46">
        <v>25</v>
      </c>
      <c r="U1788" s="46">
        <f t="shared" si="471"/>
        <v>120</v>
      </c>
      <c r="V1788" s="15">
        <f t="shared" si="479"/>
        <v>170</v>
      </c>
    </row>
    <row r="1789" spans="1:35" ht="13.5" customHeight="1">
      <c r="A1789" s="23" t="str">
        <f t="shared" si="472"/>
        <v>LW8 14050Podstawowy</v>
      </c>
      <c r="B1789" s="18" t="s">
        <v>111</v>
      </c>
      <c r="C1789" s="14" t="s">
        <v>431</v>
      </c>
      <c r="D1789" s="15">
        <v>140</v>
      </c>
      <c r="E1789" s="13">
        <v>50</v>
      </c>
      <c r="F1789" s="61" t="s">
        <v>3414</v>
      </c>
      <c r="G1789" s="43" t="str">
        <f t="shared" si="473"/>
        <v>38,11</v>
      </c>
      <c r="H1789" s="43" t="str">
        <f t="shared" si="474"/>
        <v>38,11</v>
      </c>
      <c r="I1789" s="43">
        <f t="shared" si="475"/>
        <v>41.11</v>
      </c>
      <c r="J1789" s="61" t="s">
        <v>3478</v>
      </c>
      <c r="K1789" s="58" t="str">
        <f t="shared" si="476"/>
        <v>645,81</v>
      </c>
      <c r="L1789" s="47">
        <f t="shared" si="477"/>
        <v>646</v>
      </c>
      <c r="M1789" s="53">
        <v>1.1000000000000001</v>
      </c>
      <c r="N1789" s="54">
        <v>60</v>
      </c>
      <c r="O1789" s="55">
        <f t="shared" si="478"/>
        <v>770.6</v>
      </c>
      <c r="P1789" s="57">
        <f t="shared" si="480"/>
        <v>770</v>
      </c>
      <c r="Q1789" s="23"/>
      <c r="R1789" s="23"/>
      <c r="S1789" s="46">
        <v>25</v>
      </c>
      <c r="T1789" s="46">
        <v>25</v>
      </c>
      <c r="U1789" s="46">
        <f t="shared" si="471"/>
        <v>160</v>
      </c>
      <c r="V1789" s="15">
        <f t="shared" si="479"/>
        <v>210</v>
      </c>
    </row>
    <row r="1790" spans="1:35" ht="13.5" customHeight="1">
      <c r="A1790" s="23" t="str">
        <f t="shared" si="472"/>
        <v>LW9 14050Podstawowy</v>
      </c>
      <c r="B1790" s="18" t="s">
        <v>112</v>
      </c>
      <c r="C1790" s="14" t="s">
        <v>431</v>
      </c>
      <c r="D1790" s="15">
        <v>140</v>
      </c>
      <c r="E1790" s="13">
        <v>50</v>
      </c>
      <c r="F1790" s="61" t="s">
        <v>3415</v>
      </c>
      <c r="G1790" s="43" t="str">
        <f t="shared" si="473"/>
        <v>37,95</v>
      </c>
      <c r="H1790" s="43" t="str">
        <f t="shared" si="474"/>
        <v>37,95</v>
      </c>
      <c r="I1790" s="43">
        <f t="shared" si="475"/>
        <v>40.950000000000003</v>
      </c>
      <c r="J1790" s="61" t="s">
        <v>3479</v>
      </c>
      <c r="K1790" s="58" t="str">
        <f t="shared" si="476"/>
        <v>690,43</v>
      </c>
      <c r="L1790" s="47">
        <f t="shared" si="477"/>
        <v>691</v>
      </c>
      <c r="M1790" s="53">
        <v>1.1000000000000001</v>
      </c>
      <c r="N1790" s="54">
        <v>60</v>
      </c>
      <c r="O1790" s="55">
        <f t="shared" si="478"/>
        <v>820.1</v>
      </c>
      <c r="P1790" s="57">
        <f t="shared" si="480"/>
        <v>820</v>
      </c>
      <c r="Q1790" s="23"/>
      <c r="R1790" s="23"/>
      <c r="S1790" s="46">
        <v>25</v>
      </c>
      <c r="T1790" s="46">
        <v>25</v>
      </c>
      <c r="U1790" s="46">
        <f t="shared" si="471"/>
        <v>160</v>
      </c>
      <c r="V1790" s="15">
        <f t="shared" si="479"/>
        <v>210</v>
      </c>
    </row>
    <row r="1791" spans="1:35" ht="13.5" customHeight="1">
      <c r="A1791" s="23" t="str">
        <f t="shared" si="472"/>
        <v>LW10 14050Podstawowy</v>
      </c>
      <c r="B1791" s="18" t="s">
        <v>94</v>
      </c>
      <c r="C1791" s="14" t="s">
        <v>431</v>
      </c>
      <c r="D1791" s="15">
        <v>140</v>
      </c>
      <c r="E1791" s="13">
        <v>50</v>
      </c>
      <c r="F1791" s="61" t="s">
        <v>3416</v>
      </c>
      <c r="G1791" s="43" t="str">
        <f t="shared" si="473"/>
        <v>41,13</v>
      </c>
      <c r="H1791" s="43" t="str">
        <f t="shared" si="474"/>
        <v>41,13</v>
      </c>
      <c r="I1791" s="43">
        <f t="shared" si="475"/>
        <v>44.13</v>
      </c>
      <c r="J1791" s="61" t="s">
        <v>3480</v>
      </c>
      <c r="K1791" s="58" t="str">
        <f t="shared" si="476"/>
        <v>755,75</v>
      </c>
      <c r="L1791" s="47">
        <f t="shared" si="477"/>
        <v>756</v>
      </c>
      <c r="M1791" s="53">
        <v>1.1000000000000001</v>
      </c>
      <c r="N1791" s="54">
        <v>60</v>
      </c>
      <c r="O1791" s="55">
        <f t="shared" si="478"/>
        <v>891.6</v>
      </c>
      <c r="P1791" s="57">
        <f t="shared" si="480"/>
        <v>891</v>
      </c>
      <c r="Q1791" s="23"/>
      <c r="R1791" s="23"/>
      <c r="S1791" s="46">
        <v>25</v>
      </c>
      <c r="T1791" s="46">
        <v>25</v>
      </c>
      <c r="U1791" s="46">
        <f t="shared" si="471"/>
        <v>160</v>
      </c>
      <c r="V1791" s="15">
        <f t="shared" si="479"/>
        <v>210</v>
      </c>
      <c r="AA1791" s="8"/>
      <c r="AB1791" s="7"/>
    </row>
    <row r="1792" spans="1:35" ht="13.5" customHeight="1">
      <c r="A1792" s="23" t="str">
        <f t="shared" si="472"/>
        <v>LW11 14050Podstawowy</v>
      </c>
      <c r="B1792" s="18" t="s">
        <v>95</v>
      </c>
      <c r="C1792" s="14" t="s">
        <v>431</v>
      </c>
      <c r="D1792" s="15">
        <v>140</v>
      </c>
      <c r="E1792" s="13">
        <v>50</v>
      </c>
      <c r="F1792" s="61" t="s">
        <v>3146</v>
      </c>
      <c r="G1792" s="43" t="str">
        <f t="shared" si="473"/>
        <v>40,6</v>
      </c>
      <c r="H1792" s="43" t="str">
        <f t="shared" si="474"/>
        <v>40,6</v>
      </c>
      <c r="I1792" s="43">
        <f t="shared" si="475"/>
        <v>43.6</v>
      </c>
      <c r="J1792" s="61" t="s">
        <v>3481</v>
      </c>
      <c r="K1792" s="58" t="str">
        <f t="shared" si="476"/>
        <v>627,51</v>
      </c>
      <c r="L1792" s="47">
        <f t="shared" si="477"/>
        <v>628</v>
      </c>
      <c r="M1792" s="53">
        <v>1.1000000000000001</v>
      </c>
      <c r="N1792" s="54">
        <v>60</v>
      </c>
      <c r="O1792" s="55">
        <f t="shared" si="478"/>
        <v>750.80000000000007</v>
      </c>
      <c r="P1792" s="57">
        <f t="shared" si="480"/>
        <v>750</v>
      </c>
      <c r="Q1792" s="23"/>
      <c r="R1792" s="23"/>
      <c r="S1792" s="46">
        <v>25</v>
      </c>
      <c r="T1792" s="46">
        <v>25</v>
      </c>
      <c r="U1792" s="46">
        <f t="shared" si="471"/>
        <v>160</v>
      </c>
      <c r="V1792" s="15">
        <f t="shared" si="479"/>
        <v>210</v>
      </c>
      <c r="AA1792" s="8"/>
      <c r="AB1792" s="5"/>
      <c r="AC1792" s="4"/>
    </row>
    <row r="1793" spans="1:29" ht="13.5" customHeight="1">
      <c r="A1793" s="23" t="str">
        <f t="shared" si="472"/>
        <v>LW12 14050Podstawowy</v>
      </c>
      <c r="B1793" s="18" t="s">
        <v>96</v>
      </c>
      <c r="C1793" s="14" t="s">
        <v>431</v>
      </c>
      <c r="D1793" s="15">
        <v>140</v>
      </c>
      <c r="E1793" s="13">
        <v>50</v>
      </c>
      <c r="F1793" s="61" t="s">
        <v>3417</v>
      </c>
      <c r="G1793" s="43" t="str">
        <f t="shared" si="473"/>
        <v>43,78</v>
      </c>
      <c r="H1793" s="43" t="str">
        <f t="shared" si="474"/>
        <v>43,78</v>
      </c>
      <c r="I1793" s="43">
        <f t="shared" si="475"/>
        <v>46.78</v>
      </c>
      <c r="J1793" s="61" t="s">
        <v>3482</v>
      </c>
      <c r="K1793" s="58" t="str">
        <f t="shared" si="476"/>
        <v>731,04</v>
      </c>
      <c r="L1793" s="47">
        <f t="shared" si="477"/>
        <v>732</v>
      </c>
      <c r="M1793" s="53">
        <v>1.1000000000000001</v>
      </c>
      <c r="N1793" s="54">
        <v>60</v>
      </c>
      <c r="O1793" s="55">
        <f t="shared" si="478"/>
        <v>865.2</v>
      </c>
      <c r="P1793" s="57">
        <f t="shared" si="480"/>
        <v>865</v>
      </c>
      <c r="Q1793" s="23"/>
      <c r="R1793" s="23"/>
      <c r="S1793" s="46">
        <v>25</v>
      </c>
      <c r="T1793" s="46">
        <v>25</v>
      </c>
      <c r="U1793" s="46">
        <f t="shared" si="471"/>
        <v>160</v>
      </c>
      <c r="V1793" s="15">
        <f t="shared" si="479"/>
        <v>210</v>
      </c>
      <c r="AA1793" s="8"/>
      <c r="AB1793" s="5"/>
      <c r="AC1793" s="4"/>
    </row>
    <row r="1794" spans="1:29" ht="13.5" customHeight="1">
      <c r="A1794" s="23" t="str">
        <f t="shared" si="472"/>
        <v>LW13 14050Podstawowy</v>
      </c>
      <c r="B1794" s="18" t="s">
        <v>97</v>
      </c>
      <c r="C1794" s="14" t="s">
        <v>431</v>
      </c>
      <c r="D1794" s="15">
        <v>140</v>
      </c>
      <c r="E1794" s="13">
        <v>50</v>
      </c>
      <c r="F1794" s="61" t="s">
        <v>3418</v>
      </c>
      <c r="G1794" s="43" t="str">
        <f t="shared" si="473"/>
        <v>42,9</v>
      </c>
      <c r="H1794" s="43" t="str">
        <f t="shared" si="474"/>
        <v>42,9</v>
      </c>
      <c r="I1794" s="43">
        <f t="shared" si="475"/>
        <v>45.9</v>
      </c>
      <c r="J1794" s="61" t="s">
        <v>3483</v>
      </c>
      <c r="K1794" s="58" t="str">
        <f t="shared" si="476"/>
        <v>731,08</v>
      </c>
      <c r="L1794" s="47">
        <f t="shared" si="477"/>
        <v>732</v>
      </c>
      <c r="M1794" s="53">
        <v>1.1000000000000001</v>
      </c>
      <c r="N1794" s="54">
        <v>60</v>
      </c>
      <c r="O1794" s="55">
        <f t="shared" si="478"/>
        <v>865.2</v>
      </c>
      <c r="P1794" s="57">
        <f t="shared" si="480"/>
        <v>865</v>
      </c>
      <c r="Q1794" s="23"/>
      <c r="R1794" s="23"/>
      <c r="S1794" s="46">
        <v>25</v>
      </c>
      <c r="T1794" s="46">
        <v>25</v>
      </c>
      <c r="U1794" s="46">
        <f t="shared" si="471"/>
        <v>160</v>
      </c>
      <c r="V1794" s="15">
        <f t="shared" si="479"/>
        <v>210</v>
      </c>
      <c r="AA1794" s="8"/>
      <c r="AB1794" s="5"/>
      <c r="AC1794" s="4"/>
    </row>
    <row r="1795" spans="1:29" ht="13.5" customHeight="1">
      <c r="A1795" s="23" t="str">
        <f t="shared" si="472"/>
        <v>LW14 14050Podstawowy</v>
      </c>
      <c r="B1795" s="18" t="s">
        <v>98</v>
      </c>
      <c r="C1795" s="14" t="s">
        <v>431</v>
      </c>
      <c r="D1795" s="15">
        <v>140</v>
      </c>
      <c r="E1795" s="13">
        <v>50</v>
      </c>
      <c r="F1795" s="61" t="s">
        <v>3419</v>
      </c>
      <c r="G1795" s="43" t="str">
        <f t="shared" si="473"/>
        <v>46,08</v>
      </c>
      <c r="H1795" s="43" t="str">
        <f t="shared" si="474"/>
        <v>46,08</v>
      </c>
      <c r="I1795" s="43">
        <f t="shared" si="475"/>
        <v>49.08</v>
      </c>
      <c r="J1795" s="61" t="s">
        <v>3484</v>
      </c>
      <c r="K1795" s="58" t="str">
        <f t="shared" si="476"/>
        <v>818,78</v>
      </c>
      <c r="L1795" s="47">
        <f t="shared" si="477"/>
        <v>819</v>
      </c>
      <c r="M1795" s="53">
        <v>1.1000000000000001</v>
      </c>
      <c r="N1795" s="54">
        <v>60</v>
      </c>
      <c r="O1795" s="55">
        <f t="shared" si="478"/>
        <v>960.90000000000009</v>
      </c>
      <c r="P1795" s="57">
        <f t="shared" si="480"/>
        <v>960</v>
      </c>
      <c r="Q1795" s="23"/>
      <c r="R1795" s="23"/>
      <c r="S1795" s="46">
        <v>25</v>
      </c>
      <c r="T1795" s="46">
        <v>25</v>
      </c>
      <c r="U1795" s="46">
        <f t="shared" si="471"/>
        <v>160</v>
      </c>
      <c r="V1795" s="15">
        <f t="shared" si="479"/>
        <v>210</v>
      </c>
      <c r="AA1795" s="8"/>
      <c r="AB1795" s="5"/>
      <c r="AC1795" s="4"/>
    </row>
    <row r="1796" spans="1:29" ht="13.5" customHeight="1">
      <c r="A1796" s="23" t="str">
        <f t="shared" si="472"/>
        <v>LW15 14050Podstawowy</v>
      </c>
      <c r="B1796" s="18" t="s">
        <v>99</v>
      </c>
      <c r="C1796" s="14" t="s">
        <v>431</v>
      </c>
      <c r="D1796" s="15">
        <v>140</v>
      </c>
      <c r="E1796" s="13">
        <v>50</v>
      </c>
      <c r="F1796" s="61" t="s">
        <v>3420</v>
      </c>
      <c r="G1796" s="43" t="str">
        <f t="shared" si="473"/>
        <v>39,85</v>
      </c>
      <c r="H1796" s="43" t="str">
        <f t="shared" si="474"/>
        <v>39,85</v>
      </c>
      <c r="I1796" s="43">
        <f t="shared" si="475"/>
        <v>42.85</v>
      </c>
      <c r="J1796" s="61" t="s">
        <v>3485</v>
      </c>
      <c r="K1796" s="58" t="str">
        <f t="shared" si="476"/>
        <v>590,99</v>
      </c>
      <c r="L1796" s="47">
        <f t="shared" si="477"/>
        <v>591</v>
      </c>
      <c r="M1796" s="53">
        <v>1.1000000000000001</v>
      </c>
      <c r="N1796" s="54">
        <v>60</v>
      </c>
      <c r="O1796" s="55">
        <f t="shared" si="478"/>
        <v>710.1</v>
      </c>
      <c r="P1796" s="57">
        <f t="shared" si="480"/>
        <v>710</v>
      </c>
      <c r="Q1796" s="23"/>
      <c r="R1796" s="23"/>
      <c r="S1796" s="46">
        <v>25</v>
      </c>
      <c r="T1796" s="46">
        <v>25</v>
      </c>
      <c r="U1796" s="46">
        <f t="shared" si="471"/>
        <v>160</v>
      </c>
      <c r="V1796" s="15">
        <f t="shared" si="479"/>
        <v>210</v>
      </c>
      <c r="AA1796" s="8"/>
      <c r="AB1796" s="5"/>
      <c r="AC1796" s="4"/>
    </row>
    <row r="1797" spans="1:29" ht="13.5" customHeight="1">
      <c r="A1797" s="23" t="str">
        <f t="shared" si="472"/>
        <v>LW16 14050Podstawowy</v>
      </c>
      <c r="B1797" s="18" t="s">
        <v>100</v>
      </c>
      <c r="C1797" s="14" t="s">
        <v>431</v>
      </c>
      <c r="D1797" s="15">
        <v>140</v>
      </c>
      <c r="E1797" s="13">
        <v>50</v>
      </c>
      <c r="F1797" s="61" t="s">
        <v>3421</v>
      </c>
      <c r="G1797" s="43" t="str">
        <f t="shared" si="473"/>
        <v>43,06</v>
      </c>
      <c r="H1797" s="43" t="str">
        <f t="shared" si="474"/>
        <v>43,06</v>
      </c>
      <c r="I1797" s="43">
        <f t="shared" si="475"/>
        <v>46.06</v>
      </c>
      <c r="J1797" s="61" t="s">
        <v>3486</v>
      </c>
      <c r="K1797" s="58" t="str">
        <f t="shared" si="476"/>
        <v>724,73</v>
      </c>
      <c r="L1797" s="47">
        <f t="shared" si="477"/>
        <v>725</v>
      </c>
      <c r="M1797" s="53">
        <v>1.1000000000000001</v>
      </c>
      <c r="N1797" s="54">
        <v>60</v>
      </c>
      <c r="O1797" s="55">
        <f t="shared" si="478"/>
        <v>857.50000000000011</v>
      </c>
      <c r="P1797" s="57">
        <f t="shared" si="480"/>
        <v>857</v>
      </c>
      <c r="Q1797" s="23"/>
      <c r="R1797" s="23"/>
      <c r="S1797" s="46">
        <v>25</v>
      </c>
      <c r="T1797" s="46">
        <v>25</v>
      </c>
      <c r="U1797" s="46">
        <f t="shared" si="471"/>
        <v>160</v>
      </c>
      <c r="V1797" s="15">
        <f t="shared" si="479"/>
        <v>210</v>
      </c>
      <c r="AB1797" s="4"/>
      <c r="AC1797" s="4"/>
    </row>
    <row r="1798" spans="1:29" ht="13.5" customHeight="1">
      <c r="A1798" s="23" t="str">
        <f t="shared" si="472"/>
        <v>LW17 14050Podstawowy</v>
      </c>
      <c r="B1798" s="18" t="s">
        <v>101</v>
      </c>
      <c r="C1798" s="14" t="s">
        <v>431</v>
      </c>
      <c r="D1798" s="15">
        <v>140</v>
      </c>
      <c r="E1798" s="13">
        <v>50</v>
      </c>
      <c r="F1798" s="61" t="s">
        <v>2456</v>
      </c>
      <c r="G1798" s="43" t="str">
        <f t="shared" si="473"/>
        <v>44,23</v>
      </c>
      <c r="H1798" s="43" t="str">
        <f t="shared" si="474"/>
        <v>44,23</v>
      </c>
      <c r="I1798" s="43">
        <f t="shared" si="475"/>
        <v>47.23</v>
      </c>
      <c r="J1798" s="61" t="s">
        <v>3487</v>
      </c>
      <c r="K1798" s="58" t="str">
        <f t="shared" si="476"/>
        <v>805,92</v>
      </c>
      <c r="L1798" s="47">
        <f t="shared" si="477"/>
        <v>806</v>
      </c>
      <c r="M1798" s="53">
        <v>1.1000000000000001</v>
      </c>
      <c r="N1798" s="54">
        <v>60</v>
      </c>
      <c r="O1798" s="55">
        <f t="shared" si="478"/>
        <v>946.6</v>
      </c>
      <c r="P1798" s="57">
        <f t="shared" si="480"/>
        <v>946</v>
      </c>
      <c r="Q1798" s="23"/>
      <c r="R1798" s="23"/>
      <c r="S1798" s="46">
        <v>25</v>
      </c>
      <c r="T1798" s="46">
        <v>25</v>
      </c>
      <c r="U1798" s="46">
        <f t="shared" si="471"/>
        <v>160</v>
      </c>
      <c r="V1798" s="15">
        <f t="shared" si="479"/>
        <v>210</v>
      </c>
      <c r="AB1798" s="40"/>
      <c r="AC1798" s="4"/>
    </row>
    <row r="1799" spans="1:29" ht="13.5" customHeight="1">
      <c r="A1799" s="23" t="str">
        <f t="shared" si="472"/>
        <v>LW18 14050Podstawowy</v>
      </c>
      <c r="B1799" s="18" t="s">
        <v>102</v>
      </c>
      <c r="C1799" s="14" t="s">
        <v>431</v>
      </c>
      <c r="D1799" s="15">
        <v>140</v>
      </c>
      <c r="E1799" s="13">
        <v>50</v>
      </c>
      <c r="F1799" s="61" t="s">
        <v>2238</v>
      </c>
      <c r="G1799" s="43" t="str">
        <f t="shared" si="473"/>
        <v>47,41</v>
      </c>
      <c r="H1799" s="43" t="str">
        <f t="shared" si="474"/>
        <v>47,41</v>
      </c>
      <c r="I1799" s="43">
        <f t="shared" si="475"/>
        <v>50.41</v>
      </c>
      <c r="J1799" s="61" t="s">
        <v>3488</v>
      </c>
      <c r="K1799" s="58" t="str">
        <f t="shared" si="476"/>
        <v>858,48</v>
      </c>
      <c r="L1799" s="47">
        <f t="shared" si="477"/>
        <v>859</v>
      </c>
      <c r="M1799" s="53">
        <v>1.1000000000000001</v>
      </c>
      <c r="N1799" s="54">
        <v>60</v>
      </c>
      <c r="O1799" s="55">
        <f t="shared" si="478"/>
        <v>1004.9000000000001</v>
      </c>
      <c r="P1799" s="57">
        <f t="shared" si="480"/>
        <v>1004</v>
      </c>
      <c r="Q1799" s="23"/>
      <c r="R1799" s="23"/>
      <c r="S1799" s="46">
        <v>25</v>
      </c>
      <c r="T1799" s="46">
        <v>25</v>
      </c>
      <c r="U1799" s="46">
        <f t="shared" si="471"/>
        <v>180</v>
      </c>
      <c r="V1799" s="15">
        <f t="shared" si="479"/>
        <v>230</v>
      </c>
    </row>
    <row r="1800" spans="1:29" ht="13.5" customHeight="1">
      <c r="A1800" s="23" t="str">
        <f t="shared" si="472"/>
        <v>LW19 14050Podstawowy</v>
      </c>
      <c r="B1800" s="18" t="s">
        <v>103</v>
      </c>
      <c r="C1800" s="14" t="s">
        <v>431</v>
      </c>
      <c r="D1800" s="15">
        <v>140</v>
      </c>
      <c r="E1800" s="13">
        <v>50</v>
      </c>
      <c r="F1800" s="61" t="s">
        <v>3422</v>
      </c>
      <c r="G1800" s="43" t="str">
        <f t="shared" si="473"/>
        <v>41,22</v>
      </c>
      <c r="H1800" s="43" t="str">
        <f t="shared" si="474"/>
        <v>41,22</v>
      </c>
      <c r="I1800" s="43">
        <f t="shared" si="475"/>
        <v>44.22</v>
      </c>
      <c r="J1800" s="61" t="s">
        <v>3489</v>
      </c>
      <c r="K1800" s="58" t="str">
        <f t="shared" si="476"/>
        <v>673,65</v>
      </c>
      <c r="L1800" s="47">
        <f t="shared" si="477"/>
        <v>674</v>
      </c>
      <c r="M1800" s="53">
        <v>1.1000000000000001</v>
      </c>
      <c r="N1800" s="54">
        <v>60</v>
      </c>
      <c r="O1800" s="55">
        <f t="shared" si="478"/>
        <v>801.40000000000009</v>
      </c>
      <c r="P1800" s="57">
        <f t="shared" si="480"/>
        <v>801</v>
      </c>
      <c r="Q1800" s="23"/>
      <c r="R1800" s="23"/>
      <c r="S1800" s="46">
        <v>25</v>
      </c>
      <c r="T1800" s="46">
        <v>25</v>
      </c>
      <c r="U1800" s="46">
        <f t="shared" si="471"/>
        <v>160</v>
      </c>
      <c r="V1800" s="15">
        <f t="shared" si="479"/>
        <v>210</v>
      </c>
    </row>
    <row r="1801" spans="1:29" ht="13.5" customHeight="1">
      <c r="A1801" s="23" t="str">
        <f t="shared" si="472"/>
        <v>LW20 14050Podstawowy</v>
      </c>
      <c r="B1801" s="18" t="s">
        <v>105</v>
      </c>
      <c r="C1801" s="14" t="s">
        <v>431</v>
      </c>
      <c r="D1801" s="15">
        <v>140</v>
      </c>
      <c r="E1801" s="13">
        <v>50</v>
      </c>
      <c r="F1801" s="61" t="s">
        <v>3423</v>
      </c>
      <c r="G1801" s="43" t="str">
        <f t="shared" si="473"/>
        <v>44,43</v>
      </c>
      <c r="H1801" s="43" t="str">
        <f t="shared" si="474"/>
        <v>44,43</v>
      </c>
      <c r="I1801" s="43">
        <f t="shared" si="475"/>
        <v>47.43</v>
      </c>
      <c r="J1801" s="61" t="s">
        <v>3490</v>
      </c>
      <c r="K1801" s="58" t="str">
        <f t="shared" si="476"/>
        <v>761,74</v>
      </c>
      <c r="L1801" s="47">
        <f t="shared" si="477"/>
        <v>762</v>
      </c>
      <c r="M1801" s="53">
        <v>1.1000000000000001</v>
      </c>
      <c r="N1801" s="54">
        <v>60</v>
      </c>
      <c r="O1801" s="55">
        <f t="shared" si="478"/>
        <v>898.2</v>
      </c>
      <c r="P1801" s="57">
        <f t="shared" si="480"/>
        <v>898</v>
      </c>
      <c r="Q1801" s="23"/>
      <c r="R1801" s="23"/>
      <c r="S1801" s="46">
        <v>25</v>
      </c>
      <c r="T1801" s="46">
        <v>25</v>
      </c>
      <c r="U1801" s="46">
        <f t="shared" si="471"/>
        <v>160</v>
      </c>
      <c r="V1801" s="15">
        <f t="shared" si="479"/>
        <v>210</v>
      </c>
    </row>
    <row r="1802" spans="1:29" ht="13.5" customHeight="1">
      <c r="A1802" s="23" t="str">
        <f t="shared" si="472"/>
        <v>LW2514050Podstawowy</v>
      </c>
      <c r="B1802" s="18" t="s">
        <v>559</v>
      </c>
      <c r="C1802" s="14" t="s">
        <v>431</v>
      </c>
      <c r="D1802" s="15">
        <v>140</v>
      </c>
      <c r="E1802" s="13">
        <v>50</v>
      </c>
      <c r="F1802" s="61" t="s">
        <v>3424</v>
      </c>
      <c r="G1802" s="43" t="str">
        <f t="shared" si="473"/>
        <v>33,25</v>
      </c>
      <c r="H1802" s="43" t="str">
        <f t="shared" si="474"/>
        <v>33,25</v>
      </c>
      <c r="I1802" s="43">
        <f t="shared" si="475"/>
        <v>36.25</v>
      </c>
      <c r="J1802" s="61" t="s">
        <v>3491</v>
      </c>
      <c r="K1802" s="58" t="str">
        <f t="shared" si="476"/>
        <v>594,31</v>
      </c>
      <c r="L1802" s="47">
        <f t="shared" si="477"/>
        <v>595</v>
      </c>
      <c r="M1802" s="53">
        <v>1.1000000000000001</v>
      </c>
      <c r="N1802" s="54">
        <v>60</v>
      </c>
      <c r="O1802" s="55">
        <f t="shared" si="478"/>
        <v>714.5</v>
      </c>
      <c r="P1802" s="57">
        <f t="shared" si="480"/>
        <v>714</v>
      </c>
      <c r="Q1802" s="23"/>
      <c r="R1802" s="23"/>
      <c r="S1802" s="46">
        <v>25</v>
      </c>
      <c r="T1802" s="46">
        <v>25</v>
      </c>
      <c r="U1802" s="46">
        <f t="shared" si="471"/>
        <v>120</v>
      </c>
      <c r="V1802" s="15">
        <f t="shared" si="479"/>
        <v>170</v>
      </c>
    </row>
    <row r="1803" spans="1:29" ht="13.5" customHeight="1">
      <c r="A1803" s="23" t="str">
        <f t="shared" si="472"/>
        <v>LW2614050Podstawowy</v>
      </c>
      <c r="B1803" s="18" t="s">
        <v>560</v>
      </c>
      <c r="C1803" s="14" t="s">
        <v>431</v>
      </c>
      <c r="D1803" s="15">
        <v>140</v>
      </c>
      <c r="E1803" s="13">
        <v>50</v>
      </c>
      <c r="F1803" s="61" t="s">
        <v>3425</v>
      </c>
      <c r="G1803" s="43" t="str">
        <f t="shared" si="473"/>
        <v>36,46</v>
      </c>
      <c r="H1803" s="43" t="str">
        <f t="shared" si="474"/>
        <v>36,46</v>
      </c>
      <c r="I1803" s="43">
        <f t="shared" si="475"/>
        <v>39.46</v>
      </c>
      <c r="J1803" s="61" t="s">
        <v>3492</v>
      </c>
      <c r="K1803" s="58" t="str">
        <f t="shared" si="476"/>
        <v>713,33</v>
      </c>
      <c r="L1803" s="47">
        <f t="shared" si="477"/>
        <v>714</v>
      </c>
      <c r="M1803" s="53">
        <v>1.1000000000000001</v>
      </c>
      <c r="N1803" s="54">
        <v>60</v>
      </c>
      <c r="O1803" s="55">
        <f t="shared" si="478"/>
        <v>845.40000000000009</v>
      </c>
      <c r="P1803" s="57">
        <f t="shared" si="480"/>
        <v>845</v>
      </c>
      <c r="Q1803" s="23"/>
      <c r="R1803" s="23"/>
      <c r="S1803" s="46">
        <v>25</v>
      </c>
      <c r="T1803" s="46">
        <v>25</v>
      </c>
      <c r="U1803" s="46">
        <f t="shared" si="471"/>
        <v>120</v>
      </c>
      <c r="V1803" s="15">
        <f t="shared" si="479"/>
        <v>170</v>
      </c>
    </row>
    <row r="1804" spans="1:29" ht="13.5" customHeight="1">
      <c r="A1804" s="23" t="str">
        <f t="shared" si="472"/>
        <v>LW2714050Podstawowy</v>
      </c>
      <c r="B1804" s="18" t="s">
        <v>1738</v>
      </c>
      <c r="C1804" s="14" t="s">
        <v>431</v>
      </c>
      <c r="D1804" s="15">
        <v>140</v>
      </c>
      <c r="E1804" s="13">
        <v>50</v>
      </c>
      <c r="F1804" s="61" t="s">
        <v>3426</v>
      </c>
      <c r="G1804" s="43" t="str">
        <f t="shared" si="473"/>
        <v>36,63</v>
      </c>
      <c r="H1804" s="43" t="str">
        <f t="shared" si="474"/>
        <v>36,63</v>
      </c>
      <c r="I1804" s="43">
        <f t="shared" si="475"/>
        <v>39.630000000000003</v>
      </c>
      <c r="J1804" s="61" t="s">
        <v>3493</v>
      </c>
      <c r="K1804" s="58" t="str">
        <f t="shared" si="476"/>
        <v>682,27</v>
      </c>
      <c r="L1804" s="47">
        <f t="shared" si="477"/>
        <v>683</v>
      </c>
      <c r="M1804" s="53">
        <v>1.1000000000000001</v>
      </c>
      <c r="N1804" s="54">
        <v>60</v>
      </c>
      <c r="O1804" s="55">
        <f t="shared" si="478"/>
        <v>811.30000000000007</v>
      </c>
      <c r="P1804" s="57">
        <f t="shared" si="480"/>
        <v>811</v>
      </c>
      <c r="Q1804" s="23"/>
      <c r="R1804" s="23"/>
      <c r="S1804" s="46">
        <v>25</v>
      </c>
      <c r="T1804" s="46">
        <v>25</v>
      </c>
      <c r="U1804" s="46">
        <f t="shared" si="471"/>
        <v>120</v>
      </c>
      <c r="V1804" s="15">
        <f t="shared" si="479"/>
        <v>170</v>
      </c>
    </row>
    <row r="1805" spans="1:29" ht="13.5" customHeight="1">
      <c r="A1805" s="23" t="str">
        <f t="shared" si="472"/>
        <v>LW2814050Podstawowy</v>
      </c>
      <c r="B1805" s="18" t="s">
        <v>1739</v>
      </c>
      <c r="C1805" s="14" t="s">
        <v>431</v>
      </c>
      <c r="D1805" s="15">
        <v>140</v>
      </c>
      <c r="E1805" s="13">
        <v>50</v>
      </c>
      <c r="F1805" s="61" t="s">
        <v>3427</v>
      </c>
      <c r="G1805" s="43" t="str">
        <f t="shared" si="473"/>
        <v>39,96</v>
      </c>
      <c r="H1805" s="43" t="str">
        <f t="shared" si="474"/>
        <v>39,96</v>
      </c>
      <c r="I1805" s="43">
        <f t="shared" si="475"/>
        <v>42.96</v>
      </c>
      <c r="J1805" s="61" t="s">
        <v>3494</v>
      </c>
      <c r="K1805" s="58" t="str">
        <f t="shared" si="476"/>
        <v>821,24</v>
      </c>
      <c r="L1805" s="47">
        <f t="shared" si="477"/>
        <v>822</v>
      </c>
      <c r="M1805" s="53">
        <v>1.1000000000000001</v>
      </c>
      <c r="N1805" s="54">
        <v>60</v>
      </c>
      <c r="O1805" s="55">
        <f t="shared" si="478"/>
        <v>964.2</v>
      </c>
      <c r="P1805" s="57">
        <f t="shared" si="480"/>
        <v>964</v>
      </c>
      <c r="Q1805" s="23"/>
      <c r="R1805" s="23"/>
      <c r="S1805" s="46">
        <v>25</v>
      </c>
      <c r="T1805" s="46">
        <v>25</v>
      </c>
      <c r="U1805" s="46">
        <f t="shared" si="471"/>
        <v>160</v>
      </c>
      <c r="V1805" s="15">
        <f t="shared" si="479"/>
        <v>210</v>
      </c>
    </row>
    <row r="1806" spans="1:29" ht="13.5" customHeight="1">
      <c r="A1806" s="23" t="str">
        <f t="shared" si="472"/>
        <v>LW2914050Podstawowy</v>
      </c>
      <c r="B1806" s="18" t="s">
        <v>1740</v>
      </c>
      <c r="C1806" s="14" t="s">
        <v>431</v>
      </c>
      <c r="D1806" s="15">
        <v>140</v>
      </c>
      <c r="E1806" s="13">
        <v>50</v>
      </c>
      <c r="F1806" s="61" t="s">
        <v>2132</v>
      </c>
      <c r="G1806" s="43" t="str">
        <f t="shared" si="473"/>
        <v>42,71</v>
      </c>
      <c r="H1806" s="43" t="str">
        <f t="shared" si="474"/>
        <v>42,71</v>
      </c>
      <c r="I1806" s="43">
        <f t="shared" si="475"/>
        <v>45.71</v>
      </c>
      <c r="J1806" s="61" t="s">
        <v>3495</v>
      </c>
      <c r="K1806" s="58" t="str">
        <f t="shared" si="476"/>
        <v>758,14</v>
      </c>
      <c r="L1806" s="47">
        <f t="shared" si="477"/>
        <v>759</v>
      </c>
      <c r="M1806" s="53">
        <v>1.1000000000000001</v>
      </c>
      <c r="N1806" s="54">
        <v>60</v>
      </c>
      <c r="O1806" s="55">
        <f t="shared" si="478"/>
        <v>894.90000000000009</v>
      </c>
      <c r="P1806" s="57">
        <f t="shared" si="480"/>
        <v>894</v>
      </c>
      <c r="Q1806" s="23"/>
      <c r="R1806" s="23"/>
      <c r="S1806" s="46">
        <v>25</v>
      </c>
      <c r="T1806" s="46">
        <v>25</v>
      </c>
      <c r="U1806" s="46">
        <f t="shared" si="471"/>
        <v>160</v>
      </c>
      <c r="V1806" s="15">
        <f t="shared" si="479"/>
        <v>210</v>
      </c>
    </row>
    <row r="1807" spans="1:29" ht="13.5" customHeight="1">
      <c r="A1807" s="23" t="str">
        <f t="shared" si="472"/>
        <v>LW3014050Podstawowy</v>
      </c>
      <c r="B1807" s="18" t="s">
        <v>1742</v>
      </c>
      <c r="C1807" s="14" t="s">
        <v>431</v>
      </c>
      <c r="D1807" s="15">
        <v>140</v>
      </c>
      <c r="E1807" s="13">
        <v>50</v>
      </c>
      <c r="F1807" s="61" t="s">
        <v>2046</v>
      </c>
      <c r="G1807" s="43" t="str">
        <f t="shared" si="473"/>
        <v>46,04</v>
      </c>
      <c r="H1807" s="43" t="str">
        <f t="shared" si="474"/>
        <v>46,04</v>
      </c>
      <c r="I1807" s="43">
        <f t="shared" si="475"/>
        <v>49.04</v>
      </c>
      <c r="J1807" s="61" t="s">
        <v>3496</v>
      </c>
      <c r="K1807" s="58" t="str">
        <f t="shared" si="476"/>
        <v>938,69</v>
      </c>
      <c r="L1807" s="47">
        <f t="shared" si="477"/>
        <v>939</v>
      </c>
      <c r="M1807" s="53">
        <v>1.1000000000000001</v>
      </c>
      <c r="N1807" s="54">
        <v>60</v>
      </c>
      <c r="O1807" s="55">
        <f t="shared" si="478"/>
        <v>1092.9000000000001</v>
      </c>
      <c r="P1807" s="57">
        <f t="shared" si="480"/>
        <v>1092</v>
      </c>
      <c r="Q1807" s="23"/>
      <c r="R1807" s="23"/>
      <c r="S1807" s="46">
        <v>25</v>
      </c>
      <c r="T1807" s="46">
        <v>25</v>
      </c>
      <c r="U1807" s="46">
        <f t="shared" si="471"/>
        <v>160</v>
      </c>
      <c r="V1807" s="15">
        <f t="shared" si="479"/>
        <v>210</v>
      </c>
    </row>
    <row r="1808" spans="1:29" ht="13.5" customHeight="1">
      <c r="A1808" s="23" t="str">
        <f t="shared" si="472"/>
        <v>LW3114050Podstawowy</v>
      </c>
      <c r="B1808" s="18" t="s">
        <v>1743</v>
      </c>
      <c r="C1808" s="14" t="s">
        <v>431</v>
      </c>
      <c r="D1808" s="15">
        <v>140</v>
      </c>
      <c r="E1808" s="13">
        <v>50</v>
      </c>
      <c r="F1808" s="61" t="s">
        <v>3428</v>
      </c>
      <c r="G1808" s="43" t="str">
        <f t="shared" si="473"/>
        <v>46,87</v>
      </c>
      <c r="H1808" s="43" t="str">
        <f t="shared" si="474"/>
        <v>46,87</v>
      </c>
      <c r="I1808" s="43">
        <f t="shared" si="475"/>
        <v>49.87</v>
      </c>
      <c r="J1808" s="61" t="s">
        <v>3497</v>
      </c>
      <c r="K1808" s="58" t="str">
        <f t="shared" si="476"/>
        <v>901,55</v>
      </c>
      <c r="L1808" s="47">
        <f t="shared" si="477"/>
        <v>902</v>
      </c>
      <c r="M1808" s="53">
        <v>1.1000000000000001</v>
      </c>
      <c r="N1808" s="54">
        <v>60</v>
      </c>
      <c r="O1808" s="55">
        <f t="shared" si="478"/>
        <v>1052.2</v>
      </c>
      <c r="P1808" s="57">
        <f t="shared" si="480"/>
        <v>1052</v>
      </c>
      <c r="Q1808" s="23"/>
      <c r="R1808" s="23"/>
      <c r="S1808" s="46">
        <v>25</v>
      </c>
      <c r="T1808" s="46">
        <v>25</v>
      </c>
      <c r="U1808" s="46">
        <f t="shared" si="471"/>
        <v>160</v>
      </c>
      <c r="V1808" s="15">
        <f t="shared" si="479"/>
        <v>210</v>
      </c>
    </row>
    <row r="1809" spans="1:22" ht="13.5" customHeight="1">
      <c r="A1809" s="23" t="str">
        <f t="shared" si="472"/>
        <v>LW3214050Podstawowy</v>
      </c>
      <c r="B1809" s="18" t="s">
        <v>1744</v>
      </c>
      <c r="C1809" s="14" t="s">
        <v>431</v>
      </c>
      <c r="D1809" s="15">
        <v>140</v>
      </c>
      <c r="E1809" s="13">
        <v>50</v>
      </c>
      <c r="F1809" s="61" t="s">
        <v>71</v>
      </c>
      <c r="G1809" s="43" t="str">
        <f t="shared" si="473"/>
        <v>50,2</v>
      </c>
      <c r="H1809" s="43" t="str">
        <f t="shared" si="474"/>
        <v>50,2</v>
      </c>
      <c r="I1809" s="43">
        <f t="shared" si="475"/>
        <v>53.2</v>
      </c>
      <c r="J1809" s="61" t="s">
        <v>3498</v>
      </c>
      <c r="K1809" s="58" t="str">
        <f t="shared" si="476"/>
        <v>1043,90</v>
      </c>
      <c r="L1809" s="47">
        <f t="shared" si="477"/>
        <v>1044</v>
      </c>
      <c r="M1809" s="53">
        <v>1.1000000000000001</v>
      </c>
      <c r="N1809" s="54">
        <v>60</v>
      </c>
      <c r="O1809" s="55">
        <f t="shared" si="478"/>
        <v>1208.4000000000001</v>
      </c>
      <c r="P1809" s="57">
        <f t="shared" si="480"/>
        <v>1208</v>
      </c>
      <c r="Q1809" s="23"/>
      <c r="R1809" s="23"/>
      <c r="S1809" s="46">
        <v>25</v>
      </c>
      <c r="T1809" s="46">
        <v>25</v>
      </c>
      <c r="U1809" s="46">
        <f t="shared" si="471"/>
        <v>180</v>
      </c>
      <c r="V1809" s="15">
        <f t="shared" si="479"/>
        <v>230</v>
      </c>
    </row>
    <row r="1810" spans="1:22" ht="13.5" customHeight="1">
      <c r="A1810" s="23" t="str">
        <f t="shared" si="472"/>
        <v>LW3314050Podstawowy</v>
      </c>
      <c r="B1810" s="18" t="s">
        <v>1745</v>
      </c>
      <c r="C1810" s="14" t="s">
        <v>431</v>
      </c>
      <c r="D1810" s="15">
        <v>140</v>
      </c>
      <c r="E1810" s="13">
        <v>50</v>
      </c>
      <c r="F1810" s="61" t="s">
        <v>3429</v>
      </c>
      <c r="G1810" s="43" t="str">
        <f t="shared" si="473"/>
        <v>51,37</v>
      </c>
      <c r="H1810" s="43" t="str">
        <f t="shared" si="474"/>
        <v>51,37</v>
      </c>
      <c r="I1810" s="43">
        <f t="shared" si="475"/>
        <v>54.37</v>
      </c>
      <c r="J1810" s="61" t="s">
        <v>3499</v>
      </c>
      <c r="K1810" s="58" t="str">
        <f t="shared" si="476"/>
        <v>881,61</v>
      </c>
      <c r="L1810" s="47">
        <f t="shared" si="477"/>
        <v>882</v>
      </c>
      <c r="M1810" s="53">
        <v>1.1000000000000001</v>
      </c>
      <c r="N1810" s="54">
        <v>60</v>
      </c>
      <c r="O1810" s="55">
        <f t="shared" si="478"/>
        <v>1030.2</v>
      </c>
      <c r="P1810" s="57">
        <f t="shared" si="480"/>
        <v>1030</v>
      </c>
      <c r="Q1810" s="23"/>
      <c r="R1810" s="23"/>
      <c r="S1810" s="46">
        <v>25</v>
      </c>
      <c r="T1810" s="46">
        <v>25</v>
      </c>
      <c r="U1810" s="46">
        <f t="shared" si="471"/>
        <v>180</v>
      </c>
      <c r="V1810" s="15">
        <f t="shared" si="479"/>
        <v>230</v>
      </c>
    </row>
    <row r="1811" spans="1:22" ht="13.5" customHeight="1">
      <c r="A1811" s="23" t="str">
        <f t="shared" si="472"/>
        <v>LW3414050Podstawowy</v>
      </c>
      <c r="B1811" s="18" t="s">
        <v>1746</v>
      </c>
      <c r="C1811" s="14" t="s">
        <v>431</v>
      </c>
      <c r="D1811" s="15">
        <v>140</v>
      </c>
      <c r="E1811" s="13">
        <v>50</v>
      </c>
      <c r="F1811" s="61" t="s">
        <v>1774</v>
      </c>
      <c r="G1811" s="43" t="str">
        <f t="shared" si="473"/>
        <v>50,62</v>
      </c>
      <c r="H1811" s="43" t="str">
        <f t="shared" si="474"/>
        <v>50,62</v>
      </c>
      <c r="I1811" s="43">
        <f t="shared" si="475"/>
        <v>53.62</v>
      </c>
      <c r="J1811" s="61" t="s">
        <v>3500</v>
      </c>
      <c r="K1811" s="58" t="str">
        <f t="shared" si="476"/>
        <v>1050,01</v>
      </c>
      <c r="L1811" s="47">
        <f t="shared" si="477"/>
        <v>1051</v>
      </c>
      <c r="M1811" s="53">
        <v>1.1000000000000001</v>
      </c>
      <c r="N1811" s="54">
        <v>60</v>
      </c>
      <c r="O1811" s="55">
        <f t="shared" si="478"/>
        <v>1216.1000000000001</v>
      </c>
      <c r="P1811" s="57">
        <f t="shared" si="480"/>
        <v>1216</v>
      </c>
      <c r="Q1811" s="23"/>
      <c r="R1811" s="23"/>
      <c r="S1811" s="46">
        <v>25</v>
      </c>
      <c r="T1811" s="46">
        <v>25</v>
      </c>
      <c r="U1811" s="46">
        <f t="shared" si="471"/>
        <v>180</v>
      </c>
      <c r="V1811" s="15">
        <f t="shared" si="479"/>
        <v>230</v>
      </c>
    </row>
    <row r="1812" spans="1:22" ht="13.5" customHeight="1">
      <c r="A1812" s="23" t="str">
        <f t="shared" si="472"/>
        <v>LW3514050Podstawowy</v>
      </c>
      <c r="B1812" s="18" t="s">
        <v>1747</v>
      </c>
      <c r="C1812" s="14" t="s">
        <v>431</v>
      </c>
      <c r="D1812" s="15">
        <v>140</v>
      </c>
      <c r="E1812" s="13">
        <v>50</v>
      </c>
      <c r="F1812" s="61" t="s">
        <v>2348</v>
      </c>
      <c r="G1812" s="43" t="str">
        <f t="shared" si="473"/>
        <v>41,39</v>
      </c>
      <c r="H1812" s="43" t="str">
        <f t="shared" si="474"/>
        <v>41,39</v>
      </c>
      <c r="I1812" s="43">
        <f t="shared" si="475"/>
        <v>44.39</v>
      </c>
      <c r="J1812" s="61" t="s">
        <v>3501</v>
      </c>
      <c r="K1812" s="58" t="str">
        <f t="shared" si="476"/>
        <v>682,21</v>
      </c>
      <c r="L1812" s="47">
        <f t="shared" si="477"/>
        <v>683</v>
      </c>
      <c r="M1812" s="53">
        <v>1.1000000000000001</v>
      </c>
      <c r="N1812" s="54">
        <v>60</v>
      </c>
      <c r="O1812" s="55">
        <f t="shared" si="478"/>
        <v>811.30000000000007</v>
      </c>
      <c r="P1812" s="57">
        <f t="shared" si="480"/>
        <v>811</v>
      </c>
      <c r="Q1812" s="23"/>
      <c r="R1812" s="23"/>
      <c r="S1812" s="46">
        <v>25</v>
      </c>
      <c r="T1812" s="46">
        <v>25</v>
      </c>
      <c r="U1812" s="46">
        <f t="shared" si="471"/>
        <v>160</v>
      </c>
      <c r="V1812" s="15">
        <f t="shared" si="479"/>
        <v>210</v>
      </c>
    </row>
    <row r="1813" spans="1:22" ht="13.5" customHeight="1">
      <c r="A1813" s="23" t="str">
        <f t="shared" si="472"/>
        <v>LW3614050Podstawowy</v>
      </c>
      <c r="B1813" s="18" t="s">
        <v>1748</v>
      </c>
      <c r="C1813" s="14" t="s">
        <v>431</v>
      </c>
      <c r="D1813" s="15">
        <v>140</v>
      </c>
      <c r="E1813" s="13">
        <v>50</v>
      </c>
      <c r="F1813" s="61" t="s">
        <v>3430</v>
      </c>
      <c r="G1813" s="43" t="str">
        <f t="shared" si="473"/>
        <v>44,71</v>
      </c>
      <c r="H1813" s="43" t="str">
        <f t="shared" si="474"/>
        <v>44,71</v>
      </c>
      <c r="I1813" s="43">
        <f t="shared" si="475"/>
        <v>47.71</v>
      </c>
      <c r="J1813" s="61" t="s">
        <v>3446</v>
      </c>
      <c r="K1813" s="58" t="str">
        <f t="shared" si="476"/>
        <v>824,54</v>
      </c>
      <c r="L1813" s="47">
        <f t="shared" si="477"/>
        <v>825</v>
      </c>
      <c r="M1813" s="53">
        <v>1.1000000000000001</v>
      </c>
      <c r="N1813" s="54">
        <v>60</v>
      </c>
      <c r="O1813" s="55">
        <f t="shared" si="478"/>
        <v>967.50000000000011</v>
      </c>
      <c r="P1813" s="57">
        <f t="shared" si="480"/>
        <v>967</v>
      </c>
      <c r="Q1813" s="23"/>
      <c r="R1813" s="23"/>
      <c r="S1813" s="46">
        <v>25</v>
      </c>
      <c r="T1813" s="46">
        <v>25</v>
      </c>
      <c r="U1813" s="46">
        <f t="shared" si="471"/>
        <v>160</v>
      </c>
      <c r="V1813" s="15">
        <f t="shared" si="479"/>
        <v>210</v>
      </c>
    </row>
    <row r="1814" spans="1:22" ht="13.5" customHeight="1">
      <c r="A1814" s="23" t="str">
        <f t="shared" si="472"/>
        <v>LW3714050Podstawowy</v>
      </c>
      <c r="B1814" s="18" t="s">
        <v>1907</v>
      </c>
      <c r="C1814" s="14" t="s">
        <v>431</v>
      </c>
      <c r="D1814" s="15">
        <v>140</v>
      </c>
      <c r="E1814" s="13">
        <v>50</v>
      </c>
      <c r="F1814" s="61" t="s">
        <v>3431</v>
      </c>
      <c r="G1814" s="43" t="str">
        <f t="shared" si="473"/>
        <v>40,65</v>
      </c>
      <c r="H1814" s="43" t="str">
        <f t="shared" si="474"/>
        <v>40,65</v>
      </c>
      <c r="I1814" s="43">
        <f t="shared" si="475"/>
        <v>43.65</v>
      </c>
      <c r="J1814" s="61" t="s">
        <v>3502</v>
      </c>
      <c r="K1814" s="58" t="str">
        <f t="shared" si="476"/>
        <v>614,99</v>
      </c>
      <c r="L1814" s="47">
        <f t="shared" si="477"/>
        <v>615</v>
      </c>
      <c r="M1814" s="53">
        <v>1.1000000000000001</v>
      </c>
      <c r="N1814" s="54">
        <v>60</v>
      </c>
      <c r="O1814" s="55">
        <f t="shared" si="478"/>
        <v>736.5</v>
      </c>
      <c r="P1814" s="57">
        <f t="shared" si="480"/>
        <v>736</v>
      </c>
      <c r="Q1814" s="23"/>
      <c r="R1814" s="23"/>
      <c r="S1814" s="46">
        <v>25</v>
      </c>
      <c r="T1814" s="46">
        <v>25</v>
      </c>
      <c r="U1814" s="46">
        <f t="shared" si="471"/>
        <v>160</v>
      </c>
      <c r="V1814" s="15">
        <f t="shared" si="479"/>
        <v>210</v>
      </c>
    </row>
    <row r="1815" spans="1:22" ht="13.5" customHeight="1">
      <c r="A1815" s="23" t="str">
        <f t="shared" si="472"/>
        <v>LW3814050Podstawowy</v>
      </c>
      <c r="B1815" s="18" t="s">
        <v>1978</v>
      </c>
      <c r="C1815" s="14" t="s">
        <v>431</v>
      </c>
      <c r="D1815" s="15">
        <v>140</v>
      </c>
      <c r="E1815" s="13">
        <v>50</v>
      </c>
      <c r="F1815" s="61" t="s">
        <v>3432</v>
      </c>
      <c r="G1815" s="43" t="str">
        <f t="shared" si="473"/>
        <v>42,14</v>
      </c>
      <c r="H1815" s="43" t="str">
        <f t="shared" si="474"/>
        <v>42,14</v>
      </c>
      <c r="I1815" s="43">
        <f t="shared" si="475"/>
        <v>45.14</v>
      </c>
      <c r="J1815" s="61" t="s">
        <v>3503</v>
      </c>
      <c r="K1815" s="58" t="str">
        <f t="shared" si="476"/>
        <v>748,11</v>
      </c>
      <c r="L1815" s="47">
        <f t="shared" si="477"/>
        <v>749</v>
      </c>
      <c r="M1815" s="53">
        <v>1.1000000000000001</v>
      </c>
      <c r="N1815" s="54">
        <v>60</v>
      </c>
      <c r="O1815" s="55">
        <f t="shared" si="478"/>
        <v>883.90000000000009</v>
      </c>
      <c r="P1815" s="57">
        <f t="shared" si="480"/>
        <v>883</v>
      </c>
      <c r="Q1815" s="23"/>
      <c r="R1815" s="23"/>
      <c r="S1815" s="46">
        <v>25</v>
      </c>
      <c r="T1815" s="46">
        <v>25</v>
      </c>
      <c r="U1815" s="46">
        <f t="shared" ref="U1815:U1878" si="481">IF(I1815&lt;=$AA$5,$AB$4,IF(I1815&lt;=$AA$15,$AB$6,IF(I1815&lt;=$AA$17,$AB$16,IF(I1815&lt;=$AA$19,AB$18,IF(I1815&lt;=$AA$21,AB$20,IF(I1815&lt;=$AA$23,AB$22,AB$23))))))</f>
        <v>160</v>
      </c>
      <c r="V1815" s="15">
        <f t="shared" si="479"/>
        <v>210</v>
      </c>
    </row>
    <row r="1816" spans="1:22" ht="13.5" customHeight="1">
      <c r="A1816" s="235" t="str">
        <f t="shared" ref="A1816:A1852" si="482">CONCATENATE(B1816,D1816,E1816,C1816)</f>
        <v>LW duble 1 14050Kolor</v>
      </c>
      <c r="B1816" s="18" t="s">
        <v>90</v>
      </c>
      <c r="C1816" s="14" t="s">
        <v>2</v>
      </c>
      <c r="D1816" s="15">
        <v>140</v>
      </c>
      <c r="E1816" s="13">
        <v>50</v>
      </c>
      <c r="F1816" s="61" t="s">
        <v>3406</v>
      </c>
      <c r="G1816" s="43" t="str">
        <f>LEFT(F1816,FIND("kg",F1816)-2)</f>
        <v>43,74</v>
      </c>
      <c r="H1816" s="43" t="str">
        <f t="shared" ref="H1816:H1852" si="483">MID(G1816,1,5)</f>
        <v>43,74</v>
      </c>
      <c r="I1816" s="43">
        <f t="shared" ref="I1816:I1852" si="484">H1816+3</f>
        <v>46.74</v>
      </c>
      <c r="J1816" s="60" t="s">
        <v>12</v>
      </c>
      <c r="K1816" s="58" t="str">
        <f t="shared" ref="K1816:K1825" si="485">LEFT(J1816,FIND("zł",J1816)-2)</f>
        <v>798,87</v>
      </c>
      <c r="L1816" s="51">
        <f t="shared" ref="L1816:L1831" si="486">ROUNDUP(K1816,0)</f>
        <v>799</v>
      </c>
      <c r="M1816" s="53">
        <v>1.1000000000000001</v>
      </c>
      <c r="N1816" s="54">
        <v>60</v>
      </c>
      <c r="O1816" s="55">
        <f t="shared" ref="O1816:O1852" si="487">L1816*M1816+N1816</f>
        <v>938.90000000000009</v>
      </c>
      <c r="P1816" s="57">
        <f t="shared" ref="P1816:P1852" si="488">INT(O1816)</f>
        <v>938</v>
      </c>
      <c r="Q1816" s="23"/>
      <c r="R1816" s="23"/>
      <c r="S1816" s="46">
        <v>25</v>
      </c>
      <c r="T1816" s="46">
        <v>25</v>
      </c>
      <c r="U1816" s="46">
        <f t="shared" si="481"/>
        <v>160</v>
      </c>
      <c r="V1816" s="15">
        <f>SUM(S1816:U1816)</f>
        <v>210</v>
      </c>
    </row>
    <row r="1817" spans="1:22" ht="13.5" customHeight="1">
      <c r="A1817" s="235" t="str">
        <f t="shared" si="482"/>
        <v>LW duble 2 14050Kolor</v>
      </c>
      <c r="B1817" s="18" t="s">
        <v>91</v>
      </c>
      <c r="C1817" s="14" t="s">
        <v>2</v>
      </c>
      <c r="D1817" s="15">
        <v>140</v>
      </c>
      <c r="E1817" s="13">
        <v>50</v>
      </c>
      <c r="F1817" s="61" t="s">
        <v>3407</v>
      </c>
      <c r="G1817" s="43" t="str">
        <f t="shared" ref="G1817:G1852" si="489">LEFT(F1817,FIND("kg",F1817)-2)</f>
        <v>41,85</v>
      </c>
      <c r="H1817" s="43" t="str">
        <f t="shared" si="483"/>
        <v>41,85</v>
      </c>
      <c r="I1817" s="43">
        <f t="shared" si="484"/>
        <v>44.85</v>
      </c>
      <c r="J1817" s="60" t="s">
        <v>3433</v>
      </c>
      <c r="K1817" s="58" t="str">
        <f t="shared" si="485"/>
        <v>889,76</v>
      </c>
      <c r="L1817" s="51">
        <f t="shared" si="486"/>
        <v>890</v>
      </c>
      <c r="M1817" s="53">
        <v>1.1000000000000001</v>
      </c>
      <c r="N1817" s="54">
        <v>60</v>
      </c>
      <c r="O1817" s="55">
        <f t="shared" si="487"/>
        <v>1039</v>
      </c>
      <c r="P1817" s="57">
        <f t="shared" si="488"/>
        <v>1039</v>
      </c>
      <c r="Q1817" s="23"/>
      <c r="R1817" s="23"/>
      <c r="S1817" s="46">
        <v>25</v>
      </c>
      <c r="T1817" s="46">
        <v>25</v>
      </c>
      <c r="U1817" s="46">
        <f t="shared" si="481"/>
        <v>160</v>
      </c>
      <c r="V1817" s="15">
        <f t="shared" ref="V1817:V1852" si="490">SUM(S1817:U1817)</f>
        <v>210</v>
      </c>
    </row>
    <row r="1818" spans="1:22" ht="13.5" customHeight="1">
      <c r="A1818" s="235" t="str">
        <f t="shared" si="482"/>
        <v>LW duble 3 14050Kolor</v>
      </c>
      <c r="B1818" s="18" t="s">
        <v>92</v>
      </c>
      <c r="C1818" s="14" t="s">
        <v>2</v>
      </c>
      <c r="D1818" s="15">
        <v>140</v>
      </c>
      <c r="E1818" s="13">
        <v>50</v>
      </c>
      <c r="F1818" s="61" t="s">
        <v>3408</v>
      </c>
      <c r="G1818" s="43" t="str">
        <f t="shared" si="489"/>
        <v>48,79</v>
      </c>
      <c r="H1818" s="43" t="str">
        <f t="shared" si="483"/>
        <v>48,79</v>
      </c>
      <c r="I1818" s="43">
        <f t="shared" si="484"/>
        <v>51.79</v>
      </c>
      <c r="J1818" s="60" t="s">
        <v>3434</v>
      </c>
      <c r="K1818" s="58" t="str">
        <f t="shared" si="485"/>
        <v>1127,56</v>
      </c>
      <c r="L1818" s="51">
        <f t="shared" si="486"/>
        <v>1128</v>
      </c>
      <c r="M1818" s="53">
        <v>1.1000000000000001</v>
      </c>
      <c r="N1818" s="54">
        <v>60</v>
      </c>
      <c r="O1818" s="55">
        <f t="shared" si="487"/>
        <v>1300.8000000000002</v>
      </c>
      <c r="P1818" s="57">
        <f t="shared" si="488"/>
        <v>1300</v>
      </c>
      <c r="Q1818" s="23"/>
      <c r="R1818" s="23"/>
      <c r="S1818" s="46">
        <v>25</v>
      </c>
      <c r="T1818" s="46">
        <v>25</v>
      </c>
      <c r="U1818" s="46">
        <f t="shared" si="481"/>
        <v>180</v>
      </c>
      <c r="V1818" s="15">
        <f t="shared" si="490"/>
        <v>230</v>
      </c>
    </row>
    <row r="1819" spans="1:22" ht="13.5" customHeight="1">
      <c r="A1819" s="235" t="str">
        <f t="shared" si="482"/>
        <v>LW1 14050Kolor</v>
      </c>
      <c r="B1819" s="18" t="s">
        <v>93</v>
      </c>
      <c r="C1819" s="14" t="s">
        <v>2</v>
      </c>
      <c r="D1819" s="15">
        <v>140</v>
      </c>
      <c r="E1819" s="13">
        <v>50</v>
      </c>
      <c r="F1819" s="61" t="s">
        <v>33</v>
      </c>
      <c r="G1819" s="43" t="str">
        <f t="shared" si="489"/>
        <v>31,25</v>
      </c>
      <c r="H1819" s="43" t="str">
        <f t="shared" si="483"/>
        <v>31,25</v>
      </c>
      <c r="I1819" s="43">
        <f t="shared" si="484"/>
        <v>34.25</v>
      </c>
      <c r="J1819" s="60" t="s">
        <v>3435</v>
      </c>
      <c r="K1819" s="58" t="str">
        <f t="shared" si="485"/>
        <v>515,88</v>
      </c>
      <c r="L1819" s="51">
        <f t="shared" si="486"/>
        <v>516</v>
      </c>
      <c r="M1819" s="236">
        <v>1.2</v>
      </c>
      <c r="N1819" s="54">
        <v>60</v>
      </c>
      <c r="O1819" s="55">
        <f t="shared" si="487"/>
        <v>679.19999999999993</v>
      </c>
      <c r="P1819" s="57">
        <f t="shared" si="488"/>
        <v>679</v>
      </c>
      <c r="Q1819" s="23"/>
      <c r="R1819" s="23"/>
      <c r="S1819" s="46">
        <v>25</v>
      </c>
      <c r="T1819" s="46">
        <v>25</v>
      </c>
      <c r="U1819" s="46">
        <f t="shared" si="481"/>
        <v>120</v>
      </c>
      <c r="V1819" s="15">
        <f t="shared" si="490"/>
        <v>170</v>
      </c>
    </row>
    <row r="1820" spans="1:22" ht="13.5" customHeight="1">
      <c r="A1820" s="235" t="str">
        <f t="shared" si="482"/>
        <v>LW2 14050Kolor</v>
      </c>
      <c r="B1820" s="18" t="s">
        <v>104</v>
      </c>
      <c r="C1820" s="14" t="s">
        <v>2</v>
      </c>
      <c r="D1820" s="15">
        <v>140</v>
      </c>
      <c r="E1820" s="13">
        <v>50</v>
      </c>
      <c r="F1820" s="61" t="s">
        <v>3409</v>
      </c>
      <c r="G1820" s="43" t="str">
        <f t="shared" si="489"/>
        <v>32,84</v>
      </c>
      <c r="H1820" s="43" t="str">
        <f t="shared" si="483"/>
        <v>32,84</v>
      </c>
      <c r="I1820" s="43">
        <f t="shared" si="484"/>
        <v>35.840000000000003</v>
      </c>
      <c r="J1820" s="60" t="s">
        <v>3436</v>
      </c>
      <c r="K1820" s="58" t="str">
        <f t="shared" si="485"/>
        <v>568,91</v>
      </c>
      <c r="L1820" s="51">
        <f t="shared" si="486"/>
        <v>569</v>
      </c>
      <c r="M1820" s="236">
        <v>1.2</v>
      </c>
      <c r="N1820" s="54">
        <v>60</v>
      </c>
      <c r="O1820" s="55">
        <f t="shared" si="487"/>
        <v>742.8</v>
      </c>
      <c r="P1820" s="57">
        <f t="shared" si="488"/>
        <v>742</v>
      </c>
      <c r="Q1820" s="23"/>
      <c r="R1820" s="23"/>
      <c r="S1820" s="46">
        <v>25</v>
      </c>
      <c r="T1820" s="46">
        <v>25</v>
      </c>
      <c r="U1820" s="46">
        <f t="shared" si="481"/>
        <v>120</v>
      </c>
      <c r="V1820" s="15">
        <f t="shared" si="490"/>
        <v>170</v>
      </c>
    </row>
    <row r="1821" spans="1:22" ht="13.5" customHeight="1">
      <c r="A1821" s="235" t="str">
        <f t="shared" si="482"/>
        <v>LW3 14050Kolor</v>
      </c>
      <c r="B1821" s="18" t="s">
        <v>106</v>
      </c>
      <c r="C1821" s="14" t="s">
        <v>2</v>
      </c>
      <c r="D1821" s="15">
        <v>140</v>
      </c>
      <c r="E1821" s="13">
        <v>50</v>
      </c>
      <c r="F1821" s="61" t="s">
        <v>3410</v>
      </c>
      <c r="G1821" s="43" t="str">
        <f t="shared" si="489"/>
        <v>32,29</v>
      </c>
      <c r="H1821" s="43" t="str">
        <f t="shared" si="483"/>
        <v>32,29</v>
      </c>
      <c r="I1821" s="43">
        <f t="shared" si="484"/>
        <v>35.29</v>
      </c>
      <c r="J1821" s="60" t="s">
        <v>3437</v>
      </c>
      <c r="K1821" s="58" t="str">
        <f t="shared" si="485"/>
        <v>576,90</v>
      </c>
      <c r="L1821" s="51">
        <f t="shared" si="486"/>
        <v>577</v>
      </c>
      <c r="M1821" s="236">
        <v>1.2</v>
      </c>
      <c r="N1821" s="54">
        <v>60</v>
      </c>
      <c r="O1821" s="55">
        <f t="shared" si="487"/>
        <v>752.4</v>
      </c>
      <c r="P1821" s="57">
        <f t="shared" si="488"/>
        <v>752</v>
      </c>
      <c r="Q1821" s="23"/>
      <c r="R1821" s="23"/>
      <c r="S1821" s="46">
        <v>25</v>
      </c>
      <c r="T1821" s="46">
        <v>25</v>
      </c>
      <c r="U1821" s="46">
        <f t="shared" si="481"/>
        <v>120</v>
      </c>
      <c r="V1821" s="15">
        <f t="shared" si="490"/>
        <v>170</v>
      </c>
    </row>
    <row r="1822" spans="1:22" ht="13.5" customHeight="1">
      <c r="A1822" s="235" t="str">
        <f t="shared" si="482"/>
        <v>LW4 14050Kolor</v>
      </c>
      <c r="B1822" s="18" t="s">
        <v>107</v>
      </c>
      <c r="C1822" s="14" t="s">
        <v>2</v>
      </c>
      <c r="D1822" s="15">
        <v>140</v>
      </c>
      <c r="E1822" s="13">
        <v>50</v>
      </c>
      <c r="F1822" s="61" t="s">
        <v>3411</v>
      </c>
      <c r="G1822" s="43" t="str">
        <f t="shared" si="489"/>
        <v>36,44</v>
      </c>
      <c r="H1822" s="43" t="str">
        <f t="shared" si="483"/>
        <v>36,44</v>
      </c>
      <c r="I1822" s="43">
        <f t="shared" si="484"/>
        <v>39.44</v>
      </c>
      <c r="J1822" s="60" t="s">
        <v>3438</v>
      </c>
      <c r="K1822" s="58" t="str">
        <f t="shared" si="485"/>
        <v>665,74</v>
      </c>
      <c r="L1822" s="51">
        <f t="shared" si="486"/>
        <v>666</v>
      </c>
      <c r="M1822" s="236">
        <v>1.2</v>
      </c>
      <c r="N1822" s="54">
        <v>60</v>
      </c>
      <c r="O1822" s="55">
        <f t="shared" si="487"/>
        <v>859.19999999999993</v>
      </c>
      <c r="P1822" s="57">
        <f t="shared" si="488"/>
        <v>859</v>
      </c>
      <c r="Q1822" s="23"/>
      <c r="R1822" s="23"/>
      <c r="S1822" s="46">
        <v>25</v>
      </c>
      <c r="T1822" s="46">
        <v>25</v>
      </c>
      <c r="U1822" s="46">
        <f t="shared" si="481"/>
        <v>120</v>
      </c>
      <c r="V1822" s="15">
        <f t="shared" si="490"/>
        <v>170</v>
      </c>
    </row>
    <row r="1823" spans="1:22" ht="13.5" customHeight="1">
      <c r="A1823" s="235" t="str">
        <f t="shared" si="482"/>
        <v>LW5 14050Kolor</v>
      </c>
      <c r="B1823" s="18" t="s">
        <v>108</v>
      </c>
      <c r="C1823" s="14" t="s">
        <v>2</v>
      </c>
      <c r="D1823" s="15">
        <v>140</v>
      </c>
      <c r="E1823" s="13">
        <v>50</v>
      </c>
      <c r="F1823" s="61" t="s">
        <v>3412</v>
      </c>
      <c r="G1823" s="43" t="str">
        <f t="shared" si="489"/>
        <v>36,7</v>
      </c>
      <c r="H1823" s="43" t="str">
        <f t="shared" si="483"/>
        <v>36,7</v>
      </c>
      <c r="I1823" s="43">
        <f t="shared" si="484"/>
        <v>39.700000000000003</v>
      </c>
      <c r="J1823" s="60" t="s">
        <v>3439</v>
      </c>
      <c r="K1823" s="58" t="str">
        <f t="shared" si="485"/>
        <v>694,88</v>
      </c>
      <c r="L1823" s="51">
        <f t="shared" si="486"/>
        <v>695</v>
      </c>
      <c r="M1823" s="236">
        <v>1.2</v>
      </c>
      <c r="N1823" s="54">
        <v>60</v>
      </c>
      <c r="O1823" s="55">
        <f t="shared" si="487"/>
        <v>894</v>
      </c>
      <c r="P1823" s="57">
        <f t="shared" si="488"/>
        <v>894</v>
      </c>
      <c r="Q1823" s="23"/>
      <c r="R1823" s="23"/>
      <c r="S1823" s="46">
        <v>25</v>
      </c>
      <c r="T1823" s="46">
        <v>25</v>
      </c>
      <c r="U1823" s="46">
        <f t="shared" si="481"/>
        <v>120</v>
      </c>
      <c r="V1823" s="15">
        <f t="shared" si="490"/>
        <v>170</v>
      </c>
    </row>
    <row r="1824" spans="1:22" ht="13.5" customHeight="1">
      <c r="A1824" s="235" t="str">
        <f t="shared" si="482"/>
        <v>LW6 14050Kolor</v>
      </c>
      <c r="B1824" s="18" t="s">
        <v>109</v>
      </c>
      <c r="C1824" s="14" t="s">
        <v>2</v>
      </c>
      <c r="D1824" s="15">
        <v>140</v>
      </c>
      <c r="E1824" s="13">
        <v>50</v>
      </c>
      <c r="F1824" s="61" t="s">
        <v>3413</v>
      </c>
      <c r="G1824" s="43" t="str">
        <f t="shared" si="489"/>
        <v>39,88</v>
      </c>
      <c r="H1824" s="43" t="str">
        <f t="shared" si="483"/>
        <v>39,88</v>
      </c>
      <c r="I1824" s="43">
        <f t="shared" si="484"/>
        <v>42.88</v>
      </c>
      <c r="J1824" s="60" t="s">
        <v>3440</v>
      </c>
      <c r="K1824" s="58" t="str">
        <f t="shared" si="485"/>
        <v>766,58</v>
      </c>
      <c r="L1824" s="51">
        <f t="shared" si="486"/>
        <v>767</v>
      </c>
      <c r="M1824" s="236">
        <v>1.2</v>
      </c>
      <c r="N1824" s="54">
        <v>60</v>
      </c>
      <c r="O1824" s="55">
        <f t="shared" si="487"/>
        <v>980.4</v>
      </c>
      <c r="P1824" s="57">
        <f t="shared" si="488"/>
        <v>980</v>
      </c>
      <c r="Q1824" s="23"/>
      <c r="R1824" s="23"/>
      <c r="S1824" s="46">
        <v>25</v>
      </c>
      <c r="T1824" s="46">
        <v>25</v>
      </c>
      <c r="U1824" s="46">
        <f t="shared" si="481"/>
        <v>160</v>
      </c>
      <c r="V1824" s="15">
        <f t="shared" si="490"/>
        <v>210</v>
      </c>
    </row>
    <row r="1825" spans="1:22" ht="13.5" customHeight="1">
      <c r="A1825" s="235" t="str">
        <f t="shared" si="482"/>
        <v>LW7 14050Kolor</v>
      </c>
      <c r="B1825" s="18" t="s">
        <v>110</v>
      </c>
      <c r="C1825" s="14" t="s">
        <v>2</v>
      </c>
      <c r="D1825" s="15">
        <v>140</v>
      </c>
      <c r="E1825" s="13">
        <v>50</v>
      </c>
      <c r="F1825" s="61" t="s">
        <v>1912</v>
      </c>
      <c r="G1825" s="43" t="str">
        <f t="shared" si="489"/>
        <v>34,92</v>
      </c>
      <c r="H1825" s="43" t="str">
        <f t="shared" si="483"/>
        <v>34,92</v>
      </c>
      <c r="I1825" s="43">
        <f t="shared" si="484"/>
        <v>37.92</v>
      </c>
      <c r="J1825" s="60" t="s">
        <v>3441</v>
      </c>
      <c r="K1825" s="58" t="str">
        <f t="shared" si="485"/>
        <v>655,33</v>
      </c>
      <c r="L1825" s="51">
        <f t="shared" si="486"/>
        <v>656</v>
      </c>
      <c r="M1825" s="236">
        <v>1.2</v>
      </c>
      <c r="N1825" s="54">
        <v>60</v>
      </c>
      <c r="O1825" s="55">
        <f t="shared" si="487"/>
        <v>847.19999999999993</v>
      </c>
      <c r="P1825" s="57">
        <f t="shared" si="488"/>
        <v>847</v>
      </c>
      <c r="Q1825" s="23"/>
      <c r="R1825" s="23"/>
      <c r="S1825" s="46">
        <v>25</v>
      </c>
      <c r="T1825" s="46">
        <v>25</v>
      </c>
      <c r="U1825" s="46">
        <f t="shared" si="481"/>
        <v>120</v>
      </c>
      <c r="V1825" s="15">
        <f t="shared" si="490"/>
        <v>170</v>
      </c>
    </row>
    <row r="1826" spans="1:22" ht="13.5" customHeight="1">
      <c r="A1826" s="235" t="str">
        <f t="shared" si="482"/>
        <v>LW8 14050Kolor</v>
      </c>
      <c r="B1826" s="18" t="s">
        <v>111</v>
      </c>
      <c r="C1826" s="14" t="s">
        <v>2</v>
      </c>
      <c r="D1826" s="15">
        <v>140</v>
      </c>
      <c r="E1826" s="13">
        <v>50</v>
      </c>
      <c r="F1826" s="61" t="s">
        <v>3414</v>
      </c>
      <c r="G1826" s="43" t="str">
        <f t="shared" si="489"/>
        <v>38,11</v>
      </c>
      <c r="H1826" s="43" t="str">
        <f t="shared" si="483"/>
        <v>38,11</v>
      </c>
      <c r="I1826" s="43">
        <f t="shared" si="484"/>
        <v>41.11</v>
      </c>
      <c r="J1826" s="60" t="s">
        <v>3442</v>
      </c>
      <c r="K1826" s="58" t="str">
        <f>LEFT(J1826,FIND("zł",J1826)-2)</f>
        <v>727,10</v>
      </c>
      <c r="L1826" s="51">
        <f t="shared" si="486"/>
        <v>728</v>
      </c>
      <c r="M1826" s="236">
        <v>1.2</v>
      </c>
      <c r="N1826" s="54">
        <v>60</v>
      </c>
      <c r="O1826" s="55">
        <f t="shared" si="487"/>
        <v>933.6</v>
      </c>
      <c r="P1826" s="57">
        <f t="shared" si="488"/>
        <v>933</v>
      </c>
      <c r="Q1826" s="23"/>
      <c r="R1826" s="23"/>
      <c r="S1826" s="46">
        <v>25</v>
      </c>
      <c r="T1826" s="46">
        <v>25</v>
      </c>
      <c r="U1826" s="46">
        <f t="shared" si="481"/>
        <v>160</v>
      </c>
      <c r="V1826" s="15">
        <f t="shared" si="490"/>
        <v>210</v>
      </c>
    </row>
    <row r="1827" spans="1:22" ht="13.5" customHeight="1">
      <c r="A1827" s="235" t="str">
        <f t="shared" si="482"/>
        <v>LW9 14050Kolor</v>
      </c>
      <c r="B1827" s="18" t="s">
        <v>112</v>
      </c>
      <c r="C1827" s="14" t="s">
        <v>2</v>
      </c>
      <c r="D1827" s="15">
        <v>140</v>
      </c>
      <c r="E1827" s="13">
        <v>50</v>
      </c>
      <c r="F1827" s="61" t="s">
        <v>3415</v>
      </c>
      <c r="G1827" s="43" t="str">
        <f t="shared" si="489"/>
        <v>37,95</v>
      </c>
      <c r="H1827" s="43" t="str">
        <f t="shared" si="483"/>
        <v>37,95</v>
      </c>
      <c r="I1827" s="43">
        <f t="shared" si="484"/>
        <v>40.950000000000003</v>
      </c>
      <c r="J1827" s="60" t="s">
        <v>3443</v>
      </c>
      <c r="K1827" s="58" t="str">
        <f t="shared" ref="K1827:K1831" si="491">LEFT(J1827,FIND("zł",J1827)-2)</f>
        <v>771,77</v>
      </c>
      <c r="L1827" s="51">
        <f t="shared" si="486"/>
        <v>772</v>
      </c>
      <c r="M1827" s="236">
        <v>1.2</v>
      </c>
      <c r="N1827" s="54">
        <v>60</v>
      </c>
      <c r="O1827" s="55">
        <f t="shared" si="487"/>
        <v>986.4</v>
      </c>
      <c r="P1827" s="57">
        <f t="shared" si="488"/>
        <v>986</v>
      </c>
      <c r="Q1827" s="23"/>
      <c r="R1827" s="23"/>
      <c r="S1827" s="46">
        <v>25</v>
      </c>
      <c r="T1827" s="46">
        <v>25</v>
      </c>
      <c r="U1827" s="46">
        <f t="shared" si="481"/>
        <v>160</v>
      </c>
      <c r="V1827" s="15">
        <f t="shared" si="490"/>
        <v>210</v>
      </c>
    </row>
    <row r="1828" spans="1:22" ht="13.5" customHeight="1">
      <c r="A1828" s="235" t="str">
        <f t="shared" si="482"/>
        <v>LW10 14050Kolor</v>
      </c>
      <c r="B1828" s="18" t="s">
        <v>94</v>
      </c>
      <c r="C1828" s="14" t="s">
        <v>2</v>
      </c>
      <c r="D1828" s="15">
        <v>140</v>
      </c>
      <c r="E1828" s="13">
        <v>50</v>
      </c>
      <c r="F1828" s="61" t="s">
        <v>3416</v>
      </c>
      <c r="G1828" s="43" t="str">
        <f t="shared" si="489"/>
        <v>41,13</v>
      </c>
      <c r="H1828" s="43" t="str">
        <f t="shared" si="483"/>
        <v>41,13</v>
      </c>
      <c r="I1828" s="43">
        <f t="shared" si="484"/>
        <v>44.13</v>
      </c>
      <c r="J1828" s="60" t="s">
        <v>3444</v>
      </c>
      <c r="K1828" s="58" t="str">
        <f t="shared" si="491"/>
        <v>843,45</v>
      </c>
      <c r="L1828" s="51">
        <f t="shared" si="486"/>
        <v>844</v>
      </c>
      <c r="M1828" s="236">
        <v>1.2</v>
      </c>
      <c r="N1828" s="54">
        <v>60</v>
      </c>
      <c r="O1828" s="55">
        <f t="shared" si="487"/>
        <v>1072.8</v>
      </c>
      <c r="P1828" s="57">
        <f t="shared" si="488"/>
        <v>1072</v>
      </c>
      <c r="Q1828" s="23"/>
      <c r="R1828" s="23"/>
      <c r="S1828" s="46">
        <v>25</v>
      </c>
      <c r="T1828" s="46">
        <v>25</v>
      </c>
      <c r="U1828" s="46">
        <f t="shared" si="481"/>
        <v>160</v>
      </c>
      <c r="V1828" s="15">
        <f t="shared" si="490"/>
        <v>210</v>
      </c>
    </row>
    <row r="1829" spans="1:22" ht="13.5" customHeight="1">
      <c r="A1829" s="235" t="str">
        <f t="shared" si="482"/>
        <v>LW11 14050Kolor</v>
      </c>
      <c r="B1829" s="18" t="s">
        <v>95</v>
      </c>
      <c r="C1829" s="14" t="s">
        <v>2</v>
      </c>
      <c r="D1829" s="15">
        <v>140</v>
      </c>
      <c r="E1829" s="13">
        <v>50</v>
      </c>
      <c r="F1829" s="61" t="s">
        <v>3146</v>
      </c>
      <c r="G1829" s="43" t="str">
        <f t="shared" si="489"/>
        <v>40,6</v>
      </c>
      <c r="H1829" s="43" t="str">
        <f t="shared" si="483"/>
        <v>40,6</v>
      </c>
      <c r="I1829" s="43">
        <f t="shared" si="484"/>
        <v>43.6</v>
      </c>
      <c r="J1829" s="60" t="s">
        <v>3445</v>
      </c>
      <c r="K1829" s="58" t="str">
        <f t="shared" si="491"/>
        <v>714,63</v>
      </c>
      <c r="L1829" s="51">
        <f t="shared" si="486"/>
        <v>715</v>
      </c>
      <c r="M1829" s="236">
        <v>1.2</v>
      </c>
      <c r="N1829" s="54">
        <v>60</v>
      </c>
      <c r="O1829" s="55">
        <f t="shared" si="487"/>
        <v>918</v>
      </c>
      <c r="P1829" s="57">
        <f t="shared" si="488"/>
        <v>918</v>
      </c>
      <c r="Q1829" s="23"/>
      <c r="R1829" s="23"/>
      <c r="S1829" s="46">
        <v>25</v>
      </c>
      <c r="T1829" s="46">
        <v>25</v>
      </c>
      <c r="U1829" s="46">
        <f t="shared" si="481"/>
        <v>160</v>
      </c>
      <c r="V1829" s="15">
        <f t="shared" si="490"/>
        <v>210</v>
      </c>
    </row>
    <row r="1830" spans="1:22" ht="13.5" customHeight="1">
      <c r="A1830" s="235" t="str">
        <f t="shared" si="482"/>
        <v>LW12 14050Kolor</v>
      </c>
      <c r="B1830" s="18" t="s">
        <v>96</v>
      </c>
      <c r="C1830" s="14" t="s">
        <v>2</v>
      </c>
      <c r="D1830" s="15">
        <v>140</v>
      </c>
      <c r="E1830" s="13">
        <v>50</v>
      </c>
      <c r="F1830" s="61" t="s">
        <v>3417</v>
      </c>
      <c r="G1830" s="43" t="str">
        <f t="shared" si="489"/>
        <v>43,78</v>
      </c>
      <c r="H1830" s="43" t="str">
        <f t="shared" si="483"/>
        <v>43,78</v>
      </c>
      <c r="I1830" s="43">
        <f t="shared" si="484"/>
        <v>46.78</v>
      </c>
      <c r="J1830" s="60" t="s">
        <v>3446</v>
      </c>
      <c r="K1830" s="58" t="str">
        <f t="shared" si="491"/>
        <v>824,54</v>
      </c>
      <c r="L1830" s="51">
        <f t="shared" si="486"/>
        <v>825</v>
      </c>
      <c r="M1830" s="236">
        <v>1.2</v>
      </c>
      <c r="N1830" s="54">
        <v>60</v>
      </c>
      <c r="O1830" s="55">
        <f t="shared" si="487"/>
        <v>1050</v>
      </c>
      <c r="P1830" s="57">
        <f t="shared" si="488"/>
        <v>1050</v>
      </c>
      <c r="Q1830" s="23"/>
      <c r="R1830" s="23"/>
      <c r="S1830" s="46">
        <v>25</v>
      </c>
      <c r="T1830" s="46">
        <v>25</v>
      </c>
      <c r="U1830" s="46">
        <f t="shared" si="481"/>
        <v>160</v>
      </c>
      <c r="V1830" s="15">
        <f t="shared" si="490"/>
        <v>210</v>
      </c>
    </row>
    <row r="1831" spans="1:22" ht="13.5" customHeight="1">
      <c r="A1831" s="235" t="str">
        <f t="shared" si="482"/>
        <v>LW13 14050Kolor</v>
      </c>
      <c r="B1831" s="18" t="s">
        <v>97</v>
      </c>
      <c r="C1831" s="14" t="s">
        <v>2</v>
      </c>
      <c r="D1831" s="15">
        <v>140</v>
      </c>
      <c r="E1831" s="13">
        <v>50</v>
      </c>
      <c r="F1831" s="61" t="s">
        <v>3418</v>
      </c>
      <c r="G1831" s="43" t="str">
        <f t="shared" si="489"/>
        <v>42,9</v>
      </c>
      <c r="H1831" s="43" t="str">
        <f t="shared" si="483"/>
        <v>42,9</v>
      </c>
      <c r="I1831" s="43">
        <f t="shared" si="484"/>
        <v>45.9</v>
      </c>
      <c r="J1831" s="60" t="s">
        <v>3447</v>
      </c>
      <c r="K1831" s="58" t="str">
        <f t="shared" si="491"/>
        <v>822,98</v>
      </c>
      <c r="L1831" s="51">
        <f t="shared" si="486"/>
        <v>823</v>
      </c>
      <c r="M1831" s="236">
        <v>1.2</v>
      </c>
      <c r="N1831" s="54">
        <v>60</v>
      </c>
      <c r="O1831" s="55">
        <f t="shared" si="487"/>
        <v>1047.5999999999999</v>
      </c>
      <c r="P1831" s="57">
        <f t="shared" si="488"/>
        <v>1047</v>
      </c>
      <c r="Q1831" s="23"/>
      <c r="R1831" s="23"/>
      <c r="S1831" s="46">
        <v>25</v>
      </c>
      <c r="T1831" s="46">
        <v>25</v>
      </c>
      <c r="U1831" s="46">
        <f t="shared" si="481"/>
        <v>160</v>
      </c>
      <c r="V1831" s="15">
        <f t="shared" si="490"/>
        <v>210</v>
      </c>
    </row>
    <row r="1832" spans="1:22" ht="13.5" customHeight="1">
      <c r="A1832" s="235" t="str">
        <f t="shared" si="482"/>
        <v>LW14 14050Kolor</v>
      </c>
      <c r="B1832" s="18" t="s">
        <v>98</v>
      </c>
      <c r="C1832" s="14" t="s">
        <v>2</v>
      </c>
      <c r="D1832" s="15">
        <v>140</v>
      </c>
      <c r="E1832" s="13">
        <v>50</v>
      </c>
      <c r="F1832" s="61" t="s">
        <v>3419</v>
      </c>
      <c r="G1832" s="43" t="str">
        <f t="shared" si="489"/>
        <v>46,08</v>
      </c>
      <c r="H1832" s="43" t="str">
        <f t="shared" si="483"/>
        <v>46,08</v>
      </c>
      <c r="I1832" s="43">
        <f t="shared" si="484"/>
        <v>49.08</v>
      </c>
      <c r="J1832" s="60" t="s">
        <v>3448</v>
      </c>
      <c r="K1832" s="58" t="str">
        <f>LEFT(J1832,FIND("zł",J1832)-2)</f>
        <v>917,06</v>
      </c>
      <c r="L1832" s="51">
        <f>ROUNDUP(K1832,0)</f>
        <v>918</v>
      </c>
      <c r="M1832" s="236">
        <v>1.2</v>
      </c>
      <c r="N1832" s="54">
        <v>60</v>
      </c>
      <c r="O1832" s="55">
        <f t="shared" si="487"/>
        <v>1161.5999999999999</v>
      </c>
      <c r="P1832" s="57">
        <f t="shared" si="488"/>
        <v>1161</v>
      </c>
      <c r="Q1832" s="23"/>
      <c r="R1832" s="23"/>
      <c r="S1832" s="46">
        <v>25</v>
      </c>
      <c r="T1832" s="46">
        <v>25</v>
      </c>
      <c r="U1832" s="46">
        <f t="shared" si="481"/>
        <v>160</v>
      </c>
      <c r="V1832" s="15">
        <f t="shared" si="490"/>
        <v>210</v>
      </c>
    </row>
    <row r="1833" spans="1:22" ht="13.5" customHeight="1">
      <c r="A1833" s="235" t="str">
        <f t="shared" si="482"/>
        <v>LW15 14050Kolor</v>
      </c>
      <c r="B1833" s="18" t="s">
        <v>99</v>
      </c>
      <c r="C1833" s="14" t="s">
        <v>2</v>
      </c>
      <c r="D1833" s="15">
        <v>140</v>
      </c>
      <c r="E1833" s="13">
        <v>50</v>
      </c>
      <c r="F1833" s="61" t="s">
        <v>3420</v>
      </c>
      <c r="G1833" s="43" t="str">
        <f t="shared" si="489"/>
        <v>39,85</v>
      </c>
      <c r="H1833" s="43" t="str">
        <f t="shared" si="483"/>
        <v>39,85</v>
      </c>
      <c r="I1833" s="43">
        <f t="shared" si="484"/>
        <v>42.85</v>
      </c>
      <c r="J1833" s="60" t="s">
        <v>3449</v>
      </c>
      <c r="K1833" s="58" t="str">
        <f t="shared" ref="K1833:K1852" si="492">LEFT(J1833,FIND("zł",J1833)-2)</f>
        <v>676,48</v>
      </c>
      <c r="L1833" s="51">
        <f t="shared" ref="L1833:L1852" si="493">ROUNDUP(K1833,0)</f>
        <v>677</v>
      </c>
      <c r="M1833" s="236">
        <v>1.2</v>
      </c>
      <c r="N1833" s="54">
        <v>60</v>
      </c>
      <c r="O1833" s="55">
        <f t="shared" si="487"/>
        <v>872.4</v>
      </c>
      <c r="P1833" s="57">
        <f t="shared" si="488"/>
        <v>872</v>
      </c>
      <c r="Q1833" s="23"/>
      <c r="R1833" s="23"/>
      <c r="S1833" s="46">
        <v>25</v>
      </c>
      <c r="T1833" s="46">
        <v>25</v>
      </c>
      <c r="U1833" s="46">
        <f t="shared" si="481"/>
        <v>160</v>
      </c>
      <c r="V1833" s="15">
        <f t="shared" si="490"/>
        <v>210</v>
      </c>
    </row>
    <row r="1834" spans="1:22" ht="13.5" customHeight="1">
      <c r="A1834" s="235" t="str">
        <f t="shared" si="482"/>
        <v>LW16 14050Kolor</v>
      </c>
      <c r="B1834" s="18" t="s">
        <v>100</v>
      </c>
      <c r="C1834" s="14" t="s">
        <v>2</v>
      </c>
      <c r="D1834" s="15">
        <v>140</v>
      </c>
      <c r="E1834" s="13">
        <v>50</v>
      </c>
      <c r="F1834" s="61" t="s">
        <v>3421</v>
      </c>
      <c r="G1834" s="43" t="str">
        <f t="shared" si="489"/>
        <v>43,06</v>
      </c>
      <c r="H1834" s="43" t="str">
        <f t="shared" si="483"/>
        <v>43,06</v>
      </c>
      <c r="I1834" s="43">
        <f t="shared" si="484"/>
        <v>46.06</v>
      </c>
      <c r="J1834" s="60" t="s">
        <v>3450</v>
      </c>
      <c r="K1834" s="58" t="str">
        <f t="shared" si="492"/>
        <v>816,60</v>
      </c>
      <c r="L1834" s="51">
        <f t="shared" si="493"/>
        <v>817</v>
      </c>
      <c r="M1834" s="236">
        <v>1.2</v>
      </c>
      <c r="N1834" s="54">
        <v>60</v>
      </c>
      <c r="O1834" s="55">
        <f t="shared" si="487"/>
        <v>1040.4000000000001</v>
      </c>
      <c r="P1834" s="57">
        <f t="shared" si="488"/>
        <v>1040</v>
      </c>
      <c r="Q1834" s="23"/>
      <c r="R1834" s="23"/>
      <c r="S1834" s="46">
        <v>25</v>
      </c>
      <c r="T1834" s="46">
        <v>25</v>
      </c>
      <c r="U1834" s="46">
        <f t="shared" si="481"/>
        <v>160</v>
      </c>
      <c r="V1834" s="15">
        <f t="shared" si="490"/>
        <v>210</v>
      </c>
    </row>
    <row r="1835" spans="1:22" ht="13.5" customHeight="1">
      <c r="A1835" s="235" t="str">
        <f t="shared" si="482"/>
        <v>LW17 14050Kolor</v>
      </c>
      <c r="B1835" s="18" t="s">
        <v>101</v>
      </c>
      <c r="C1835" s="14" t="s">
        <v>2</v>
      </c>
      <c r="D1835" s="15">
        <v>140</v>
      </c>
      <c r="E1835" s="13">
        <v>50</v>
      </c>
      <c r="F1835" s="61" t="s">
        <v>2456</v>
      </c>
      <c r="G1835" s="43" t="str">
        <f t="shared" si="489"/>
        <v>44,23</v>
      </c>
      <c r="H1835" s="43" t="str">
        <f t="shared" si="483"/>
        <v>44,23</v>
      </c>
      <c r="I1835" s="43">
        <f t="shared" si="484"/>
        <v>47.23</v>
      </c>
      <c r="J1835" s="60" t="s">
        <v>3451</v>
      </c>
      <c r="K1835" s="58" t="str">
        <f t="shared" si="492"/>
        <v>900,68</v>
      </c>
      <c r="L1835" s="51">
        <f t="shared" si="493"/>
        <v>901</v>
      </c>
      <c r="M1835" s="236">
        <v>1.2</v>
      </c>
      <c r="N1835" s="54">
        <v>60</v>
      </c>
      <c r="O1835" s="55">
        <f t="shared" si="487"/>
        <v>1141.2</v>
      </c>
      <c r="P1835" s="57">
        <f t="shared" si="488"/>
        <v>1141</v>
      </c>
      <c r="Q1835" s="23"/>
      <c r="R1835" s="23"/>
      <c r="S1835" s="46">
        <v>25</v>
      </c>
      <c r="T1835" s="46">
        <v>25</v>
      </c>
      <c r="U1835" s="46">
        <f t="shared" si="481"/>
        <v>160</v>
      </c>
      <c r="V1835" s="15">
        <f t="shared" si="490"/>
        <v>210</v>
      </c>
    </row>
    <row r="1836" spans="1:22" ht="13.5" customHeight="1">
      <c r="A1836" s="235" t="str">
        <f t="shared" si="482"/>
        <v>LW18 14050Kolor</v>
      </c>
      <c r="B1836" s="18" t="s">
        <v>102</v>
      </c>
      <c r="C1836" s="14" t="s">
        <v>2</v>
      </c>
      <c r="D1836" s="15">
        <v>140</v>
      </c>
      <c r="E1836" s="13">
        <v>50</v>
      </c>
      <c r="F1836" s="61" t="s">
        <v>2238</v>
      </c>
      <c r="G1836" s="43" t="str">
        <f t="shared" si="489"/>
        <v>47,41</v>
      </c>
      <c r="H1836" s="43" t="str">
        <f t="shared" si="483"/>
        <v>47,41</v>
      </c>
      <c r="I1836" s="43">
        <f t="shared" si="484"/>
        <v>50.41</v>
      </c>
      <c r="J1836" s="60" t="s">
        <v>3452</v>
      </c>
      <c r="K1836" s="58" t="str">
        <f t="shared" si="492"/>
        <v>959,62</v>
      </c>
      <c r="L1836" s="51">
        <f t="shared" si="493"/>
        <v>960</v>
      </c>
      <c r="M1836" s="236">
        <v>1.2</v>
      </c>
      <c r="N1836" s="54">
        <v>60</v>
      </c>
      <c r="O1836" s="55">
        <f t="shared" si="487"/>
        <v>1212</v>
      </c>
      <c r="P1836" s="57">
        <f t="shared" si="488"/>
        <v>1212</v>
      </c>
      <c r="Q1836" s="23"/>
      <c r="R1836" s="23"/>
      <c r="S1836" s="46">
        <v>25</v>
      </c>
      <c r="T1836" s="46">
        <v>25</v>
      </c>
      <c r="U1836" s="46">
        <f t="shared" si="481"/>
        <v>180</v>
      </c>
      <c r="V1836" s="15">
        <f t="shared" si="490"/>
        <v>230</v>
      </c>
    </row>
    <row r="1837" spans="1:22" ht="13.5" customHeight="1">
      <c r="A1837" s="235" t="str">
        <f t="shared" si="482"/>
        <v>LW19 14050Kolor</v>
      </c>
      <c r="B1837" s="18" t="s">
        <v>103</v>
      </c>
      <c r="C1837" s="14" t="s">
        <v>2</v>
      </c>
      <c r="D1837" s="15">
        <v>140</v>
      </c>
      <c r="E1837" s="13">
        <v>50</v>
      </c>
      <c r="F1837" s="61" t="s">
        <v>3422</v>
      </c>
      <c r="G1837" s="43" t="str">
        <f t="shared" si="489"/>
        <v>41,22</v>
      </c>
      <c r="H1837" s="43" t="str">
        <f t="shared" si="483"/>
        <v>41,22</v>
      </c>
      <c r="I1837" s="43">
        <f t="shared" si="484"/>
        <v>44.22</v>
      </c>
      <c r="J1837" s="60" t="s">
        <v>3453</v>
      </c>
      <c r="K1837" s="58" t="str">
        <f t="shared" si="492"/>
        <v>762,01</v>
      </c>
      <c r="L1837" s="51">
        <f t="shared" si="493"/>
        <v>763</v>
      </c>
      <c r="M1837" s="236">
        <v>1.2</v>
      </c>
      <c r="N1837" s="54">
        <v>60</v>
      </c>
      <c r="O1837" s="55">
        <f t="shared" si="487"/>
        <v>975.6</v>
      </c>
      <c r="P1837" s="57">
        <f t="shared" si="488"/>
        <v>975</v>
      </c>
      <c r="Q1837" s="23"/>
      <c r="R1837" s="23"/>
      <c r="S1837" s="46">
        <v>25</v>
      </c>
      <c r="T1837" s="46">
        <v>25</v>
      </c>
      <c r="U1837" s="46">
        <f t="shared" si="481"/>
        <v>160</v>
      </c>
      <c r="V1837" s="15">
        <f t="shared" si="490"/>
        <v>210</v>
      </c>
    </row>
    <row r="1838" spans="1:22" ht="13.5" customHeight="1">
      <c r="A1838" s="235" t="str">
        <f t="shared" si="482"/>
        <v>LW20 14050Kolor</v>
      </c>
      <c r="B1838" s="18" t="s">
        <v>105</v>
      </c>
      <c r="C1838" s="14" t="s">
        <v>2</v>
      </c>
      <c r="D1838" s="15">
        <v>140</v>
      </c>
      <c r="E1838" s="13">
        <v>50</v>
      </c>
      <c r="F1838" s="61" t="s">
        <v>3423</v>
      </c>
      <c r="G1838" s="43" t="str">
        <f t="shared" si="489"/>
        <v>44,43</v>
      </c>
      <c r="H1838" s="43" t="str">
        <f t="shared" si="483"/>
        <v>44,43</v>
      </c>
      <c r="I1838" s="43">
        <f t="shared" si="484"/>
        <v>47.43</v>
      </c>
      <c r="J1838" s="60" t="s">
        <v>3454</v>
      </c>
      <c r="K1838" s="58" t="str">
        <f t="shared" si="492"/>
        <v>856,47</v>
      </c>
      <c r="L1838" s="51">
        <f t="shared" si="493"/>
        <v>857</v>
      </c>
      <c r="M1838" s="236">
        <v>1.2</v>
      </c>
      <c r="N1838" s="54">
        <v>60</v>
      </c>
      <c r="O1838" s="55">
        <f t="shared" si="487"/>
        <v>1088.3999999999999</v>
      </c>
      <c r="P1838" s="57">
        <f t="shared" si="488"/>
        <v>1088</v>
      </c>
      <c r="Q1838" s="23"/>
      <c r="R1838" s="23"/>
      <c r="S1838" s="46">
        <v>25</v>
      </c>
      <c r="T1838" s="46">
        <v>25</v>
      </c>
      <c r="U1838" s="46">
        <f t="shared" si="481"/>
        <v>160</v>
      </c>
      <c r="V1838" s="15">
        <f t="shared" si="490"/>
        <v>210</v>
      </c>
    </row>
    <row r="1839" spans="1:22" ht="13.5" customHeight="1">
      <c r="A1839" s="235" t="str">
        <f t="shared" si="482"/>
        <v>LW2514050Kolor</v>
      </c>
      <c r="B1839" s="18" t="s">
        <v>559</v>
      </c>
      <c r="C1839" s="14" t="s">
        <v>2</v>
      </c>
      <c r="D1839" s="15">
        <v>140</v>
      </c>
      <c r="E1839" s="13">
        <v>50</v>
      </c>
      <c r="F1839" s="61" t="s">
        <v>3424</v>
      </c>
      <c r="G1839" s="43" t="str">
        <f t="shared" si="489"/>
        <v>33,25</v>
      </c>
      <c r="H1839" s="43" t="str">
        <f t="shared" si="483"/>
        <v>33,25</v>
      </c>
      <c r="I1839" s="43">
        <f t="shared" si="484"/>
        <v>36.25</v>
      </c>
      <c r="J1839" s="60" t="s">
        <v>87</v>
      </c>
      <c r="K1839" s="58" t="str">
        <f t="shared" si="492"/>
        <v>665,47</v>
      </c>
      <c r="L1839" s="51">
        <f t="shared" si="493"/>
        <v>666</v>
      </c>
      <c r="M1839" s="236">
        <v>1.2</v>
      </c>
      <c r="N1839" s="54">
        <v>60</v>
      </c>
      <c r="O1839" s="55">
        <f t="shared" si="487"/>
        <v>859.19999999999993</v>
      </c>
      <c r="P1839" s="57">
        <f t="shared" si="488"/>
        <v>859</v>
      </c>
      <c r="Q1839" s="23"/>
      <c r="R1839" s="23"/>
      <c r="S1839" s="46">
        <v>25</v>
      </c>
      <c r="T1839" s="46">
        <v>25</v>
      </c>
      <c r="U1839" s="46">
        <f t="shared" si="481"/>
        <v>120</v>
      </c>
      <c r="V1839" s="15">
        <f t="shared" si="490"/>
        <v>170</v>
      </c>
    </row>
    <row r="1840" spans="1:22" ht="13.5" customHeight="1">
      <c r="A1840" s="235" t="str">
        <f t="shared" si="482"/>
        <v>LW2614050Kolor</v>
      </c>
      <c r="B1840" s="18" t="s">
        <v>560</v>
      </c>
      <c r="C1840" s="14" t="s">
        <v>2</v>
      </c>
      <c r="D1840" s="15">
        <v>140</v>
      </c>
      <c r="E1840" s="13">
        <v>50</v>
      </c>
      <c r="F1840" s="61" t="s">
        <v>3425</v>
      </c>
      <c r="G1840" s="43" t="str">
        <f t="shared" si="489"/>
        <v>36,46</v>
      </c>
      <c r="H1840" s="43" t="str">
        <f t="shared" si="483"/>
        <v>36,46</v>
      </c>
      <c r="I1840" s="43">
        <f t="shared" si="484"/>
        <v>39.46</v>
      </c>
      <c r="J1840" s="60" t="s">
        <v>3455</v>
      </c>
      <c r="K1840" s="58" t="str">
        <f t="shared" si="492"/>
        <v>790,60</v>
      </c>
      <c r="L1840" s="51">
        <f t="shared" si="493"/>
        <v>791</v>
      </c>
      <c r="M1840" s="236">
        <v>1.2</v>
      </c>
      <c r="N1840" s="54">
        <v>60</v>
      </c>
      <c r="O1840" s="55">
        <f t="shared" si="487"/>
        <v>1009.1999999999999</v>
      </c>
      <c r="P1840" s="57">
        <f t="shared" si="488"/>
        <v>1009</v>
      </c>
      <c r="Q1840" s="23"/>
      <c r="R1840" s="23"/>
      <c r="S1840" s="46">
        <v>25</v>
      </c>
      <c r="T1840" s="46">
        <v>25</v>
      </c>
      <c r="U1840" s="46">
        <f t="shared" si="481"/>
        <v>120</v>
      </c>
      <c r="V1840" s="15">
        <f t="shared" si="490"/>
        <v>170</v>
      </c>
    </row>
    <row r="1841" spans="1:22" ht="13.5" customHeight="1">
      <c r="A1841" s="235" t="str">
        <f t="shared" si="482"/>
        <v>LW2714050Kolor</v>
      </c>
      <c r="B1841" s="18" t="s">
        <v>1738</v>
      </c>
      <c r="C1841" s="14" t="s">
        <v>2</v>
      </c>
      <c r="D1841" s="15">
        <v>140</v>
      </c>
      <c r="E1841" s="13">
        <v>50</v>
      </c>
      <c r="F1841" s="61" t="s">
        <v>3426</v>
      </c>
      <c r="G1841" s="43" t="str">
        <f t="shared" si="489"/>
        <v>36,63</v>
      </c>
      <c r="H1841" s="43" t="str">
        <f t="shared" si="483"/>
        <v>36,63</v>
      </c>
      <c r="I1841" s="43">
        <f t="shared" si="484"/>
        <v>39.630000000000003</v>
      </c>
      <c r="J1841" s="60" t="s">
        <v>3456</v>
      </c>
      <c r="K1841" s="58" t="str">
        <f t="shared" si="492"/>
        <v>760,62</v>
      </c>
      <c r="L1841" s="51">
        <f t="shared" si="493"/>
        <v>761</v>
      </c>
      <c r="M1841" s="236">
        <v>1.2</v>
      </c>
      <c r="N1841" s="54">
        <v>60</v>
      </c>
      <c r="O1841" s="55">
        <f t="shared" si="487"/>
        <v>973.19999999999993</v>
      </c>
      <c r="P1841" s="57">
        <f t="shared" si="488"/>
        <v>973</v>
      </c>
      <c r="Q1841" s="23"/>
      <c r="R1841" s="23"/>
      <c r="S1841" s="46">
        <v>25</v>
      </c>
      <c r="T1841" s="46">
        <v>25</v>
      </c>
      <c r="U1841" s="46">
        <f t="shared" si="481"/>
        <v>120</v>
      </c>
      <c r="V1841" s="15">
        <f t="shared" si="490"/>
        <v>170</v>
      </c>
    </row>
    <row r="1842" spans="1:22" ht="13.5" customHeight="1">
      <c r="A1842" s="235" t="str">
        <f t="shared" si="482"/>
        <v>LW2814050Kolor</v>
      </c>
      <c r="B1842" s="18" t="s">
        <v>1739</v>
      </c>
      <c r="C1842" s="14" t="s">
        <v>2</v>
      </c>
      <c r="D1842" s="15">
        <v>140</v>
      </c>
      <c r="E1842" s="13">
        <v>50</v>
      </c>
      <c r="F1842" s="61" t="s">
        <v>3427</v>
      </c>
      <c r="G1842" s="43" t="str">
        <f t="shared" si="489"/>
        <v>39,96</v>
      </c>
      <c r="H1842" s="43" t="str">
        <f t="shared" si="483"/>
        <v>39,96</v>
      </c>
      <c r="I1842" s="43">
        <f t="shared" si="484"/>
        <v>42.96</v>
      </c>
      <c r="J1842" s="60" t="s">
        <v>3457</v>
      </c>
      <c r="K1842" s="58" t="str">
        <f t="shared" si="492"/>
        <v>905,96</v>
      </c>
      <c r="L1842" s="51">
        <f t="shared" si="493"/>
        <v>906</v>
      </c>
      <c r="M1842" s="236">
        <v>1.2</v>
      </c>
      <c r="N1842" s="54">
        <v>60</v>
      </c>
      <c r="O1842" s="55">
        <f t="shared" si="487"/>
        <v>1147.2</v>
      </c>
      <c r="P1842" s="57">
        <f t="shared" si="488"/>
        <v>1147</v>
      </c>
      <c r="Q1842" s="23"/>
      <c r="R1842" s="23"/>
      <c r="S1842" s="46">
        <v>25</v>
      </c>
      <c r="T1842" s="46">
        <v>25</v>
      </c>
      <c r="U1842" s="46">
        <f t="shared" si="481"/>
        <v>160</v>
      </c>
      <c r="V1842" s="15">
        <f t="shared" si="490"/>
        <v>210</v>
      </c>
    </row>
    <row r="1843" spans="1:22" ht="13.5" customHeight="1">
      <c r="A1843" s="235" t="str">
        <f t="shared" si="482"/>
        <v>LW2914050Kolor</v>
      </c>
      <c r="B1843" s="18" t="s">
        <v>1740</v>
      </c>
      <c r="C1843" s="14" t="s">
        <v>2</v>
      </c>
      <c r="D1843" s="15">
        <v>140</v>
      </c>
      <c r="E1843" s="13">
        <v>50</v>
      </c>
      <c r="F1843" s="61" t="s">
        <v>2132</v>
      </c>
      <c r="G1843" s="43" t="str">
        <f t="shared" si="489"/>
        <v>42,71</v>
      </c>
      <c r="H1843" s="43" t="str">
        <f t="shared" si="483"/>
        <v>42,71</v>
      </c>
      <c r="I1843" s="43">
        <f t="shared" si="484"/>
        <v>45.71</v>
      </c>
      <c r="J1843" s="60" t="s">
        <v>3458</v>
      </c>
      <c r="K1843" s="58" t="str">
        <f t="shared" si="492"/>
        <v>849,49</v>
      </c>
      <c r="L1843" s="51">
        <f t="shared" si="493"/>
        <v>850</v>
      </c>
      <c r="M1843" s="236">
        <v>1.2</v>
      </c>
      <c r="N1843" s="54">
        <v>60</v>
      </c>
      <c r="O1843" s="55">
        <f t="shared" si="487"/>
        <v>1080</v>
      </c>
      <c r="P1843" s="57">
        <f t="shared" si="488"/>
        <v>1080</v>
      </c>
      <c r="Q1843" s="23"/>
      <c r="R1843" s="23"/>
      <c r="S1843" s="46">
        <v>25</v>
      </c>
      <c r="T1843" s="46">
        <v>25</v>
      </c>
      <c r="U1843" s="46">
        <f t="shared" si="481"/>
        <v>160</v>
      </c>
      <c r="V1843" s="15">
        <f t="shared" si="490"/>
        <v>210</v>
      </c>
    </row>
    <row r="1844" spans="1:22" ht="13.5" customHeight="1">
      <c r="A1844" s="235" t="str">
        <f t="shared" si="482"/>
        <v>LW3014050Kolor</v>
      </c>
      <c r="B1844" s="18" t="s">
        <v>1742</v>
      </c>
      <c r="C1844" s="14" t="s">
        <v>2</v>
      </c>
      <c r="D1844" s="15">
        <v>140</v>
      </c>
      <c r="E1844" s="13">
        <v>50</v>
      </c>
      <c r="F1844" s="61" t="s">
        <v>2046</v>
      </c>
      <c r="G1844" s="43" t="str">
        <f t="shared" si="489"/>
        <v>46,04</v>
      </c>
      <c r="H1844" s="43" t="str">
        <f t="shared" si="483"/>
        <v>46,04</v>
      </c>
      <c r="I1844" s="43">
        <f t="shared" si="484"/>
        <v>49.04</v>
      </c>
      <c r="J1844" s="60" t="s">
        <v>3459</v>
      </c>
      <c r="K1844" s="58" t="str">
        <f t="shared" si="492"/>
        <v>1036,41</v>
      </c>
      <c r="L1844" s="51">
        <f t="shared" si="493"/>
        <v>1037</v>
      </c>
      <c r="M1844" s="236">
        <v>1.2</v>
      </c>
      <c r="N1844" s="54">
        <v>60</v>
      </c>
      <c r="O1844" s="55">
        <f t="shared" si="487"/>
        <v>1304.3999999999999</v>
      </c>
      <c r="P1844" s="57">
        <f t="shared" si="488"/>
        <v>1304</v>
      </c>
      <c r="Q1844" s="23"/>
      <c r="R1844" s="23"/>
      <c r="S1844" s="46">
        <v>25</v>
      </c>
      <c r="T1844" s="46">
        <v>25</v>
      </c>
      <c r="U1844" s="46">
        <f t="shared" si="481"/>
        <v>160</v>
      </c>
      <c r="V1844" s="15">
        <f t="shared" si="490"/>
        <v>210</v>
      </c>
    </row>
    <row r="1845" spans="1:22" ht="13.5" customHeight="1">
      <c r="A1845" s="235" t="str">
        <f t="shared" si="482"/>
        <v>LW3114050Kolor</v>
      </c>
      <c r="B1845" s="18" t="s">
        <v>1743</v>
      </c>
      <c r="C1845" s="14" t="s">
        <v>2</v>
      </c>
      <c r="D1845" s="15">
        <v>140</v>
      </c>
      <c r="E1845" s="13">
        <v>50</v>
      </c>
      <c r="F1845" s="61" t="s">
        <v>3428</v>
      </c>
      <c r="G1845" s="43" t="str">
        <f t="shared" si="489"/>
        <v>46,87</v>
      </c>
      <c r="H1845" s="43" t="str">
        <f t="shared" si="483"/>
        <v>46,87</v>
      </c>
      <c r="I1845" s="43">
        <f t="shared" si="484"/>
        <v>49.87</v>
      </c>
      <c r="J1845" s="60" t="s">
        <v>3460</v>
      </c>
      <c r="K1845" s="58" t="str">
        <f t="shared" si="492"/>
        <v>1001,76</v>
      </c>
      <c r="L1845" s="51">
        <f t="shared" si="493"/>
        <v>1002</v>
      </c>
      <c r="M1845" s="53">
        <v>1.1000000000000001</v>
      </c>
      <c r="N1845" s="54">
        <v>60</v>
      </c>
      <c r="O1845" s="55">
        <f t="shared" si="487"/>
        <v>1162.2</v>
      </c>
      <c r="P1845" s="57">
        <f t="shared" si="488"/>
        <v>1162</v>
      </c>
      <c r="Q1845" s="23"/>
      <c r="R1845" s="23"/>
      <c r="S1845" s="46">
        <v>25</v>
      </c>
      <c r="T1845" s="46">
        <v>25</v>
      </c>
      <c r="U1845" s="46">
        <f t="shared" si="481"/>
        <v>160</v>
      </c>
      <c r="V1845" s="15">
        <f t="shared" si="490"/>
        <v>210</v>
      </c>
    </row>
    <row r="1846" spans="1:22" ht="13.5" customHeight="1">
      <c r="A1846" s="235" t="str">
        <f t="shared" si="482"/>
        <v>LW3214050Kolor</v>
      </c>
      <c r="B1846" s="18" t="s">
        <v>1744</v>
      </c>
      <c r="C1846" s="14" t="s">
        <v>2</v>
      </c>
      <c r="D1846" s="15">
        <v>140</v>
      </c>
      <c r="E1846" s="13">
        <v>50</v>
      </c>
      <c r="F1846" s="61" t="s">
        <v>71</v>
      </c>
      <c r="G1846" s="43" t="str">
        <f t="shared" si="489"/>
        <v>50,2</v>
      </c>
      <c r="H1846" s="43" t="str">
        <f t="shared" si="483"/>
        <v>50,2</v>
      </c>
      <c r="I1846" s="43">
        <f t="shared" si="484"/>
        <v>53.2</v>
      </c>
      <c r="J1846" s="60" t="s">
        <v>3461</v>
      </c>
      <c r="K1846" s="58" t="str">
        <f t="shared" si="492"/>
        <v>1150,48</v>
      </c>
      <c r="L1846" s="51">
        <f t="shared" si="493"/>
        <v>1151</v>
      </c>
      <c r="M1846" s="53">
        <v>1.1000000000000001</v>
      </c>
      <c r="N1846" s="54">
        <v>60</v>
      </c>
      <c r="O1846" s="55">
        <f t="shared" si="487"/>
        <v>1326.1000000000001</v>
      </c>
      <c r="P1846" s="57">
        <f t="shared" si="488"/>
        <v>1326</v>
      </c>
      <c r="Q1846" s="23"/>
      <c r="R1846" s="23"/>
      <c r="S1846" s="46">
        <v>25</v>
      </c>
      <c r="T1846" s="46">
        <v>25</v>
      </c>
      <c r="U1846" s="46">
        <f t="shared" si="481"/>
        <v>180</v>
      </c>
      <c r="V1846" s="15">
        <f t="shared" si="490"/>
        <v>230</v>
      </c>
    </row>
    <row r="1847" spans="1:22" ht="13.5" customHeight="1">
      <c r="A1847" s="235" t="str">
        <f t="shared" si="482"/>
        <v>LW3314050Kolor</v>
      </c>
      <c r="B1847" s="18" t="s">
        <v>1745</v>
      </c>
      <c r="C1847" s="14" t="s">
        <v>2</v>
      </c>
      <c r="D1847" s="15">
        <v>140</v>
      </c>
      <c r="E1847" s="13">
        <v>50</v>
      </c>
      <c r="F1847" s="61" t="s">
        <v>3429</v>
      </c>
      <c r="G1847" s="43" t="str">
        <f t="shared" si="489"/>
        <v>51,37</v>
      </c>
      <c r="H1847" s="43" t="str">
        <f t="shared" si="483"/>
        <v>51,37</v>
      </c>
      <c r="I1847" s="43">
        <f t="shared" si="484"/>
        <v>54.37</v>
      </c>
      <c r="J1847" s="60" t="s">
        <v>3462</v>
      </c>
      <c r="K1847" s="58" t="str">
        <f t="shared" si="492"/>
        <v>991,58</v>
      </c>
      <c r="L1847" s="51">
        <f t="shared" si="493"/>
        <v>992</v>
      </c>
      <c r="M1847" s="53">
        <v>1.1000000000000001</v>
      </c>
      <c r="N1847" s="54">
        <v>60</v>
      </c>
      <c r="O1847" s="55">
        <f t="shared" si="487"/>
        <v>1151.2</v>
      </c>
      <c r="P1847" s="57">
        <f t="shared" si="488"/>
        <v>1151</v>
      </c>
      <c r="Q1847" s="23"/>
      <c r="R1847" s="23"/>
      <c r="S1847" s="46">
        <v>25</v>
      </c>
      <c r="T1847" s="46">
        <v>25</v>
      </c>
      <c r="U1847" s="46">
        <f t="shared" si="481"/>
        <v>180</v>
      </c>
      <c r="V1847" s="15">
        <f t="shared" si="490"/>
        <v>230</v>
      </c>
    </row>
    <row r="1848" spans="1:22" ht="13.5" customHeight="1">
      <c r="A1848" s="235" t="str">
        <f t="shared" si="482"/>
        <v>LW3414050Kolor</v>
      </c>
      <c r="B1848" s="18" t="s">
        <v>1746</v>
      </c>
      <c r="C1848" s="14" t="s">
        <v>2</v>
      </c>
      <c r="D1848" s="15">
        <v>140</v>
      </c>
      <c r="E1848" s="13">
        <v>50</v>
      </c>
      <c r="F1848" s="61" t="s">
        <v>1774</v>
      </c>
      <c r="G1848" s="43" t="str">
        <f t="shared" si="489"/>
        <v>50,62</v>
      </c>
      <c r="H1848" s="43" t="str">
        <f t="shared" si="483"/>
        <v>50,62</v>
      </c>
      <c r="I1848" s="43">
        <f t="shared" si="484"/>
        <v>53.62</v>
      </c>
      <c r="J1848" s="60" t="s">
        <v>3463</v>
      </c>
      <c r="K1848" s="58" t="str">
        <f t="shared" si="492"/>
        <v>1157,50</v>
      </c>
      <c r="L1848" s="51">
        <f t="shared" si="493"/>
        <v>1158</v>
      </c>
      <c r="M1848" s="53">
        <v>1.1000000000000001</v>
      </c>
      <c r="N1848" s="54">
        <v>60</v>
      </c>
      <c r="O1848" s="55">
        <f t="shared" si="487"/>
        <v>1333.8000000000002</v>
      </c>
      <c r="P1848" s="57">
        <f t="shared" si="488"/>
        <v>1333</v>
      </c>
      <c r="Q1848" s="23"/>
      <c r="R1848" s="23"/>
      <c r="S1848" s="46">
        <v>25</v>
      </c>
      <c r="T1848" s="46">
        <v>25</v>
      </c>
      <c r="U1848" s="46">
        <f t="shared" si="481"/>
        <v>180</v>
      </c>
      <c r="V1848" s="15">
        <f t="shared" si="490"/>
        <v>230</v>
      </c>
    </row>
    <row r="1849" spans="1:22" ht="13.5" customHeight="1">
      <c r="A1849" s="235" t="str">
        <f t="shared" si="482"/>
        <v>LW3514050Kolor</v>
      </c>
      <c r="B1849" s="18" t="s">
        <v>1747</v>
      </c>
      <c r="C1849" s="14" t="s">
        <v>2</v>
      </c>
      <c r="D1849" s="15">
        <v>140</v>
      </c>
      <c r="E1849" s="13">
        <v>50</v>
      </c>
      <c r="F1849" s="61" t="s">
        <v>2348</v>
      </c>
      <c r="G1849" s="43" t="str">
        <f t="shared" si="489"/>
        <v>41,39</v>
      </c>
      <c r="H1849" s="43" t="str">
        <f t="shared" si="483"/>
        <v>41,39</v>
      </c>
      <c r="I1849" s="43">
        <f t="shared" si="484"/>
        <v>44.39</v>
      </c>
      <c r="J1849" s="60" t="s">
        <v>3464</v>
      </c>
      <c r="K1849" s="58" t="str">
        <f t="shared" si="492"/>
        <v>770,79</v>
      </c>
      <c r="L1849" s="51">
        <f t="shared" si="493"/>
        <v>771</v>
      </c>
      <c r="M1849" s="53">
        <v>1.1000000000000001</v>
      </c>
      <c r="N1849" s="54">
        <v>60</v>
      </c>
      <c r="O1849" s="55">
        <f t="shared" si="487"/>
        <v>908.1</v>
      </c>
      <c r="P1849" s="57">
        <f t="shared" si="488"/>
        <v>908</v>
      </c>
      <c r="Q1849" s="23"/>
      <c r="R1849" s="23"/>
      <c r="S1849" s="46">
        <v>25</v>
      </c>
      <c r="T1849" s="46">
        <v>25</v>
      </c>
      <c r="U1849" s="46">
        <f t="shared" si="481"/>
        <v>160</v>
      </c>
      <c r="V1849" s="15">
        <f t="shared" si="490"/>
        <v>210</v>
      </c>
    </row>
    <row r="1850" spans="1:22" ht="13.5" customHeight="1">
      <c r="A1850" s="235" t="str">
        <f t="shared" si="482"/>
        <v>LW3614050Kolor</v>
      </c>
      <c r="B1850" s="18" t="s">
        <v>1748</v>
      </c>
      <c r="C1850" s="14" t="s">
        <v>2</v>
      </c>
      <c r="D1850" s="15">
        <v>140</v>
      </c>
      <c r="E1850" s="13">
        <v>50</v>
      </c>
      <c r="F1850" s="61" t="s">
        <v>3430</v>
      </c>
      <c r="G1850" s="43" t="str">
        <f t="shared" si="489"/>
        <v>44,71</v>
      </c>
      <c r="H1850" s="43" t="str">
        <f t="shared" si="483"/>
        <v>44,71</v>
      </c>
      <c r="I1850" s="43">
        <f t="shared" si="484"/>
        <v>47.71</v>
      </c>
      <c r="J1850" s="60" t="s">
        <v>3465</v>
      </c>
      <c r="K1850" s="58" t="str">
        <f t="shared" si="492"/>
        <v>919,49</v>
      </c>
      <c r="L1850" s="51">
        <f t="shared" si="493"/>
        <v>920</v>
      </c>
      <c r="M1850" s="53">
        <v>1.1000000000000001</v>
      </c>
      <c r="N1850" s="54">
        <v>60</v>
      </c>
      <c r="O1850" s="55">
        <f t="shared" si="487"/>
        <v>1072</v>
      </c>
      <c r="P1850" s="57">
        <f t="shared" si="488"/>
        <v>1072</v>
      </c>
      <c r="Q1850" s="23"/>
      <c r="R1850" s="23"/>
      <c r="S1850" s="46">
        <v>25</v>
      </c>
      <c r="T1850" s="46">
        <v>25</v>
      </c>
      <c r="U1850" s="46">
        <f t="shared" si="481"/>
        <v>160</v>
      </c>
      <c r="V1850" s="15">
        <f t="shared" si="490"/>
        <v>210</v>
      </c>
    </row>
    <row r="1851" spans="1:22" ht="13.5" customHeight="1">
      <c r="A1851" s="235" t="str">
        <f t="shared" si="482"/>
        <v>LW3714050Kolor</v>
      </c>
      <c r="B1851" s="18" t="s">
        <v>1907</v>
      </c>
      <c r="C1851" s="14" t="s">
        <v>2</v>
      </c>
      <c r="D1851" s="15">
        <v>140</v>
      </c>
      <c r="E1851" s="13">
        <v>50</v>
      </c>
      <c r="F1851" s="61" t="s">
        <v>3431</v>
      </c>
      <c r="G1851" s="43" t="str">
        <f t="shared" si="489"/>
        <v>40,65</v>
      </c>
      <c r="H1851" s="43" t="str">
        <f t="shared" si="483"/>
        <v>40,65</v>
      </c>
      <c r="I1851" s="43">
        <f t="shared" si="484"/>
        <v>43.65</v>
      </c>
      <c r="J1851" s="60" t="s">
        <v>3466</v>
      </c>
      <c r="K1851" s="58" t="str">
        <f t="shared" si="492"/>
        <v>702,07</v>
      </c>
      <c r="L1851" s="51">
        <f t="shared" si="493"/>
        <v>703</v>
      </c>
      <c r="M1851" s="53">
        <v>1.1000000000000001</v>
      </c>
      <c r="N1851" s="54">
        <v>60</v>
      </c>
      <c r="O1851" s="55">
        <f t="shared" si="487"/>
        <v>833.30000000000007</v>
      </c>
      <c r="P1851" s="57">
        <f t="shared" si="488"/>
        <v>833</v>
      </c>
      <c r="Q1851" s="23"/>
      <c r="R1851" s="23"/>
      <c r="S1851" s="46">
        <v>25</v>
      </c>
      <c r="T1851" s="46">
        <v>25</v>
      </c>
      <c r="U1851" s="46">
        <f t="shared" si="481"/>
        <v>160</v>
      </c>
      <c r="V1851" s="15">
        <f t="shared" si="490"/>
        <v>210</v>
      </c>
    </row>
    <row r="1852" spans="1:22" s="4" customFormat="1" ht="13.5" customHeight="1">
      <c r="A1852" s="235" t="str">
        <f t="shared" si="482"/>
        <v>LW3814050Kolor</v>
      </c>
      <c r="B1852" s="18" t="s">
        <v>1978</v>
      </c>
      <c r="C1852" s="14" t="s">
        <v>2</v>
      </c>
      <c r="D1852" s="15">
        <v>140</v>
      </c>
      <c r="E1852" s="13">
        <v>50</v>
      </c>
      <c r="F1852" s="61" t="s">
        <v>3432</v>
      </c>
      <c r="G1852" s="43" t="str">
        <f t="shared" si="489"/>
        <v>42,14</v>
      </c>
      <c r="H1852" s="43" t="str">
        <f t="shared" si="483"/>
        <v>42,14</v>
      </c>
      <c r="I1852" s="43">
        <f t="shared" si="484"/>
        <v>45.14</v>
      </c>
      <c r="J1852" s="60" t="s">
        <v>3467</v>
      </c>
      <c r="K1852" s="58" t="str">
        <f t="shared" si="492"/>
        <v>837,68</v>
      </c>
      <c r="L1852" s="51">
        <f t="shared" si="493"/>
        <v>838</v>
      </c>
      <c r="M1852" s="53">
        <v>1.1000000000000001</v>
      </c>
      <c r="N1852" s="54">
        <v>60</v>
      </c>
      <c r="O1852" s="55">
        <f t="shared" si="487"/>
        <v>981.80000000000007</v>
      </c>
      <c r="P1852" s="57">
        <f t="shared" si="488"/>
        <v>981</v>
      </c>
      <c r="Q1852" s="23"/>
      <c r="R1852" s="23"/>
      <c r="S1852" s="46">
        <v>25</v>
      </c>
      <c r="T1852" s="46">
        <v>25</v>
      </c>
      <c r="U1852" s="46">
        <f t="shared" si="481"/>
        <v>160</v>
      </c>
      <c r="V1852" s="15">
        <f t="shared" si="490"/>
        <v>210</v>
      </c>
    </row>
    <row r="1853" spans="1:22" ht="13.5" customHeight="1">
      <c r="A1853" s="23" t="str">
        <f t="shared" ref="A1853:A1889" si="494">CONCATENATE(B1853,D1853,E1853,C1853)</f>
        <v>LW duble 1 14050Drewnopodobne</v>
      </c>
      <c r="B1853" s="18" t="s">
        <v>90</v>
      </c>
      <c r="C1853" s="14" t="s">
        <v>432</v>
      </c>
      <c r="D1853" s="15">
        <v>140</v>
      </c>
      <c r="E1853" s="13">
        <v>50</v>
      </c>
      <c r="F1853" s="61" t="s">
        <v>3406</v>
      </c>
      <c r="G1853" s="43" t="str">
        <f t="shared" ref="G1853:G1889" si="495">LEFT(F1853,FIND("kg",F1853)-2)</f>
        <v>43,74</v>
      </c>
      <c r="H1853" s="43" t="str">
        <f t="shared" ref="H1853:H1889" si="496">MID(G1853,1,5)</f>
        <v>43,74</v>
      </c>
      <c r="I1853" s="43">
        <f>H1853+3</f>
        <v>46.74</v>
      </c>
      <c r="J1853" s="56"/>
      <c r="K1853" s="58">
        <f t="shared" ref="K1853:K1889" si="497">P1779+(P1816-P1779)/2</f>
        <v>886.5</v>
      </c>
      <c r="L1853" s="51">
        <f t="shared" ref="L1853:L1889" si="498">ROUNDUP(K1853,0)</f>
        <v>887</v>
      </c>
      <c r="M1853" s="53">
        <v>1.1000000000000001</v>
      </c>
      <c r="N1853" s="54">
        <v>60</v>
      </c>
      <c r="O1853" s="55">
        <f t="shared" ref="O1853:O1889" si="499">L1853*M1853+N1853</f>
        <v>1035.7</v>
      </c>
      <c r="P1853" s="57">
        <f t="shared" ref="P1853:P1889" si="500">INT(O1853)</f>
        <v>1035</v>
      </c>
      <c r="Q1853" s="23"/>
      <c r="R1853" s="23"/>
      <c r="S1853" s="46">
        <v>25</v>
      </c>
      <c r="T1853" s="46">
        <v>25</v>
      </c>
      <c r="U1853" s="46">
        <f t="shared" si="481"/>
        <v>160</v>
      </c>
      <c r="V1853" s="15">
        <f t="shared" ref="V1853:V1889" si="501">SUM(S1853:U1853)</f>
        <v>210</v>
      </c>
    </row>
    <row r="1854" spans="1:22" ht="13.5" customHeight="1">
      <c r="A1854" s="23" t="str">
        <f t="shared" si="494"/>
        <v>LW duble 2 14050Drewnopodobne</v>
      </c>
      <c r="B1854" s="18" t="s">
        <v>91</v>
      </c>
      <c r="C1854" s="14" t="s">
        <v>432</v>
      </c>
      <c r="D1854" s="15">
        <v>140</v>
      </c>
      <c r="E1854" s="13">
        <v>50</v>
      </c>
      <c r="F1854" s="61" t="s">
        <v>3407</v>
      </c>
      <c r="G1854" s="43" t="str">
        <f t="shared" si="495"/>
        <v>41,85</v>
      </c>
      <c r="H1854" s="43" t="str">
        <f t="shared" si="496"/>
        <v>41,85</v>
      </c>
      <c r="I1854" s="43">
        <f t="shared" ref="I1854:I1889" si="502">H1854+3</f>
        <v>44.85</v>
      </c>
      <c r="J1854" s="44"/>
      <c r="K1854" s="58">
        <f t="shared" si="497"/>
        <v>990</v>
      </c>
      <c r="L1854" s="51">
        <f t="shared" si="498"/>
        <v>990</v>
      </c>
      <c r="M1854" s="53">
        <v>1.1000000000000001</v>
      </c>
      <c r="N1854" s="54">
        <v>60</v>
      </c>
      <c r="O1854" s="55">
        <f t="shared" si="499"/>
        <v>1149</v>
      </c>
      <c r="P1854" s="57">
        <f t="shared" si="500"/>
        <v>1149</v>
      </c>
      <c r="Q1854" s="23"/>
      <c r="R1854" s="23"/>
      <c r="S1854" s="46">
        <v>25</v>
      </c>
      <c r="T1854" s="46">
        <v>25</v>
      </c>
      <c r="U1854" s="46">
        <f t="shared" si="481"/>
        <v>160</v>
      </c>
      <c r="V1854" s="15">
        <f t="shared" si="501"/>
        <v>210</v>
      </c>
    </row>
    <row r="1855" spans="1:22" ht="13.5" customHeight="1">
      <c r="A1855" s="23" t="str">
        <f t="shared" si="494"/>
        <v>LW duble 3 14050Drewnopodobne</v>
      </c>
      <c r="B1855" s="18" t="s">
        <v>92</v>
      </c>
      <c r="C1855" s="14" t="s">
        <v>432</v>
      </c>
      <c r="D1855" s="15">
        <v>140</v>
      </c>
      <c r="E1855" s="13">
        <v>50</v>
      </c>
      <c r="F1855" s="61" t="s">
        <v>3408</v>
      </c>
      <c r="G1855" s="43" t="str">
        <f t="shared" si="495"/>
        <v>48,79</v>
      </c>
      <c r="H1855" s="43" t="str">
        <f t="shared" si="496"/>
        <v>48,79</v>
      </c>
      <c r="I1855" s="43">
        <f t="shared" si="502"/>
        <v>51.79</v>
      </c>
      <c r="J1855" s="44"/>
      <c r="K1855" s="58">
        <f t="shared" si="497"/>
        <v>1243.5</v>
      </c>
      <c r="L1855" s="51">
        <f t="shared" si="498"/>
        <v>1244</v>
      </c>
      <c r="M1855" s="53">
        <v>1.1000000000000001</v>
      </c>
      <c r="N1855" s="54">
        <v>60</v>
      </c>
      <c r="O1855" s="55">
        <f t="shared" si="499"/>
        <v>1428.4</v>
      </c>
      <c r="P1855" s="57">
        <f t="shared" si="500"/>
        <v>1428</v>
      </c>
      <c r="Q1855" s="23"/>
      <c r="R1855" s="23"/>
      <c r="S1855" s="46">
        <v>25</v>
      </c>
      <c r="T1855" s="46">
        <v>25</v>
      </c>
      <c r="U1855" s="46">
        <f t="shared" si="481"/>
        <v>180</v>
      </c>
      <c r="V1855" s="15">
        <f t="shared" si="501"/>
        <v>230</v>
      </c>
    </row>
    <row r="1856" spans="1:22" ht="13.5" customHeight="1">
      <c r="A1856" s="23" t="str">
        <f t="shared" si="494"/>
        <v>LW1 14050Drewnopodobne</v>
      </c>
      <c r="B1856" s="18" t="s">
        <v>93</v>
      </c>
      <c r="C1856" s="14" t="s">
        <v>432</v>
      </c>
      <c r="D1856" s="15">
        <v>140</v>
      </c>
      <c r="E1856" s="13">
        <v>50</v>
      </c>
      <c r="F1856" s="61" t="s">
        <v>33</v>
      </c>
      <c r="G1856" s="43" t="str">
        <f t="shared" si="495"/>
        <v>31,25</v>
      </c>
      <c r="H1856" s="43" t="str">
        <f t="shared" si="496"/>
        <v>31,25</v>
      </c>
      <c r="I1856" s="43">
        <f t="shared" si="502"/>
        <v>34.25</v>
      </c>
      <c r="J1856" s="44"/>
      <c r="K1856" s="58">
        <f t="shared" si="497"/>
        <v>616</v>
      </c>
      <c r="L1856" s="51">
        <f t="shared" si="498"/>
        <v>616</v>
      </c>
      <c r="M1856" s="53">
        <v>1.1000000000000001</v>
      </c>
      <c r="N1856" s="54">
        <v>60</v>
      </c>
      <c r="O1856" s="55">
        <f t="shared" si="499"/>
        <v>737.6</v>
      </c>
      <c r="P1856" s="57">
        <f t="shared" si="500"/>
        <v>737</v>
      </c>
      <c r="Q1856" s="23"/>
      <c r="R1856" s="23"/>
      <c r="S1856" s="46">
        <v>25</v>
      </c>
      <c r="T1856" s="46">
        <v>25</v>
      </c>
      <c r="U1856" s="46">
        <f t="shared" si="481"/>
        <v>120</v>
      </c>
      <c r="V1856" s="15">
        <f t="shared" si="501"/>
        <v>170</v>
      </c>
    </row>
    <row r="1857" spans="1:22" ht="13.5" customHeight="1">
      <c r="A1857" s="23" t="str">
        <f t="shared" si="494"/>
        <v>LW2 14050Drewnopodobne</v>
      </c>
      <c r="B1857" s="18" t="s">
        <v>104</v>
      </c>
      <c r="C1857" s="14" t="s">
        <v>432</v>
      </c>
      <c r="D1857" s="15">
        <v>140</v>
      </c>
      <c r="E1857" s="13">
        <v>50</v>
      </c>
      <c r="F1857" s="61" t="s">
        <v>3409</v>
      </c>
      <c r="G1857" s="43" t="str">
        <f t="shared" si="495"/>
        <v>32,84</v>
      </c>
      <c r="H1857" s="43" t="str">
        <f t="shared" si="496"/>
        <v>32,84</v>
      </c>
      <c r="I1857" s="43">
        <f t="shared" si="502"/>
        <v>35.840000000000003</v>
      </c>
      <c r="J1857" s="44"/>
      <c r="K1857" s="58">
        <f t="shared" si="497"/>
        <v>675</v>
      </c>
      <c r="L1857" s="51">
        <f t="shared" si="498"/>
        <v>675</v>
      </c>
      <c r="M1857" s="53">
        <v>1.1000000000000001</v>
      </c>
      <c r="N1857" s="54">
        <v>60</v>
      </c>
      <c r="O1857" s="55">
        <f t="shared" si="499"/>
        <v>802.50000000000011</v>
      </c>
      <c r="P1857" s="57">
        <f t="shared" si="500"/>
        <v>802</v>
      </c>
      <c r="Q1857" s="23"/>
      <c r="R1857" s="23"/>
      <c r="S1857" s="46">
        <v>25</v>
      </c>
      <c r="T1857" s="46">
        <v>25</v>
      </c>
      <c r="U1857" s="46">
        <f t="shared" si="481"/>
        <v>120</v>
      </c>
      <c r="V1857" s="15">
        <f t="shared" si="501"/>
        <v>170</v>
      </c>
    </row>
    <row r="1858" spans="1:22" ht="13.5" customHeight="1">
      <c r="A1858" s="23" t="str">
        <f t="shared" si="494"/>
        <v>LW3 14050Drewnopodobne</v>
      </c>
      <c r="B1858" s="18" t="s">
        <v>106</v>
      </c>
      <c r="C1858" s="14" t="s">
        <v>432</v>
      </c>
      <c r="D1858" s="15">
        <v>140</v>
      </c>
      <c r="E1858" s="13">
        <v>50</v>
      </c>
      <c r="F1858" s="61" t="s">
        <v>3410</v>
      </c>
      <c r="G1858" s="43" t="str">
        <f t="shared" si="495"/>
        <v>32,29</v>
      </c>
      <c r="H1858" s="43" t="str">
        <f t="shared" si="496"/>
        <v>32,29</v>
      </c>
      <c r="I1858" s="43">
        <f t="shared" si="502"/>
        <v>35.29</v>
      </c>
      <c r="J1858" s="44"/>
      <c r="K1858" s="58">
        <f t="shared" si="497"/>
        <v>685</v>
      </c>
      <c r="L1858" s="51">
        <f t="shared" si="498"/>
        <v>685</v>
      </c>
      <c r="M1858" s="53">
        <v>1.1000000000000001</v>
      </c>
      <c r="N1858" s="54">
        <v>60</v>
      </c>
      <c r="O1858" s="55">
        <f t="shared" si="499"/>
        <v>813.50000000000011</v>
      </c>
      <c r="P1858" s="57">
        <f t="shared" si="500"/>
        <v>813</v>
      </c>
      <c r="Q1858" s="23"/>
      <c r="R1858" s="23"/>
      <c r="S1858" s="46">
        <v>25</v>
      </c>
      <c r="T1858" s="46">
        <v>25</v>
      </c>
      <c r="U1858" s="46">
        <f t="shared" si="481"/>
        <v>120</v>
      </c>
      <c r="V1858" s="15">
        <f t="shared" si="501"/>
        <v>170</v>
      </c>
    </row>
    <row r="1859" spans="1:22" ht="13.5" customHeight="1">
      <c r="A1859" s="23" t="str">
        <f t="shared" si="494"/>
        <v>LW4 14050Drewnopodobne</v>
      </c>
      <c r="B1859" s="18" t="s">
        <v>107</v>
      </c>
      <c r="C1859" s="14" t="s">
        <v>432</v>
      </c>
      <c r="D1859" s="15">
        <v>140</v>
      </c>
      <c r="E1859" s="13">
        <v>50</v>
      </c>
      <c r="F1859" s="61" t="s">
        <v>3411</v>
      </c>
      <c r="G1859" s="43" t="str">
        <f t="shared" si="495"/>
        <v>36,44</v>
      </c>
      <c r="H1859" s="43" t="str">
        <f t="shared" si="496"/>
        <v>36,44</v>
      </c>
      <c r="I1859" s="43">
        <f t="shared" si="502"/>
        <v>39.44</v>
      </c>
      <c r="J1859" s="44"/>
      <c r="K1859" s="58">
        <f t="shared" si="497"/>
        <v>782.5</v>
      </c>
      <c r="L1859" s="51">
        <f t="shared" si="498"/>
        <v>783</v>
      </c>
      <c r="M1859" s="53">
        <v>1.1000000000000001</v>
      </c>
      <c r="N1859" s="54">
        <v>60</v>
      </c>
      <c r="O1859" s="55">
        <f t="shared" si="499"/>
        <v>921.30000000000007</v>
      </c>
      <c r="P1859" s="57">
        <f t="shared" si="500"/>
        <v>921</v>
      </c>
      <c r="Q1859" s="23"/>
      <c r="R1859" s="23"/>
      <c r="S1859" s="46">
        <v>25</v>
      </c>
      <c r="T1859" s="46">
        <v>25</v>
      </c>
      <c r="U1859" s="46">
        <f t="shared" si="481"/>
        <v>120</v>
      </c>
      <c r="V1859" s="15">
        <f t="shared" si="501"/>
        <v>170</v>
      </c>
    </row>
    <row r="1860" spans="1:22" ht="13.5" customHeight="1">
      <c r="A1860" s="23" t="str">
        <f t="shared" si="494"/>
        <v>LW5 14050Drewnopodobne</v>
      </c>
      <c r="B1860" s="18" t="s">
        <v>108</v>
      </c>
      <c r="C1860" s="14" t="s">
        <v>432</v>
      </c>
      <c r="D1860" s="15">
        <v>140</v>
      </c>
      <c r="E1860" s="13">
        <v>50</v>
      </c>
      <c r="F1860" s="61" t="s">
        <v>3412</v>
      </c>
      <c r="G1860" s="43" t="str">
        <f t="shared" si="495"/>
        <v>36,7</v>
      </c>
      <c r="H1860" s="43" t="str">
        <f t="shared" si="496"/>
        <v>36,7</v>
      </c>
      <c r="I1860" s="43">
        <f t="shared" si="502"/>
        <v>39.700000000000003</v>
      </c>
      <c r="J1860" s="44"/>
      <c r="K1860" s="58">
        <f t="shared" si="497"/>
        <v>816</v>
      </c>
      <c r="L1860" s="51">
        <f t="shared" si="498"/>
        <v>816</v>
      </c>
      <c r="M1860" s="53">
        <v>1.1000000000000001</v>
      </c>
      <c r="N1860" s="54">
        <v>60</v>
      </c>
      <c r="O1860" s="55">
        <f t="shared" si="499"/>
        <v>957.6</v>
      </c>
      <c r="P1860" s="57">
        <f t="shared" si="500"/>
        <v>957</v>
      </c>
      <c r="Q1860" s="23"/>
      <c r="R1860" s="23"/>
      <c r="S1860" s="46">
        <v>25</v>
      </c>
      <c r="T1860" s="46">
        <v>25</v>
      </c>
      <c r="U1860" s="46">
        <f t="shared" si="481"/>
        <v>120</v>
      </c>
      <c r="V1860" s="15">
        <f t="shared" si="501"/>
        <v>170</v>
      </c>
    </row>
    <row r="1861" spans="1:22" ht="13.5" customHeight="1">
      <c r="A1861" s="23" t="str">
        <f t="shared" si="494"/>
        <v>LW6 14050Drewnopodobne</v>
      </c>
      <c r="B1861" s="18" t="s">
        <v>109</v>
      </c>
      <c r="C1861" s="14" t="s">
        <v>432</v>
      </c>
      <c r="D1861" s="15">
        <v>140</v>
      </c>
      <c r="E1861" s="13">
        <v>50</v>
      </c>
      <c r="F1861" s="61" t="s">
        <v>3413</v>
      </c>
      <c r="G1861" s="43" t="str">
        <f t="shared" si="495"/>
        <v>39,88</v>
      </c>
      <c r="H1861" s="43" t="str">
        <f t="shared" si="496"/>
        <v>39,88</v>
      </c>
      <c r="I1861" s="43">
        <f t="shared" si="502"/>
        <v>42.88</v>
      </c>
      <c r="J1861" s="44"/>
      <c r="K1861" s="58">
        <f t="shared" si="497"/>
        <v>895</v>
      </c>
      <c r="L1861" s="51">
        <f t="shared" si="498"/>
        <v>895</v>
      </c>
      <c r="M1861" s="53">
        <v>1.1000000000000001</v>
      </c>
      <c r="N1861" s="54">
        <v>60</v>
      </c>
      <c r="O1861" s="55">
        <f t="shared" si="499"/>
        <v>1044.5</v>
      </c>
      <c r="P1861" s="57">
        <f t="shared" si="500"/>
        <v>1044</v>
      </c>
      <c r="Q1861" s="23"/>
      <c r="R1861" s="23"/>
      <c r="S1861" s="46">
        <v>25</v>
      </c>
      <c r="T1861" s="46">
        <v>25</v>
      </c>
      <c r="U1861" s="46">
        <f t="shared" si="481"/>
        <v>160</v>
      </c>
      <c r="V1861" s="15">
        <f t="shared" si="501"/>
        <v>210</v>
      </c>
    </row>
    <row r="1862" spans="1:22" ht="13.5" customHeight="1">
      <c r="A1862" s="23" t="str">
        <f t="shared" si="494"/>
        <v>LW7 14050Drewnopodobne</v>
      </c>
      <c r="B1862" s="18" t="s">
        <v>110</v>
      </c>
      <c r="C1862" s="14" t="s">
        <v>432</v>
      </c>
      <c r="D1862" s="15">
        <v>140</v>
      </c>
      <c r="E1862" s="13">
        <v>50</v>
      </c>
      <c r="F1862" s="61" t="s">
        <v>1912</v>
      </c>
      <c r="G1862" s="43" t="str">
        <f t="shared" si="495"/>
        <v>34,92</v>
      </c>
      <c r="H1862" s="43" t="str">
        <f t="shared" si="496"/>
        <v>34,92</v>
      </c>
      <c r="I1862" s="43">
        <f t="shared" si="502"/>
        <v>37.92</v>
      </c>
      <c r="J1862" s="44"/>
      <c r="K1862" s="58">
        <f t="shared" si="497"/>
        <v>773</v>
      </c>
      <c r="L1862" s="51">
        <f t="shared" si="498"/>
        <v>773</v>
      </c>
      <c r="M1862" s="53">
        <v>1.1000000000000001</v>
      </c>
      <c r="N1862" s="54">
        <v>60</v>
      </c>
      <c r="O1862" s="55">
        <f t="shared" si="499"/>
        <v>910.30000000000007</v>
      </c>
      <c r="P1862" s="57">
        <f t="shared" si="500"/>
        <v>910</v>
      </c>
      <c r="Q1862" s="23"/>
      <c r="R1862" s="23"/>
      <c r="S1862" s="46">
        <v>25</v>
      </c>
      <c r="T1862" s="46">
        <v>25</v>
      </c>
      <c r="U1862" s="46">
        <f t="shared" si="481"/>
        <v>120</v>
      </c>
      <c r="V1862" s="15">
        <f t="shared" si="501"/>
        <v>170</v>
      </c>
    </row>
    <row r="1863" spans="1:22" ht="13.5" customHeight="1">
      <c r="A1863" s="23" t="str">
        <f t="shared" si="494"/>
        <v>LW8 14050Drewnopodobne</v>
      </c>
      <c r="B1863" s="18" t="s">
        <v>111</v>
      </c>
      <c r="C1863" s="14" t="s">
        <v>432</v>
      </c>
      <c r="D1863" s="15">
        <v>140</v>
      </c>
      <c r="E1863" s="13">
        <v>50</v>
      </c>
      <c r="F1863" s="61" t="s">
        <v>3414</v>
      </c>
      <c r="G1863" s="43" t="str">
        <f t="shared" si="495"/>
        <v>38,11</v>
      </c>
      <c r="H1863" s="43" t="str">
        <f t="shared" si="496"/>
        <v>38,11</v>
      </c>
      <c r="I1863" s="43">
        <f t="shared" si="502"/>
        <v>41.11</v>
      </c>
      <c r="J1863" s="44"/>
      <c r="K1863" s="58">
        <f t="shared" si="497"/>
        <v>851.5</v>
      </c>
      <c r="L1863" s="51">
        <f t="shared" si="498"/>
        <v>852</v>
      </c>
      <c r="M1863" s="53">
        <v>1.1000000000000001</v>
      </c>
      <c r="N1863" s="54">
        <v>60</v>
      </c>
      <c r="O1863" s="55">
        <f t="shared" si="499"/>
        <v>997.2</v>
      </c>
      <c r="P1863" s="57">
        <f t="shared" si="500"/>
        <v>997</v>
      </c>
      <c r="Q1863" s="23"/>
      <c r="R1863" s="23"/>
      <c r="S1863" s="46">
        <v>25</v>
      </c>
      <c r="T1863" s="46">
        <v>25</v>
      </c>
      <c r="U1863" s="46">
        <f t="shared" si="481"/>
        <v>160</v>
      </c>
      <c r="V1863" s="15">
        <f t="shared" si="501"/>
        <v>210</v>
      </c>
    </row>
    <row r="1864" spans="1:22" ht="13.5" customHeight="1">
      <c r="A1864" s="23" t="str">
        <f t="shared" si="494"/>
        <v>LW9 14050Drewnopodobne</v>
      </c>
      <c r="B1864" s="18" t="s">
        <v>112</v>
      </c>
      <c r="C1864" s="14" t="s">
        <v>432</v>
      </c>
      <c r="D1864" s="15">
        <v>140</v>
      </c>
      <c r="E1864" s="13">
        <v>50</v>
      </c>
      <c r="F1864" s="61" t="s">
        <v>3415</v>
      </c>
      <c r="G1864" s="43" t="str">
        <f t="shared" si="495"/>
        <v>37,95</v>
      </c>
      <c r="H1864" s="43" t="str">
        <f t="shared" si="496"/>
        <v>37,95</v>
      </c>
      <c r="I1864" s="43">
        <f t="shared" si="502"/>
        <v>40.950000000000003</v>
      </c>
      <c r="J1864" s="44"/>
      <c r="K1864" s="58">
        <f t="shared" si="497"/>
        <v>903</v>
      </c>
      <c r="L1864" s="51">
        <f t="shared" si="498"/>
        <v>903</v>
      </c>
      <c r="M1864" s="53">
        <v>1.1000000000000001</v>
      </c>
      <c r="N1864" s="54">
        <v>60</v>
      </c>
      <c r="O1864" s="55">
        <f t="shared" si="499"/>
        <v>1053.3000000000002</v>
      </c>
      <c r="P1864" s="57">
        <f t="shared" si="500"/>
        <v>1053</v>
      </c>
      <c r="Q1864" s="23"/>
      <c r="R1864" s="23"/>
      <c r="S1864" s="46">
        <v>25</v>
      </c>
      <c r="T1864" s="46">
        <v>25</v>
      </c>
      <c r="U1864" s="46">
        <f t="shared" si="481"/>
        <v>160</v>
      </c>
      <c r="V1864" s="15">
        <f t="shared" si="501"/>
        <v>210</v>
      </c>
    </row>
    <row r="1865" spans="1:22" ht="13.5" customHeight="1">
      <c r="A1865" s="23" t="str">
        <f t="shared" si="494"/>
        <v>LW10 14050Drewnopodobne</v>
      </c>
      <c r="B1865" s="18" t="s">
        <v>94</v>
      </c>
      <c r="C1865" s="14" t="s">
        <v>432</v>
      </c>
      <c r="D1865" s="15">
        <v>140</v>
      </c>
      <c r="E1865" s="13">
        <v>50</v>
      </c>
      <c r="F1865" s="61" t="s">
        <v>3416</v>
      </c>
      <c r="G1865" s="43" t="str">
        <f t="shared" si="495"/>
        <v>41,13</v>
      </c>
      <c r="H1865" s="43" t="str">
        <f t="shared" si="496"/>
        <v>41,13</v>
      </c>
      <c r="I1865" s="43">
        <f t="shared" si="502"/>
        <v>44.13</v>
      </c>
      <c r="J1865" s="44"/>
      <c r="K1865" s="58">
        <f t="shared" si="497"/>
        <v>981.5</v>
      </c>
      <c r="L1865" s="51">
        <f t="shared" si="498"/>
        <v>982</v>
      </c>
      <c r="M1865" s="53">
        <v>1.1000000000000001</v>
      </c>
      <c r="N1865" s="54">
        <v>60</v>
      </c>
      <c r="O1865" s="55">
        <f t="shared" si="499"/>
        <v>1140.2</v>
      </c>
      <c r="P1865" s="57">
        <f t="shared" si="500"/>
        <v>1140</v>
      </c>
      <c r="Q1865" s="23"/>
      <c r="R1865" s="23"/>
      <c r="S1865" s="46">
        <v>25</v>
      </c>
      <c r="T1865" s="46">
        <v>25</v>
      </c>
      <c r="U1865" s="46">
        <f t="shared" si="481"/>
        <v>160</v>
      </c>
      <c r="V1865" s="15">
        <f t="shared" si="501"/>
        <v>210</v>
      </c>
    </row>
    <row r="1866" spans="1:22" ht="13.5" customHeight="1">
      <c r="A1866" s="23" t="str">
        <f t="shared" si="494"/>
        <v>LW11 14050Drewnopodobne</v>
      </c>
      <c r="B1866" s="18" t="s">
        <v>95</v>
      </c>
      <c r="C1866" s="14" t="s">
        <v>432</v>
      </c>
      <c r="D1866" s="15">
        <v>140</v>
      </c>
      <c r="E1866" s="13">
        <v>50</v>
      </c>
      <c r="F1866" s="61" t="s">
        <v>3146</v>
      </c>
      <c r="G1866" s="43" t="str">
        <f t="shared" si="495"/>
        <v>40,6</v>
      </c>
      <c r="H1866" s="43" t="str">
        <f t="shared" si="496"/>
        <v>40,6</v>
      </c>
      <c r="I1866" s="43">
        <f t="shared" si="502"/>
        <v>43.6</v>
      </c>
      <c r="J1866" s="44"/>
      <c r="K1866" s="58">
        <f t="shared" si="497"/>
        <v>834</v>
      </c>
      <c r="L1866" s="51">
        <f t="shared" si="498"/>
        <v>834</v>
      </c>
      <c r="M1866" s="53">
        <v>1.1000000000000001</v>
      </c>
      <c r="N1866" s="54">
        <v>60</v>
      </c>
      <c r="O1866" s="55">
        <f t="shared" si="499"/>
        <v>977.40000000000009</v>
      </c>
      <c r="P1866" s="57">
        <f t="shared" si="500"/>
        <v>977</v>
      </c>
      <c r="Q1866" s="23"/>
      <c r="R1866" s="23"/>
      <c r="S1866" s="46">
        <v>25</v>
      </c>
      <c r="T1866" s="46">
        <v>25</v>
      </c>
      <c r="U1866" s="46">
        <f t="shared" si="481"/>
        <v>160</v>
      </c>
      <c r="V1866" s="15">
        <f t="shared" si="501"/>
        <v>210</v>
      </c>
    </row>
    <row r="1867" spans="1:22" ht="13.5" customHeight="1">
      <c r="A1867" s="23" t="str">
        <f t="shared" si="494"/>
        <v>LW12 14050Drewnopodobne</v>
      </c>
      <c r="B1867" s="18" t="s">
        <v>96</v>
      </c>
      <c r="C1867" s="14" t="s">
        <v>432</v>
      </c>
      <c r="D1867" s="15">
        <v>140</v>
      </c>
      <c r="E1867" s="13">
        <v>50</v>
      </c>
      <c r="F1867" s="61" t="s">
        <v>3417</v>
      </c>
      <c r="G1867" s="43" t="str">
        <f t="shared" si="495"/>
        <v>43,78</v>
      </c>
      <c r="H1867" s="43" t="str">
        <f t="shared" si="496"/>
        <v>43,78</v>
      </c>
      <c r="I1867" s="43">
        <f t="shared" si="502"/>
        <v>46.78</v>
      </c>
      <c r="J1867" s="44"/>
      <c r="K1867" s="58">
        <f t="shared" si="497"/>
        <v>957.5</v>
      </c>
      <c r="L1867" s="51">
        <f t="shared" si="498"/>
        <v>958</v>
      </c>
      <c r="M1867" s="53">
        <v>1.1000000000000001</v>
      </c>
      <c r="N1867" s="54">
        <v>60</v>
      </c>
      <c r="O1867" s="55">
        <f t="shared" si="499"/>
        <v>1113.8000000000002</v>
      </c>
      <c r="P1867" s="57">
        <f t="shared" si="500"/>
        <v>1113</v>
      </c>
      <c r="Q1867" s="23"/>
      <c r="R1867" s="23"/>
      <c r="S1867" s="46">
        <v>25</v>
      </c>
      <c r="T1867" s="46">
        <v>25</v>
      </c>
      <c r="U1867" s="46">
        <f t="shared" si="481"/>
        <v>160</v>
      </c>
      <c r="V1867" s="15">
        <f t="shared" si="501"/>
        <v>210</v>
      </c>
    </row>
    <row r="1868" spans="1:22" ht="13.5" customHeight="1">
      <c r="A1868" s="23" t="str">
        <f t="shared" si="494"/>
        <v>LW13 14050Drewnopodobne</v>
      </c>
      <c r="B1868" s="18" t="s">
        <v>97</v>
      </c>
      <c r="C1868" s="14" t="s">
        <v>432</v>
      </c>
      <c r="D1868" s="15">
        <v>140</v>
      </c>
      <c r="E1868" s="13">
        <v>50</v>
      </c>
      <c r="F1868" s="61" t="s">
        <v>3418</v>
      </c>
      <c r="G1868" s="43" t="str">
        <f t="shared" si="495"/>
        <v>42,9</v>
      </c>
      <c r="H1868" s="43" t="str">
        <f t="shared" si="496"/>
        <v>42,9</v>
      </c>
      <c r="I1868" s="43">
        <f t="shared" si="502"/>
        <v>45.9</v>
      </c>
      <c r="J1868" s="44"/>
      <c r="K1868" s="58">
        <f t="shared" si="497"/>
        <v>956</v>
      </c>
      <c r="L1868" s="51">
        <f t="shared" si="498"/>
        <v>956</v>
      </c>
      <c r="M1868" s="53">
        <v>1.1000000000000001</v>
      </c>
      <c r="N1868" s="54">
        <v>60</v>
      </c>
      <c r="O1868" s="55">
        <f t="shared" si="499"/>
        <v>1111.6000000000001</v>
      </c>
      <c r="P1868" s="57">
        <f t="shared" si="500"/>
        <v>1111</v>
      </c>
      <c r="Q1868" s="23"/>
      <c r="R1868" s="23"/>
      <c r="S1868" s="46">
        <v>25</v>
      </c>
      <c r="T1868" s="46">
        <v>25</v>
      </c>
      <c r="U1868" s="46">
        <f t="shared" si="481"/>
        <v>160</v>
      </c>
      <c r="V1868" s="15">
        <f t="shared" si="501"/>
        <v>210</v>
      </c>
    </row>
    <row r="1869" spans="1:22" ht="13.5" customHeight="1">
      <c r="A1869" s="23" t="str">
        <f t="shared" si="494"/>
        <v>LW14 14050Drewnopodobne</v>
      </c>
      <c r="B1869" s="18" t="s">
        <v>98</v>
      </c>
      <c r="C1869" s="14" t="s">
        <v>432</v>
      </c>
      <c r="D1869" s="15">
        <v>140</v>
      </c>
      <c r="E1869" s="13">
        <v>50</v>
      </c>
      <c r="F1869" s="61" t="s">
        <v>3419</v>
      </c>
      <c r="G1869" s="43" t="str">
        <f t="shared" si="495"/>
        <v>46,08</v>
      </c>
      <c r="H1869" s="43" t="str">
        <f t="shared" si="496"/>
        <v>46,08</v>
      </c>
      <c r="I1869" s="43">
        <f t="shared" si="502"/>
        <v>49.08</v>
      </c>
      <c r="J1869" s="44"/>
      <c r="K1869" s="58">
        <f t="shared" si="497"/>
        <v>1060.5</v>
      </c>
      <c r="L1869" s="51">
        <f t="shared" si="498"/>
        <v>1061</v>
      </c>
      <c r="M1869" s="53">
        <v>1.1000000000000001</v>
      </c>
      <c r="N1869" s="54">
        <v>60</v>
      </c>
      <c r="O1869" s="55">
        <f t="shared" si="499"/>
        <v>1227.1000000000001</v>
      </c>
      <c r="P1869" s="57">
        <f t="shared" si="500"/>
        <v>1227</v>
      </c>
      <c r="Q1869" s="23"/>
      <c r="R1869" s="23"/>
      <c r="S1869" s="46">
        <v>25</v>
      </c>
      <c r="T1869" s="46">
        <v>25</v>
      </c>
      <c r="U1869" s="46">
        <f t="shared" si="481"/>
        <v>160</v>
      </c>
      <c r="V1869" s="15">
        <f t="shared" si="501"/>
        <v>210</v>
      </c>
    </row>
    <row r="1870" spans="1:22" ht="13.5" customHeight="1">
      <c r="A1870" s="23" t="str">
        <f t="shared" si="494"/>
        <v>LW15 14050Drewnopodobne</v>
      </c>
      <c r="B1870" s="18" t="s">
        <v>99</v>
      </c>
      <c r="C1870" s="14" t="s">
        <v>432</v>
      </c>
      <c r="D1870" s="15">
        <v>140</v>
      </c>
      <c r="E1870" s="13">
        <v>50</v>
      </c>
      <c r="F1870" s="61" t="s">
        <v>3420</v>
      </c>
      <c r="G1870" s="43" t="str">
        <f t="shared" si="495"/>
        <v>39,85</v>
      </c>
      <c r="H1870" s="43" t="str">
        <f t="shared" si="496"/>
        <v>39,85</v>
      </c>
      <c r="I1870" s="43">
        <f t="shared" si="502"/>
        <v>42.85</v>
      </c>
      <c r="J1870" s="44"/>
      <c r="K1870" s="58">
        <f t="shared" si="497"/>
        <v>791</v>
      </c>
      <c r="L1870" s="51">
        <f t="shared" si="498"/>
        <v>791</v>
      </c>
      <c r="M1870" s="53">
        <v>1.1000000000000001</v>
      </c>
      <c r="N1870" s="54">
        <v>60</v>
      </c>
      <c r="O1870" s="55">
        <f t="shared" si="499"/>
        <v>930.1</v>
      </c>
      <c r="P1870" s="57">
        <f t="shared" si="500"/>
        <v>930</v>
      </c>
      <c r="Q1870" s="23"/>
      <c r="R1870" s="23"/>
      <c r="S1870" s="46">
        <v>25</v>
      </c>
      <c r="T1870" s="46">
        <v>25</v>
      </c>
      <c r="U1870" s="46">
        <f t="shared" si="481"/>
        <v>160</v>
      </c>
      <c r="V1870" s="15">
        <f t="shared" si="501"/>
        <v>210</v>
      </c>
    </row>
    <row r="1871" spans="1:22" ht="13.5" customHeight="1">
      <c r="A1871" s="23" t="str">
        <f t="shared" si="494"/>
        <v>LW16 14050Drewnopodobne</v>
      </c>
      <c r="B1871" s="18" t="s">
        <v>100</v>
      </c>
      <c r="C1871" s="14" t="s">
        <v>432</v>
      </c>
      <c r="D1871" s="15">
        <v>140</v>
      </c>
      <c r="E1871" s="13">
        <v>50</v>
      </c>
      <c r="F1871" s="61" t="s">
        <v>3421</v>
      </c>
      <c r="G1871" s="43" t="str">
        <f t="shared" si="495"/>
        <v>43,06</v>
      </c>
      <c r="H1871" s="43" t="str">
        <f t="shared" si="496"/>
        <v>43,06</v>
      </c>
      <c r="I1871" s="43">
        <f t="shared" si="502"/>
        <v>46.06</v>
      </c>
      <c r="J1871" s="44"/>
      <c r="K1871" s="58">
        <f t="shared" si="497"/>
        <v>948.5</v>
      </c>
      <c r="L1871" s="51">
        <f t="shared" si="498"/>
        <v>949</v>
      </c>
      <c r="M1871" s="53">
        <v>1.1000000000000001</v>
      </c>
      <c r="N1871" s="54">
        <v>60</v>
      </c>
      <c r="O1871" s="55">
        <f t="shared" si="499"/>
        <v>1103.9000000000001</v>
      </c>
      <c r="P1871" s="57">
        <f t="shared" si="500"/>
        <v>1103</v>
      </c>
      <c r="Q1871" s="23"/>
      <c r="R1871" s="23"/>
      <c r="S1871" s="46">
        <v>25</v>
      </c>
      <c r="T1871" s="46">
        <v>25</v>
      </c>
      <c r="U1871" s="46">
        <f t="shared" si="481"/>
        <v>160</v>
      </c>
      <c r="V1871" s="15">
        <f t="shared" si="501"/>
        <v>210</v>
      </c>
    </row>
    <row r="1872" spans="1:22" ht="13.5" customHeight="1">
      <c r="A1872" s="23" t="str">
        <f t="shared" si="494"/>
        <v>LW17 14050Drewnopodobne</v>
      </c>
      <c r="B1872" s="18" t="s">
        <v>101</v>
      </c>
      <c r="C1872" s="14" t="s">
        <v>432</v>
      </c>
      <c r="D1872" s="15">
        <v>140</v>
      </c>
      <c r="E1872" s="13">
        <v>50</v>
      </c>
      <c r="F1872" s="61" t="s">
        <v>2456</v>
      </c>
      <c r="G1872" s="43" t="str">
        <f t="shared" si="495"/>
        <v>44,23</v>
      </c>
      <c r="H1872" s="43" t="str">
        <f t="shared" si="496"/>
        <v>44,23</v>
      </c>
      <c r="I1872" s="43">
        <f t="shared" si="502"/>
        <v>47.23</v>
      </c>
      <c r="J1872" s="44"/>
      <c r="K1872" s="58">
        <f t="shared" si="497"/>
        <v>1043.5</v>
      </c>
      <c r="L1872" s="51">
        <f t="shared" si="498"/>
        <v>1044</v>
      </c>
      <c r="M1872" s="53">
        <v>1.1000000000000001</v>
      </c>
      <c r="N1872" s="54">
        <v>60</v>
      </c>
      <c r="O1872" s="55">
        <f t="shared" si="499"/>
        <v>1208.4000000000001</v>
      </c>
      <c r="P1872" s="57">
        <f t="shared" si="500"/>
        <v>1208</v>
      </c>
      <c r="Q1872" s="23"/>
      <c r="R1872" s="23"/>
      <c r="S1872" s="46">
        <v>25</v>
      </c>
      <c r="T1872" s="46">
        <v>25</v>
      </c>
      <c r="U1872" s="46">
        <f t="shared" si="481"/>
        <v>160</v>
      </c>
      <c r="V1872" s="15">
        <f t="shared" si="501"/>
        <v>210</v>
      </c>
    </row>
    <row r="1873" spans="1:22" ht="13.5" customHeight="1">
      <c r="A1873" s="23" t="str">
        <f t="shared" si="494"/>
        <v>LW18 14050Drewnopodobne</v>
      </c>
      <c r="B1873" s="18" t="s">
        <v>102</v>
      </c>
      <c r="C1873" s="14" t="s">
        <v>432</v>
      </c>
      <c r="D1873" s="15">
        <v>140</v>
      </c>
      <c r="E1873" s="13">
        <v>50</v>
      </c>
      <c r="F1873" s="61" t="s">
        <v>2238</v>
      </c>
      <c r="G1873" s="43" t="str">
        <f t="shared" si="495"/>
        <v>47,41</v>
      </c>
      <c r="H1873" s="43" t="str">
        <f t="shared" si="496"/>
        <v>47,41</v>
      </c>
      <c r="I1873" s="43">
        <f t="shared" si="502"/>
        <v>50.41</v>
      </c>
      <c r="J1873" s="44"/>
      <c r="K1873" s="58">
        <f t="shared" si="497"/>
        <v>1108</v>
      </c>
      <c r="L1873" s="51">
        <f t="shared" si="498"/>
        <v>1108</v>
      </c>
      <c r="M1873" s="53">
        <v>1.1000000000000001</v>
      </c>
      <c r="N1873" s="54">
        <v>60</v>
      </c>
      <c r="O1873" s="55">
        <f t="shared" si="499"/>
        <v>1278.8000000000002</v>
      </c>
      <c r="P1873" s="57">
        <f t="shared" si="500"/>
        <v>1278</v>
      </c>
      <c r="Q1873" s="23"/>
      <c r="R1873" s="23"/>
      <c r="S1873" s="46">
        <v>25</v>
      </c>
      <c r="T1873" s="46">
        <v>25</v>
      </c>
      <c r="U1873" s="46">
        <f t="shared" si="481"/>
        <v>180</v>
      </c>
      <c r="V1873" s="15">
        <f t="shared" si="501"/>
        <v>230</v>
      </c>
    </row>
    <row r="1874" spans="1:22" ht="13.5" customHeight="1">
      <c r="A1874" s="23" t="str">
        <f t="shared" si="494"/>
        <v>LW19 14050Drewnopodobne</v>
      </c>
      <c r="B1874" s="18" t="s">
        <v>103</v>
      </c>
      <c r="C1874" s="14" t="s">
        <v>432</v>
      </c>
      <c r="D1874" s="15">
        <v>140</v>
      </c>
      <c r="E1874" s="13">
        <v>50</v>
      </c>
      <c r="F1874" s="61" t="s">
        <v>3422</v>
      </c>
      <c r="G1874" s="43" t="str">
        <f t="shared" si="495"/>
        <v>41,22</v>
      </c>
      <c r="H1874" s="43" t="str">
        <f t="shared" si="496"/>
        <v>41,22</v>
      </c>
      <c r="I1874" s="43">
        <f t="shared" si="502"/>
        <v>44.22</v>
      </c>
      <c r="J1874" s="44"/>
      <c r="K1874" s="58">
        <f t="shared" si="497"/>
        <v>888</v>
      </c>
      <c r="L1874" s="51">
        <f t="shared" si="498"/>
        <v>888</v>
      </c>
      <c r="M1874" s="53">
        <v>1.1000000000000001</v>
      </c>
      <c r="N1874" s="54">
        <v>60</v>
      </c>
      <c r="O1874" s="55">
        <f t="shared" si="499"/>
        <v>1036.8000000000002</v>
      </c>
      <c r="P1874" s="57">
        <f t="shared" si="500"/>
        <v>1036</v>
      </c>
      <c r="Q1874" s="23"/>
      <c r="R1874" s="23"/>
      <c r="S1874" s="46">
        <v>25</v>
      </c>
      <c r="T1874" s="46">
        <v>25</v>
      </c>
      <c r="U1874" s="46">
        <f t="shared" si="481"/>
        <v>160</v>
      </c>
      <c r="V1874" s="15">
        <f t="shared" si="501"/>
        <v>210</v>
      </c>
    </row>
    <row r="1875" spans="1:22" ht="13.5" customHeight="1">
      <c r="A1875" s="23" t="str">
        <f t="shared" si="494"/>
        <v>LW20 14050Drewnopodobne</v>
      </c>
      <c r="B1875" s="18" t="s">
        <v>105</v>
      </c>
      <c r="C1875" s="14" t="s">
        <v>432</v>
      </c>
      <c r="D1875" s="15">
        <v>140</v>
      </c>
      <c r="E1875" s="13">
        <v>50</v>
      </c>
      <c r="F1875" s="61" t="s">
        <v>3423</v>
      </c>
      <c r="G1875" s="43" t="str">
        <f t="shared" si="495"/>
        <v>44,43</v>
      </c>
      <c r="H1875" s="43" t="str">
        <f t="shared" si="496"/>
        <v>44,43</v>
      </c>
      <c r="I1875" s="43">
        <f t="shared" si="502"/>
        <v>47.43</v>
      </c>
      <c r="J1875" s="44"/>
      <c r="K1875" s="58">
        <f t="shared" si="497"/>
        <v>993</v>
      </c>
      <c r="L1875" s="51">
        <f t="shared" si="498"/>
        <v>993</v>
      </c>
      <c r="M1875" s="53">
        <v>1.1000000000000001</v>
      </c>
      <c r="N1875" s="54">
        <v>60</v>
      </c>
      <c r="O1875" s="55">
        <f t="shared" si="499"/>
        <v>1152.3000000000002</v>
      </c>
      <c r="P1875" s="57">
        <f t="shared" si="500"/>
        <v>1152</v>
      </c>
      <c r="Q1875" s="23"/>
      <c r="R1875" s="23"/>
      <c r="S1875" s="46">
        <v>25</v>
      </c>
      <c r="T1875" s="46">
        <v>25</v>
      </c>
      <c r="U1875" s="46">
        <f t="shared" si="481"/>
        <v>160</v>
      </c>
      <c r="V1875" s="15">
        <f t="shared" si="501"/>
        <v>210</v>
      </c>
    </row>
    <row r="1876" spans="1:22" ht="13.5" customHeight="1">
      <c r="A1876" s="23" t="str">
        <f t="shared" si="494"/>
        <v>LW2514050Drewnopodobne</v>
      </c>
      <c r="B1876" s="20" t="s">
        <v>559</v>
      </c>
      <c r="C1876" s="14" t="s">
        <v>432</v>
      </c>
      <c r="D1876" s="15">
        <v>140</v>
      </c>
      <c r="E1876" s="13">
        <v>50</v>
      </c>
      <c r="F1876" s="61" t="s">
        <v>3424</v>
      </c>
      <c r="G1876" s="43" t="str">
        <f t="shared" si="495"/>
        <v>33,25</v>
      </c>
      <c r="H1876" s="43" t="str">
        <f t="shared" si="496"/>
        <v>33,25</v>
      </c>
      <c r="I1876" s="43">
        <f t="shared" si="502"/>
        <v>36.25</v>
      </c>
      <c r="J1876" s="44"/>
      <c r="K1876" s="58">
        <f t="shared" si="497"/>
        <v>786.5</v>
      </c>
      <c r="L1876" s="51">
        <f t="shared" si="498"/>
        <v>787</v>
      </c>
      <c r="M1876" s="53">
        <v>1.1000000000000001</v>
      </c>
      <c r="N1876" s="54">
        <v>60</v>
      </c>
      <c r="O1876" s="55">
        <f t="shared" si="499"/>
        <v>925.7</v>
      </c>
      <c r="P1876" s="57">
        <f t="shared" si="500"/>
        <v>925</v>
      </c>
      <c r="Q1876" s="23"/>
      <c r="R1876" s="23"/>
      <c r="S1876" s="46">
        <v>25</v>
      </c>
      <c r="T1876" s="46">
        <v>25</v>
      </c>
      <c r="U1876" s="46">
        <f t="shared" si="481"/>
        <v>120</v>
      </c>
      <c r="V1876" s="15">
        <f t="shared" si="501"/>
        <v>170</v>
      </c>
    </row>
    <row r="1877" spans="1:22" ht="13.5" customHeight="1">
      <c r="A1877" s="23" t="str">
        <f t="shared" si="494"/>
        <v>LW2614050Drewnopodobne</v>
      </c>
      <c r="B1877" s="20" t="s">
        <v>560</v>
      </c>
      <c r="C1877" s="14" t="s">
        <v>432</v>
      </c>
      <c r="D1877" s="15">
        <v>140</v>
      </c>
      <c r="E1877" s="13">
        <v>50</v>
      </c>
      <c r="F1877" s="61" t="s">
        <v>3425</v>
      </c>
      <c r="G1877" s="43" t="str">
        <f t="shared" si="495"/>
        <v>36,46</v>
      </c>
      <c r="H1877" s="43" t="str">
        <f t="shared" si="496"/>
        <v>36,46</v>
      </c>
      <c r="I1877" s="43">
        <f t="shared" si="502"/>
        <v>39.46</v>
      </c>
      <c r="J1877" s="44"/>
      <c r="K1877" s="58">
        <f t="shared" si="497"/>
        <v>927</v>
      </c>
      <c r="L1877" s="51">
        <f t="shared" si="498"/>
        <v>927</v>
      </c>
      <c r="M1877" s="53">
        <v>1.1000000000000001</v>
      </c>
      <c r="N1877" s="54">
        <v>60</v>
      </c>
      <c r="O1877" s="55">
        <f t="shared" si="499"/>
        <v>1079.7</v>
      </c>
      <c r="P1877" s="57">
        <f t="shared" si="500"/>
        <v>1079</v>
      </c>
      <c r="Q1877" s="23"/>
      <c r="R1877" s="23"/>
      <c r="S1877" s="46">
        <v>25</v>
      </c>
      <c r="T1877" s="46">
        <v>25</v>
      </c>
      <c r="U1877" s="46">
        <f t="shared" si="481"/>
        <v>120</v>
      </c>
      <c r="V1877" s="15">
        <f t="shared" si="501"/>
        <v>170</v>
      </c>
    </row>
    <row r="1878" spans="1:22" ht="13.5" customHeight="1">
      <c r="A1878" s="23" t="str">
        <f t="shared" si="494"/>
        <v>LW2714050Drewnopodobne</v>
      </c>
      <c r="B1878" s="20" t="s">
        <v>1738</v>
      </c>
      <c r="C1878" s="14" t="s">
        <v>432</v>
      </c>
      <c r="D1878" s="15">
        <v>140</v>
      </c>
      <c r="E1878" s="13">
        <v>50</v>
      </c>
      <c r="F1878" s="61" t="s">
        <v>3426</v>
      </c>
      <c r="G1878" s="43" t="str">
        <f t="shared" si="495"/>
        <v>36,63</v>
      </c>
      <c r="H1878" s="43" t="str">
        <f t="shared" si="496"/>
        <v>36,63</v>
      </c>
      <c r="I1878" s="43">
        <f t="shared" si="502"/>
        <v>39.630000000000003</v>
      </c>
      <c r="J1878" s="44"/>
      <c r="K1878" s="58">
        <f t="shared" si="497"/>
        <v>892</v>
      </c>
      <c r="L1878" s="51">
        <f t="shared" si="498"/>
        <v>892</v>
      </c>
      <c r="M1878" s="53">
        <v>1.1000000000000001</v>
      </c>
      <c r="N1878" s="54">
        <v>60</v>
      </c>
      <c r="O1878" s="55">
        <f t="shared" si="499"/>
        <v>1041.2</v>
      </c>
      <c r="P1878" s="57">
        <f t="shared" si="500"/>
        <v>1041</v>
      </c>
      <c r="Q1878" s="23"/>
      <c r="R1878" s="23"/>
      <c r="S1878" s="46">
        <v>25</v>
      </c>
      <c r="T1878" s="46">
        <v>25</v>
      </c>
      <c r="U1878" s="46">
        <f t="shared" si="481"/>
        <v>120</v>
      </c>
      <c r="V1878" s="15">
        <f t="shared" si="501"/>
        <v>170</v>
      </c>
    </row>
    <row r="1879" spans="1:22" ht="13.5" customHeight="1">
      <c r="A1879" s="23" t="str">
        <f t="shared" si="494"/>
        <v>LW2814050Drewnopodobne</v>
      </c>
      <c r="B1879" s="20" t="s">
        <v>1739</v>
      </c>
      <c r="C1879" s="14" t="s">
        <v>432</v>
      </c>
      <c r="D1879" s="15">
        <v>140</v>
      </c>
      <c r="E1879" s="13">
        <v>50</v>
      </c>
      <c r="F1879" s="61" t="s">
        <v>3427</v>
      </c>
      <c r="G1879" s="43" t="str">
        <f t="shared" si="495"/>
        <v>39,96</v>
      </c>
      <c r="H1879" s="43" t="str">
        <f t="shared" si="496"/>
        <v>39,96</v>
      </c>
      <c r="I1879" s="43">
        <f t="shared" si="502"/>
        <v>42.96</v>
      </c>
      <c r="J1879" s="44"/>
      <c r="K1879" s="58">
        <f t="shared" si="497"/>
        <v>1055.5</v>
      </c>
      <c r="L1879" s="51">
        <f t="shared" si="498"/>
        <v>1056</v>
      </c>
      <c r="M1879" s="53">
        <v>1.1000000000000001</v>
      </c>
      <c r="N1879" s="54">
        <v>60</v>
      </c>
      <c r="O1879" s="55">
        <f t="shared" si="499"/>
        <v>1221.6000000000001</v>
      </c>
      <c r="P1879" s="57">
        <f t="shared" si="500"/>
        <v>1221</v>
      </c>
      <c r="Q1879" s="23"/>
      <c r="R1879" s="23"/>
      <c r="S1879" s="46">
        <v>25</v>
      </c>
      <c r="T1879" s="46">
        <v>25</v>
      </c>
      <c r="U1879" s="46">
        <f t="shared" ref="U1879:U1942" si="503">IF(I1879&lt;=$AA$5,$AB$4,IF(I1879&lt;=$AA$15,$AB$6,IF(I1879&lt;=$AA$17,$AB$16,IF(I1879&lt;=$AA$19,AB$18,IF(I1879&lt;=$AA$21,AB$20,IF(I1879&lt;=$AA$23,AB$22,AB$23))))))</f>
        <v>160</v>
      </c>
      <c r="V1879" s="15">
        <f t="shared" si="501"/>
        <v>210</v>
      </c>
    </row>
    <row r="1880" spans="1:22" ht="13.5" customHeight="1">
      <c r="A1880" s="23" t="str">
        <f t="shared" si="494"/>
        <v>LW2914050Drewnopodobne</v>
      </c>
      <c r="B1880" s="20" t="s">
        <v>1740</v>
      </c>
      <c r="C1880" s="14" t="s">
        <v>432</v>
      </c>
      <c r="D1880" s="15">
        <v>140</v>
      </c>
      <c r="E1880" s="13">
        <v>50</v>
      </c>
      <c r="F1880" s="61" t="s">
        <v>2132</v>
      </c>
      <c r="G1880" s="43" t="str">
        <f t="shared" si="495"/>
        <v>42,71</v>
      </c>
      <c r="H1880" s="43" t="str">
        <f t="shared" si="496"/>
        <v>42,71</v>
      </c>
      <c r="I1880" s="43">
        <f t="shared" si="502"/>
        <v>45.71</v>
      </c>
      <c r="J1880" s="44"/>
      <c r="K1880" s="58">
        <f t="shared" si="497"/>
        <v>987</v>
      </c>
      <c r="L1880" s="51">
        <f t="shared" si="498"/>
        <v>987</v>
      </c>
      <c r="M1880" s="53">
        <v>1.1000000000000001</v>
      </c>
      <c r="N1880" s="54">
        <v>60</v>
      </c>
      <c r="O1880" s="55">
        <f t="shared" si="499"/>
        <v>1145.7</v>
      </c>
      <c r="P1880" s="57">
        <f t="shared" si="500"/>
        <v>1145</v>
      </c>
      <c r="Q1880" s="23"/>
      <c r="R1880" s="23"/>
      <c r="S1880" s="46">
        <v>25</v>
      </c>
      <c r="T1880" s="46">
        <v>25</v>
      </c>
      <c r="U1880" s="46">
        <f t="shared" si="503"/>
        <v>160</v>
      </c>
      <c r="V1880" s="15">
        <f t="shared" si="501"/>
        <v>210</v>
      </c>
    </row>
    <row r="1881" spans="1:22" ht="13.5" customHeight="1">
      <c r="A1881" s="23" t="str">
        <f t="shared" si="494"/>
        <v>LW3014050Drewnopodobne</v>
      </c>
      <c r="B1881" s="20" t="s">
        <v>1742</v>
      </c>
      <c r="C1881" s="14" t="s">
        <v>432</v>
      </c>
      <c r="D1881" s="15">
        <v>140</v>
      </c>
      <c r="E1881" s="13">
        <v>50</v>
      </c>
      <c r="F1881" s="61" t="s">
        <v>2046</v>
      </c>
      <c r="G1881" s="43" t="str">
        <f t="shared" si="495"/>
        <v>46,04</v>
      </c>
      <c r="H1881" s="43" t="str">
        <f t="shared" si="496"/>
        <v>46,04</v>
      </c>
      <c r="I1881" s="43">
        <f t="shared" si="502"/>
        <v>49.04</v>
      </c>
      <c r="J1881" s="44"/>
      <c r="K1881" s="58">
        <f t="shared" si="497"/>
        <v>1198</v>
      </c>
      <c r="L1881" s="51">
        <f t="shared" si="498"/>
        <v>1198</v>
      </c>
      <c r="M1881" s="53">
        <v>1.1000000000000001</v>
      </c>
      <c r="N1881" s="54">
        <v>60</v>
      </c>
      <c r="O1881" s="55">
        <f t="shared" si="499"/>
        <v>1377.8000000000002</v>
      </c>
      <c r="P1881" s="57">
        <f t="shared" si="500"/>
        <v>1377</v>
      </c>
      <c r="Q1881" s="23"/>
      <c r="R1881" s="23"/>
      <c r="S1881" s="46">
        <v>25</v>
      </c>
      <c r="T1881" s="46">
        <v>25</v>
      </c>
      <c r="U1881" s="46">
        <f t="shared" si="503"/>
        <v>160</v>
      </c>
      <c r="V1881" s="15">
        <f t="shared" si="501"/>
        <v>210</v>
      </c>
    </row>
    <row r="1882" spans="1:22" ht="13.5" customHeight="1">
      <c r="A1882" s="23" t="str">
        <f t="shared" si="494"/>
        <v>LW3114050Drewnopodobne</v>
      </c>
      <c r="B1882" s="20" t="s">
        <v>1743</v>
      </c>
      <c r="C1882" s="14" t="s">
        <v>432</v>
      </c>
      <c r="D1882" s="15">
        <v>140</v>
      </c>
      <c r="E1882" s="13">
        <v>50</v>
      </c>
      <c r="F1882" s="61" t="s">
        <v>3428</v>
      </c>
      <c r="G1882" s="43" t="str">
        <f t="shared" si="495"/>
        <v>46,87</v>
      </c>
      <c r="H1882" s="43" t="str">
        <f t="shared" si="496"/>
        <v>46,87</v>
      </c>
      <c r="I1882" s="43">
        <f t="shared" si="502"/>
        <v>49.87</v>
      </c>
      <c r="J1882" s="13"/>
      <c r="K1882" s="58">
        <f t="shared" si="497"/>
        <v>1107</v>
      </c>
      <c r="L1882" s="51">
        <f t="shared" si="498"/>
        <v>1107</v>
      </c>
      <c r="M1882" s="53">
        <v>1.1000000000000001</v>
      </c>
      <c r="N1882" s="54">
        <v>60</v>
      </c>
      <c r="O1882" s="55">
        <f t="shared" si="499"/>
        <v>1277.7</v>
      </c>
      <c r="P1882" s="57">
        <f t="shared" si="500"/>
        <v>1277</v>
      </c>
      <c r="Q1882" s="23"/>
      <c r="R1882" s="23"/>
      <c r="S1882" s="46">
        <v>25</v>
      </c>
      <c r="T1882" s="46">
        <v>25</v>
      </c>
      <c r="U1882" s="46">
        <f t="shared" si="503"/>
        <v>160</v>
      </c>
      <c r="V1882" s="15">
        <f t="shared" si="501"/>
        <v>210</v>
      </c>
    </row>
    <row r="1883" spans="1:22" ht="13.5" customHeight="1">
      <c r="A1883" s="23" t="str">
        <f t="shared" si="494"/>
        <v>LW3214050Drewnopodobne</v>
      </c>
      <c r="B1883" s="20" t="s">
        <v>1744</v>
      </c>
      <c r="C1883" s="14" t="s">
        <v>432</v>
      </c>
      <c r="D1883" s="15">
        <v>140</v>
      </c>
      <c r="E1883" s="13">
        <v>50</v>
      </c>
      <c r="F1883" s="61" t="s">
        <v>71</v>
      </c>
      <c r="G1883" s="43" t="str">
        <f t="shared" si="495"/>
        <v>50,2</v>
      </c>
      <c r="H1883" s="43" t="str">
        <f t="shared" si="496"/>
        <v>50,2</v>
      </c>
      <c r="I1883" s="43">
        <f t="shared" si="502"/>
        <v>53.2</v>
      </c>
      <c r="J1883" s="44"/>
      <c r="K1883" s="58">
        <f t="shared" si="497"/>
        <v>1267</v>
      </c>
      <c r="L1883" s="51">
        <f t="shared" si="498"/>
        <v>1267</v>
      </c>
      <c r="M1883" s="53">
        <v>1.1000000000000001</v>
      </c>
      <c r="N1883" s="54">
        <v>60</v>
      </c>
      <c r="O1883" s="55">
        <f t="shared" si="499"/>
        <v>1453.7</v>
      </c>
      <c r="P1883" s="57">
        <f t="shared" si="500"/>
        <v>1453</v>
      </c>
      <c r="Q1883" s="23"/>
      <c r="R1883" s="23"/>
      <c r="S1883" s="46">
        <v>25</v>
      </c>
      <c r="T1883" s="46">
        <v>25</v>
      </c>
      <c r="U1883" s="46">
        <f t="shared" si="503"/>
        <v>180</v>
      </c>
      <c r="V1883" s="15">
        <f t="shared" si="501"/>
        <v>230</v>
      </c>
    </row>
    <row r="1884" spans="1:22" ht="13.5" customHeight="1">
      <c r="A1884" s="23" t="str">
        <f t="shared" si="494"/>
        <v>LW3314050Drewnopodobne</v>
      </c>
      <c r="B1884" s="20" t="s">
        <v>1745</v>
      </c>
      <c r="C1884" s="14" t="s">
        <v>432</v>
      </c>
      <c r="D1884" s="15">
        <v>140</v>
      </c>
      <c r="E1884" s="13">
        <v>50</v>
      </c>
      <c r="F1884" s="61" t="s">
        <v>3429</v>
      </c>
      <c r="G1884" s="43" t="str">
        <f t="shared" si="495"/>
        <v>51,37</v>
      </c>
      <c r="H1884" s="43" t="str">
        <f t="shared" si="496"/>
        <v>51,37</v>
      </c>
      <c r="I1884" s="43">
        <f t="shared" si="502"/>
        <v>54.37</v>
      </c>
      <c r="J1884" s="44"/>
      <c r="K1884" s="58">
        <f t="shared" si="497"/>
        <v>1090.5</v>
      </c>
      <c r="L1884" s="51">
        <f t="shared" si="498"/>
        <v>1091</v>
      </c>
      <c r="M1884" s="53">
        <v>1.1000000000000001</v>
      </c>
      <c r="N1884" s="54">
        <v>60</v>
      </c>
      <c r="O1884" s="55">
        <f t="shared" si="499"/>
        <v>1260.1000000000001</v>
      </c>
      <c r="P1884" s="57">
        <f t="shared" si="500"/>
        <v>1260</v>
      </c>
      <c r="Q1884" s="23"/>
      <c r="R1884" s="23"/>
      <c r="S1884" s="46">
        <v>25</v>
      </c>
      <c r="T1884" s="46">
        <v>25</v>
      </c>
      <c r="U1884" s="46">
        <f t="shared" si="503"/>
        <v>180</v>
      </c>
      <c r="V1884" s="15">
        <f t="shared" si="501"/>
        <v>230</v>
      </c>
    </row>
    <row r="1885" spans="1:22" ht="13.5" customHeight="1">
      <c r="A1885" s="23" t="str">
        <f t="shared" si="494"/>
        <v>LW3414050Drewnopodobne</v>
      </c>
      <c r="B1885" s="20" t="s">
        <v>1746</v>
      </c>
      <c r="C1885" s="14" t="s">
        <v>432</v>
      </c>
      <c r="D1885" s="15">
        <v>140</v>
      </c>
      <c r="E1885" s="13">
        <v>50</v>
      </c>
      <c r="F1885" s="61" t="s">
        <v>1774</v>
      </c>
      <c r="G1885" s="43" t="str">
        <f t="shared" si="495"/>
        <v>50,62</v>
      </c>
      <c r="H1885" s="43" t="str">
        <f t="shared" si="496"/>
        <v>50,62</v>
      </c>
      <c r="I1885" s="43">
        <f t="shared" si="502"/>
        <v>53.62</v>
      </c>
      <c r="J1885" s="44"/>
      <c r="K1885" s="58">
        <f t="shared" si="497"/>
        <v>1274.5</v>
      </c>
      <c r="L1885" s="51">
        <f t="shared" si="498"/>
        <v>1275</v>
      </c>
      <c r="M1885" s="53">
        <v>1.1000000000000001</v>
      </c>
      <c r="N1885" s="54">
        <v>60</v>
      </c>
      <c r="O1885" s="55">
        <f t="shared" si="499"/>
        <v>1462.5</v>
      </c>
      <c r="P1885" s="57">
        <f t="shared" si="500"/>
        <v>1462</v>
      </c>
      <c r="Q1885" s="23"/>
      <c r="R1885" s="23"/>
      <c r="S1885" s="46">
        <v>25</v>
      </c>
      <c r="T1885" s="46">
        <v>25</v>
      </c>
      <c r="U1885" s="46">
        <f t="shared" si="503"/>
        <v>180</v>
      </c>
      <c r="V1885" s="15">
        <f t="shared" si="501"/>
        <v>230</v>
      </c>
    </row>
    <row r="1886" spans="1:22" ht="13.5" customHeight="1">
      <c r="A1886" s="23" t="str">
        <f t="shared" si="494"/>
        <v>LW3514050Drewnopodobne</v>
      </c>
      <c r="B1886" s="20" t="s">
        <v>1747</v>
      </c>
      <c r="C1886" s="14" t="s">
        <v>432</v>
      </c>
      <c r="D1886" s="15">
        <v>140</v>
      </c>
      <c r="E1886" s="13">
        <v>50</v>
      </c>
      <c r="F1886" s="61" t="s">
        <v>2348</v>
      </c>
      <c r="G1886" s="43" t="str">
        <f t="shared" si="495"/>
        <v>41,39</v>
      </c>
      <c r="H1886" s="43" t="str">
        <f t="shared" si="496"/>
        <v>41,39</v>
      </c>
      <c r="I1886" s="43">
        <f t="shared" si="502"/>
        <v>44.39</v>
      </c>
      <c r="J1886" s="44"/>
      <c r="K1886" s="58">
        <f t="shared" si="497"/>
        <v>859.5</v>
      </c>
      <c r="L1886" s="51">
        <f t="shared" si="498"/>
        <v>860</v>
      </c>
      <c r="M1886" s="53">
        <v>1.1000000000000001</v>
      </c>
      <c r="N1886" s="54">
        <v>60</v>
      </c>
      <c r="O1886" s="55">
        <f t="shared" si="499"/>
        <v>1006.0000000000001</v>
      </c>
      <c r="P1886" s="57">
        <f t="shared" si="500"/>
        <v>1006</v>
      </c>
      <c r="Q1886" s="23"/>
      <c r="R1886" s="23"/>
      <c r="S1886" s="46">
        <v>25</v>
      </c>
      <c r="T1886" s="46">
        <v>25</v>
      </c>
      <c r="U1886" s="46">
        <f t="shared" si="503"/>
        <v>160</v>
      </c>
      <c r="V1886" s="15">
        <f t="shared" si="501"/>
        <v>210</v>
      </c>
    </row>
    <row r="1887" spans="1:22" ht="13.5" customHeight="1">
      <c r="A1887" s="23" t="str">
        <f t="shared" si="494"/>
        <v>LW3614050Drewnopodobne</v>
      </c>
      <c r="B1887" s="20" t="s">
        <v>1748</v>
      </c>
      <c r="C1887" s="14" t="s">
        <v>432</v>
      </c>
      <c r="D1887" s="15">
        <v>140</v>
      </c>
      <c r="E1887" s="13">
        <v>50</v>
      </c>
      <c r="F1887" s="61" t="s">
        <v>3430</v>
      </c>
      <c r="G1887" s="43" t="str">
        <f t="shared" si="495"/>
        <v>44,71</v>
      </c>
      <c r="H1887" s="43" t="str">
        <f t="shared" si="496"/>
        <v>44,71</v>
      </c>
      <c r="I1887" s="43">
        <f t="shared" si="502"/>
        <v>47.71</v>
      </c>
      <c r="J1887" s="44"/>
      <c r="K1887" s="58">
        <f t="shared" si="497"/>
        <v>1019.5</v>
      </c>
      <c r="L1887" s="51">
        <f t="shared" si="498"/>
        <v>1020</v>
      </c>
      <c r="M1887" s="53">
        <v>1.1000000000000001</v>
      </c>
      <c r="N1887" s="54">
        <v>60</v>
      </c>
      <c r="O1887" s="55">
        <f t="shared" si="499"/>
        <v>1182</v>
      </c>
      <c r="P1887" s="57">
        <f t="shared" si="500"/>
        <v>1182</v>
      </c>
      <c r="Q1887" s="23"/>
      <c r="R1887" s="23"/>
      <c r="S1887" s="46">
        <v>25</v>
      </c>
      <c r="T1887" s="46">
        <v>25</v>
      </c>
      <c r="U1887" s="46">
        <f t="shared" si="503"/>
        <v>160</v>
      </c>
      <c r="V1887" s="15">
        <f t="shared" si="501"/>
        <v>210</v>
      </c>
    </row>
    <row r="1888" spans="1:22" ht="13.5" customHeight="1">
      <c r="A1888" s="23" t="str">
        <f t="shared" si="494"/>
        <v>LW3714050Drewnopodobne</v>
      </c>
      <c r="B1888" s="20" t="s">
        <v>1907</v>
      </c>
      <c r="C1888" s="14" t="s">
        <v>432</v>
      </c>
      <c r="D1888" s="15">
        <v>140</v>
      </c>
      <c r="E1888" s="13">
        <v>50</v>
      </c>
      <c r="F1888" s="61" t="s">
        <v>3431</v>
      </c>
      <c r="G1888" s="43" t="str">
        <f t="shared" si="495"/>
        <v>40,65</v>
      </c>
      <c r="H1888" s="43" t="str">
        <f t="shared" si="496"/>
        <v>40,65</v>
      </c>
      <c r="I1888" s="43">
        <f t="shared" si="502"/>
        <v>43.65</v>
      </c>
      <c r="J1888" s="44"/>
      <c r="K1888" s="58">
        <f t="shared" si="497"/>
        <v>784.5</v>
      </c>
      <c r="L1888" s="51">
        <f t="shared" si="498"/>
        <v>785</v>
      </c>
      <c r="M1888" s="53">
        <v>1.1000000000000001</v>
      </c>
      <c r="N1888" s="54">
        <v>60</v>
      </c>
      <c r="O1888" s="55">
        <f t="shared" si="499"/>
        <v>923.50000000000011</v>
      </c>
      <c r="P1888" s="57">
        <f t="shared" si="500"/>
        <v>923</v>
      </c>
      <c r="Q1888" s="23"/>
      <c r="R1888" s="23"/>
      <c r="S1888" s="46">
        <v>25</v>
      </c>
      <c r="T1888" s="46">
        <v>25</v>
      </c>
      <c r="U1888" s="46">
        <f t="shared" si="503"/>
        <v>160</v>
      </c>
      <c r="V1888" s="15">
        <f t="shared" si="501"/>
        <v>210</v>
      </c>
    </row>
    <row r="1889" spans="1:35" s="4" customFormat="1" ht="13.5" customHeight="1">
      <c r="A1889" s="23" t="str">
        <f t="shared" si="494"/>
        <v>LW3814050Drewnopodobne</v>
      </c>
      <c r="B1889" s="20" t="s">
        <v>1978</v>
      </c>
      <c r="C1889" s="14" t="s">
        <v>432</v>
      </c>
      <c r="D1889" s="15">
        <v>140</v>
      </c>
      <c r="E1889" s="13">
        <v>50</v>
      </c>
      <c r="F1889" s="61" t="s">
        <v>3432</v>
      </c>
      <c r="G1889" s="43" t="str">
        <f t="shared" si="495"/>
        <v>42,14</v>
      </c>
      <c r="H1889" s="43" t="str">
        <f t="shared" si="496"/>
        <v>42,14</v>
      </c>
      <c r="I1889" s="43">
        <f t="shared" si="502"/>
        <v>45.14</v>
      </c>
      <c r="J1889" s="44"/>
      <c r="K1889" s="58">
        <f t="shared" si="497"/>
        <v>932</v>
      </c>
      <c r="L1889" s="51">
        <f t="shared" si="498"/>
        <v>932</v>
      </c>
      <c r="M1889" s="53">
        <v>1.1000000000000001</v>
      </c>
      <c r="N1889" s="54">
        <v>60</v>
      </c>
      <c r="O1889" s="55">
        <f t="shared" si="499"/>
        <v>1085.2</v>
      </c>
      <c r="P1889" s="57">
        <f t="shared" si="500"/>
        <v>1085</v>
      </c>
      <c r="Q1889" s="23"/>
      <c r="R1889" s="23"/>
      <c r="S1889" s="46">
        <v>25</v>
      </c>
      <c r="T1889" s="46">
        <v>25</v>
      </c>
      <c r="U1889" s="46">
        <f t="shared" si="503"/>
        <v>160</v>
      </c>
      <c r="V1889" s="15">
        <f t="shared" si="501"/>
        <v>210</v>
      </c>
    </row>
    <row r="1890" spans="1:35" ht="13.5" customHeight="1">
      <c r="A1890" s="235" t="str">
        <f t="shared" ref="A1890:A1926" si="504">CONCATENATE(B1890,D1890,E1890,C1890)</f>
        <v>LW duble 1 14060Podstawowy</v>
      </c>
      <c r="B1890" s="18" t="s">
        <v>90</v>
      </c>
      <c r="C1890" s="14" t="s">
        <v>431</v>
      </c>
      <c r="D1890" s="15">
        <v>140</v>
      </c>
      <c r="E1890" s="13">
        <v>60</v>
      </c>
      <c r="F1890" s="61" t="s">
        <v>3504</v>
      </c>
      <c r="G1890" s="43" t="str">
        <f t="shared" ref="G1890:G1926" si="505">LEFT(F1890,FIND("kg",F1890)-2)</f>
        <v>50,86</v>
      </c>
      <c r="H1890" s="43" t="str">
        <f t="shared" ref="H1890:H1926" si="506">MID(G1890,1,5)</f>
        <v>50,86</v>
      </c>
      <c r="I1890" s="43">
        <f t="shared" ref="I1890:I1926" si="507">H1890+3</f>
        <v>53.86</v>
      </c>
      <c r="J1890" s="61" t="s">
        <v>81</v>
      </c>
      <c r="K1890" s="58" t="str">
        <f t="shared" ref="K1890:K1926" si="508">LEFT(J1890,FIND("zł",J1890)-2)</f>
        <v>751,00</v>
      </c>
      <c r="L1890" s="47">
        <f t="shared" ref="L1890:L1926" si="509">ROUNDUP(K1890,0)</f>
        <v>751</v>
      </c>
      <c r="M1890" s="53">
        <v>1.1000000000000001</v>
      </c>
      <c r="N1890" s="54">
        <v>60</v>
      </c>
      <c r="O1890" s="55">
        <f t="shared" ref="O1890:O1926" si="510">L1890*M1890+N1890</f>
        <v>886.1</v>
      </c>
      <c r="P1890" s="57">
        <f>INT(O1890)</f>
        <v>886</v>
      </c>
      <c r="Q1890" s="23"/>
      <c r="R1890" s="23"/>
      <c r="S1890" s="46">
        <v>25</v>
      </c>
      <c r="T1890" s="46">
        <v>25</v>
      </c>
      <c r="U1890" s="46">
        <f t="shared" si="503"/>
        <v>180</v>
      </c>
      <c r="V1890" s="15">
        <f t="shared" ref="V1890:V1926" si="511">SUM(S1890:U1890)</f>
        <v>230</v>
      </c>
      <c r="Y1890" s="4"/>
      <c r="Z1890" s="4"/>
      <c r="AA1890" s="40"/>
      <c r="AB1890" s="5"/>
      <c r="AC1890" s="4"/>
      <c r="AD1890" s="5"/>
      <c r="AE1890" s="4"/>
      <c r="AF1890" s="4"/>
      <c r="AG1890" s="4"/>
      <c r="AH1890" s="4"/>
      <c r="AI1890" s="4"/>
    </row>
    <row r="1891" spans="1:35" ht="13.5" customHeight="1">
      <c r="A1891" s="235" t="str">
        <f t="shared" si="504"/>
        <v>LW duble 2 14060Podstawowy</v>
      </c>
      <c r="B1891" s="18" t="s">
        <v>91</v>
      </c>
      <c r="C1891" s="14" t="s">
        <v>431</v>
      </c>
      <c r="D1891" s="15">
        <v>140</v>
      </c>
      <c r="E1891" s="13">
        <v>60</v>
      </c>
      <c r="F1891" s="61" t="s">
        <v>3505</v>
      </c>
      <c r="G1891" s="43" t="str">
        <f t="shared" si="505"/>
        <v>46,86</v>
      </c>
      <c r="H1891" s="43" t="str">
        <f t="shared" si="506"/>
        <v>46,86</v>
      </c>
      <c r="I1891" s="43">
        <f t="shared" si="507"/>
        <v>49.86</v>
      </c>
      <c r="J1891" s="61" t="s">
        <v>3531</v>
      </c>
      <c r="K1891" s="58" t="str">
        <f t="shared" si="508"/>
        <v>836,58</v>
      </c>
      <c r="L1891" s="47">
        <f t="shared" si="509"/>
        <v>837</v>
      </c>
      <c r="M1891" s="53">
        <v>1.1000000000000001</v>
      </c>
      <c r="N1891" s="54">
        <v>60</v>
      </c>
      <c r="O1891" s="55">
        <f t="shared" si="510"/>
        <v>980.7</v>
      </c>
      <c r="P1891" s="57">
        <f t="shared" ref="P1891:P1926" si="512">INT(O1891)</f>
        <v>980</v>
      </c>
      <c r="Q1891" s="23"/>
      <c r="R1891" s="23"/>
      <c r="S1891" s="46">
        <v>25</v>
      </c>
      <c r="T1891" s="46">
        <v>25</v>
      </c>
      <c r="U1891" s="46">
        <f t="shared" si="503"/>
        <v>160</v>
      </c>
      <c r="V1891" s="15">
        <f t="shared" si="511"/>
        <v>210</v>
      </c>
      <c r="Y1891" s="4"/>
      <c r="Z1891" s="4"/>
      <c r="AA1891" s="40"/>
      <c r="AB1891" s="5"/>
      <c r="AC1891" s="4"/>
      <c r="AD1891" s="4"/>
      <c r="AE1891" s="4"/>
      <c r="AF1891" s="4"/>
      <c r="AG1891" s="4"/>
      <c r="AH1891" s="4"/>
      <c r="AI1891" s="4"/>
    </row>
    <row r="1892" spans="1:35" ht="13.5" customHeight="1">
      <c r="A1892" s="235" t="str">
        <f t="shared" si="504"/>
        <v>LW duble 3 14060Podstawowy</v>
      </c>
      <c r="B1892" s="18" t="s">
        <v>92</v>
      </c>
      <c r="C1892" s="14" t="s">
        <v>431</v>
      </c>
      <c r="D1892" s="15">
        <v>140</v>
      </c>
      <c r="E1892" s="13">
        <v>60</v>
      </c>
      <c r="F1892" s="61" t="s">
        <v>3506</v>
      </c>
      <c r="G1892" s="43" t="str">
        <f t="shared" si="505"/>
        <v>55,89</v>
      </c>
      <c r="H1892" s="43" t="str">
        <f t="shared" si="506"/>
        <v>55,89</v>
      </c>
      <c r="I1892" s="43">
        <f t="shared" si="507"/>
        <v>58.89</v>
      </c>
      <c r="J1892" s="61" t="s">
        <v>3532</v>
      </c>
      <c r="K1892" s="58" t="str">
        <f t="shared" si="508"/>
        <v>1071,13</v>
      </c>
      <c r="L1892" s="47">
        <f t="shared" si="509"/>
        <v>1072</v>
      </c>
      <c r="M1892" s="53">
        <v>1.1000000000000001</v>
      </c>
      <c r="N1892" s="54">
        <v>60</v>
      </c>
      <c r="O1892" s="55">
        <f t="shared" si="510"/>
        <v>1239.2</v>
      </c>
      <c r="P1892" s="57">
        <f t="shared" si="512"/>
        <v>1239</v>
      </c>
      <c r="Q1892" s="23"/>
      <c r="R1892" s="23"/>
      <c r="S1892" s="46">
        <v>25</v>
      </c>
      <c r="T1892" s="46">
        <v>25</v>
      </c>
      <c r="U1892" s="46">
        <f t="shared" si="503"/>
        <v>200</v>
      </c>
      <c r="V1892" s="15">
        <f t="shared" si="511"/>
        <v>250</v>
      </c>
      <c r="Y1892" s="4"/>
      <c r="Z1892" s="4"/>
      <c r="AA1892" s="40"/>
      <c r="AB1892" s="5"/>
      <c r="AC1892" s="4"/>
      <c r="AD1892" s="4"/>
      <c r="AE1892" s="4"/>
      <c r="AF1892" s="4"/>
      <c r="AG1892" s="4"/>
      <c r="AH1892" s="4"/>
      <c r="AI1892" s="4"/>
    </row>
    <row r="1893" spans="1:35" ht="13.5" customHeight="1">
      <c r="A1893" s="235" t="str">
        <f t="shared" si="504"/>
        <v>LW1 14060Podstawowy</v>
      </c>
      <c r="B1893" s="18" t="s">
        <v>93</v>
      </c>
      <c r="C1893" s="14" t="s">
        <v>431</v>
      </c>
      <c r="D1893" s="15">
        <v>140</v>
      </c>
      <c r="E1893" s="13">
        <v>60</v>
      </c>
      <c r="F1893" s="61" t="s">
        <v>3507</v>
      </c>
      <c r="G1893" s="43" t="str">
        <f t="shared" si="505"/>
        <v>36,67</v>
      </c>
      <c r="H1893" s="43" t="str">
        <f t="shared" si="506"/>
        <v>36,67</v>
      </c>
      <c r="I1893" s="43">
        <f t="shared" si="507"/>
        <v>39.67</v>
      </c>
      <c r="J1893" s="61" t="s">
        <v>3533</v>
      </c>
      <c r="K1893" s="58" t="str">
        <f t="shared" si="508"/>
        <v>485,22</v>
      </c>
      <c r="L1893" s="47">
        <f t="shared" si="509"/>
        <v>486</v>
      </c>
      <c r="M1893" s="53">
        <v>1.1000000000000001</v>
      </c>
      <c r="N1893" s="54">
        <v>60</v>
      </c>
      <c r="O1893" s="55">
        <f t="shared" si="510"/>
        <v>594.6</v>
      </c>
      <c r="P1893" s="57">
        <f t="shared" si="512"/>
        <v>594</v>
      </c>
      <c r="Q1893" s="23"/>
      <c r="R1893" s="23"/>
      <c r="S1893" s="46">
        <v>25</v>
      </c>
      <c r="T1893" s="46">
        <v>25</v>
      </c>
      <c r="U1893" s="46">
        <f t="shared" si="503"/>
        <v>120</v>
      </c>
      <c r="V1893" s="15">
        <f t="shared" si="511"/>
        <v>170</v>
      </c>
      <c r="Y1893" s="4"/>
      <c r="Z1893" s="4"/>
      <c r="AA1893" s="40"/>
      <c r="AB1893" s="5"/>
      <c r="AC1893" s="4"/>
      <c r="AD1893" s="4"/>
      <c r="AE1893" s="4"/>
      <c r="AF1893" s="4"/>
      <c r="AG1893" s="4"/>
      <c r="AH1893" s="4"/>
      <c r="AI1893" s="4"/>
    </row>
    <row r="1894" spans="1:35" ht="13.5" customHeight="1">
      <c r="A1894" s="235" t="str">
        <f t="shared" si="504"/>
        <v>LW2 14060Podstawowy</v>
      </c>
      <c r="B1894" s="18" t="s">
        <v>104</v>
      </c>
      <c r="C1894" s="14" t="s">
        <v>431</v>
      </c>
      <c r="D1894" s="15">
        <v>140</v>
      </c>
      <c r="E1894" s="13">
        <v>60</v>
      </c>
      <c r="F1894" s="61" t="s">
        <v>1928</v>
      </c>
      <c r="G1894" s="43" t="str">
        <f t="shared" si="505"/>
        <v>38,26</v>
      </c>
      <c r="H1894" s="43" t="str">
        <f t="shared" si="506"/>
        <v>38,26</v>
      </c>
      <c r="I1894" s="43">
        <f t="shared" si="507"/>
        <v>41.26</v>
      </c>
      <c r="J1894" s="61" t="s">
        <v>3534</v>
      </c>
      <c r="K1894" s="58" t="str">
        <f t="shared" si="508"/>
        <v>535,30</v>
      </c>
      <c r="L1894" s="47">
        <f t="shared" si="509"/>
        <v>536</v>
      </c>
      <c r="M1894" s="53">
        <v>1.1000000000000001</v>
      </c>
      <c r="N1894" s="54">
        <v>60</v>
      </c>
      <c r="O1894" s="55">
        <f t="shared" si="510"/>
        <v>649.6</v>
      </c>
      <c r="P1894" s="57">
        <f t="shared" si="512"/>
        <v>649</v>
      </c>
      <c r="Q1894" s="23"/>
      <c r="R1894" s="23"/>
      <c r="S1894" s="46">
        <v>25</v>
      </c>
      <c r="T1894" s="46">
        <v>25</v>
      </c>
      <c r="U1894" s="46">
        <f t="shared" si="503"/>
        <v>160</v>
      </c>
      <c r="V1894" s="15">
        <f t="shared" si="511"/>
        <v>210</v>
      </c>
      <c r="Y1894" s="4"/>
      <c r="Z1894" s="4"/>
      <c r="AA1894" s="4"/>
      <c r="AB1894" s="4"/>
      <c r="AC1894" s="4"/>
      <c r="AD1894" s="4"/>
      <c r="AE1894" s="4"/>
      <c r="AF1894" s="4"/>
      <c r="AG1894" s="4"/>
      <c r="AH1894" s="4"/>
      <c r="AI1894" s="4"/>
    </row>
    <row r="1895" spans="1:35" ht="13.5" customHeight="1">
      <c r="A1895" s="235" t="str">
        <f t="shared" si="504"/>
        <v>LW3 14060Podstawowy</v>
      </c>
      <c r="B1895" s="18" t="s">
        <v>106</v>
      </c>
      <c r="C1895" s="14" t="s">
        <v>431</v>
      </c>
      <c r="D1895" s="15">
        <v>140</v>
      </c>
      <c r="E1895" s="13">
        <v>60</v>
      </c>
      <c r="F1895" s="61" t="s">
        <v>3508</v>
      </c>
      <c r="G1895" s="43" t="str">
        <f t="shared" si="505"/>
        <v>38,85</v>
      </c>
      <c r="H1895" s="43" t="str">
        <f t="shared" si="506"/>
        <v>38,85</v>
      </c>
      <c r="I1895" s="43">
        <f t="shared" si="507"/>
        <v>41.85</v>
      </c>
      <c r="J1895" s="61" t="s">
        <v>41</v>
      </c>
      <c r="K1895" s="58" t="str">
        <f t="shared" si="508"/>
        <v>550,17</v>
      </c>
      <c r="L1895" s="47">
        <f t="shared" si="509"/>
        <v>551</v>
      </c>
      <c r="M1895" s="53">
        <v>1.1000000000000001</v>
      </c>
      <c r="N1895" s="54">
        <v>60</v>
      </c>
      <c r="O1895" s="55">
        <f t="shared" si="510"/>
        <v>666.1</v>
      </c>
      <c r="P1895" s="57">
        <f t="shared" si="512"/>
        <v>666</v>
      </c>
      <c r="Q1895" s="23"/>
      <c r="R1895" s="23"/>
      <c r="S1895" s="46">
        <v>25</v>
      </c>
      <c r="T1895" s="46">
        <v>25</v>
      </c>
      <c r="U1895" s="46">
        <f t="shared" si="503"/>
        <v>160</v>
      </c>
      <c r="V1895" s="15">
        <f t="shared" si="511"/>
        <v>210</v>
      </c>
      <c r="Y1895" s="4"/>
      <c r="Z1895" s="4"/>
      <c r="AA1895" s="4"/>
      <c r="AB1895" s="4"/>
      <c r="AC1895" s="4"/>
      <c r="AD1895" s="4"/>
      <c r="AE1895" s="4"/>
      <c r="AF1895" s="4"/>
      <c r="AG1895" s="4"/>
      <c r="AH1895" s="4"/>
      <c r="AI1895" s="4"/>
    </row>
    <row r="1896" spans="1:35" ht="13.5" customHeight="1">
      <c r="A1896" s="235" t="str">
        <f t="shared" si="504"/>
        <v>LW4 14060Podstawowy</v>
      </c>
      <c r="B1896" s="18" t="s">
        <v>107</v>
      </c>
      <c r="C1896" s="14" t="s">
        <v>431</v>
      </c>
      <c r="D1896" s="15">
        <v>140</v>
      </c>
      <c r="E1896" s="13">
        <v>60</v>
      </c>
      <c r="F1896" s="61" t="s">
        <v>2051</v>
      </c>
      <c r="G1896" s="43" t="str">
        <f t="shared" si="505"/>
        <v>43,25</v>
      </c>
      <c r="H1896" s="43" t="str">
        <f t="shared" si="506"/>
        <v>43,25</v>
      </c>
      <c r="I1896" s="43">
        <f t="shared" si="507"/>
        <v>46.25</v>
      </c>
      <c r="J1896" s="61" t="s">
        <v>3535</v>
      </c>
      <c r="K1896" s="58" t="str">
        <f t="shared" si="508"/>
        <v>631,64</v>
      </c>
      <c r="L1896" s="47">
        <f t="shared" si="509"/>
        <v>632</v>
      </c>
      <c r="M1896" s="53">
        <v>1.1000000000000001</v>
      </c>
      <c r="N1896" s="54">
        <v>60</v>
      </c>
      <c r="O1896" s="55">
        <f t="shared" si="510"/>
        <v>755.2</v>
      </c>
      <c r="P1896" s="57">
        <f t="shared" si="512"/>
        <v>755</v>
      </c>
      <c r="Q1896" s="23"/>
      <c r="R1896" s="23"/>
      <c r="S1896" s="46">
        <v>25</v>
      </c>
      <c r="T1896" s="46">
        <v>25</v>
      </c>
      <c r="U1896" s="46">
        <f t="shared" si="503"/>
        <v>160</v>
      </c>
      <c r="V1896" s="15">
        <f t="shared" si="511"/>
        <v>210</v>
      </c>
      <c r="Y1896" s="4"/>
      <c r="Z1896" s="4"/>
      <c r="AA1896" s="4"/>
      <c r="AB1896" s="4"/>
      <c r="AC1896" s="4"/>
      <c r="AD1896" s="4"/>
      <c r="AE1896" s="4"/>
      <c r="AF1896" s="4"/>
      <c r="AG1896" s="4"/>
      <c r="AH1896" s="4"/>
      <c r="AI1896" s="4"/>
    </row>
    <row r="1897" spans="1:35" ht="13.5" customHeight="1">
      <c r="A1897" s="235" t="str">
        <f t="shared" si="504"/>
        <v>LW5 14060Podstawowy</v>
      </c>
      <c r="B1897" s="18" t="s">
        <v>108</v>
      </c>
      <c r="C1897" s="14" t="s">
        <v>431</v>
      </c>
      <c r="D1897" s="15">
        <v>140</v>
      </c>
      <c r="E1897" s="13">
        <v>60</v>
      </c>
      <c r="F1897" s="61" t="s">
        <v>3509</v>
      </c>
      <c r="G1897" s="43" t="str">
        <f t="shared" si="505"/>
        <v>43,51</v>
      </c>
      <c r="H1897" s="43" t="str">
        <f t="shared" si="506"/>
        <v>43,51</v>
      </c>
      <c r="I1897" s="43">
        <f t="shared" si="507"/>
        <v>46.51</v>
      </c>
      <c r="J1897" s="61" t="s">
        <v>3536</v>
      </c>
      <c r="K1897" s="58" t="str">
        <f t="shared" si="508"/>
        <v>659,97</v>
      </c>
      <c r="L1897" s="47">
        <f t="shared" si="509"/>
        <v>660</v>
      </c>
      <c r="M1897" s="53">
        <v>1.1000000000000001</v>
      </c>
      <c r="N1897" s="54">
        <v>60</v>
      </c>
      <c r="O1897" s="55">
        <f t="shared" si="510"/>
        <v>786.00000000000011</v>
      </c>
      <c r="P1897" s="57">
        <f t="shared" si="512"/>
        <v>786</v>
      </c>
      <c r="Q1897" s="23"/>
      <c r="R1897" s="23"/>
      <c r="S1897" s="46">
        <v>25</v>
      </c>
      <c r="T1897" s="46">
        <v>25</v>
      </c>
      <c r="U1897" s="46">
        <f t="shared" si="503"/>
        <v>160</v>
      </c>
      <c r="V1897" s="15">
        <f t="shared" si="511"/>
        <v>210</v>
      </c>
      <c r="Y1897" s="4"/>
      <c r="Z1897" s="4"/>
      <c r="AA1897" s="4"/>
      <c r="AB1897" s="4"/>
      <c r="AC1897" s="4"/>
      <c r="AD1897" s="4"/>
      <c r="AE1897" s="4"/>
      <c r="AF1897" s="4"/>
      <c r="AG1897" s="4"/>
      <c r="AH1897" s="4"/>
      <c r="AI1897" s="4"/>
    </row>
    <row r="1898" spans="1:35" ht="13.5" customHeight="1">
      <c r="A1898" s="235" t="str">
        <f t="shared" si="504"/>
        <v>LW6 14060Podstawowy</v>
      </c>
      <c r="B1898" s="18" t="s">
        <v>109</v>
      </c>
      <c r="C1898" s="14" t="s">
        <v>431</v>
      </c>
      <c r="D1898" s="15">
        <v>140</v>
      </c>
      <c r="E1898" s="13">
        <v>60</v>
      </c>
      <c r="F1898" s="61" t="s">
        <v>82</v>
      </c>
      <c r="G1898" s="43" t="str">
        <f t="shared" si="505"/>
        <v>46,69</v>
      </c>
      <c r="H1898" s="43" t="str">
        <f t="shared" si="506"/>
        <v>46,69</v>
      </c>
      <c r="I1898" s="43">
        <f t="shared" si="507"/>
        <v>49.69</v>
      </c>
      <c r="J1898" s="61" t="s">
        <v>3537</v>
      </c>
      <c r="K1898" s="58" t="str">
        <f t="shared" si="508"/>
        <v>725,30</v>
      </c>
      <c r="L1898" s="47">
        <f t="shared" si="509"/>
        <v>726</v>
      </c>
      <c r="M1898" s="53">
        <v>1.1000000000000001</v>
      </c>
      <c r="N1898" s="54">
        <v>60</v>
      </c>
      <c r="O1898" s="55">
        <f t="shared" si="510"/>
        <v>858.6</v>
      </c>
      <c r="P1898" s="57">
        <f t="shared" si="512"/>
        <v>858</v>
      </c>
      <c r="Q1898" s="23"/>
      <c r="R1898" s="23"/>
      <c r="S1898" s="46">
        <v>25</v>
      </c>
      <c r="T1898" s="46">
        <v>25</v>
      </c>
      <c r="U1898" s="46">
        <f t="shared" si="503"/>
        <v>160</v>
      </c>
      <c r="V1898" s="15">
        <f t="shared" si="511"/>
        <v>210</v>
      </c>
    </row>
    <row r="1899" spans="1:35" ht="13.5" customHeight="1">
      <c r="A1899" s="235" t="str">
        <f t="shared" si="504"/>
        <v>LW7 14060Podstawowy</v>
      </c>
      <c r="B1899" s="18" t="s">
        <v>110</v>
      </c>
      <c r="C1899" s="14" t="s">
        <v>431</v>
      </c>
      <c r="D1899" s="15">
        <v>140</v>
      </c>
      <c r="E1899" s="13">
        <v>60</v>
      </c>
      <c r="F1899" s="61" t="s">
        <v>3510</v>
      </c>
      <c r="G1899" s="43" t="str">
        <f t="shared" si="505"/>
        <v>41,73</v>
      </c>
      <c r="H1899" s="43" t="str">
        <f t="shared" si="506"/>
        <v>41,73</v>
      </c>
      <c r="I1899" s="43">
        <f t="shared" si="507"/>
        <v>44.73</v>
      </c>
      <c r="J1899" s="61" t="s">
        <v>3538</v>
      </c>
      <c r="K1899" s="58" t="str">
        <f t="shared" si="508"/>
        <v>624,16</v>
      </c>
      <c r="L1899" s="47">
        <f t="shared" si="509"/>
        <v>625</v>
      </c>
      <c r="M1899" s="53">
        <v>1.1000000000000001</v>
      </c>
      <c r="N1899" s="54">
        <v>60</v>
      </c>
      <c r="O1899" s="55">
        <f t="shared" si="510"/>
        <v>747.5</v>
      </c>
      <c r="P1899" s="57">
        <f t="shared" si="512"/>
        <v>747</v>
      </c>
      <c r="Q1899" s="23"/>
      <c r="R1899" s="23"/>
      <c r="S1899" s="46">
        <v>25</v>
      </c>
      <c r="T1899" s="46">
        <v>25</v>
      </c>
      <c r="U1899" s="46">
        <f t="shared" si="503"/>
        <v>160</v>
      </c>
      <c r="V1899" s="15">
        <f t="shared" si="511"/>
        <v>210</v>
      </c>
    </row>
    <row r="1900" spans="1:35" ht="13.5" customHeight="1">
      <c r="A1900" s="235" t="str">
        <f t="shared" si="504"/>
        <v>LW8 14060Podstawowy</v>
      </c>
      <c r="B1900" s="18" t="s">
        <v>111</v>
      </c>
      <c r="C1900" s="14" t="s">
        <v>431</v>
      </c>
      <c r="D1900" s="15">
        <v>140</v>
      </c>
      <c r="E1900" s="13">
        <v>60</v>
      </c>
      <c r="F1900" s="61" t="s">
        <v>3511</v>
      </c>
      <c r="G1900" s="43" t="str">
        <f t="shared" si="505"/>
        <v>44,92</v>
      </c>
      <c r="H1900" s="43" t="str">
        <f t="shared" si="506"/>
        <v>44,92</v>
      </c>
      <c r="I1900" s="43">
        <f t="shared" si="507"/>
        <v>47.92</v>
      </c>
      <c r="J1900" s="61" t="s">
        <v>3539</v>
      </c>
      <c r="K1900" s="58" t="str">
        <f t="shared" si="508"/>
        <v>689,57</v>
      </c>
      <c r="L1900" s="47">
        <f t="shared" si="509"/>
        <v>690</v>
      </c>
      <c r="M1900" s="53">
        <v>1.1000000000000001</v>
      </c>
      <c r="N1900" s="54">
        <v>60</v>
      </c>
      <c r="O1900" s="55">
        <f t="shared" si="510"/>
        <v>819.00000000000011</v>
      </c>
      <c r="P1900" s="57">
        <f t="shared" si="512"/>
        <v>819</v>
      </c>
      <c r="Q1900" s="23"/>
      <c r="R1900" s="23"/>
      <c r="S1900" s="46">
        <v>25</v>
      </c>
      <c r="T1900" s="46">
        <v>25</v>
      </c>
      <c r="U1900" s="46">
        <f t="shared" si="503"/>
        <v>160</v>
      </c>
      <c r="V1900" s="15">
        <f t="shared" si="511"/>
        <v>210</v>
      </c>
    </row>
    <row r="1901" spans="1:35" ht="13.5" customHeight="1">
      <c r="A1901" s="235" t="str">
        <f t="shared" si="504"/>
        <v>LW9 14060Podstawowy</v>
      </c>
      <c r="B1901" s="18" t="s">
        <v>112</v>
      </c>
      <c r="C1901" s="14" t="s">
        <v>431</v>
      </c>
      <c r="D1901" s="15">
        <v>140</v>
      </c>
      <c r="E1901" s="13">
        <v>60</v>
      </c>
      <c r="F1901" s="61" t="s">
        <v>3512</v>
      </c>
      <c r="G1901" s="43" t="str">
        <f t="shared" si="505"/>
        <v>44,26</v>
      </c>
      <c r="H1901" s="43" t="str">
        <f t="shared" si="506"/>
        <v>44,26</v>
      </c>
      <c r="I1901" s="43">
        <f t="shared" si="507"/>
        <v>47.26</v>
      </c>
      <c r="J1901" s="61" t="s">
        <v>3540</v>
      </c>
      <c r="K1901" s="58" t="str">
        <f t="shared" si="508"/>
        <v>731,86</v>
      </c>
      <c r="L1901" s="47">
        <f t="shared" si="509"/>
        <v>732</v>
      </c>
      <c r="M1901" s="53">
        <v>1.1000000000000001</v>
      </c>
      <c r="N1901" s="54">
        <v>60</v>
      </c>
      <c r="O1901" s="55">
        <f t="shared" si="510"/>
        <v>865.2</v>
      </c>
      <c r="P1901" s="57">
        <f t="shared" si="512"/>
        <v>865</v>
      </c>
      <c r="Q1901" s="23"/>
      <c r="R1901" s="23"/>
      <c r="S1901" s="46">
        <v>25</v>
      </c>
      <c r="T1901" s="46">
        <v>25</v>
      </c>
      <c r="U1901" s="46">
        <f t="shared" si="503"/>
        <v>160</v>
      </c>
      <c r="V1901" s="15">
        <f t="shared" si="511"/>
        <v>210</v>
      </c>
    </row>
    <row r="1902" spans="1:35" ht="13.5" customHeight="1">
      <c r="A1902" s="235" t="str">
        <f t="shared" si="504"/>
        <v>LW10 14060Podstawowy</v>
      </c>
      <c r="B1902" s="18" t="s">
        <v>94</v>
      </c>
      <c r="C1902" s="14" t="s">
        <v>431</v>
      </c>
      <c r="D1902" s="15">
        <v>140</v>
      </c>
      <c r="E1902" s="13">
        <v>60</v>
      </c>
      <c r="F1902" s="61" t="s">
        <v>3513</v>
      </c>
      <c r="G1902" s="43" t="str">
        <f t="shared" si="505"/>
        <v>47,44</v>
      </c>
      <c r="H1902" s="43" t="str">
        <f t="shared" si="506"/>
        <v>47,44</v>
      </c>
      <c r="I1902" s="43">
        <f t="shared" si="507"/>
        <v>50.44</v>
      </c>
      <c r="J1902" s="61" t="s">
        <v>2929</v>
      </c>
      <c r="K1902" s="58" t="str">
        <f t="shared" si="508"/>
        <v>797,16</v>
      </c>
      <c r="L1902" s="47">
        <f t="shared" si="509"/>
        <v>798</v>
      </c>
      <c r="M1902" s="53">
        <v>1.1000000000000001</v>
      </c>
      <c r="N1902" s="54">
        <v>60</v>
      </c>
      <c r="O1902" s="55">
        <f t="shared" si="510"/>
        <v>937.80000000000007</v>
      </c>
      <c r="P1902" s="57">
        <f t="shared" si="512"/>
        <v>937</v>
      </c>
      <c r="Q1902" s="23"/>
      <c r="R1902" s="23"/>
      <c r="S1902" s="46">
        <v>25</v>
      </c>
      <c r="T1902" s="46">
        <v>25</v>
      </c>
      <c r="U1902" s="46">
        <f t="shared" si="503"/>
        <v>180</v>
      </c>
      <c r="V1902" s="15">
        <f t="shared" si="511"/>
        <v>230</v>
      </c>
      <c r="AA1902" s="8"/>
      <c r="AB1902" s="7"/>
    </row>
    <row r="1903" spans="1:35" ht="13.5" customHeight="1">
      <c r="A1903" s="235" t="str">
        <f t="shared" si="504"/>
        <v>LW11 14060Podstawowy</v>
      </c>
      <c r="B1903" s="18" t="s">
        <v>95</v>
      </c>
      <c r="C1903" s="14" t="s">
        <v>431</v>
      </c>
      <c r="D1903" s="15">
        <v>140</v>
      </c>
      <c r="E1903" s="13">
        <v>60</v>
      </c>
      <c r="F1903" s="61" t="s">
        <v>2772</v>
      </c>
      <c r="G1903" s="43" t="str">
        <f t="shared" si="505"/>
        <v>48,11</v>
      </c>
      <c r="H1903" s="43" t="str">
        <f t="shared" si="506"/>
        <v>48,11</v>
      </c>
      <c r="I1903" s="43">
        <f t="shared" si="507"/>
        <v>51.11</v>
      </c>
      <c r="J1903" s="61" t="s">
        <v>3541</v>
      </c>
      <c r="K1903" s="58" t="str">
        <f t="shared" si="508"/>
        <v>674,46</v>
      </c>
      <c r="L1903" s="47">
        <f t="shared" si="509"/>
        <v>675</v>
      </c>
      <c r="M1903" s="53">
        <v>1.1000000000000001</v>
      </c>
      <c r="N1903" s="54">
        <v>60</v>
      </c>
      <c r="O1903" s="55">
        <f t="shared" si="510"/>
        <v>802.50000000000011</v>
      </c>
      <c r="P1903" s="57">
        <f t="shared" si="512"/>
        <v>802</v>
      </c>
      <c r="Q1903" s="23"/>
      <c r="R1903" s="23"/>
      <c r="S1903" s="46">
        <v>25</v>
      </c>
      <c r="T1903" s="46">
        <v>25</v>
      </c>
      <c r="U1903" s="46">
        <f t="shared" si="503"/>
        <v>180</v>
      </c>
      <c r="V1903" s="15">
        <f t="shared" si="511"/>
        <v>230</v>
      </c>
      <c r="AA1903" s="8"/>
      <c r="AB1903" s="5"/>
      <c r="AC1903" s="4"/>
    </row>
    <row r="1904" spans="1:35" ht="13.5" customHeight="1">
      <c r="A1904" s="235" t="str">
        <f t="shared" si="504"/>
        <v>LW12 14060Podstawowy</v>
      </c>
      <c r="B1904" s="18" t="s">
        <v>96</v>
      </c>
      <c r="C1904" s="14" t="s">
        <v>431</v>
      </c>
      <c r="D1904" s="15">
        <v>140</v>
      </c>
      <c r="E1904" s="13">
        <v>60</v>
      </c>
      <c r="F1904" s="61" t="s">
        <v>3514</v>
      </c>
      <c r="G1904" s="43" t="str">
        <f t="shared" si="505"/>
        <v>51,28</v>
      </c>
      <c r="H1904" s="43" t="str">
        <f t="shared" si="506"/>
        <v>51,28</v>
      </c>
      <c r="I1904" s="43">
        <f t="shared" si="507"/>
        <v>54.28</v>
      </c>
      <c r="J1904" s="61" t="s">
        <v>3542</v>
      </c>
      <c r="K1904" s="58" t="str">
        <f t="shared" si="508"/>
        <v>777,99</v>
      </c>
      <c r="L1904" s="47">
        <f t="shared" si="509"/>
        <v>778</v>
      </c>
      <c r="M1904" s="53">
        <v>1.1000000000000001</v>
      </c>
      <c r="N1904" s="54">
        <v>60</v>
      </c>
      <c r="O1904" s="55">
        <f t="shared" si="510"/>
        <v>915.80000000000007</v>
      </c>
      <c r="P1904" s="57">
        <f t="shared" si="512"/>
        <v>915</v>
      </c>
      <c r="Q1904" s="23"/>
      <c r="R1904" s="23"/>
      <c r="S1904" s="46">
        <v>25</v>
      </c>
      <c r="T1904" s="46">
        <v>25</v>
      </c>
      <c r="U1904" s="46">
        <f t="shared" si="503"/>
        <v>180</v>
      </c>
      <c r="V1904" s="15">
        <f t="shared" si="511"/>
        <v>230</v>
      </c>
      <c r="AA1904" s="8"/>
      <c r="AB1904" s="5"/>
      <c r="AC1904" s="4"/>
    </row>
    <row r="1905" spans="1:29" ht="13.5" customHeight="1">
      <c r="A1905" s="235" t="str">
        <f t="shared" si="504"/>
        <v>LW13 14060Podstawowy</v>
      </c>
      <c r="B1905" s="18" t="s">
        <v>97</v>
      </c>
      <c r="C1905" s="14" t="s">
        <v>431</v>
      </c>
      <c r="D1905" s="15">
        <v>140</v>
      </c>
      <c r="E1905" s="13">
        <v>60</v>
      </c>
      <c r="F1905" s="61" t="s">
        <v>3515</v>
      </c>
      <c r="G1905" s="43" t="str">
        <f t="shared" si="505"/>
        <v>49,89</v>
      </c>
      <c r="H1905" s="43" t="str">
        <f t="shared" si="506"/>
        <v>49,89</v>
      </c>
      <c r="I1905" s="43">
        <f t="shared" si="507"/>
        <v>52.89</v>
      </c>
      <c r="J1905" s="61" t="s">
        <v>3543</v>
      </c>
      <c r="K1905" s="58" t="str">
        <f t="shared" si="508"/>
        <v>775,71</v>
      </c>
      <c r="L1905" s="47">
        <f t="shared" si="509"/>
        <v>776</v>
      </c>
      <c r="M1905" s="53">
        <v>1.1000000000000001</v>
      </c>
      <c r="N1905" s="54">
        <v>60</v>
      </c>
      <c r="O1905" s="55">
        <f t="shared" si="510"/>
        <v>913.6</v>
      </c>
      <c r="P1905" s="57">
        <f t="shared" si="512"/>
        <v>913</v>
      </c>
      <c r="Q1905" s="23"/>
      <c r="R1905" s="23"/>
      <c r="S1905" s="46">
        <v>25</v>
      </c>
      <c r="T1905" s="46">
        <v>25</v>
      </c>
      <c r="U1905" s="46">
        <f t="shared" si="503"/>
        <v>180</v>
      </c>
      <c r="V1905" s="15">
        <f t="shared" si="511"/>
        <v>230</v>
      </c>
      <c r="AA1905" s="8"/>
      <c r="AB1905" s="5"/>
      <c r="AC1905" s="4"/>
    </row>
    <row r="1906" spans="1:29" ht="13.5" customHeight="1">
      <c r="A1906" s="235" t="str">
        <f t="shared" si="504"/>
        <v>LW14 14060Podstawowy</v>
      </c>
      <c r="B1906" s="18" t="s">
        <v>98</v>
      </c>
      <c r="C1906" s="14" t="s">
        <v>431</v>
      </c>
      <c r="D1906" s="15">
        <v>140</v>
      </c>
      <c r="E1906" s="13">
        <v>60</v>
      </c>
      <c r="F1906" s="61" t="s">
        <v>3516</v>
      </c>
      <c r="G1906" s="43" t="str">
        <f t="shared" si="505"/>
        <v>53,07</v>
      </c>
      <c r="H1906" s="43" t="str">
        <f t="shared" si="506"/>
        <v>53,07</v>
      </c>
      <c r="I1906" s="43">
        <f t="shared" si="507"/>
        <v>56.07</v>
      </c>
      <c r="J1906" s="61" t="s">
        <v>3544</v>
      </c>
      <c r="K1906" s="58" t="str">
        <f t="shared" si="508"/>
        <v>863,41</v>
      </c>
      <c r="L1906" s="47">
        <f t="shared" si="509"/>
        <v>864</v>
      </c>
      <c r="M1906" s="53">
        <v>1.1000000000000001</v>
      </c>
      <c r="N1906" s="54">
        <v>60</v>
      </c>
      <c r="O1906" s="55">
        <f t="shared" si="510"/>
        <v>1010.4000000000001</v>
      </c>
      <c r="P1906" s="57">
        <f t="shared" si="512"/>
        <v>1010</v>
      </c>
      <c r="Q1906" s="23"/>
      <c r="R1906" s="23"/>
      <c r="S1906" s="46">
        <v>25</v>
      </c>
      <c r="T1906" s="46">
        <v>25</v>
      </c>
      <c r="U1906" s="46">
        <f t="shared" si="503"/>
        <v>200</v>
      </c>
      <c r="V1906" s="15">
        <f t="shared" si="511"/>
        <v>250</v>
      </c>
      <c r="AA1906" s="8"/>
      <c r="AB1906" s="5"/>
      <c r="AC1906" s="4"/>
    </row>
    <row r="1907" spans="1:29" ht="13.5" customHeight="1">
      <c r="A1907" s="235" t="str">
        <f t="shared" si="504"/>
        <v>LW15 14060Podstawowy</v>
      </c>
      <c r="B1907" s="18" t="s">
        <v>99</v>
      </c>
      <c r="C1907" s="14" t="s">
        <v>431</v>
      </c>
      <c r="D1907" s="15">
        <v>140</v>
      </c>
      <c r="E1907" s="13">
        <v>60</v>
      </c>
      <c r="F1907" s="61" t="s">
        <v>2154</v>
      </c>
      <c r="G1907" s="43" t="str">
        <f t="shared" si="505"/>
        <v>47,35</v>
      </c>
      <c r="H1907" s="43" t="str">
        <f t="shared" si="506"/>
        <v>47,35</v>
      </c>
      <c r="I1907" s="43">
        <f t="shared" si="507"/>
        <v>50.35</v>
      </c>
      <c r="J1907" s="61" t="s">
        <v>3545</v>
      </c>
      <c r="K1907" s="58" t="str">
        <f t="shared" si="508"/>
        <v>637,94</v>
      </c>
      <c r="L1907" s="47">
        <f t="shared" si="509"/>
        <v>638</v>
      </c>
      <c r="M1907" s="53">
        <v>1.1000000000000001</v>
      </c>
      <c r="N1907" s="54">
        <v>60</v>
      </c>
      <c r="O1907" s="55">
        <f t="shared" si="510"/>
        <v>761.80000000000007</v>
      </c>
      <c r="P1907" s="57">
        <f t="shared" si="512"/>
        <v>761</v>
      </c>
      <c r="Q1907" s="23"/>
      <c r="R1907" s="23"/>
      <c r="S1907" s="46">
        <v>25</v>
      </c>
      <c r="T1907" s="46">
        <v>25</v>
      </c>
      <c r="U1907" s="46">
        <f t="shared" si="503"/>
        <v>180</v>
      </c>
      <c r="V1907" s="15">
        <f t="shared" si="511"/>
        <v>230</v>
      </c>
      <c r="AA1907" s="8"/>
      <c r="AB1907" s="5"/>
      <c r="AC1907" s="4"/>
    </row>
    <row r="1908" spans="1:29" ht="13.5" customHeight="1">
      <c r="A1908" s="235" t="str">
        <f t="shared" si="504"/>
        <v>LW16 14060Podstawowy</v>
      </c>
      <c r="B1908" s="18" t="s">
        <v>100</v>
      </c>
      <c r="C1908" s="14" t="s">
        <v>431</v>
      </c>
      <c r="D1908" s="15">
        <v>140</v>
      </c>
      <c r="E1908" s="13">
        <v>60</v>
      </c>
      <c r="F1908" s="61" t="s">
        <v>3517</v>
      </c>
      <c r="G1908" s="43" t="str">
        <f t="shared" si="505"/>
        <v>50,56</v>
      </c>
      <c r="H1908" s="43" t="str">
        <f t="shared" si="506"/>
        <v>50,56</v>
      </c>
      <c r="I1908" s="43">
        <f t="shared" si="507"/>
        <v>53.56</v>
      </c>
      <c r="J1908" s="61" t="s">
        <v>3546</v>
      </c>
      <c r="K1908" s="58" t="str">
        <f t="shared" si="508"/>
        <v>771,68</v>
      </c>
      <c r="L1908" s="47">
        <f t="shared" si="509"/>
        <v>772</v>
      </c>
      <c r="M1908" s="53">
        <v>1.1000000000000001</v>
      </c>
      <c r="N1908" s="54">
        <v>60</v>
      </c>
      <c r="O1908" s="55">
        <f t="shared" si="510"/>
        <v>909.2</v>
      </c>
      <c r="P1908" s="57">
        <f t="shared" si="512"/>
        <v>909</v>
      </c>
      <c r="Q1908" s="23"/>
      <c r="R1908" s="23"/>
      <c r="S1908" s="46">
        <v>25</v>
      </c>
      <c r="T1908" s="46">
        <v>25</v>
      </c>
      <c r="U1908" s="46">
        <f t="shared" si="503"/>
        <v>180</v>
      </c>
      <c r="V1908" s="15">
        <f t="shared" si="511"/>
        <v>230</v>
      </c>
      <c r="AB1908" s="4"/>
      <c r="AC1908" s="4"/>
    </row>
    <row r="1909" spans="1:29" ht="13.5" customHeight="1">
      <c r="A1909" s="235" t="str">
        <f t="shared" si="504"/>
        <v>LW17 14060Podstawowy</v>
      </c>
      <c r="B1909" s="18" t="s">
        <v>101</v>
      </c>
      <c r="C1909" s="14" t="s">
        <v>431</v>
      </c>
      <c r="D1909" s="15">
        <v>140</v>
      </c>
      <c r="E1909" s="13">
        <v>60</v>
      </c>
      <c r="F1909" s="61" t="s">
        <v>3518</v>
      </c>
      <c r="G1909" s="43" t="str">
        <f t="shared" si="505"/>
        <v>50,73</v>
      </c>
      <c r="H1909" s="43" t="str">
        <f t="shared" si="506"/>
        <v>50,73</v>
      </c>
      <c r="I1909" s="43">
        <f t="shared" si="507"/>
        <v>53.73</v>
      </c>
      <c r="J1909" s="61" t="s">
        <v>2106</v>
      </c>
      <c r="K1909" s="58" t="str">
        <f t="shared" si="508"/>
        <v>848,21</v>
      </c>
      <c r="L1909" s="47">
        <f t="shared" si="509"/>
        <v>849</v>
      </c>
      <c r="M1909" s="53">
        <v>1.1000000000000001</v>
      </c>
      <c r="N1909" s="54">
        <v>60</v>
      </c>
      <c r="O1909" s="55">
        <f t="shared" si="510"/>
        <v>993.90000000000009</v>
      </c>
      <c r="P1909" s="57">
        <f t="shared" si="512"/>
        <v>993</v>
      </c>
      <c r="Q1909" s="23"/>
      <c r="R1909" s="23"/>
      <c r="S1909" s="46">
        <v>25</v>
      </c>
      <c r="T1909" s="46">
        <v>25</v>
      </c>
      <c r="U1909" s="46">
        <f t="shared" si="503"/>
        <v>180</v>
      </c>
      <c r="V1909" s="15">
        <f t="shared" si="511"/>
        <v>230</v>
      </c>
      <c r="AB1909" s="40"/>
      <c r="AC1909" s="4"/>
    </row>
    <row r="1910" spans="1:29" ht="13.5" customHeight="1">
      <c r="A1910" s="235" t="str">
        <f t="shared" si="504"/>
        <v>LW18 14060Podstawowy</v>
      </c>
      <c r="B1910" s="18" t="s">
        <v>102</v>
      </c>
      <c r="C1910" s="14" t="s">
        <v>431</v>
      </c>
      <c r="D1910" s="15">
        <v>140</v>
      </c>
      <c r="E1910" s="13">
        <v>60</v>
      </c>
      <c r="F1910" s="61" t="s">
        <v>3337</v>
      </c>
      <c r="G1910" s="43" t="str">
        <f t="shared" si="505"/>
        <v>53,9</v>
      </c>
      <c r="H1910" s="43" t="str">
        <f t="shared" si="506"/>
        <v>53,9</v>
      </c>
      <c r="I1910" s="43">
        <f t="shared" si="507"/>
        <v>56.9</v>
      </c>
      <c r="J1910" s="61" t="s">
        <v>3547</v>
      </c>
      <c r="K1910" s="58" t="str">
        <f t="shared" si="508"/>
        <v>900,77</v>
      </c>
      <c r="L1910" s="47">
        <f t="shared" si="509"/>
        <v>901</v>
      </c>
      <c r="M1910" s="53">
        <v>1.1000000000000001</v>
      </c>
      <c r="N1910" s="54">
        <v>60</v>
      </c>
      <c r="O1910" s="55">
        <f t="shared" si="510"/>
        <v>1051.1000000000001</v>
      </c>
      <c r="P1910" s="57">
        <f t="shared" si="512"/>
        <v>1051</v>
      </c>
      <c r="Q1910" s="23"/>
      <c r="R1910" s="23"/>
      <c r="S1910" s="46">
        <v>25</v>
      </c>
      <c r="T1910" s="46">
        <v>25</v>
      </c>
      <c r="U1910" s="46">
        <f t="shared" si="503"/>
        <v>200</v>
      </c>
      <c r="V1910" s="15">
        <f t="shared" si="511"/>
        <v>250</v>
      </c>
    </row>
    <row r="1911" spans="1:29" ht="13.5" customHeight="1">
      <c r="A1911" s="235" t="str">
        <f t="shared" si="504"/>
        <v>LW19 14060Podstawowy</v>
      </c>
      <c r="B1911" s="18" t="s">
        <v>103</v>
      </c>
      <c r="C1911" s="14" t="s">
        <v>431</v>
      </c>
      <c r="D1911" s="15">
        <v>140</v>
      </c>
      <c r="E1911" s="13">
        <v>60</v>
      </c>
      <c r="F1911" s="61" t="s">
        <v>3519</v>
      </c>
      <c r="G1911" s="43" t="str">
        <f t="shared" si="505"/>
        <v>48,21</v>
      </c>
      <c r="H1911" s="43" t="str">
        <f t="shared" si="506"/>
        <v>48,21</v>
      </c>
      <c r="I1911" s="43">
        <f t="shared" si="507"/>
        <v>51.21</v>
      </c>
      <c r="J1911" s="61" t="s">
        <v>3548</v>
      </c>
      <c r="K1911" s="58" t="str">
        <f t="shared" si="508"/>
        <v>718,28</v>
      </c>
      <c r="L1911" s="47">
        <f t="shared" si="509"/>
        <v>719</v>
      </c>
      <c r="M1911" s="53">
        <v>1.1000000000000001</v>
      </c>
      <c r="N1911" s="54">
        <v>60</v>
      </c>
      <c r="O1911" s="55">
        <f t="shared" si="510"/>
        <v>850.90000000000009</v>
      </c>
      <c r="P1911" s="57">
        <f t="shared" si="512"/>
        <v>850</v>
      </c>
      <c r="Q1911" s="23"/>
      <c r="R1911" s="23"/>
      <c r="S1911" s="46">
        <v>25</v>
      </c>
      <c r="T1911" s="46">
        <v>25</v>
      </c>
      <c r="U1911" s="46">
        <f t="shared" si="503"/>
        <v>180</v>
      </c>
      <c r="V1911" s="15">
        <f t="shared" si="511"/>
        <v>230</v>
      </c>
    </row>
    <row r="1912" spans="1:29" ht="13.5" customHeight="1">
      <c r="A1912" s="235" t="str">
        <f t="shared" si="504"/>
        <v>LW20 14060Podstawowy</v>
      </c>
      <c r="B1912" s="18" t="s">
        <v>105</v>
      </c>
      <c r="C1912" s="14" t="s">
        <v>431</v>
      </c>
      <c r="D1912" s="15">
        <v>140</v>
      </c>
      <c r="E1912" s="13">
        <v>60</v>
      </c>
      <c r="F1912" s="61" t="s">
        <v>3520</v>
      </c>
      <c r="G1912" s="43" t="str">
        <f t="shared" si="505"/>
        <v>51,42</v>
      </c>
      <c r="H1912" s="43" t="str">
        <f t="shared" si="506"/>
        <v>51,42</v>
      </c>
      <c r="I1912" s="43">
        <f t="shared" si="507"/>
        <v>54.42</v>
      </c>
      <c r="J1912" s="61" t="s">
        <v>3549</v>
      </c>
      <c r="K1912" s="58" t="str">
        <f t="shared" si="508"/>
        <v>806,35</v>
      </c>
      <c r="L1912" s="47">
        <f t="shared" si="509"/>
        <v>807</v>
      </c>
      <c r="M1912" s="53">
        <v>1.1000000000000001</v>
      </c>
      <c r="N1912" s="54">
        <v>60</v>
      </c>
      <c r="O1912" s="55">
        <f t="shared" si="510"/>
        <v>947.7</v>
      </c>
      <c r="P1912" s="57">
        <f t="shared" si="512"/>
        <v>947</v>
      </c>
      <c r="Q1912" s="23"/>
      <c r="R1912" s="23"/>
      <c r="S1912" s="46">
        <v>25</v>
      </c>
      <c r="T1912" s="46">
        <v>25</v>
      </c>
      <c r="U1912" s="46">
        <f t="shared" si="503"/>
        <v>180</v>
      </c>
      <c r="V1912" s="15">
        <f t="shared" si="511"/>
        <v>230</v>
      </c>
    </row>
    <row r="1913" spans="1:29" ht="13.5" customHeight="1">
      <c r="A1913" s="235" t="str">
        <f t="shared" si="504"/>
        <v>LW2514060Podstawowy</v>
      </c>
      <c r="B1913" s="18" t="s">
        <v>559</v>
      </c>
      <c r="C1913" s="14" t="s">
        <v>431</v>
      </c>
      <c r="D1913" s="15">
        <v>140</v>
      </c>
      <c r="E1913" s="13">
        <v>60</v>
      </c>
      <c r="F1913" s="61" t="s">
        <v>2347</v>
      </c>
      <c r="G1913" s="43" t="str">
        <f t="shared" si="505"/>
        <v>39,29</v>
      </c>
      <c r="H1913" s="43" t="str">
        <f t="shared" si="506"/>
        <v>39,29</v>
      </c>
      <c r="I1913" s="43">
        <f t="shared" si="507"/>
        <v>42.29</v>
      </c>
      <c r="J1913" s="61" t="s">
        <v>3550</v>
      </c>
      <c r="K1913" s="58" t="str">
        <f t="shared" si="508"/>
        <v>634,50</v>
      </c>
      <c r="L1913" s="47">
        <f t="shared" si="509"/>
        <v>635</v>
      </c>
      <c r="M1913" s="53">
        <v>1.1000000000000001</v>
      </c>
      <c r="N1913" s="54">
        <v>60</v>
      </c>
      <c r="O1913" s="55">
        <f t="shared" si="510"/>
        <v>758.5</v>
      </c>
      <c r="P1913" s="57">
        <f t="shared" si="512"/>
        <v>758</v>
      </c>
      <c r="Q1913" s="23"/>
      <c r="R1913" s="23"/>
      <c r="S1913" s="46">
        <v>25</v>
      </c>
      <c r="T1913" s="46">
        <v>25</v>
      </c>
      <c r="U1913" s="46">
        <f t="shared" si="503"/>
        <v>160</v>
      </c>
      <c r="V1913" s="15">
        <f t="shared" si="511"/>
        <v>210</v>
      </c>
    </row>
    <row r="1914" spans="1:29" ht="13.5" customHeight="1">
      <c r="A1914" s="235" t="str">
        <f t="shared" si="504"/>
        <v>LW2614060Podstawowy</v>
      </c>
      <c r="B1914" s="18" t="s">
        <v>560</v>
      </c>
      <c r="C1914" s="14" t="s">
        <v>431</v>
      </c>
      <c r="D1914" s="15">
        <v>140</v>
      </c>
      <c r="E1914" s="13">
        <v>60</v>
      </c>
      <c r="F1914" s="61" t="s">
        <v>2038</v>
      </c>
      <c r="G1914" s="43" t="str">
        <f t="shared" si="505"/>
        <v>42,49</v>
      </c>
      <c r="H1914" s="43" t="str">
        <f t="shared" si="506"/>
        <v>42,49</v>
      </c>
      <c r="I1914" s="43">
        <f t="shared" si="507"/>
        <v>45.49</v>
      </c>
      <c r="J1914" s="61" t="s">
        <v>3551</v>
      </c>
      <c r="K1914" s="58" t="str">
        <f t="shared" si="508"/>
        <v>755,11</v>
      </c>
      <c r="L1914" s="47">
        <f t="shared" si="509"/>
        <v>756</v>
      </c>
      <c r="M1914" s="53">
        <v>1.1000000000000001</v>
      </c>
      <c r="N1914" s="54">
        <v>60</v>
      </c>
      <c r="O1914" s="55">
        <f t="shared" si="510"/>
        <v>891.6</v>
      </c>
      <c r="P1914" s="57">
        <f t="shared" si="512"/>
        <v>891</v>
      </c>
      <c r="Q1914" s="23"/>
      <c r="R1914" s="23"/>
      <c r="S1914" s="46">
        <v>25</v>
      </c>
      <c r="T1914" s="46">
        <v>25</v>
      </c>
      <c r="U1914" s="46">
        <f t="shared" si="503"/>
        <v>160</v>
      </c>
      <c r="V1914" s="15">
        <f t="shared" si="511"/>
        <v>210</v>
      </c>
    </row>
    <row r="1915" spans="1:29" ht="13.5" customHeight="1">
      <c r="A1915" s="235" t="str">
        <f t="shared" si="504"/>
        <v>LW2714060Podstawowy</v>
      </c>
      <c r="B1915" s="18" t="s">
        <v>1738</v>
      </c>
      <c r="C1915" s="14" t="s">
        <v>431</v>
      </c>
      <c r="D1915" s="15">
        <v>140</v>
      </c>
      <c r="E1915" s="13">
        <v>60</v>
      </c>
      <c r="F1915" s="61" t="s">
        <v>40</v>
      </c>
      <c r="G1915" s="43" t="str">
        <f t="shared" si="505"/>
        <v>42,79</v>
      </c>
      <c r="H1915" s="43" t="str">
        <f t="shared" si="506"/>
        <v>42,79</v>
      </c>
      <c r="I1915" s="43">
        <f t="shared" si="507"/>
        <v>45.79</v>
      </c>
      <c r="J1915" s="61" t="s">
        <v>3552</v>
      </c>
      <c r="K1915" s="58" t="str">
        <f t="shared" si="508"/>
        <v>723,02</v>
      </c>
      <c r="L1915" s="47">
        <f t="shared" si="509"/>
        <v>724</v>
      </c>
      <c r="M1915" s="53">
        <v>1.1000000000000001</v>
      </c>
      <c r="N1915" s="54">
        <v>60</v>
      </c>
      <c r="O1915" s="55">
        <f t="shared" si="510"/>
        <v>856.40000000000009</v>
      </c>
      <c r="P1915" s="57">
        <f t="shared" si="512"/>
        <v>856</v>
      </c>
      <c r="Q1915" s="23"/>
      <c r="R1915" s="23"/>
      <c r="S1915" s="46">
        <v>25</v>
      </c>
      <c r="T1915" s="46">
        <v>25</v>
      </c>
      <c r="U1915" s="46">
        <f t="shared" si="503"/>
        <v>160</v>
      </c>
      <c r="V1915" s="15">
        <f t="shared" si="511"/>
        <v>210</v>
      </c>
    </row>
    <row r="1916" spans="1:29" ht="13.5" customHeight="1">
      <c r="A1916" s="235" t="str">
        <f t="shared" si="504"/>
        <v>LW2814060Podstawowy</v>
      </c>
      <c r="B1916" s="18" t="s">
        <v>1739</v>
      </c>
      <c r="C1916" s="14" t="s">
        <v>431</v>
      </c>
      <c r="D1916" s="15">
        <v>140</v>
      </c>
      <c r="E1916" s="13">
        <v>60</v>
      </c>
      <c r="F1916" s="61" t="s">
        <v>3521</v>
      </c>
      <c r="G1916" s="43" t="str">
        <f t="shared" si="505"/>
        <v>46,12</v>
      </c>
      <c r="H1916" s="43" t="str">
        <f t="shared" si="506"/>
        <v>46,12</v>
      </c>
      <c r="I1916" s="43">
        <f t="shared" si="507"/>
        <v>49.12</v>
      </c>
      <c r="J1916" s="61" t="s">
        <v>3553</v>
      </c>
      <c r="K1916" s="58" t="str">
        <f t="shared" si="508"/>
        <v>863,63</v>
      </c>
      <c r="L1916" s="47">
        <f t="shared" si="509"/>
        <v>864</v>
      </c>
      <c r="M1916" s="53">
        <v>1.1000000000000001</v>
      </c>
      <c r="N1916" s="54">
        <v>60</v>
      </c>
      <c r="O1916" s="55">
        <f t="shared" si="510"/>
        <v>1010.4000000000001</v>
      </c>
      <c r="P1916" s="57">
        <f t="shared" si="512"/>
        <v>1010</v>
      </c>
      <c r="Q1916" s="23"/>
      <c r="R1916" s="23"/>
      <c r="S1916" s="46">
        <v>25</v>
      </c>
      <c r="T1916" s="46">
        <v>25</v>
      </c>
      <c r="U1916" s="46">
        <f t="shared" si="503"/>
        <v>160</v>
      </c>
      <c r="V1916" s="15">
        <f t="shared" si="511"/>
        <v>210</v>
      </c>
    </row>
    <row r="1917" spans="1:29" ht="13.5" customHeight="1">
      <c r="A1917" s="235" t="str">
        <f t="shared" si="504"/>
        <v>LW2914060Podstawowy</v>
      </c>
      <c r="B1917" s="18" t="s">
        <v>1740</v>
      </c>
      <c r="C1917" s="14" t="s">
        <v>431</v>
      </c>
      <c r="D1917" s="15">
        <v>140</v>
      </c>
      <c r="E1917" s="13">
        <v>60</v>
      </c>
      <c r="F1917" s="61" t="s">
        <v>3172</v>
      </c>
      <c r="G1917" s="43" t="str">
        <f t="shared" si="505"/>
        <v>49,04</v>
      </c>
      <c r="H1917" s="43" t="str">
        <f t="shared" si="506"/>
        <v>49,04</v>
      </c>
      <c r="I1917" s="43">
        <f t="shared" si="507"/>
        <v>52.04</v>
      </c>
      <c r="J1917" s="61" t="s">
        <v>3554</v>
      </c>
      <c r="K1917" s="58" t="str">
        <f t="shared" si="508"/>
        <v>799,65</v>
      </c>
      <c r="L1917" s="47">
        <f t="shared" si="509"/>
        <v>800</v>
      </c>
      <c r="M1917" s="53">
        <v>1.1000000000000001</v>
      </c>
      <c r="N1917" s="54">
        <v>60</v>
      </c>
      <c r="O1917" s="55">
        <f t="shared" si="510"/>
        <v>940.00000000000011</v>
      </c>
      <c r="P1917" s="57">
        <f t="shared" si="512"/>
        <v>940</v>
      </c>
      <c r="Q1917" s="23"/>
      <c r="R1917" s="23"/>
      <c r="S1917" s="46">
        <v>25</v>
      </c>
      <c r="T1917" s="46">
        <v>25</v>
      </c>
      <c r="U1917" s="46">
        <f t="shared" si="503"/>
        <v>180</v>
      </c>
      <c r="V1917" s="15">
        <f t="shared" si="511"/>
        <v>230</v>
      </c>
    </row>
    <row r="1918" spans="1:29" ht="13.5" customHeight="1">
      <c r="A1918" s="235" t="str">
        <f t="shared" si="504"/>
        <v>LW3014060Podstawowy</v>
      </c>
      <c r="B1918" s="18" t="s">
        <v>1742</v>
      </c>
      <c r="C1918" s="14" t="s">
        <v>431</v>
      </c>
      <c r="D1918" s="15">
        <v>140</v>
      </c>
      <c r="E1918" s="13">
        <v>60</v>
      </c>
      <c r="F1918" s="61" t="s">
        <v>3522</v>
      </c>
      <c r="G1918" s="43" t="str">
        <f t="shared" si="505"/>
        <v>52,37</v>
      </c>
      <c r="H1918" s="43" t="str">
        <f t="shared" si="506"/>
        <v>52,37</v>
      </c>
      <c r="I1918" s="43">
        <f t="shared" si="507"/>
        <v>55.37</v>
      </c>
      <c r="J1918" s="61" t="s">
        <v>3555</v>
      </c>
      <c r="K1918" s="58" t="str">
        <f t="shared" si="508"/>
        <v>981,84</v>
      </c>
      <c r="L1918" s="47">
        <f t="shared" si="509"/>
        <v>982</v>
      </c>
      <c r="M1918" s="53">
        <v>1.1000000000000001</v>
      </c>
      <c r="N1918" s="54">
        <v>60</v>
      </c>
      <c r="O1918" s="55">
        <f t="shared" si="510"/>
        <v>1140.2</v>
      </c>
      <c r="P1918" s="57">
        <f t="shared" si="512"/>
        <v>1140</v>
      </c>
      <c r="Q1918" s="23"/>
      <c r="R1918" s="23"/>
      <c r="S1918" s="46">
        <v>25</v>
      </c>
      <c r="T1918" s="46">
        <v>25</v>
      </c>
      <c r="U1918" s="46">
        <f t="shared" si="503"/>
        <v>200</v>
      </c>
      <c r="V1918" s="15">
        <f t="shared" si="511"/>
        <v>250</v>
      </c>
    </row>
    <row r="1919" spans="1:29" ht="13.5" customHeight="1">
      <c r="A1919" s="235" t="str">
        <f t="shared" si="504"/>
        <v>LW3114060Podstawowy</v>
      </c>
      <c r="B1919" s="18" t="s">
        <v>1743</v>
      </c>
      <c r="C1919" s="14" t="s">
        <v>431</v>
      </c>
      <c r="D1919" s="15">
        <v>140</v>
      </c>
      <c r="E1919" s="13">
        <v>60</v>
      </c>
      <c r="F1919" s="61" t="s">
        <v>3523</v>
      </c>
      <c r="G1919" s="43" t="str">
        <f t="shared" si="505"/>
        <v>53,35</v>
      </c>
      <c r="H1919" s="43" t="str">
        <f t="shared" si="506"/>
        <v>53,35</v>
      </c>
      <c r="I1919" s="43">
        <f t="shared" si="507"/>
        <v>56.35</v>
      </c>
      <c r="J1919" s="61" t="s">
        <v>3556</v>
      </c>
      <c r="K1919" s="58" t="str">
        <f t="shared" si="508"/>
        <v>943,82</v>
      </c>
      <c r="L1919" s="47">
        <f t="shared" si="509"/>
        <v>944</v>
      </c>
      <c r="M1919" s="53">
        <v>1.1000000000000001</v>
      </c>
      <c r="N1919" s="54">
        <v>60</v>
      </c>
      <c r="O1919" s="55">
        <f t="shared" si="510"/>
        <v>1098.4000000000001</v>
      </c>
      <c r="P1919" s="57">
        <f t="shared" si="512"/>
        <v>1098</v>
      </c>
      <c r="Q1919" s="23"/>
      <c r="R1919" s="23"/>
      <c r="S1919" s="46">
        <v>25</v>
      </c>
      <c r="T1919" s="46">
        <v>25</v>
      </c>
      <c r="U1919" s="46">
        <f t="shared" si="503"/>
        <v>200</v>
      </c>
      <c r="V1919" s="15">
        <f t="shared" si="511"/>
        <v>250</v>
      </c>
    </row>
    <row r="1920" spans="1:29" ht="13.5" customHeight="1">
      <c r="A1920" s="235" t="str">
        <f t="shared" si="504"/>
        <v>LW3214060Podstawowy</v>
      </c>
      <c r="B1920" s="18" t="s">
        <v>1744</v>
      </c>
      <c r="C1920" s="14" t="s">
        <v>431</v>
      </c>
      <c r="D1920" s="15">
        <v>140</v>
      </c>
      <c r="E1920" s="13">
        <v>60</v>
      </c>
      <c r="F1920" s="61" t="s">
        <v>3524</v>
      </c>
      <c r="G1920" s="43" t="str">
        <f t="shared" si="505"/>
        <v>56,68</v>
      </c>
      <c r="H1920" s="43" t="str">
        <f t="shared" si="506"/>
        <v>56,68</v>
      </c>
      <c r="I1920" s="43">
        <f t="shared" si="507"/>
        <v>59.68</v>
      </c>
      <c r="J1920" s="61" t="s">
        <v>3557</v>
      </c>
      <c r="K1920" s="58" t="str">
        <f t="shared" si="508"/>
        <v>1087,79</v>
      </c>
      <c r="L1920" s="47">
        <f t="shared" si="509"/>
        <v>1088</v>
      </c>
      <c r="M1920" s="53">
        <v>1.1000000000000001</v>
      </c>
      <c r="N1920" s="54">
        <v>60</v>
      </c>
      <c r="O1920" s="55">
        <f t="shared" si="510"/>
        <v>1256.8000000000002</v>
      </c>
      <c r="P1920" s="57">
        <f t="shared" si="512"/>
        <v>1256</v>
      </c>
      <c r="Q1920" s="23"/>
      <c r="R1920" s="23"/>
      <c r="S1920" s="46">
        <v>25</v>
      </c>
      <c r="T1920" s="46">
        <v>25</v>
      </c>
      <c r="U1920" s="46">
        <f t="shared" si="503"/>
        <v>200</v>
      </c>
      <c r="V1920" s="15">
        <f t="shared" si="511"/>
        <v>250</v>
      </c>
    </row>
    <row r="1921" spans="1:22" ht="13.5" customHeight="1">
      <c r="A1921" s="235" t="str">
        <f t="shared" si="504"/>
        <v>LW3314060Podstawowy</v>
      </c>
      <c r="B1921" s="18" t="s">
        <v>1745</v>
      </c>
      <c r="C1921" s="14" t="s">
        <v>431</v>
      </c>
      <c r="D1921" s="15">
        <v>140</v>
      </c>
      <c r="E1921" s="13">
        <v>60</v>
      </c>
      <c r="F1921" s="61" t="s">
        <v>3525</v>
      </c>
      <c r="G1921" s="43" t="str">
        <f t="shared" si="505"/>
        <v>58,12</v>
      </c>
      <c r="H1921" s="43" t="str">
        <f t="shared" si="506"/>
        <v>58,12</v>
      </c>
      <c r="I1921" s="43">
        <f t="shared" si="507"/>
        <v>61.12</v>
      </c>
      <c r="J1921" s="61" t="s">
        <v>3558</v>
      </c>
      <c r="K1921" s="58" t="str">
        <f t="shared" si="508"/>
        <v>925,08</v>
      </c>
      <c r="L1921" s="47">
        <f t="shared" si="509"/>
        <v>926</v>
      </c>
      <c r="M1921" s="53">
        <v>1.1000000000000001</v>
      </c>
      <c r="N1921" s="54">
        <v>60</v>
      </c>
      <c r="O1921" s="55">
        <f t="shared" si="510"/>
        <v>1078.6000000000001</v>
      </c>
      <c r="P1921" s="57">
        <f t="shared" si="512"/>
        <v>1078</v>
      </c>
      <c r="Q1921" s="23"/>
      <c r="R1921" s="23"/>
      <c r="S1921" s="46">
        <v>25</v>
      </c>
      <c r="T1921" s="46">
        <v>25</v>
      </c>
      <c r="U1921" s="46">
        <f t="shared" si="503"/>
        <v>200</v>
      </c>
      <c r="V1921" s="15">
        <f t="shared" si="511"/>
        <v>250</v>
      </c>
    </row>
    <row r="1922" spans="1:22" ht="13.5" customHeight="1">
      <c r="A1922" s="235" t="str">
        <f t="shared" si="504"/>
        <v>LW3414060Podstawowy</v>
      </c>
      <c r="B1922" s="18" t="s">
        <v>1746</v>
      </c>
      <c r="C1922" s="14" t="s">
        <v>431</v>
      </c>
      <c r="D1922" s="15">
        <v>140</v>
      </c>
      <c r="E1922" s="13">
        <v>60</v>
      </c>
      <c r="F1922" s="61" t="s">
        <v>3526</v>
      </c>
      <c r="G1922" s="43" t="str">
        <f t="shared" si="505"/>
        <v>57,11</v>
      </c>
      <c r="H1922" s="43" t="str">
        <f t="shared" si="506"/>
        <v>57,11</v>
      </c>
      <c r="I1922" s="43">
        <f t="shared" si="507"/>
        <v>60.11</v>
      </c>
      <c r="J1922" s="61" t="s">
        <v>3559</v>
      </c>
      <c r="K1922" s="58" t="str">
        <f t="shared" si="508"/>
        <v>1093,91</v>
      </c>
      <c r="L1922" s="47">
        <f t="shared" si="509"/>
        <v>1094</v>
      </c>
      <c r="M1922" s="53">
        <v>1.1000000000000001</v>
      </c>
      <c r="N1922" s="54">
        <v>60</v>
      </c>
      <c r="O1922" s="55">
        <f t="shared" si="510"/>
        <v>1263.4000000000001</v>
      </c>
      <c r="P1922" s="57">
        <f t="shared" si="512"/>
        <v>1263</v>
      </c>
      <c r="Q1922" s="23"/>
      <c r="R1922" s="23"/>
      <c r="S1922" s="46">
        <v>25</v>
      </c>
      <c r="T1922" s="46">
        <v>25</v>
      </c>
      <c r="U1922" s="46">
        <f t="shared" si="503"/>
        <v>200</v>
      </c>
      <c r="V1922" s="15">
        <f t="shared" si="511"/>
        <v>250</v>
      </c>
    </row>
    <row r="1923" spans="1:22" ht="13.5" customHeight="1">
      <c r="A1923" s="235" t="str">
        <f t="shared" si="504"/>
        <v>LW3514060Podstawowy</v>
      </c>
      <c r="B1923" s="18" t="s">
        <v>1747</v>
      </c>
      <c r="C1923" s="14" t="s">
        <v>431</v>
      </c>
      <c r="D1923" s="15">
        <v>140</v>
      </c>
      <c r="E1923" s="13">
        <v>60</v>
      </c>
      <c r="F1923" s="61" t="s">
        <v>3527</v>
      </c>
      <c r="G1923" s="43" t="str">
        <f t="shared" si="505"/>
        <v>48,38</v>
      </c>
      <c r="H1923" s="43" t="str">
        <f t="shared" si="506"/>
        <v>48,38</v>
      </c>
      <c r="I1923" s="43">
        <f t="shared" si="507"/>
        <v>51.38</v>
      </c>
      <c r="J1923" s="61" t="s">
        <v>3560</v>
      </c>
      <c r="K1923" s="58" t="str">
        <f t="shared" si="508"/>
        <v>726,80</v>
      </c>
      <c r="L1923" s="47">
        <f t="shared" si="509"/>
        <v>727</v>
      </c>
      <c r="M1923" s="53">
        <v>1.1000000000000001</v>
      </c>
      <c r="N1923" s="54">
        <v>60</v>
      </c>
      <c r="O1923" s="55">
        <f t="shared" si="510"/>
        <v>859.7</v>
      </c>
      <c r="P1923" s="57">
        <f t="shared" si="512"/>
        <v>859</v>
      </c>
      <c r="Q1923" s="23"/>
      <c r="R1923" s="23"/>
      <c r="S1923" s="46">
        <v>25</v>
      </c>
      <c r="T1923" s="46">
        <v>25</v>
      </c>
      <c r="U1923" s="46">
        <f t="shared" si="503"/>
        <v>180</v>
      </c>
      <c r="V1923" s="15">
        <f t="shared" si="511"/>
        <v>230</v>
      </c>
    </row>
    <row r="1924" spans="1:22" ht="13.5" customHeight="1">
      <c r="A1924" s="235" t="str">
        <f t="shared" si="504"/>
        <v>LW3614060Podstawowy</v>
      </c>
      <c r="B1924" s="18" t="s">
        <v>1748</v>
      </c>
      <c r="C1924" s="14" t="s">
        <v>431</v>
      </c>
      <c r="D1924" s="15">
        <v>140</v>
      </c>
      <c r="E1924" s="13">
        <v>60</v>
      </c>
      <c r="F1924" s="61" t="s">
        <v>3528</v>
      </c>
      <c r="G1924" s="43" t="str">
        <f t="shared" si="505"/>
        <v>51,71</v>
      </c>
      <c r="H1924" s="43" t="str">
        <f t="shared" si="506"/>
        <v>51,71</v>
      </c>
      <c r="I1924" s="43">
        <f t="shared" si="507"/>
        <v>54.71</v>
      </c>
      <c r="J1924" s="61" t="s">
        <v>3561</v>
      </c>
      <c r="K1924" s="58" t="str">
        <f t="shared" si="508"/>
        <v>870,77</v>
      </c>
      <c r="L1924" s="47">
        <f t="shared" si="509"/>
        <v>871</v>
      </c>
      <c r="M1924" s="53">
        <v>1.1000000000000001</v>
      </c>
      <c r="N1924" s="54">
        <v>60</v>
      </c>
      <c r="O1924" s="55">
        <f t="shared" si="510"/>
        <v>1018.1</v>
      </c>
      <c r="P1924" s="57">
        <f t="shared" si="512"/>
        <v>1018</v>
      </c>
      <c r="Q1924" s="23"/>
      <c r="R1924" s="23"/>
      <c r="S1924" s="46">
        <v>25</v>
      </c>
      <c r="T1924" s="46">
        <v>25</v>
      </c>
      <c r="U1924" s="46">
        <f t="shared" si="503"/>
        <v>180</v>
      </c>
      <c r="V1924" s="15">
        <f t="shared" si="511"/>
        <v>230</v>
      </c>
    </row>
    <row r="1925" spans="1:22" ht="13.5" customHeight="1">
      <c r="A1925" s="235" t="str">
        <f t="shared" si="504"/>
        <v>LW3714060Podstawowy</v>
      </c>
      <c r="B1925" s="18" t="s">
        <v>1907</v>
      </c>
      <c r="C1925" s="14" t="s">
        <v>431</v>
      </c>
      <c r="D1925" s="15">
        <v>140</v>
      </c>
      <c r="E1925" s="13">
        <v>60</v>
      </c>
      <c r="F1925" s="61" t="s">
        <v>3529</v>
      </c>
      <c r="G1925" s="43" t="str">
        <f t="shared" si="505"/>
        <v>48,15</v>
      </c>
      <c r="H1925" s="43" t="str">
        <f t="shared" si="506"/>
        <v>48,15</v>
      </c>
      <c r="I1925" s="43">
        <f t="shared" si="507"/>
        <v>51.15</v>
      </c>
      <c r="J1925" s="61" t="s">
        <v>3562</v>
      </c>
      <c r="K1925" s="58" t="str">
        <f t="shared" si="508"/>
        <v>661,92</v>
      </c>
      <c r="L1925" s="47">
        <f t="shared" si="509"/>
        <v>662</v>
      </c>
      <c r="M1925" s="53">
        <v>1.1000000000000001</v>
      </c>
      <c r="N1925" s="54">
        <v>60</v>
      </c>
      <c r="O1925" s="55">
        <f t="shared" si="510"/>
        <v>788.2</v>
      </c>
      <c r="P1925" s="57">
        <f t="shared" si="512"/>
        <v>788</v>
      </c>
      <c r="Q1925" s="23"/>
      <c r="R1925" s="23"/>
      <c r="S1925" s="46">
        <v>25</v>
      </c>
      <c r="T1925" s="46">
        <v>25</v>
      </c>
      <c r="U1925" s="46">
        <f t="shared" si="503"/>
        <v>180</v>
      </c>
      <c r="V1925" s="15">
        <f t="shared" si="511"/>
        <v>230</v>
      </c>
    </row>
    <row r="1926" spans="1:22" ht="13.5" customHeight="1">
      <c r="A1926" s="235" t="str">
        <f t="shared" si="504"/>
        <v>LW3814060Podstawowy</v>
      </c>
      <c r="B1926" s="18" t="s">
        <v>1978</v>
      </c>
      <c r="C1926" s="14" t="s">
        <v>431</v>
      </c>
      <c r="D1926" s="15">
        <v>140</v>
      </c>
      <c r="E1926" s="13">
        <v>60</v>
      </c>
      <c r="F1926" s="61" t="s">
        <v>3530</v>
      </c>
      <c r="G1926" s="43" t="str">
        <f t="shared" si="505"/>
        <v>49,14</v>
      </c>
      <c r="H1926" s="43" t="str">
        <f t="shared" si="506"/>
        <v>49,14</v>
      </c>
      <c r="I1926" s="43">
        <f t="shared" si="507"/>
        <v>52.14</v>
      </c>
      <c r="J1926" s="61" t="s">
        <v>3563</v>
      </c>
      <c r="K1926" s="58" t="str">
        <f t="shared" si="508"/>
        <v>794,34</v>
      </c>
      <c r="L1926" s="47">
        <f t="shared" si="509"/>
        <v>795</v>
      </c>
      <c r="M1926" s="53">
        <v>1.1000000000000001</v>
      </c>
      <c r="N1926" s="54">
        <v>60</v>
      </c>
      <c r="O1926" s="55">
        <f t="shared" si="510"/>
        <v>934.50000000000011</v>
      </c>
      <c r="P1926" s="57">
        <f t="shared" si="512"/>
        <v>934</v>
      </c>
      <c r="Q1926" s="23"/>
      <c r="R1926" s="23"/>
      <c r="S1926" s="46">
        <v>25</v>
      </c>
      <c r="T1926" s="46">
        <v>25</v>
      </c>
      <c r="U1926" s="46">
        <f t="shared" si="503"/>
        <v>180</v>
      </c>
      <c r="V1926" s="15">
        <f t="shared" si="511"/>
        <v>230</v>
      </c>
    </row>
    <row r="1927" spans="1:22" ht="13.5" customHeight="1">
      <c r="A1927" s="23" t="str">
        <f t="shared" ref="A1927:A1963" si="513">CONCATENATE(B1927,D1927,E1927,C1927)</f>
        <v>LW duble 1 14060Kolor</v>
      </c>
      <c r="B1927" s="18" t="s">
        <v>90</v>
      </c>
      <c r="C1927" s="14" t="s">
        <v>2</v>
      </c>
      <c r="D1927" s="15">
        <v>140</v>
      </c>
      <c r="E1927" s="13">
        <v>60</v>
      </c>
      <c r="F1927" s="61" t="s">
        <v>3504</v>
      </c>
      <c r="G1927" s="43" t="str">
        <f>LEFT(F1927,FIND("kg",F1927)-2)</f>
        <v>50,86</v>
      </c>
      <c r="H1927" s="43" t="str">
        <f t="shared" ref="H1927:H1963" si="514">MID(G1927,1,5)</f>
        <v>50,86</v>
      </c>
      <c r="I1927" s="43">
        <f t="shared" ref="I1927:I1963" si="515">H1927+3</f>
        <v>53.86</v>
      </c>
      <c r="J1927" s="61" t="s">
        <v>3564</v>
      </c>
      <c r="K1927" s="58" t="str">
        <f t="shared" ref="K1927:K1936" si="516">LEFT(J1927,FIND("zł",J1927)-2)</f>
        <v>860,25</v>
      </c>
      <c r="L1927" s="51">
        <f t="shared" ref="L1927:L1942" si="517">ROUNDUP(K1927,0)</f>
        <v>861</v>
      </c>
      <c r="M1927" s="53">
        <v>1.1000000000000001</v>
      </c>
      <c r="N1927" s="54">
        <v>60</v>
      </c>
      <c r="O1927" s="55">
        <f t="shared" ref="O1927:O1963" si="518">L1927*M1927+N1927</f>
        <v>1007.1</v>
      </c>
      <c r="P1927" s="57">
        <f t="shared" ref="P1927:P1963" si="519">INT(O1927)</f>
        <v>1007</v>
      </c>
      <c r="Q1927" s="23"/>
      <c r="R1927" s="23"/>
      <c r="S1927" s="46">
        <v>25</v>
      </c>
      <c r="T1927" s="46">
        <v>25</v>
      </c>
      <c r="U1927" s="46">
        <f t="shared" si="503"/>
        <v>180</v>
      </c>
      <c r="V1927" s="15">
        <f>SUM(S1927:U1927)</f>
        <v>230</v>
      </c>
    </row>
    <row r="1928" spans="1:22" ht="13.5" customHeight="1">
      <c r="A1928" s="23" t="str">
        <f t="shared" si="513"/>
        <v>LW duble 2 14060Kolor</v>
      </c>
      <c r="B1928" s="18" t="s">
        <v>91</v>
      </c>
      <c r="C1928" s="14" t="s">
        <v>2</v>
      </c>
      <c r="D1928" s="15">
        <v>140</v>
      </c>
      <c r="E1928" s="13">
        <v>60</v>
      </c>
      <c r="F1928" s="61" t="s">
        <v>3505</v>
      </c>
      <c r="G1928" s="43" t="str">
        <f t="shared" ref="G1928:G1963" si="520">LEFT(F1928,FIND("kg",F1928)-2)</f>
        <v>46,86</v>
      </c>
      <c r="H1928" s="43" t="str">
        <f t="shared" si="514"/>
        <v>46,86</v>
      </c>
      <c r="I1928" s="43">
        <f t="shared" si="515"/>
        <v>49.86</v>
      </c>
      <c r="J1928" s="61" t="s">
        <v>3565</v>
      </c>
      <c r="K1928" s="58" t="str">
        <f t="shared" si="516"/>
        <v>936,79</v>
      </c>
      <c r="L1928" s="51">
        <f t="shared" si="517"/>
        <v>937</v>
      </c>
      <c r="M1928" s="53">
        <v>1.1000000000000001</v>
      </c>
      <c r="N1928" s="54">
        <v>60</v>
      </c>
      <c r="O1928" s="55">
        <f t="shared" si="518"/>
        <v>1090.7</v>
      </c>
      <c r="P1928" s="57">
        <f t="shared" si="519"/>
        <v>1090</v>
      </c>
      <c r="Q1928" s="23"/>
      <c r="R1928" s="23"/>
      <c r="S1928" s="46">
        <v>25</v>
      </c>
      <c r="T1928" s="46">
        <v>25</v>
      </c>
      <c r="U1928" s="46">
        <f t="shared" si="503"/>
        <v>160</v>
      </c>
      <c r="V1928" s="15">
        <f t="shared" ref="V1928:V1963" si="521">SUM(S1928:U1928)</f>
        <v>210</v>
      </c>
    </row>
    <row r="1929" spans="1:22" ht="13.5" customHeight="1">
      <c r="A1929" s="23" t="str">
        <f t="shared" si="513"/>
        <v>LW duble 3 14060Kolor</v>
      </c>
      <c r="B1929" s="18" t="s">
        <v>92</v>
      </c>
      <c r="C1929" s="14" t="s">
        <v>2</v>
      </c>
      <c r="D1929" s="15">
        <v>140</v>
      </c>
      <c r="E1929" s="13">
        <v>60</v>
      </c>
      <c r="F1929" s="61" t="s">
        <v>3506</v>
      </c>
      <c r="G1929" s="43" t="str">
        <f t="shared" si="520"/>
        <v>55,89</v>
      </c>
      <c r="H1929" s="43" t="str">
        <f t="shared" si="514"/>
        <v>55,89</v>
      </c>
      <c r="I1929" s="43">
        <f t="shared" si="515"/>
        <v>58.89</v>
      </c>
      <c r="J1929" s="61" t="s">
        <v>3566</v>
      </c>
      <c r="K1929" s="58" t="str">
        <f t="shared" si="516"/>
        <v>1189,58</v>
      </c>
      <c r="L1929" s="51">
        <f t="shared" si="517"/>
        <v>1190</v>
      </c>
      <c r="M1929" s="53">
        <v>1.1000000000000001</v>
      </c>
      <c r="N1929" s="54">
        <v>60</v>
      </c>
      <c r="O1929" s="55">
        <f t="shared" si="518"/>
        <v>1369</v>
      </c>
      <c r="P1929" s="57">
        <f t="shared" si="519"/>
        <v>1369</v>
      </c>
      <c r="Q1929" s="23"/>
      <c r="R1929" s="23"/>
      <c r="S1929" s="46">
        <v>25</v>
      </c>
      <c r="T1929" s="46">
        <v>25</v>
      </c>
      <c r="U1929" s="46">
        <f t="shared" si="503"/>
        <v>200</v>
      </c>
      <c r="V1929" s="15">
        <f t="shared" si="521"/>
        <v>250</v>
      </c>
    </row>
    <row r="1930" spans="1:22" ht="13.5" customHeight="1">
      <c r="A1930" s="23" t="str">
        <f t="shared" si="513"/>
        <v>LW1 14060Kolor</v>
      </c>
      <c r="B1930" s="18" t="s">
        <v>93</v>
      </c>
      <c r="C1930" s="14" t="s">
        <v>2</v>
      </c>
      <c r="D1930" s="15">
        <v>140</v>
      </c>
      <c r="E1930" s="13">
        <v>60</v>
      </c>
      <c r="F1930" s="61" t="s">
        <v>3507</v>
      </c>
      <c r="G1930" s="43" t="str">
        <f t="shared" si="520"/>
        <v>36,67</v>
      </c>
      <c r="H1930" s="43" t="str">
        <f t="shared" si="514"/>
        <v>36,67</v>
      </c>
      <c r="I1930" s="43">
        <f t="shared" si="515"/>
        <v>39.67</v>
      </c>
      <c r="J1930" s="61" t="s">
        <v>3567</v>
      </c>
      <c r="K1930" s="58" t="str">
        <f t="shared" si="516"/>
        <v>564,07</v>
      </c>
      <c r="L1930" s="51">
        <f t="shared" si="517"/>
        <v>565</v>
      </c>
      <c r="M1930" s="236">
        <v>1.2</v>
      </c>
      <c r="N1930" s="54">
        <v>60</v>
      </c>
      <c r="O1930" s="55">
        <f t="shared" si="518"/>
        <v>738</v>
      </c>
      <c r="P1930" s="57">
        <f t="shared" si="519"/>
        <v>738</v>
      </c>
      <c r="Q1930" s="23"/>
      <c r="R1930" s="23"/>
      <c r="S1930" s="46">
        <v>25</v>
      </c>
      <c r="T1930" s="46">
        <v>25</v>
      </c>
      <c r="U1930" s="46">
        <f t="shared" si="503"/>
        <v>120</v>
      </c>
      <c r="V1930" s="15">
        <f t="shared" si="521"/>
        <v>170</v>
      </c>
    </row>
    <row r="1931" spans="1:22" ht="13.5" customHeight="1">
      <c r="A1931" s="23" t="str">
        <f t="shared" si="513"/>
        <v>LW2 14060Kolor</v>
      </c>
      <c r="B1931" s="18" t="s">
        <v>104</v>
      </c>
      <c r="C1931" s="14" t="s">
        <v>2</v>
      </c>
      <c r="D1931" s="15">
        <v>140</v>
      </c>
      <c r="E1931" s="13">
        <v>60</v>
      </c>
      <c r="F1931" s="61" t="s">
        <v>1928</v>
      </c>
      <c r="G1931" s="43" t="str">
        <f t="shared" si="520"/>
        <v>38,26</v>
      </c>
      <c r="H1931" s="43" t="str">
        <f t="shared" si="514"/>
        <v>38,26</v>
      </c>
      <c r="I1931" s="43">
        <f t="shared" si="515"/>
        <v>41.26</v>
      </c>
      <c r="J1931" s="61" t="s">
        <v>3568</v>
      </c>
      <c r="K1931" s="58" t="str">
        <f t="shared" si="516"/>
        <v>617,11</v>
      </c>
      <c r="L1931" s="51">
        <f t="shared" si="517"/>
        <v>618</v>
      </c>
      <c r="M1931" s="236">
        <v>1.2</v>
      </c>
      <c r="N1931" s="54">
        <v>60</v>
      </c>
      <c r="O1931" s="55">
        <f t="shared" si="518"/>
        <v>801.6</v>
      </c>
      <c r="P1931" s="57">
        <f t="shared" si="519"/>
        <v>801</v>
      </c>
      <c r="Q1931" s="23"/>
      <c r="R1931" s="23"/>
      <c r="S1931" s="46">
        <v>25</v>
      </c>
      <c r="T1931" s="46">
        <v>25</v>
      </c>
      <c r="U1931" s="46">
        <f t="shared" si="503"/>
        <v>160</v>
      </c>
      <c r="V1931" s="15">
        <f t="shared" si="521"/>
        <v>210</v>
      </c>
    </row>
    <row r="1932" spans="1:22" ht="13.5" customHeight="1">
      <c r="A1932" s="23" t="str">
        <f t="shared" si="513"/>
        <v>LW3 14060Kolor</v>
      </c>
      <c r="B1932" s="18" t="s">
        <v>106</v>
      </c>
      <c r="C1932" s="14" t="s">
        <v>2</v>
      </c>
      <c r="D1932" s="15">
        <v>140</v>
      </c>
      <c r="E1932" s="13">
        <v>60</v>
      </c>
      <c r="F1932" s="61" t="s">
        <v>3508</v>
      </c>
      <c r="G1932" s="43" t="str">
        <f t="shared" si="520"/>
        <v>38,85</v>
      </c>
      <c r="H1932" s="43" t="str">
        <f t="shared" si="514"/>
        <v>38,85</v>
      </c>
      <c r="I1932" s="43">
        <f t="shared" si="515"/>
        <v>41.85</v>
      </c>
      <c r="J1932" s="61" t="s">
        <v>3569</v>
      </c>
      <c r="K1932" s="58" t="str">
        <f t="shared" si="516"/>
        <v>633,60</v>
      </c>
      <c r="L1932" s="51">
        <f t="shared" si="517"/>
        <v>634</v>
      </c>
      <c r="M1932" s="236">
        <v>1.2</v>
      </c>
      <c r="N1932" s="54">
        <v>60</v>
      </c>
      <c r="O1932" s="55">
        <f t="shared" si="518"/>
        <v>820.8</v>
      </c>
      <c r="P1932" s="57">
        <f t="shared" si="519"/>
        <v>820</v>
      </c>
      <c r="Q1932" s="23"/>
      <c r="R1932" s="23"/>
      <c r="S1932" s="46">
        <v>25</v>
      </c>
      <c r="T1932" s="46">
        <v>25</v>
      </c>
      <c r="U1932" s="46">
        <f t="shared" si="503"/>
        <v>160</v>
      </c>
      <c r="V1932" s="15">
        <f t="shared" si="521"/>
        <v>210</v>
      </c>
    </row>
    <row r="1933" spans="1:22" ht="13.5" customHeight="1">
      <c r="A1933" s="23" t="str">
        <f t="shared" si="513"/>
        <v>LW4 14060Kolor</v>
      </c>
      <c r="B1933" s="18" t="s">
        <v>107</v>
      </c>
      <c r="C1933" s="14" t="s">
        <v>2</v>
      </c>
      <c r="D1933" s="15">
        <v>140</v>
      </c>
      <c r="E1933" s="13">
        <v>60</v>
      </c>
      <c r="F1933" s="61" t="s">
        <v>2051</v>
      </c>
      <c r="G1933" s="43" t="str">
        <f t="shared" si="520"/>
        <v>43,25</v>
      </c>
      <c r="H1933" s="43" t="str">
        <f t="shared" si="514"/>
        <v>43,25</v>
      </c>
      <c r="I1933" s="43">
        <f t="shared" si="515"/>
        <v>46.25</v>
      </c>
      <c r="J1933" s="61" t="s">
        <v>3570</v>
      </c>
      <c r="K1933" s="58" t="str">
        <f t="shared" si="516"/>
        <v>724,14</v>
      </c>
      <c r="L1933" s="51">
        <f t="shared" si="517"/>
        <v>725</v>
      </c>
      <c r="M1933" s="236">
        <v>1.2</v>
      </c>
      <c r="N1933" s="54">
        <v>60</v>
      </c>
      <c r="O1933" s="55">
        <f t="shared" si="518"/>
        <v>930</v>
      </c>
      <c r="P1933" s="57">
        <f t="shared" si="519"/>
        <v>930</v>
      </c>
      <c r="Q1933" s="23"/>
      <c r="R1933" s="23"/>
      <c r="S1933" s="46">
        <v>25</v>
      </c>
      <c r="T1933" s="46">
        <v>25</v>
      </c>
      <c r="U1933" s="46">
        <f t="shared" si="503"/>
        <v>160</v>
      </c>
      <c r="V1933" s="15">
        <f t="shared" si="521"/>
        <v>210</v>
      </c>
    </row>
    <row r="1934" spans="1:22" ht="13.5" customHeight="1">
      <c r="A1934" s="23" t="str">
        <f t="shared" si="513"/>
        <v>LW5 14060Kolor</v>
      </c>
      <c r="B1934" s="18" t="s">
        <v>108</v>
      </c>
      <c r="C1934" s="14" t="s">
        <v>2</v>
      </c>
      <c r="D1934" s="15">
        <v>140</v>
      </c>
      <c r="E1934" s="13">
        <v>60</v>
      </c>
      <c r="F1934" s="61" t="s">
        <v>3509</v>
      </c>
      <c r="G1934" s="43" t="str">
        <f t="shared" si="520"/>
        <v>43,51</v>
      </c>
      <c r="H1934" s="43" t="str">
        <f t="shared" si="514"/>
        <v>43,51</v>
      </c>
      <c r="I1934" s="43">
        <f t="shared" si="515"/>
        <v>46.51</v>
      </c>
      <c r="J1934" s="61" t="s">
        <v>3571</v>
      </c>
      <c r="K1934" s="58" t="str">
        <f t="shared" si="516"/>
        <v>753,28</v>
      </c>
      <c r="L1934" s="51">
        <f t="shared" si="517"/>
        <v>754</v>
      </c>
      <c r="M1934" s="236">
        <v>1.2</v>
      </c>
      <c r="N1934" s="54">
        <v>60</v>
      </c>
      <c r="O1934" s="55">
        <f t="shared" si="518"/>
        <v>964.8</v>
      </c>
      <c r="P1934" s="57">
        <f t="shared" si="519"/>
        <v>964</v>
      </c>
      <c r="Q1934" s="23"/>
      <c r="R1934" s="23"/>
      <c r="S1934" s="46">
        <v>25</v>
      </c>
      <c r="T1934" s="46">
        <v>25</v>
      </c>
      <c r="U1934" s="46">
        <f t="shared" si="503"/>
        <v>160</v>
      </c>
      <c r="V1934" s="15">
        <f t="shared" si="521"/>
        <v>210</v>
      </c>
    </row>
    <row r="1935" spans="1:22" ht="13.5" customHeight="1">
      <c r="A1935" s="23" t="str">
        <f t="shared" si="513"/>
        <v>LW6 14060Kolor</v>
      </c>
      <c r="B1935" s="18" t="s">
        <v>109</v>
      </c>
      <c r="C1935" s="14" t="s">
        <v>2</v>
      </c>
      <c r="D1935" s="15">
        <v>140</v>
      </c>
      <c r="E1935" s="13">
        <v>60</v>
      </c>
      <c r="F1935" s="61" t="s">
        <v>82</v>
      </c>
      <c r="G1935" s="43" t="str">
        <f t="shared" si="520"/>
        <v>46,69</v>
      </c>
      <c r="H1935" s="43" t="str">
        <f t="shared" si="514"/>
        <v>46,69</v>
      </c>
      <c r="I1935" s="43">
        <f t="shared" si="515"/>
        <v>49.69</v>
      </c>
      <c r="J1935" s="61" t="s">
        <v>3572</v>
      </c>
      <c r="K1935" s="58" t="str">
        <f t="shared" si="516"/>
        <v>824,98</v>
      </c>
      <c r="L1935" s="51">
        <f t="shared" si="517"/>
        <v>825</v>
      </c>
      <c r="M1935" s="236">
        <v>1.2</v>
      </c>
      <c r="N1935" s="54">
        <v>60</v>
      </c>
      <c r="O1935" s="55">
        <f t="shared" si="518"/>
        <v>1050</v>
      </c>
      <c r="P1935" s="57">
        <f t="shared" si="519"/>
        <v>1050</v>
      </c>
      <c r="Q1935" s="23"/>
      <c r="R1935" s="23"/>
      <c r="S1935" s="46">
        <v>25</v>
      </c>
      <c r="T1935" s="46">
        <v>25</v>
      </c>
      <c r="U1935" s="46">
        <f t="shared" si="503"/>
        <v>160</v>
      </c>
      <c r="V1935" s="15">
        <f t="shared" si="521"/>
        <v>210</v>
      </c>
    </row>
    <row r="1936" spans="1:22" ht="13.5" customHeight="1">
      <c r="A1936" s="23" t="str">
        <f t="shared" si="513"/>
        <v>LW7 14060Kolor</v>
      </c>
      <c r="B1936" s="18" t="s">
        <v>110</v>
      </c>
      <c r="C1936" s="14" t="s">
        <v>2</v>
      </c>
      <c r="D1936" s="15">
        <v>140</v>
      </c>
      <c r="E1936" s="13">
        <v>60</v>
      </c>
      <c r="F1936" s="61" t="s">
        <v>3510</v>
      </c>
      <c r="G1936" s="43" t="str">
        <f t="shared" si="520"/>
        <v>41,73</v>
      </c>
      <c r="H1936" s="43" t="str">
        <f t="shared" si="514"/>
        <v>41,73</v>
      </c>
      <c r="I1936" s="43">
        <f t="shared" si="515"/>
        <v>44.73</v>
      </c>
      <c r="J1936" s="61" t="s">
        <v>3573</v>
      </c>
      <c r="K1936" s="58" t="str">
        <f t="shared" si="516"/>
        <v>713,73</v>
      </c>
      <c r="L1936" s="51">
        <f t="shared" si="517"/>
        <v>714</v>
      </c>
      <c r="M1936" s="236">
        <v>1.2</v>
      </c>
      <c r="N1936" s="54">
        <v>60</v>
      </c>
      <c r="O1936" s="55">
        <f t="shared" si="518"/>
        <v>916.8</v>
      </c>
      <c r="P1936" s="57">
        <f t="shared" si="519"/>
        <v>916</v>
      </c>
      <c r="Q1936" s="23"/>
      <c r="R1936" s="23"/>
      <c r="S1936" s="46">
        <v>25</v>
      </c>
      <c r="T1936" s="46">
        <v>25</v>
      </c>
      <c r="U1936" s="46">
        <f t="shared" si="503"/>
        <v>160</v>
      </c>
      <c r="V1936" s="15">
        <f t="shared" si="521"/>
        <v>210</v>
      </c>
    </row>
    <row r="1937" spans="1:22" ht="13.5" customHeight="1">
      <c r="A1937" s="23" t="str">
        <f t="shared" si="513"/>
        <v>LW8 14060Kolor</v>
      </c>
      <c r="B1937" s="18" t="s">
        <v>111</v>
      </c>
      <c r="C1937" s="14" t="s">
        <v>2</v>
      </c>
      <c r="D1937" s="15">
        <v>140</v>
      </c>
      <c r="E1937" s="13">
        <v>60</v>
      </c>
      <c r="F1937" s="61" t="s">
        <v>3511</v>
      </c>
      <c r="G1937" s="43" t="str">
        <f t="shared" si="520"/>
        <v>44,92</v>
      </c>
      <c r="H1937" s="43" t="str">
        <f t="shared" si="514"/>
        <v>44,92</v>
      </c>
      <c r="I1937" s="43">
        <f t="shared" si="515"/>
        <v>47.92</v>
      </c>
      <c r="J1937" s="61" t="s">
        <v>3574</v>
      </c>
      <c r="K1937" s="58" t="str">
        <f>LEFT(J1937,FIND("zł",J1937)-2)</f>
        <v>785,51</v>
      </c>
      <c r="L1937" s="51">
        <f t="shared" si="517"/>
        <v>786</v>
      </c>
      <c r="M1937" s="236">
        <v>1.2</v>
      </c>
      <c r="N1937" s="54">
        <v>60</v>
      </c>
      <c r="O1937" s="55">
        <f t="shared" si="518"/>
        <v>1003.1999999999999</v>
      </c>
      <c r="P1937" s="57">
        <f t="shared" si="519"/>
        <v>1003</v>
      </c>
      <c r="Q1937" s="23"/>
      <c r="R1937" s="23"/>
      <c r="S1937" s="46">
        <v>25</v>
      </c>
      <c r="T1937" s="46">
        <v>25</v>
      </c>
      <c r="U1937" s="46">
        <f t="shared" si="503"/>
        <v>160</v>
      </c>
      <c r="V1937" s="15">
        <f t="shared" si="521"/>
        <v>210</v>
      </c>
    </row>
    <row r="1938" spans="1:22" ht="13.5" customHeight="1">
      <c r="A1938" s="23" t="str">
        <f t="shared" si="513"/>
        <v>LW9 14060Kolor</v>
      </c>
      <c r="B1938" s="18" t="s">
        <v>112</v>
      </c>
      <c r="C1938" s="14" t="s">
        <v>2</v>
      </c>
      <c r="D1938" s="15">
        <v>140</v>
      </c>
      <c r="E1938" s="13">
        <v>60</v>
      </c>
      <c r="F1938" s="61" t="s">
        <v>3512</v>
      </c>
      <c r="G1938" s="43" t="str">
        <f t="shared" si="520"/>
        <v>44,26</v>
      </c>
      <c r="H1938" s="43" t="str">
        <f t="shared" si="514"/>
        <v>44,26</v>
      </c>
      <c r="I1938" s="43">
        <f t="shared" si="515"/>
        <v>47.26</v>
      </c>
      <c r="J1938" s="61" t="s">
        <v>3575</v>
      </c>
      <c r="K1938" s="58" t="str">
        <f t="shared" ref="K1938:K1942" si="522">LEFT(J1938,FIND("zł",J1938)-2)</f>
        <v>826,76</v>
      </c>
      <c r="L1938" s="51">
        <f t="shared" si="517"/>
        <v>827</v>
      </c>
      <c r="M1938" s="236">
        <v>1.2</v>
      </c>
      <c r="N1938" s="54">
        <v>60</v>
      </c>
      <c r="O1938" s="55">
        <f t="shared" si="518"/>
        <v>1052.4000000000001</v>
      </c>
      <c r="P1938" s="57">
        <f t="shared" si="519"/>
        <v>1052</v>
      </c>
      <c r="Q1938" s="23"/>
      <c r="R1938" s="23"/>
      <c r="S1938" s="46">
        <v>25</v>
      </c>
      <c r="T1938" s="46">
        <v>25</v>
      </c>
      <c r="U1938" s="46">
        <f t="shared" si="503"/>
        <v>160</v>
      </c>
      <c r="V1938" s="15">
        <f t="shared" si="521"/>
        <v>210</v>
      </c>
    </row>
    <row r="1939" spans="1:22" ht="13.5" customHeight="1">
      <c r="A1939" s="23" t="str">
        <f t="shared" si="513"/>
        <v>LW10 14060Kolor</v>
      </c>
      <c r="B1939" s="18" t="s">
        <v>94</v>
      </c>
      <c r="C1939" s="14" t="s">
        <v>2</v>
      </c>
      <c r="D1939" s="15">
        <v>140</v>
      </c>
      <c r="E1939" s="13">
        <v>60</v>
      </c>
      <c r="F1939" s="61" t="s">
        <v>3513</v>
      </c>
      <c r="G1939" s="43" t="str">
        <f t="shared" si="520"/>
        <v>47,44</v>
      </c>
      <c r="H1939" s="43" t="str">
        <f t="shared" si="514"/>
        <v>47,44</v>
      </c>
      <c r="I1939" s="43">
        <f t="shared" si="515"/>
        <v>50.44</v>
      </c>
      <c r="J1939" s="61" t="s">
        <v>3576</v>
      </c>
      <c r="K1939" s="58" t="str">
        <f t="shared" si="522"/>
        <v>898,43</v>
      </c>
      <c r="L1939" s="51">
        <f t="shared" si="517"/>
        <v>899</v>
      </c>
      <c r="M1939" s="236">
        <v>1.2</v>
      </c>
      <c r="N1939" s="54">
        <v>60</v>
      </c>
      <c r="O1939" s="55">
        <f t="shared" si="518"/>
        <v>1138.8</v>
      </c>
      <c r="P1939" s="57">
        <f t="shared" si="519"/>
        <v>1138</v>
      </c>
      <c r="Q1939" s="23"/>
      <c r="R1939" s="23"/>
      <c r="S1939" s="46">
        <v>25</v>
      </c>
      <c r="T1939" s="46">
        <v>25</v>
      </c>
      <c r="U1939" s="46">
        <f t="shared" si="503"/>
        <v>180</v>
      </c>
      <c r="V1939" s="15">
        <f t="shared" si="521"/>
        <v>230</v>
      </c>
    </row>
    <row r="1940" spans="1:22" ht="13.5" customHeight="1">
      <c r="A1940" s="23" t="str">
        <f t="shared" si="513"/>
        <v>LW11 14060Kolor</v>
      </c>
      <c r="B1940" s="18" t="s">
        <v>95</v>
      </c>
      <c r="C1940" s="14" t="s">
        <v>2</v>
      </c>
      <c r="D1940" s="15">
        <v>140</v>
      </c>
      <c r="E1940" s="13">
        <v>60</v>
      </c>
      <c r="F1940" s="61" t="s">
        <v>2772</v>
      </c>
      <c r="G1940" s="43" t="str">
        <f t="shared" si="520"/>
        <v>48,11</v>
      </c>
      <c r="H1940" s="43" t="str">
        <f t="shared" si="514"/>
        <v>48,11</v>
      </c>
      <c r="I1940" s="43">
        <f t="shared" si="515"/>
        <v>51.11</v>
      </c>
      <c r="J1940" s="61" t="s">
        <v>3577</v>
      </c>
      <c r="K1940" s="58" t="str">
        <f t="shared" si="522"/>
        <v>777,73</v>
      </c>
      <c r="L1940" s="51">
        <f t="shared" si="517"/>
        <v>778</v>
      </c>
      <c r="M1940" s="236">
        <v>1.2</v>
      </c>
      <c r="N1940" s="54">
        <v>60</v>
      </c>
      <c r="O1940" s="55">
        <f t="shared" si="518"/>
        <v>993.59999999999991</v>
      </c>
      <c r="P1940" s="57">
        <f t="shared" si="519"/>
        <v>993</v>
      </c>
      <c r="Q1940" s="23"/>
      <c r="R1940" s="23"/>
      <c r="S1940" s="46">
        <v>25</v>
      </c>
      <c r="T1940" s="46">
        <v>25</v>
      </c>
      <c r="U1940" s="46">
        <f t="shared" si="503"/>
        <v>180</v>
      </c>
      <c r="V1940" s="15">
        <f t="shared" si="521"/>
        <v>230</v>
      </c>
    </row>
    <row r="1941" spans="1:22" ht="13.5" customHeight="1">
      <c r="A1941" s="23" t="str">
        <f t="shared" si="513"/>
        <v>LW12 14060Kolor</v>
      </c>
      <c r="B1941" s="18" t="s">
        <v>96</v>
      </c>
      <c r="C1941" s="14" t="s">
        <v>2</v>
      </c>
      <c r="D1941" s="15">
        <v>140</v>
      </c>
      <c r="E1941" s="13">
        <v>60</v>
      </c>
      <c r="F1941" s="61" t="s">
        <v>3514</v>
      </c>
      <c r="G1941" s="43" t="str">
        <f t="shared" si="520"/>
        <v>51,28</v>
      </c>
      <c r="H1941" s="43" t="str">
        <f t="shared" si="514"/>
        <v>51,28</v>
      </c>
      <c r="I1941" s="43">
        <f t="shared" si="515"/>
        <v>54.28</v>
      </c>
      <c r="J1941" s="61" t="s">
        <v>3578</v>
      </c>
      <c r="K1941" s="58" t="str">
        <f t="shared" si="522"/>
        <v>887,63</v>
      </c>
      <c r="L1941" s="51">
        <f t="shared" si="517"/>
        <v>888</v>
      </c>
      <c r="M1941" s="236">
        <v>1.2</v>
      </c>
      <c r="N1941" s="54">
        <v>60</v>
      </c>
      <c r="O1941" s="55">
        <f t="shared" si="518"/>
        <v>1125.5999999999999</v>
      </c>
      <c r="P1941" s="57">
        <f t="shared" si="519"/>
        <v>1125</v>
      </c>
      <c r="Q1941" s="23"/>
      <c r="R1941" s="23"/>
      <c r="S1941" s="46">
        <v>25</v>
      </c>
      <c r="T1941" s="46">
        <v>25</v>
      </c>
      <c r="U1941" s="46">
        <f t="shared" si="503"/>
        <v>180</v>
      </c>
      <c r="V1941" s="15">
        <f t="shared" si="521"/>
        <v>230</v>
      </c>
    </row>
    <row r="1942" spans="1:22" ht="13.5" customHeight="1">
      <c r="A1942" s="23" t="str">
        <f t="shared" si="513"/>
        <v>LW13 14060Kolor</v>
      </c>
      <c r="B1942" s="18" t="s">
        <v>97</v>
      </c>
      <c r="C1942" s="14" t="s">
        <v>2</v>
      </c>
      <c r="D1942" s="15">
        <v>140</v>
      </c>
      <c r="E1942" s="13">
        <v>60</v>
      </c>
      <c r="F1942" s="61" t="s">
        <v>3515</v>
      </c>
      <c r="G1942" s="43" t="str">
        <f t="shared" si="520"/>
        <v>49,89</v>
      </c>
      <c r="H1942" s="43" t="str">
        <f t="shared" si="514"/>
        <v>49,89</v>
      </c>
      <c r="I1942" s="43">
        <f t="shared" si="515"/>
        <v>52.89</v>
      </c>
      <c r="J1942" s="61" t="s">
        <v>3579</v>
      </c>
      <c r="K1942" s="58" t="str">
        <f t="shared" si="522"/>
        <v>882,67</v>
      </c>
      <c r="L1942" s="51">
        <f t="shared" si="517"/>
        <v>883</v>
      </c>
      <c r="M1942" s="236">
        <v>1.2</v>
      </c>
      <c r="N1942" s="54">
        <v>60</v>
      </c>
      <c r="O1942" s="55">
        <f t="shared" si="518"/>
        <v>1119.5999999999999</v>
      </c>
      <c r="P1942" s="57">
        <f t="shared" si="519"/>
        <v>1119</v>
      </c>
      <c r="Q1942" s="23"/>
      <c r="R1942" s="23"/>
      <c r="S1942" s="46">
        <v>25</v>
      </c>
      <c r="T1942" s="46">
        <v>25</v>
      </c>
      <c r="U1942" s="46">
        <f t="shared" si="503"/>
        <v>180</v>
      </c>
      <c r="V1942" s="15">
        <f t="shared" si="521"/>
        <v>230</v>
      </c>
    </row>
    <row r="1943" spans="1:22" ht="13.5" customHeight="1">
      <c r="A1943" s="23" t="str">
        <f t="shared" si="513"/>
        <v>LW14 14060Kolor</v>
      </c>
      <c r="B1943" s="18" t="s">
        <v>98</v>
      </c>
      <c r="C1943" s="14" t="s">
        <v>2</v>
      </c>
      <c r="D1943" s="15">
        <v>140</v>
      </c>
      <c r="E1943" s="13">
        <v>60</v>
      </c>
      <c r="F1943" s="61" t="s">
        <v>3516</v>
      </c>
      <c r="G1943" s="43" t="str">
        <f t="shared" si="520"/>
        <v>53,07</v>
      </c>
      <c r="H1943" s="43" t="str">
        <f t="shared" si="514"/>
        <v>53,07</v>
      </c>
      <c r="I1943" s="43">
        <f t="shared" si="515"/>
        <v>56.07</v>
      </c>
      <c r="J1943" s="61" t="s">
        <v>3580</v>
      </c>
      <c r="K1943" s="58" t="str">
        <f>LEFT(J1943,FIND("zł",J1943)-2)</f>
        <v>976,74</v>
      </c>
      <c r="L1943" s="51">
        <f>ROUNDUP(K1943,0)</f>
        <v>977</v>
      </c>
      <c r="M1943" s="236">
        <v>1.2</v>
      </c>
      <c r="N1943" s="54">
        <v>60</v>
      </c>
      <c r="O1943" s="55">
        <f t="shared" si="518"/>
        <v>1232.3999999999999</v>
      </c>
      <c r="P1943" s="57">
        <f t="shared" si="519"/>
        <v>1232</v>
      </c>
      <c r="Q1943" s="23"/>
      <c r="R1943" s="23"/>
      <c r="S1943" s="46">
        <v>25</v>
      </c>
      <c r="T1943" s="46">
        <v>25</v>
      </c>
      <c r="U1943" s="46">
        <f t="shared" ref="U1943:U2006" si="523">IF(I1943&lt;=$AA$5,$AB$4,IF(I1943&lt;=$AA$15,$AB$6,IF(I1943&lt;=$AA$17,$AB$16,IF(I1943&lt;=$AA$19,AB$18,IF(I1943&lt;=$AA$21,AB$20,IF(I1943&lt;=$AA$23,AB$22,AB$23))))))</f>
        <v>200</v>
      </c>
      <c r="V1943" s="15">
        <f t="shared" si="521"/>
        <v>250</v>
      </c>
    </row>
    <row r="1944" spans="1:22" ht="13.5" customHeight="1">
      <c r="A1944" s="23" t="str">
        <f t="shared" si="513"/>
        <v>LW15 14060Kolor</v>
      </c>
      <c r="B1944" s="18" t="s">
        <v>99</v>
      </c>
      <c r="C1944" s="14" t="s">
        <v>2</v>
      </c>
      <c r="D1944" s="15">
        <v>140</v>
      </c>
      <c r="E1944" s="13">
        <v>60</v>
      </c>
      <c r="F1944" s="61" t="s">
        <v>2154</v>
      </c>
      <c r="G1944" s="43" t="str">
        <f t="shared" si="520"/>
        <v>47,35</v>
      </c>
      <c r="H1944" s="43" t="str">
        <f t="shared" si="514"/>
        <v>47,35</v>
      </c>
      <c r="I1944" s="43">
        <f t="shared" si="515"/>
        <v>50.35</v>
      </c>
      <c r="J1944" s="61" t="s">
        <v>3581</v>
      </c>
      <c r="K1944" s="58" t="str">
        <f t="shared" ref="K1944:K1963" si="524">LEFT(J1944,FIND("zł",J1944)-2)</f>
        <v>739,58</v>
      </c>
      <c r="L1944" s="51">
        <f t="shared" ref="L1944:L1963" si="525">ROUNDUP(K1944,0)</f>
        <v>740</v>
      </c>
      <c r="M1944" s="236">
        <v>1.2</v>
      </c>
      <c r="N1944" s="54">
        <v>60</v>
      </c>
      <c r="O1944" s="55">
        <f t="shared" si="518"/>
        <v>948</v>
      </c>
      <c r="P1944" s="57">
        <f t="shared" si="519"/>
        <v>948</v>
      </c>
      <c r="Q1944" s="23"/>
      <c r="R1944" s="23"/>
      <c r="S1944" s="46">
        <v>25</v>
      </c>
      <c r="T1944" s="46">
        <v>25</v>
      </c>
      <c r="U1944" s="46">
        <f t="shared" si="523"/>
        <v>180</v>
      </c>
      <c r="V1944" s="15">
        <f t="shared" si="521"/>
        <v>230</v>
      </c>
    </row>
    <row r="1945" spans="1:22" ht="13.5" customHeight="1">
      <c r="A1945" s="23" t="str">
        <f t="shared" si="513"/>
        <v>LW16 14060Kolor</v>
      </c>
      <c r="B1945" s="18" t="s">
        <v>100</v>
      </c>
      <c r="C1945" s="14" t="s">
        <v>2</v>
      </c>
      <c r="D1945" s="15">
        <v>140</v>
      </c>
      <c r="E1945" s="13">
        <v>60</v>
      </c>
      <c r="F1945" s="61" t="s">
        <v>3517</v>
      </c>
      <c r="G1945" s="43" t="str">
        <f t="shared" si="520"/>
        <v>50,56</v>
      </c>
      <c r="H1945" s="43" t="str">
        <f t="shared" si="514"/>
        <v>50,56</v>
      </c>
      <c r="I1945" s="43">
        <f t="shared" si="515"/>
        <v>53.56</v>
      </c>
      <c r="J1945" s="61" t="s">
        <v>3582</v>
      </c>
      <c r="K1945" s="58" t="str">
        <f t="shared" si="524"/>
        <v>879,69</v>
      </c>
      <c r="L1945" s="51">
        <f t="shared" si="525"/>
        <v>880</v>
      </c>
      <c r="M1945" s="236">
        <v>1.2</v>
      </c>
      <c r="N1945" s="54">
        <v>60</v>
      </c>
      <c r="O1945" s="55">
        <f t="shared" si="518"/>
        <v>1116</v>
      </c>
      <c r="P1945" s="57">
        <f t="shared" si="519"/>
        <v>1116</v>
      </c>
      <c r="Q1945" s="23"/>
      <c r="R1945" s="23"/>
      <c r="S1945" s="46">
        <v>25</v>
      </c>
      <c r="T1945" s="46">
        <v>25</v>
      </c>
      <c r="U1945" s="46">
        <f t="shared" si="523"/>
        <v>180</v>
      </c>
      <c r="V1945" s="15">
        <f t="shared" si="521"/>
        <v>230</v>
      </c>
    </row>
    <row r="1946" spans="1:22" ht="13.5" customHeight="1">
      <c r="A1946" s="23" t="str">
        <f t="shared" si="513"/>
        <v>LW17 14060Kolor</v>
      </c>
      <c r="B1946" s="18" t="s">
        <v>101</v>
      </c>
      <c r="C1946" s="14" t="s">
        <v>2</v>
      </c>
      <c r="D1946" s="15">
        <v>140</v>
      </c>
      <c r="E1946" s="13">
        <v>60</v>
      </c>
      <c r="F1946" s="61" t="s">
        <v>3518</v>
      </c>
      <c r="G1946" s="43" t="str">
        <f t="shared" si="520"/>
        <v>50,73</v>
      </c>
      <c r="H1946" s="43" t="str">
        <f t="shared" si="514"/>
        <v>50,73</v>
      </c>
      <c r="I1946" s="43">
        <f t="shared" si="515"/>
        <v>53.73</v>
      </c>
      <c r="J1946" s="61" t="s">
        <v>3583</v>
      </c>
      <c r="K1946" s="58" t="str">
        <f t="shared" si="524"/>
        <v>956,94</v>
      </c>
      <c r="L1946" s="51">
        <f t="shared" si="525"/>
        <v>957</v>
      </c>
      <c r="M1946" s="236">
        <v>1.2</v>
      </c>
      <c r="N1946" s="54">
        <v>60</v>
      </c>
      <c r="O1946" s="55">
        <f t="shared" si="518"/>
        <v>1208.3999999999999</v>
      </c>
      <c r="P1946" s="57">
        <f t="shared" si="519"/>
        <v>1208</v>
      </c>
      <c r="Q1946" s="23"/>
      <c r="R1946" s="23"/>
      <c r="S1946" s="46">
        <v>25</v>
      </c>
      <c r="T1946" s="46">
        <v>25</v>
      </c>
      <c r="U1946" s="46">
        <f t="shared" si="523"/>
        <v>180</v>
      </c>
      <c r="V1946" s="15">
        <f t="shared" si="521"/>
        <v>230</v>
      </c>
    </row>
    <row r="1947" spans="1:22" ht="13.5" customHeight="1">
      <c r="A1947" s="23" t="str">
        <f t="shared" si="513"/>
        <v>LW18 14060Kolor</v>
      </c>
      <c r="B1947" s="18" t="s">
        <v>102</v>
      </c>
      <c r="C1947" s="14" t="s">
        <v>2</v>
      </c>
      <c r="D1947" s="15">
        <v>140</v>
      </c>
      <c r="E1947" s="13">
        <v>60</v>
      </c>
      <c r="F1947" s="61" t="s">
        <v>3337</v>
      </c>
      <c r="G1947" s="43" t="str">
        <f t="shared" si="520"/>
        <v>53,9</v>
      </c>
      <c r="H1947" s="43" t="str">
        <f t="shared" si="514"/>
        <v>53,9</v>
      </c>
      <c r="I1947" s="43">
        <f t="shared" si="515"/>
        <v>56.9</v>
      </c>
      <c r="J1947" s="61" t="s">
        <v>3584</v>
      </c>
      <c r="K1947" s="58" t="str">
        <f t="shared" si="524"/>
        <v>1015,88</v>
      </c>
      <c r="L1947" s="51">
        <f t="shared" si="525"/>
        <v>1016</v>
      </c>
      <c r="M1947" s="236">
        <v>1.2</v>
      </c>
      <c r="N1947" s="54">
        <v>60</v>
      </c>
      <c r="O1947" s="55">
        <f t="shared" si="518"/>
        <v>1279.2</v>
      </c>
      <c r="P1947" s="57">
        <f t="shared" si="519"/>
        <v>1279</v>
      </c>
      <c r="Q1947" s="23"/>
      <c r="R1947" s="23"/>
      <c r="S1947" s="46">
        <v>25</v>
      </c>
      <c r="T1947" s="46">
        <v>25</v>
      </c>
      <c r="U1947" s="46">
        <f t="shared" si="523"/>
        <v>200</v>
      </c>
      <c r="V1947" s="15">
        <f t="shared" si="521"/>
        <v>250</v>
      </c>
    </row>
    <row r="1948" spans="1:22" ht="13.5" customHeight="1">
      <c r="A1948" s="23" t="str">
        <f t="shared" si="513"/>
        <v>LW19 14060Kolor</v>
      </c>
      <c r="B1948" s="18" t="s">
        <v>103</v>
      </c>
      <c r="C1948" s="14" t="s">
        <v>2</v>
      </c>
      <c r="D1948" s="15">
        <v>140</v>
      </c>
      <c r="E1948" s="13">
        <v>60</v>
      </c>
      <c r="F1948" s="61" t="s">
        <v>3519</v>
      </c>
      <c r="G1948" s="43" t="str">
        <f t="shared" si="520"/>
        <v>48,21</v>
      </c>
      <c r="H1948" s="43" t="str">
        <f t="shared" si="514"/>
        <v>48,21</v>
      </c>
      <c r="I1948" s="43">
        <f t="shared" si="515"/>
        <v>51.21</v>
      </c>
      <c r="J1948" s="61" t="s">
        <v>3585</v>
      </c>
      <c r="K1948" s="58" t="str">
        <f t="shared" si="524"/>
        <v>821,69</v>
      </c>
      <c r="L1948" s="51">
        <f t="shared" si="525"/>
        <v>822</v>
      </c>
      <c r="M1948" s="236">
        <v>1.2</v>
      </c>
      <c r="N1948" s="54">
        <v>60</v>
      </c>
      <c r="O1948" s="55">
        <f t="shared" si="518"/>
        <v>1046.4000000000001</v>
      </c>
      <c r="P1948" s="57">
        <f t="shared" si="519"/>
        <v>1046</v>
      </c>
      <c r="Q1948" s="23"/>
      <c r="R1948" s="23"/>
      <c r="S1948" s="46">
        <v>25</v>
      </c>
      <c r="T1948" s="46">
        <v>25</v>
      </c>
      <c r="U1948" s="46">
        <f t="shared" si="523"/>
        <v>180</v>
      </c>
      <c r="V1948" s="15">
        <f t="shared" si="521"/>
        <v>230</v>
      </c>
    </row>
    <row r="1949" spans="1:22" ht="13.5" customHeight="1">
      <c r="A1949" s="23" t="str">
        <f t="shared" si="513"/>
        <v>LW20 14060Kolor</v>
      </c>
      <c r="B1949" s="18" t="s">
        <v>105</v>
      </c>
      <c r="C1949" s="14" t="s">
        <v>2</v>
      </c>
      <c r="D1949" s="15">
        <v>140</v>
      </c>
      <c r="E1949" s="13">
        <v>60</v>
      </c>
      <c r="F1949" s="61" t="s">
        <v>3520</v>
      </c>
      <c r="G1949" s="43" t="str">
        <f t="shared" si="520"/>
        <v>51,42</v>
      </c>
      <c r="H1949" s="43" t="str">
        <f t="shared" si="514"/>
        <v>51,42</v>
      </c>
      <c r="I1949" s="43">
        <f t="shared" si="515"/>
        <v>54.42</v>
      </c>
      <c r="J1949" s="61" t="s">
        <v>3586</v>
      </c>
      <c r="K1949" s="58" t="str">
        <f t="shared" si="524"/>
        <v>916,14</v>
      </c>
      <c r="L1949" s="51">
        <f t="shared" si="525"/>
        <v>917</v>
      </c>
      <c r="M1949" s="236">
        <v>1.2</v>
      </c>
      <c r="N1949" s="54">
        <v>60</v>
      </c>
      <c r="O1949" s="55">
        <f t="shared" si="518"/>
        <v>1160.3999999999999</v>
      </c>
      <c r="P1949" s="57">
        <f t="shared" si="519"/>
        <v>1160</v>
      </c>
      <c r="Q1949" s="23"/>
      <c r="R1949" s="23"/>
      <c r="S1949" s="46">
        <v>25</v>
      </c>
      <c r="T1949" s="46">
        <v>25</v>
      </c>
      <c r="U1949" s="46">
        <f t="shared" si="523"/>
        <v>180</v>
      </c>
      <c r="V1949" s="15">
        <f t="shared" si="521"/>
        <v>230</v>
      </c>
    </row>
    <row r="1950" spans="1:22" ht="13.5" customHeight="1">
      <c r="A1950" s="23" t="str">
        <f t="shared" si="513"/>
        <v>LW2514060Kolor</v>
      </c>
      <c r="B1950" s="18" t="s">
        <v>559</v>
      </c>
      <c r="C1950" s="14" t="s">
        <v>2</v>
      </c>
      <c r="D1950" s="15">
        <v>140</v>
      </c>
      <c r="E1950" s="13">
        <v>60</v>
      </c>
      <c r="F1950" s="61" t="s">
        <v>2347</v>
      </c>
      <c r="G1950" s="43" t="str">
        <f t="shared" si="520"/>
        <v>39,29</v>
      </c>
      <c r="H1950" s="43" t="str">
        <f t="shared" si="514"/>
        <v>39,29</v>
      </c>
      <c r="I1950" s="43">
        <f t="shared" si="515"/>
        <v>42.29</v>
      </c>
      <c r="J1950" s="61" t="s">
        <v>3587</v>
      </c>
      <c r="K1950" s="58" t="str">
        <f t="shared" si="524"/>
        <v>718,65</v>
      </c>
      <c r="L1950" s="51">
        <f t="shared" si="525"/>
        <v>719</v>
      </c>
      <c r="M1950" s="236">
        <v>1.2</v>
      </c>
      <c r="N1950" s="54">
        <v>60</v>
      </c>
      <c r="O1950" s="55">
        <f t="shared" si="518"/>
        <v>922.8</v>
      </c>
      <c r="P1950" s="57">
        <f t="shared" si="519"/>
        <v>922</v>
      </c>
      <c r="Q1950" s="23"/>
      <c r="R1950" s="23"/>
      <c r="S1950" s="46">
        <v>25</v>
      </c>
      <c r="T1950" s="46">
        <v>25</v>
      </c>
      <c r="U1950" s="46">
        <f t="shared" si="523"/>
        <v>160</v>
      </c>
      <c r="V1950" s="15">
        <f t="shared" si="521"/>
        <v>210</v>
      </c>
    </row>
    <row r="1951" spans="1:22" ht="13.5" customHeight="1">
      <c r="A1951" s="23" t="str">
        <f t="shared" si="513"/>
        <v>LW2614060Kolor</v>
      </c>
      <c r="B1951" s="18" t="s">
        <v>560</v>
      </c>
      <c r="C1951" s="14" t="s">
        <v>2</v>
      </c>
      <c r="D1951" s="15">
        <v>140</v>
      </c>
      <c r="E1951" s="13">
        <v>60</v>
      </c>
      <c r="F1951" s="61" t="s">
        <v>2038</v>
      </c>
      <c r="G1951" s="43" t="str">
        <f t="shared" si="520"/>
        <v>42,49</v>
      </c>
      <c r="H1951" s="43" t="str">
        <f t="shared" si="514"/>
        <v>42,49</v>
      </c>
      <c r="I1951" s="43">
        <f t="shared" si="515"/>
        <v>45.49</v>
      </c>
      <c r="J1951" s="61" t="s">
        <v>3588</v>
      </c>
      <c r="K1951" s="58" t="str">
        <f t="shared" si="524"/>
        <v>845,35</v>
      </c>
      <c r="L1951" s="51">
        <f t="shared" si="525"/>
        <v>846</v>
      </c>
      <c r="M1951" s="236">
        <v>1.2</v>
      </c>
      <c r="N1951" s="54">
        <v>60</v>
      </c>
      <c r="O1951" s="55">
        <f t="shared" si="518"/>
        <v>1075.1999999999998</v>
      </c>
      <c r="P1951" s="57">
        <f t="shared" si="519"/>
        <v>1075</v>
      </c>
      <c r="Q1951" s="23"/>
      <c r="R1951" s="23"/>
      <c r="S1951" s="46">
        <v>25</v>
      </c>
      <c r="T1951" s="46">
        <v>25</v>
      </c>
      <c r="U1951" s="46">
        <f t="shared" si="523"/>
        <v>160</v>
      </c>
      <c r="V1951" s="15">
        <f t="shared" si="521"/>
        <v>210</v>
      </c>
    </row>
    <row r="1952" spans="1:22" ht="13.5" customHeight="1">
      <c r="A1952" s="23" t="str">
        <f t="shared" si="513"/>
        <v>LW2714060Kolor</v>
      </c>
      <c r="B1952" s="18" t="s">
        <v>1738</v>
      </c>
      <c r="C1952" s="14" t="s">
        <v>2</v>
      </c>
      <c r="D1952" s="15">
        <v>140</v>
      </c>
      <c r="E1952" s="13">
        <v>60</v>
      </c>
      <c r="F1952" s="61" t="s">
        <v>40</v>
      </c>
      <c r="G1952" s="43" t="str">
        <f t="shared" si="520"/>
        <v>42,79</v>
      </c>
      <c r="H1952" s="43" t="str">
        <f t="shared" si="514"/>
        <v>42,79</v>
      </c>
      <c r="I1952" s="43">
        <f t="shared" si="515"/>
        <v>45.79</v>
      </c>
      <c r="J1952" s="61" t="s">
        <v>3589</v>
      </c>
      <c r="K1952" s="58" t="str">
        <f t="shared" si="524"/>
        <v>814,64</v>
      </c>
      <c r="L1952" s="51">
        <f t="shared" si="525"/>
        <v>815</v>
      </c>
      <c r="M1952" s="236">
        <v>1.2</v>
      </c>
      <c r="N1952" s="54">
        <v>60</v>
      </c>
      <c r="O1952" s="55">
        <f t="shared" si="518"/>
        <v>1038</v>
      </c>
      <c r="P1952" s="57">
        <f t="shared" si="519"/>
        <v>1038</v>
      </c>
      <c r="Q1952" s="23"/>
      <c r="R1952" s="23"/>
      <c r="S1952" s="46">
        <v>25</v>
      </c>
      <c r="T1952" s="46">
        <v>25</v>
      </c>
      <c r="U1952" s="46">
        <f t="shared" si="523"/>
        <v>160</v>
      </c>
      <c r="V1952" s="15">
        <f t="shared" si="521"/>
        <v>210</v>
      </c>
    </row>
    <row r="1953" spans="1:22" ht="13.5" customHeight="1">
      <c r="A1953" s="23" t="str">
        <f t="shared" si="513"/>
        <v>LW2814060Kolor</v>
      </c>
      <c r="B1953" s="18" t="s">
        <v>1739</v>
      </c>
      <c r="C1953" s="14" t="s">
        <v>2</v>
      </c>
      <c r="D1953" s="15">
        <v>140</v>
      </c>
      <c r="E1953" s="13">
        <v>60</v>
      </c>
      <c r="F1953" s="61" t="s">
        <v>3521</v>
      </c>
      <c r="G1953" s="43" t="str">
        <f t="shared" si="520"/>
        <v>46,12</v>
      </c>
      <c r="H1953" s="43" t="str">
        <f t="shared" si="514"/>
        <v>46,12</v>
      </c>
      <c r="I1953" s="43">
        <f t="shared" si="515"/>
        <v>49.12</v>
      </c>
      <c r="J1953" s="61" t="s">
        <v>3590</v>
      </c>
      <c r="K1953" s="58" t="str">
        <f t="shared" si="524"/>
        <v>961,61</v>
      </c>
      <c r="L1953" s="51">
        <f t="shared" si="525"/>
        <v>962</v>
      </c>
      <c r="M1953" s="236">
        <v>1.2</v>
      </c>
      <c r="N1953" s="54">
        <v>60</v>
      </c>
      <c r="O1953" s="55">
        <f t="shared" si="518"/>
        <v>1214.3999999999999</v>
      </c>
      <c r="P1953" s="57">
        <f t="shared" si="519"/>
        <v>1214</v>
      </c>
      <c r="Q1953" s="23"/>
      <c r="R1953" s="23"/>
      <c r="S1953" s="46">
        <v>25</v>
      </c>
      <c r="T1953" s="46">
        <v>25</v>
      </c>
      <c r="U1953" s="46">
        <f t="shared" si="523"/>
        <v>160</v>
      </c>
      <c r="V1953" s="15">
        <f t="shared" si="521"/>
        <v>210</v>
      </c>
    </row>
    <row r="1954" spans="1:22" ht="13.5" customHeight="1">
      <c r="A1954" s="23" t="str">
        <f t="shared" si="513"/>
        <v>LW2914060Kolor</v>
      </c>
      <c r="B1954" s="18" t="s">
        <v>1740</v>
      </c>
      <c r="C1954" s="14" t="s">
        <v>2</v>
      </c>
      <c r="D1954" s="15">
        <v>140</v>
      </c>
      <c r="E1954" s="13">
        <v>60</v>
      </c>
      <c r="F1954" s="61" t="s">
        <v>3172</v>
      </c>
      <c r="G1954" s="43" t="str">
        <f t="shared" si="520"/>
        <v>49,04</v>
      </c>
      <c r="H1954" s="43" t="str">
        <f t="shared" si="514"/>
        <v>49,04</v>
      </c>
      <c r="I1954" s="43">
        <f t="shared" si="515"/>
        <v>52.04</v>
      </c>
      <c r="J1954" s="61" t="s">
        <v>3591</v>
      </c>
      <c r="K1954" s="58" t="str">
        <f t="shared" si="524"/>
        <v>904,61</v>
      </c>
      <c r="L1954" s="51">
        <f t="shared" si="525"/>
        <v>905</v>
      </c>
      <c r="M1954" s="236">
        <v>1.2</v>
      </c>
      <c r="N1954" s="54">
        <v>60</v>
      </c>
      <c r="O1954" s="55">
        <f t="shared" si="518"/>
        <v>1146</v>
      </c>
      <c r="P1954" s="57">
        <f t="shared" si="519"/>
        <v>1146</v>
      </c>
      <c r="Q1954" s="23"/>
      <c r="R1954" s="23"/>
      <c r="S1954" s="46">
        <v>25</v>
      </c>
      <c r="T1954" s="46">
        <v>25</v>
      </c>
      <c r="U1954" s="46">
        <f t="shared" si="523"/>
        <v>180</v>
      </c>
      <c r="V1954" s="15">
        <f t="shared" si="521"/>
        <v>230</v>
      </c>
    </row>
    <row r="1955" spans="1:22" ht="13.5" customHeight="1">
      <c r="A1955" s="23" t="str">
        <f t="shared" si="513"/>
        <v>LW3014060Kolor</v>
      </c>
      <c r="B1955" s="18" t="s">
        <v>1742</v>
      </c>
      <c r="C1955" s="14" t="s">
        <v>2</v>
      </c>
      <c r="D1955" s="15">
        <v>140</v>
      </c>
      <c r="E1955" s="13">
        <v>60</v>
      </c>
      <c r="F1955" s="61" t="s">
        <v>3522</v>
      </c>
      <c r="G1955" s="43" t="str">
        <f t="shared" si="520"/>
        <v>52,37</v>
      </c>
      <c r="H1955" s="43" t="str">
        <f t="shared" si="514"/>
        <v>52,37</v>
      </c>
      <c r="I1955" s="43">
        <f t="shared" si="515"/>
        <v>55.37</v>
      </c>
      <c r="J1955" s="61" t="s">
        <v>3592</v>
      </c>
      <c r="K1955" s="58" t="str">
        <f t="shared" si="524"/>
        <v>1093,17</v>
      </c>
      <c r="L1955" s="51">
        <f t="shared" si="525"/>
        <v>1094</v>
      </c>
      <c r="M1955" s="236">
        <v>1.2</v>
      </c>
      <c r="N1955" s="54">
        <v>60</v>
      </c>
      <c r="O1955" s="55">
        <f t="shared" si="518"/>
        <v>1372.8</v>
      </c>
      <c r="P1955" s="57">
        <f t="shared" si="519"/>
        <v>1372</v>
      </c>
      <c r="Q1955" s="23"/>
      <c r="R1955" s="23"/>
      <c r="S1955" s="46">
        <v>25</v>
      </c>
      <c r="T1955" s="46">
        <v>25</v>
      </c>
      <c r="U1955" s="46">
        <f t="shared" si="523"/>
        <v>200</v>
      </c>
      <c r="V1955" s="15">
        <f t="shared" si="521"/>
        <v>250</v>
      </c>
    </row>
    <row r="1956" spans="1:22" ht="13.5" customHeight="1">
      <c r="A1956" s="23" t="str">
        <f t="shared" si="513"/>
        <v>LW3114060Kolor</v>
      </c>
      <c r="B1956" s="18" t="s">
        <v>1743</v>
      </c>
      <c r="C1956" s="14" t="s">
        <v>2</v>
      </c>
      <c r="D1956" s="15">
        <v>140</v>
      </c>
      <c r="E1956" s="13">
        <v>60</v>
      </c>
      <c r="F1956" s="61" t="s">
        <v>3523</v>
      </c>
      <c r="G1956" s="43" t="str">
        <f t="shared" si="520"/>
        <v>53,35</v>
      </c>
      <c r="H1956" s="43" t="str">
        <f t="shared" si="514"/>
        <v>53,35</v>
      </c>
      <c r="I1956" s="43">
        <f t="shared" si="515"/>
        <v>56.35</v>
      </c>
      <c r="J1956" s="61" t="s">
        <v>3593</v>
      </c>
      <c r="K1956" s="58" t="str">
        <f t="shared" si="524"/>
        <v>1057,99</v>
      </c>
      <c r="L1956" s="51">
        <f t="shared" si="525"/>
        <v>1058</v>
      </c>
      <c r="M1956" s="53">
        <v>1.1000000000000001</v>
      </c>
      <c r="N1956" s="54">
        <v>60</v>
      </c>
      <c r="O1956" s="55">
        <f t="shared" si="518"/>
        <v>1223.8000000000002</v>
      </c>
      <c r="P1956" s="57">
        <f t="shared" si="519"/>
        <v>1223</v>
      </c>
      <c r="Q1956" s="23"/>
      <c r="R1956" s="23"/>
      <c r="S1956" s="46">
        <v>25</v>
      </c>
      <c r="T1956" s="46">
        <v>25</v>
      </c>
      <c r="U1956" s="46">
        <f t="shared" si="523"/>
        <v>200</v>
      </c>
      <c r="V1956" s="15">
        <f t="shared" si="521"/>
        <v>250</v>
      </c>
    </row>
    <row r="1957" spans="1:22" ht="13.5" customHeight="1">
      <c r="A1957" s="23" t="str">
        <f t="shared" si="513"/>
        <v>LW3214060Kolor</v>
      </c>
      <c r="B1957" s="18" t="s">
        <v>1744</v>
      </c>
      <c r="C1957" s="14" t="s">
        <v>2</v>
      </c>
      <c r="D1957" s="15">
        <v>140</v>
      </c>
      <c r="E1957" s="13">
        <v>60</v>
      </c>
      <c r="F1957" s="61" t="s">
        <v>3524</v>
      </c>
      <c r="G1957" s="43" t="str">
        <f t="shared" si="520"/>
        <v>56,68</v>
      </c>
      <c r="H1957" s="43" t="str">
        <f t="shared" si="514"/>
        <v>56,68</v>
      </c>
      <c r="I1957" s="43">
        <f t="shared" si="515"/>
        <v>59.68</v>
      </c>
      <c r="J1957" s="61" t="s">
        <v>3594</v>
      </c>
      <c r="K1957" s="58" t="str">
        <f t="shared" si="524"/>
        <v>1208,34</v>
      </c>
      <c r="L1957" s="51">
        <f t="shared" si="525"/>
        <v>1209</v>
      </c>
      <c r="M1957" s="53">
        <v>1.1000000000000001</v>
      </c>
      <c r="N1957" s="54">
        <v>60</v>
      </c>
      <c r="O1957" s="55">
        <f t="shared" si="518"/>
        <v>1389.9</v>
      </c>
      <c r="P1957" s="57">
        <f t="shared" si="519"/>
        <v>1389</v>
      </c>
      <c r="Q1957" s="23"/>
      <c r="R1957" s="23"/>
      <c r="S1957" s="46">
        <v>25</v>
      </c>
      <c r="T1957" s="46">
        <v>25</v>
      </c>
      <c r="U1957" s="46">
        <f t="shared" si="523"/>
        <v>200</v>
      </c>
      <c r="V1957" s="15">
        <f t="shared" si="521"/>
        <v>250</v>
      </c>
    </row>
    <row r="1958" spans="1:22" ht="13.5" customHeight="1">
      <c r="A1958" s="23" t="str">
        <f t="shared" si="513"/>
        <v>LW3314060Kolor</v>
      </c>
      <c r="B1958" s="18" t="s">
        <v>1745</v>
      </c>
      <c r="C1958" s="14" t="s">
        <v>2</v>
      </c>
      <c r="D1958" s="15">
        <v>140</v>
      </c>
      <c r="E1958" s="13">
        <v>60</v>
      </c>
      <c r="F1958" s="61" t="s">
        <v>3525</v>
      </c>
      <c r="G1958" s="43" t="str">
        <f t="shared" si="520"/>
        <v>58,12</v>
      </c>
      <c r="H1958" s="43" t="str">
        <f t="shared" si="514"/>
        <v>58,12</v>
      </c>
      <c r="I1958" s="43">
        <f t="shared" si="515"/>
        <v>61.12</v>
      </c>
      <c r="J1958" s="61" t="s">
        <v>3595</v>
      </c>
      <c r="K1958" s="58" t="str">
        <f t="shared" si="524"/>
        <v>1049,57</v>
      </c>
      <c r="L1958" s="51">
        <f t="shared" si="525"/>
        <v>1050</v>
      </c>
      <c r="M1958" s="53">
        <v>1.1000000000000001</v>
      </c>
      <c r="N1958" s="54">
        <v>60</v>
      </c>
      <c r="O1958" s="55">
        <f t="shared" si="518"/>
        <v>1215</v>
      </c>
      <c r="P1958" s="57">
        <f t="shared" si="519"/>
        <v>1215</v>
      </c>
      <c r="Q1958" s="23"/>
      <c r="R1958" s="23"/>
      <c r="S1958" s="46">
        <v>25</v>
      </c>
      <c r="T1958" s="46">
        <v>25</v>
      </c>
      <c r="U1958" s="46">
        <f t="shared" si="523"/>
        <v>200</v>
      </c>
      <c r="V1958" s="15">
        <f t="shared" si="521"/>
        <v>250</v>
      </c>
    </row>
    <row r="1959" spans="1:22" ht="13.5" customHeight="1">
      <c r="A1959" s="23" t="str">
        <f t="shared" si="513"/>
        <v>LW3414060Kolor</v>
      </c>
      <c r="B1959" s="18" t="s">
        <v>1746</v>
      </c>
      <c r="C1959" s="14" t="s">
        <v>2</v>
      </c>
      <c r="D1959" s="15">
        <v>140</v>
      </c>
      <c r="E1959" s="13">
        <v>60</v>
      </c>
      <c r="F1959" s="61" t="s">
        <v>3526</v>
      </c>
      <c r="G1959" s="43" t="str">
        <f t="shared" si="520"/>
        <v>57,11</v>
      </c>
      <c r="H1959" s="43" t="str">
        <f t="shared" si="514"/>
        <v>57,11</v>
      </c>
      <c r="I1959" s="43">
        <f t="shared" si="515"/>
        <v>60.11</v>
      </c>
      <c r="J1959" s="61" t="s">
        <v>3596</v>
      </c>
      <c r="K1959" s="58" t="str">
        <f t="shared" si="524"/>
        <v>1215,36</v>
      </c>
      <c r="L1959" s="51">
        <f t="shared" si="525"/>
        <v>1216</v>
      </c>
      <c r="M1959" s="53">
        <v>1.1000000000000001</v>
      </c>
      <c r="N1959" s="54">
        <v>60</v>
      </c>
      <c r="O1959" s="55">
        <f t="shared" si="518"/>
        <v>1397.6000000000001</v>
      </c>
      <c r="P1959" s="57">
        <f t="shared" si="519"/>
        <v>1397</v>
      </c>
      <c r="Q1959" s="23"/>
      <c r="R1959" s="23"/>
      <c r="S1959" s="46">
        <v>25</v>
      </c>
      <c r="T1959" s="46">
        <v>25</v>
      </c>
      <c r="U1959" s="46">
        <f t="shared" si="523"/>
        <v>200</v>
      </c>
      <c r="V1959" s="15">
        <f t="shared" si="521"/>
        <v>250</v>
      </c>
    </row>
    <row r="1960" spans="1:22" ht="13.5" customHeight="1">
      <c r="A1960" s="23" t="str">
        <f t="shared" si="513"/>
        <v>LW3514060Kolor</v>
      </c>
      <c r="B1960" s="18" t="s">
        <v>1747</v>
      </c>
      <c r="C1960" s="14" t="s">
        <v>2</v>
      </c>
      <c r="D1960" s="15">
        <v>140</v>
      </c>
      <c r="E1960" s="13">
        <v>60</v>
      </c>
      <c r="F1960" s="61" t="s">
        <v>3527</v>
      </c>
      <c r="G1960" s="43" t="str">
        <f t="shared" si="520"/>
        <v>48,38</v>
      </c>
      <c r="H1960" s="43" t="str">
        <f t="shared" si="514"/>
        <v>48,38</v>
      </c>
      <c r="I1960" s="43">
        <f t="shared" si="515"/>
        <v>51.38</v>
      </c>
      <c r="J1960" s="61" t="s">
        <v>3597</v>
      </c>
      <c r="K1960" s="58" t="str">
        <f t="shared" si="524"/>
        <v>830,42</v>
      </c>
      <c r="L1960" s="51">
        <f t="shared" si="525"/>
        <v>831</v>
      </c>
      <c r="M1960" s="53">
        <v>1.1000000000000001</v>
      </c>
      <c r="N1960" s="54">
        <v>60</v>
      </c>
      <c r="O1960" s="55">
        <f t="shared" si="518"/>
        <v>974.1</v>
      </c>
      <c r="P1960" s="57">
        <f t="shared" si="519"/>
        <v>974</v>
      </c>
      <c r="Q1960" s="23"/>
      <c r="R1960" s="23"/>
      <c r="S1960" s="46">
        <v>25</v>
      </c>
      <c r="T1960" s="46">
        <v>25</v>
      </c>
      <c r="U1960" s="46">
        <f t="shared" si="523"/>
        <v>180</v>
      </c>
      <c r="V1960" s="15">
        <f t="shared" si="521"/>
        <v>230</v>
      </c>
    </row>
    <row r="1961" spans="1:22" ht="13.5" customHeight="1">
      <c r="A1961" s="23" t="str">
        <f t="shared" si="513"/>
        <v>LW3614060Kolor</v>
      </c>
      <c r="B1961" s="18" t="s">
        <v>1748</v>
      </c>
      <c r="C1961" s="14" t="s">
        <v>2</v>
      </c>
      <c r="D1961" s="15">
        <v>140</v>
      </c>
      <c r="E1961" s="13">
        <v>60</v>
      </c>
      <c r="F1961" s="61" t="s">
        <v>3528</v>
      </c>
      <c r="G1961" s="43" t="str">
        <f t="shared" si="520"/>
        <v>51,71</v>
      </c>
      <c r="H1961" s="43" t="str">
        <f t="shared" si="514"/>
        <v>51,71</v>
      </c>
      <c r="I1961" s="43">
        <f t="shared" si="515"/>
        <v>54.71</v>
      </c>
      <c r="J1961" s="61" t="s">
        <v>3598</v>
      </c>
      <c r="K1961" s="58" t="str">
        <f t="shared" si="524"/>
        <v>980,77</v>
      </c>
      <c r="L1961" s="51">
        <f t="shared" si="525"/>
        <v>981</v>
      </c>
      <c r="M1961" s="53">
        <v>1.1000000000000001</v>
      </c>
      <c r="N1961" s="54">
        <v>60</v>
      </c>
      <c r="O1961" s="55">
        <f t="shared" si="518"/>
        <v>1139.1000000000001</v>
      </c>
      <c r="P1961" s="57">
        <f t="shared" si="519"/>
        <v>1139</v>
      </c>
      <c r="Q1961" s="23"/>
      <c r="R1961" s="23"/>
      <c r="S1961" s="46">
        <v>25</v>
      </c>
      <c r="T1961" s="46">
        <v>25</v>
      </c>
      <c r="U1961" s="46">
        <f t="shared" si="523"/>
        <v>180</v>
      </c>
      <c r="V1961" s="15">
        <f t="shared" si="521"/>
        <v>230</v>
      </c>
    </row>
    <row r="1962" spans="1:22" ht="13.5" customHeight="1">
      <c r="A1962" s="23" t="str">
        <f t="shared" si="513"/>
        <v>LW3714060Kolor</v>
      </c>
      <c r="B1962" s="18" t="s">
        <v>1907</v>
      </c>
      <c r="C1962" s="14" t="s">
        <v>2</v>
      </c>
      <c r="D1962" s="15">
        <v>140</v>
      </c>
      <c r="E1962" s="13">
        <v>60</v>
      </c>
      <c r="F1962" s="61" t="s">
        <v>3529</v>
      </c>
      <c r="G1962" s="43" t="str">
        <f t="shared" si="520"/>
        <v>48,15</v>
      </c>
      <c r="H1962" s="43" t="str">
        <f t="shared" si="514"/>
        <v>48,15</v>
      </c>
      <c r="I1962" s="43">
        <f t="shared" si="515"/>
        <v>51.15</v>
      </c>
      <c r="J1962" s="61" t="s">
        <v>3599</v>
      </c>
      <c r="K1962" s="58" t="str">
        <f t="shared" si="524"/>
        <v>765,14</v>
      </c>
      <c r="L1962" s="51">
        <f t="shared" si="525"/>
        <v>766</v>
      </c>
      <c r="M1962" s="53">
        <v>1.1000000000000001</v>
      </c>
      <c r="N1962" s="54">
        <v>60</v>
      </c>
      <c r="O1962" s="55">
        <f t="shared" si="518"/>
        <v>902.6</v>
      </c>
      <c r="P1962" s="57">
        <f t="shared" si="519"/>
        <v>902</v>
      </c>
      <c r="Q1962" s="23"/>
      <c r="R1962" s="23"/>
      <c r="S1962" s="46">
        <v>25</v>
      </c>
      <c r="T1962" s="46">
        <v>25</v>
      </c>
      <c r="U1962" s="46">
        <f t="shared" si="523"/>
        <v>180</v>
      </c>
      <c r="V1962" s="15">
        <f t="shared" si="521"/>
        <v>230</v>
      </c>
    </row>
    <row r="1963" spans="1:22" s="4" customFormat="1" ht="13.5" customHeight="1">
      <c r="A1963" s="23" t="str">
        <f t="shared" si="513"/>
        <v>LW3814060Kolor</v>
      </c>
      <c r="B1963" s="18" t="s">
        <v>1978</v>
      </c>
      <c r="C1963" s="14" t="s">
        <v>2</v>
      </c>
      <c r="D1963" s="15">
        <v>140</v>
      </c>
      <c r="E1963" s="13">
        <v>60</v>
      </c>
      <c r="F1963" s="61" t="s">
        <v>3530</v>
      </c>
      <c r="G1963" s="43" t="str">
        <f t="shared" si="520"/>
        <v>49,14</v>
      </c>
      <c r="H1963" s="43" t="str">
        <f t="shared" si="514"/>
        <v>49,14</v>
      </c>
      <c r="I1963" s="43">
        <f t="shared" si="515"/>
        <v>52.14</v>
      </c>
      <c r="J1963" s="61" t="s">
        <v>3600</v>
      </c>
      <c r="K1963" s="58" t="str">
        <f t="shared" si="524"/>
        <v>898,96</v>
      </c>
      <c r="L1963" s="51">
        <f t="shared" si="525"/>
        <v>899</v>
      </c>
      <c r="M1963" s="53">
        <v>1.1000000000000001</v>
      </c>
      <c r="N1963" s="54">
        <v>60</v>
      </c>
      <c r="O1963" s="55">
        <f t="shared" si="518"/>
        <v>1048.9000000000001</v>
      </c>
      <c r="P1963" s="57">
        <f t="shared" si="519"/>
        <v>1048</v>
      </c>
      <c r="Q1963" s="23"/>
      <c r="R1963" s="23"/>
      <c r="S1963" s="46">
        <v>25</v>
      </c>
      <c r="T1963" s="46">
        <v>25</v>
      </c>
      <c r="U1963" s="46">
        <f t="shared" si="523"/>
        <v>180</v>
      </c>
      <c r="V1963" s="15">
        <f t="shared" si="521"/>
        <v>230</v>
      </c>
    </row>
    <row r="1964" spans="1:22" ht="13.5" customHeight="1">
      <c r="A1964" s="235" t="str">
        <f t="shared" ref="A1964:A2000" si="526">CONCATENATE(B1964,D1964,E1964,C1964)</f>
        <v>LW duble 1 14060Drewnopodobne</v>
      </c>
      <c r="B1964" s="18" t="s">
        <v>90</v>
      </c>
      <c r="C1964" s="14" t="s">
        <v>432</v>
      </c>
      <c r="D1964" s="15">
        <v>140</v>
      </c>
      <c r="E1964" s="13">
        <v>60</v>
      </c>
      <c r="F1964" s="61" t="s">
        <v>3504</v>
      </c>
      <c r="G1964" s="43" t="str">
        <f t="shared" ref="G1964:G2000" si="527">LEFT(F1964,FIND("kg",F1964)-2)</f>
        <v>50,86</v>
      </c>
      <c r="H1964" s="43" t="str">
        <f t="shared" ref="H1964:H2000" si="528">MID(G1964,1,5)</f>
        <v>50,86</v>
      </c>
      <c r="I1964" s="43">
        <f>H1964+3</f>
        <v>53.86</v>
      </c>
      <c r="J1964" s="56"/>
      <c r="K1964" s="58">
        <f t="shared" ref="K1964:K2000" si="529">P1890+(P1927-P1890)/2</f>
        <v>946.5</v>
      </c>
      <c r="L1964" s="51">
        <f t="shared" ref="L1964:L2000" si="530">ROUNDUP(K1964,0)</f>
        <v>947</v>
      </c>
      <c r="M1964" s="53">
        <v>1.1000000000000001</v>
      </c>
      <c r="N1964" s="54">
        <v>60</v>
      </c>
      <c r="O1964" s="55">
        <f t="shared" ref="O1964:O2000" si="531">L1964*M1964+N1964</f>
        <v>1101.7</v>
      </c>
      <c r="P1964" s="57">
        <f t="shared" ref="P1964:P2000" si="532">INT(O1964)</f>
        <v>1101</v>
      </c>
      <c r="Q1964" s="23"/>
      <c r="R1964" s="23"/>
      <c r="S1964" s="46">
        <v>25</v>
      </c>
      <c r="T1964" s="46">
        <v>25</v>
      </c>
      <c r="U1964" s="46">
        <f t="shared" si="523"/>
        <v>180</v>
      </c>
      <c r="V1964" s="15">
        <f t="shared" ref="V1964:V2000" si="533">SUM(S1964:U1964)</f>
        <v>230</v>
      </c>
    </row>
    <row r="1965" spans="1:22" ht="13.5" customHeight="1">
      <c r="A1965" s="235" t="str">
        <f t="shared" si="526"/>
        <v>LW duble 2 14060Drewnopodobne</v>
      </c>
      <c r="B1965" s="18" t="s">
        <v>91</v>
      </c>
      <c r="C1965" s="14" t="s">
        <v>432</v>
      </c>
      <c r="D1965" s="15">
        <v>140</v>
      </c>
      <c r="E1965" s="13">
        <v>60</v>
      </c>
      <c r="F1965" s="61" t="s">
        <v>3505</v>
      </c>
      <c r="G1965" s="43" t="str">
        <f t="shared" si="527"/>
        <v>46,86</v>
      </c>
      <c r="H1965" s="43" t="str">
        <f t="shared" si="528"/>
        <v>46,86</v>
      </c>
      <c r="I1965" s="43">
        <f t="shared" ref="I1965:I2000" si="534">H1965+3</f>
        <v>49.86</v>
      </c>
      <c r="J1965" s="44"/>
      <c r="K1965" s="58">
        <f t="shared" si="529"/>
        <v>1035</v>
      </c>
      <c r="L1965" s="51">
        <f t="shared" si="530"/>
        <v>1035</v>
      </c>
      <c r="M1965" s="53">
        <v>1.1000000000000001</v>
      </c>
      <c r="N1965" s="54">
        <v>60</v>
      </c>
      <c r="O1965" s="55">
        <f t="shared" si="531"/>
        <v>1198.5</v>
      </c>
      <c r="P1965" s="57">
        <f t="shared" si="532"/>
        <v>1198</v>
      </c>
      <c r="Q1965" s="23"/>
      <c r="R1965" s="23"/>
      <c r="S1965" s="46">
        <v>25</v>
      </c>
      <c r="T1965" s="46">
        <v>25</v>
      </c>
      <c r="U1965" s="46">
        <f t="shared" si="523"/>
        <v>160</v>
      </c>
      <c r="V1965" s="15">
        <f t="shared" si="533"/>
        <v>210</v>
      </c>
    </row>
    <row r="1966" spans="1:22" ht="13.5" customHeight="1">
      <c r="A1966" s="235" t="str">
        <f t="shared" si="526"/>
        <v>LW duble 3 14060Drewnopodobne</v>
      </c>
      <c r="B1966" s="18" t="s">
        <v>92</v>
      </c>
      <c r="C1966" s="14" t="s">
        <v>432</v>
      </c>
      <c r="D1966" s="15">
        <v>140</v>
      </c>
      <c r="E1966" s="13">
        <v>60</v>
      </c>
      <c r="F1966" s="61" t="s">
        <v>3506</v>
      </c>
      <c r="G1966" s="43" t="str">
        <f t="shared" si="527"/>
        <v>55,89</v>
      </c>
      <c r="H1966" s="43" t="str">
        <f t="shared" si="528"/>
        <v>55,89</v>
      </c>
      <c r="I1966" s="43">
        <f t="shared" si="534"/>
        <v>58.89</v>
      </c>
      <c r="J1966" s="44"/>
      <c r="K1966" s="58">
        <f t="shared" si="529"/>
        <v>1304</v>
      </c>
      <c r="L1966" s="51">
        <f t="shared" si="530"/>
        <v>1304</v>
      </c>
      <c r="M1966" s="53">
        <v>1.1000000000000001</v>
      </c>
      <c r="N1966" s="54">
        <v>60</v>
      </c>
      <c r="O1966" s="55">
        <f t="shared" si="531"/>
        <v>1494.4</v>
      </c>
      <c r="P1966" s="57">
        <f t="shared" si="532"/>
        <v>1494</v>
      </c>
      <c r="Q1966" s="23"/>
      <c r="R1966" s="23"/>
      <c r="S1966" s="46">
        <v>25</v>
      </c>
      <c r="T1966" s="46">
        <v>25</v>
      </c>
      <c r="U1966" s="46">
        <f t="shared" si="523"/>
        <v>200</v>
      </c>
      <c r="V1966" s="15">
        <f t="shared" si="533"/>
        <v>250</v>
      </c>
    </row>
    <row r="1967" spans="1:22" ht="13.5" customHeight="1">
      <c r="A1967" s="235" t="str">
        <f t="shared" si="526"/>
        <v>LW1 14060Drewnopodobne</v>
      </c>
      <c r="B1967" s="18" t="s">
        <v>93</v>
      </c>
      <c r="C1967" s="14" t="s">
        <v>432</v>
      </c>
      <c r="D1967" s="15">
        <v>140</v>
      </c>
      <c r="E1967" s="13">
        <v>60</v>
      </c>
      <c r="F1967" s="61" t="s">
        <v>3507</v>
      </c>
      <c r="G1967" s="43" t="str">
        <f t="shared" si="527"/>
        <v>36,67</v>
      </c>
      <c r="H1967" s="43" t="str">
        <f t="shared" si="528"/>
        <v>36,67</v>
      </c>
      <c r="I1967" s="43">
        <f t="shared" si="534"/>
        <v>39.67</v>
      </c>
      <c r="J1967" s="44"/>
      <c r="K1967" s="58">
        <f t="shared" si="529"/>
        <v>666</v>
      </c>
      <c r="L1967" s="51">
        <f t="shared" si="530"/>
        <v>666</v>
      </c>
      <c r="M1967" s="53">
        <v>1.1000000000000001</v>
      </c>
      <c r="N1967" s="54">
        <v>60</v>
      </c>
      <c r="O1967" s="55">
        <f t="shared" si="531"/>
        <v>792.6</v>
      </c>
      <c r="P1967" s="57">
        <f t="shared" si="532"/>
        <v>792</v>
      </c>
      <c r="Q1967" s="23"/>
      <c r="R1967" s="23"/>
      <c r="S1967" s="46">
        <v>25</v>
      </c>
      <c r="T1967" s="46">
        <v>25</v>
      </c>
      <c r="U1967" s="46">
        <f t="shared" si="523"/>
        <v>120</v>
      </c>
      <c r="V1967" s="15">
        <f t="shared" si="533"/>
        <v>170</v>
      </c>
    </row>
    <row r="1968" spans="1:22" ht="13.5" customHeight="1">
      <c r="A1968" s="235" t="str">
        <f t="shared" si="526"/>
        <v>LW2 14060Drewnopodobne</v>
      </c>
      <c r="B1968" s="18" t="s">
        <v>104</v>
      </c>
      <c r="C1968" s="14" t="s">
        <v>432</v>
      </c>
      <c r="D1968" s="15">
        <v>140</v>
      </c>
      <c r="E1968" s="13">
        <v>60</v>
      </c>
      <c r="F1968" s="61" t="s">
        <v>1928</v>
      </c>
      <c r="G1968" s="43" t="str">
        <f t="shared" si="527"/>
        <v>38,26</v>
      </c>
      <c r="H1968" s="43" t="str">
        <f t="shared" si="528"/>
        <v>38,26</v>
      </c>
      <c r="I1968" s="43">
        <f t="shared" si="534"/>
        <v>41.26</v>
      </c>
      <c r="J1968" s="44"/>
      <c r="K1968" s="58">
        <f t="shared" si="529"/>
        <v>725</v>
      </c>
      <c r="L1968" s="51">
        <f t="shared" si="530"/>
        <v>725</v>
      </c>
      <c r="M1968" s="53">
        <v>1.1000000000000001</v>
      </c>
      <c r="N1968" s="54">
        <v>60</v>
      </c>
      <c r="O1968" s="55">
        <f t="shared" si="531"/>
        <v>857.50000000000011</v>
      </c>
      <c r="P1968" s="57">
        <f t="shared" si="532"/>
        <v>857</v>
      </c>
      <c r="Q1968" s="23"/>
      <c r="R1968" s="23"/>
      <c r="S1968" s="46">
        <v>25</v>
      </c>
      <c r="T1968" s="46">
        <v>25</v>
      </c>
      <c r="U1968" s="46">
        <f t="shared" si="523"/>
        <v>160</v>
      </c>
      <c r="V1968" s="15">
        <f t="shared" si="533"/>
        <v>210</v>
      </c>
    </row>
    <row r="1969" spans="1:22" ht="13.5" customHeight="1">
      <c r="A1969" s="235" t="str">
        <f t="shared" si="526"/>
        <v>LW3 14060Drewnopodobne</v>
      </c>
      <c r="B1969" s="18" t="s">
        <v>106</v>
      </c>
      <c r="C1969" s="14" t="s">
        <v>432</v>
      </c>
      <c r="D1969" s="15">
        <v>140</v>
      </c>
      <c r="E1969" s="13">
        <v>60</v>
      </c>
      <c r="F1969" s="61" t="s">
        <v>3508</v>
      </c>
      <c r="G1969" s="43" t="str">
        <f t="shared" si="527"/>
        <v>38,85</v>
      </c>
      <c r="H1969" s="43" t="str">
        <f t="shared" si="528"/>
        <v>38,85</v>
      </c>
      <c r="I1969" s="43">
        <f t="shared" si="534"/>
        <v>41.85</v>
      </c>
      <c r="J1969" s="44"/>
      <c r="K1969" s="58">
        <f t="shared" si="529"/>
        <v>743</v>
      </c>
      <c r="L1969" s="51">
        <f t="shared" si="530"/>
        <v>743</v>
      </c>
      <c r="M1969" s="53">
        <v>1.1000000000000001</v>
      </c>
      <c r="N1969" s="54">
        <v>60</v>
      </c>
      <c r="O1969" s="55">
        <f t="shared" si="531"/>
        <v>877.30000000000007</v>
      </c>
      <c r="P1969" s="57">
        <f t="shared" si="532"/>
        <v>877</v>
      </c>
      <c r="Q1969" s="23"/>
      <c r="R1969" s="23"/>
      <c r="S1969" s="46">
        <v>25</v>
      </c>
      <c r="T1969" s="46">
        <v>25</v>
      </c>
      <c r="U1969" s="46">
        <f t="shared" si="523"/>
        <v>160</v>
      </c>
      <c r="V1969" s="15">
        <f t="shared" si="533"/>
        <v>210</v>
      </c>
    </row>
    <row r="1970" spans="1:22" ht="13.5" customHeight="1">
      <c r="A1970" s="235" t="str">
        <f t="shared" si="526"/>
        <v>LW4 14060Drewnopodobne</v>
      </c>
      <c r="B1970" s="18" t="s">
        <v>107</v>
      </c>
      <c r="C1970" s="14" t="s">
        <v>432</v>
      </c>
      <c r="D1970" s="15">
        <v>140</v>
      </c>
      <c r="E1970" s="13">
        <v>60</v>
      </c>
      <c r="F1970" s="61" t="s">
        <v>2051</v>
      </c>
      <c r="G1970" s="43" t="str">
        <f t="shared" si="527"/>
        <v>43,25</v>
      </c>
      <c r="H1970" s="43" t="str">
        <f t="shared" si="528"/>
        <v>43,25</v>
      </c>
      <c r="I1970" s="43">
        <f t="shared" si="534"/>
        <v>46.25</v>
      </c>
      <c r="J1970" s="44"/>
      <c r="K1970" s="58">
        <f t="shared" si="529"/>
        <v>842.5</v>
      </c>
      <c r="L1970" s="51">
        <f t="shared" si="530"/>
        <v>843</v>
      </c>
      <c r="M1970" s="53">
        <v>1.1000000000000001</v>
      </c>
      <c r="N1970" s="54">
        <v>60</v>
      </c>
      <c r="O1970" s="55">
        <f t="shared" si="531"/>
        <v>987.30000000000007</v>
      </c>
      <c r="P1970" s="57">
        <f t="shared" si="532"/>
        <v>987</v>
      </c>
      <c r="Q1970" s="23"/>
      <c r="R1970" s="23"/>
      <c r="S1970" s="46">
        <v>25</v>
      </c>
      <c r="T1970" s="46">
        <v>25</v>
      </c>
      <c r="U1970" s="46">
        <f t="shared" si="523"/>
        <v>160</v>
      </c>
      <c r="V1970" s="15">
        <f t="shared" si="533"/>
        <v>210</v>
      </c>
    </row>
    <row r="1971" spans="1:22" ht="13.5" customHeight="1">
      <c r="A1971" s="235" t="str">
        <f t="shared" si="526"/>
        <v>LW5 14060Drewnopodobne</v>
      </c>
      <c r="B1971" s="18" t="s">
        <v>108</v>
      </c>
      <c r="C1971" s="14" t="s">
        <v>432</v>
      </c>
      <c r="D1971" s="15">
        <v>140</v>
      </c>
      <c r="E1971" s="13">
        <v>60</v>
      </c>
      <c r="F1971" s="61" t="s">
        <v>3509</v>
      </c>
      <c r="G1971" s="43" t="str">
        <f t="shared" si="527"/>
        <v>43,51</v>
      </c>
      <c r="H1971" s="43" t="str">
        <f t="shared" si="528"/>
        <v>43,51</v>
      </c>
      <c r="I1971" s="43">
        <f t="shared" si="534"/>
        <v>46.51</v>
      </c>
      <c r="J1971" s="44"/>
      <c r="K1971" s="58">
        <f t="shared" si="529"/>
        <v>875</v>
      </c>
      <c r="L1971" s="51">
        <f t="shared" si="530"/>
        <v>875</v>
      </c>
      <c r="M1971" s="53">
        <v>1.1000000000000001</v>
      </c>
      <c r="N1971" s="54">
        <v>60</v>
      </c>
      <c r="O1971" s="55">
        <f t="shared" si="531"/>
        <v>1022.5000000000001</v>
      </c>
      <c r="P1971" s="57">
        <f t="shared" si="532"/>
        <v>1022</v>
      </c>
      <c r="Q1971" s="23"/>
      <c r="R1971" s="23"/>
      <c r="S1971" s="46">
        <v>25</v>
      </c>
      <c r="T1971" s="46">
        <v>25</v>
      </c>
      <c r="U1971" s="46">
        <f t="shared" si="523"/>
        <v>160</v>
      </c>
      <c r="V1971" s="15">
        <f t="shared" si="533"/>
        <v>210</v>
      </c>
    </row>
    <row r="1972" spans="1:22" ht="13.5" customHeight="1">
      <c r="A1972" s="235" t="str">
        <f t="shared" si="526"/>
        <v>LW6 14060Drewnopodobne</v>
      </c>
      <c r="B1972" s="18" t="s">
        <v>109</v>
      </c>
      <c r="C1972" s="14" t="s">
        <v>432</v>
      </c>
      <c r="D1972" s="15">
        <v>140</v>
      </c>
      <c r="E1972" s="13">
        <v>60</v>
      </c>
      <c r="F1972" s="61" t="s">
        <v>82</v>
      </c>
      <c r="G1972" s="43" t="str">
        <f t="shared" si="527"/>
        <v>46,69</v>
      </c>
      <c r="H1972" s="43" t="str">
        <f t="shared" si="528"/>
        <v>46,69</v>
      </c>
      <c r="I1972" s="43">
        <f t="shared" si="534"/>
        <v>49.69</v>
      </c>
      <c r="J1972" s="44"/>
      <c r="K1972" s="58">
        <f t="shared" si="529"/>
        <v>954</v>
      </c>
      <c r="L1972" s="51">
        <f t="shared" si="530"/>
        <v>954</v>
      </c>
      <c r="M1972" s="53">
        <v>1.1000000000000001</v>
      </c>
      <c r="N1972" s="54">
        <v>60</v>
      </c>
      <c r="O1972" s="55">
        <f t="shared" si="531"/>
        <v>1109.4000000000001</v>
      </c>
      <c r="P1972" s="57">
        <f t="shared" si="532"/>
        <v>1109</v>
      </c>
      <c r="Q1972" s="23"/>
      <c r="R1972" s="23"/>
      <c r="S1972" s="46">
        <v>25</v>
      </c>
      <c r="T1972" s="46">
        <v>25</v>
      </c>
      <c r="U1972" s="46">
        <f t="shared" si="523"/>
        <v>160</v>
      </c>
      <c r="V1972" s="15">
        <f t="shared" si="533"/>
        <v>210</v>
      </c>
    </row>
    <row r="1973" spans="1:22" ht="13.5" customHeight="1">
      <c r="A1973" s="235" t="str">
        <f t="shared" si="526"/>
        <v>LW7 14060Drewnopodobne</v>
      </c>
      <c r="B1973" s="18" t="s">
        <v>110</v>
      </c>
      <c r="C1973" s="14" t="s">
        <v>432</v>
      </c>
      <c r="D1973" s="15">
        <v>140</v>
      </c>
      <c r="E1973" s="13">
        <v>60</v>
      </c>
      <c r="F1973" s="61" t="s">
        <v>3510</v>
      </c>
      <c r="G1973" s="43" t="str">
        <f t="shared" si="527"/>
        <v>41,73</v>
      </c>
      <c r="H1973" s="43" t="str">
        <f t="shared" si="528"/>
        <v>41,73</v>
      </c>
      <c r="I1973" s="43">
        <f t="shared" si="534"/>
        <v>44.73</v>
      </c>
      <c r="J1973" s="44"/>
      <c r="K1973" s="58">
        <f t="shared" si="529"/>
        <v>831.5</v>
      </c>
      <c r="L1973" s="51">
        <f t="shared" si="530"/>
        <v>832</v>
      </c>
      <c r="M1973" s="53">
        <v>1.1000000000000001</v>
      </c>
      <c r="N1973" s="54">
        <v>60</v>
      </c>
      <c r="O1973" s="55">
        <f t="shared" si="531"/>
        <v>975.2</v>
      </c>
      <c r="P1973" s="57">
        <f t="shared" si="532"/>
        <v>975</v>
      </c>
      <c r="Q1973" s="23"/>
      <c r="R1973" s="23"/>
      <c r="S1973" s="46">
        <v>25</v>
      </c>
      <c r="T1973" s="46">
        <v>25</v>
      </c>
      <c r="U1973" s="46">
        <f t="shared" si="523"/>
        <v>160</v>
      </c>
      <c r="V1973" s="15">
        <f t="shared" si="533"/>
        <v>210</v>
      </c>
    </row>
    <row r="1974" spans="1:22" ht="13.5" customHeight="1">
      <c r="A1974" s="235" t="str">
        <f t="shared" si="526"/>
        <v>LW8 14060Drewnopodobne</v>
      </c>
      <c r="B1974" s="18" t="s">
        <v>111</v>
      </c>
      <c r="C1974" s="14" t="s">
        <v>432</v>
      </c>
      <c r="D1974" s="15">
        <v>140</v>
      </c>
      <c r="E1974" s="13">
        <v>60</v>
      </c>
      <c r="F1974" s="61" t="s">
        <v>3511</v>
      </c>
      <c r="G1974" s="43" t="str">
        <f t="shared" si="527"/>
        <v>44,92</v>
      </c>
      <c r="H1974" s="43" t="str">
        <f t="shared" si="528"/>
        <v>44,92</v>
      </c>
      <c r="I1974" s="43">
        <f t="shared" si="534"/>
        <v>47.92</v>
      </c>
      <c r="J1974" s="44"/>
      <c r="K1974" s="58">
        <f t="shared" si="529"/>
        <v>911</v>
      </c>
      <c r="L1974" s="51">
        <f t="shared" si="530"/>
        <v>911</v>
      </c>
      <c r="M1974" s="53">
        <v>1.1000000000000001</v>
      </c>
      <c r="N1974" s="54">
        <v>60</v>
      </c>
      <c r="O1974" s="55">
        <f t="shared" si="531"/>
        <v>1062.1000000000001</v>
      </c>
      <c r="P1974" s="57">
        <f t="shared" si="532"/>
        <v>1062</v>
      </c>
      <c r="Q1974" s="23"/>
      <c r="R1974" s="23"/>
      <c r="S1974" s="46">
        <v>25</v>
      </c>
      <c r="T1974" s="46">
        <v>25</v>
      </c>
      <c r="U1974" s="46">
        <f t="shared" si="523"/>
        <v>160</v>
      </c>
      <c r="V1974" s="15">
        <f t="shared" si="533"/>
        <v>210</v>
      </c>
    </row>
    <row r="1975" spans="1:22" ht="13.5" customHeight="1">
      <c r="A1975" s="235" t="str">
        <f t="shared" si="526"/>
        <v>LW9 14060Drewnopodobne</v>
      </c>
      <c r="B1975" s="18" t="s">
        <v>112</v>
      </c>
      <c r="C1975" s="14" t="s">
        <v>432</v>
      </c>
      <c r="D1975" s="15">
        <v>140</v>
      </c>
      <c r="E1975" s="13">
        <v>60</v>
      </c>
      <c r="F1975" s="61" t="s">
        <v>3512</v>
      </c>
      <c r="G1975" s="43" t="str">
        <f t="shared" si="527"/>
        <v>44,26</v>
      </c>
      <c r="H1975" s="43" t="str">
        <f t="shared" si="528"/>
        <v>44,26</v>
      </c>
      <c r="I1975" s="43">
        <f t="shared" si="534"/>
        <v>47.26</v>
      </c>
      <c r="J1975" s="44"/>
      <c r="K1975" s="58">
        <f t="shared" si="529"/>
        <v>958.5</v>
      </c>
      <c r="L1975" s="51">
        <f t="shared" si="530"/>
        <v>959</v>
      </c>
      <c r="M1975" s="53">
        <v>1.1000000000000001</v>
      </c>
      <c r="N1975" s="54">
        <v>60</v>
      </c>
      <c r="O1975" s="55">
        <f t="shared" si="531"/>
        <v>1114.9000000000001</v>
      </c>
      <c r="P1975" s="57">
        <f t="shared" si="532"/>
        <v>1114</v>
      </c>
      <c r="Q1975" s="23"/>
      <c r="R1975" s="23"/>
      <c r="S1975" s="46">
        <v>25</v>
      </c>
      <c r="T1975" s="46">
        <v>25</v>
      </c>
      <c r="U1975" s="46">
        <f t="shared" si="523"/>
        <v>160</v>
      </c>
      <c r="V1975" s="15">
        <f t="shared" si="533"/>
        <v>210</v>
      </c>
    </row>
    <row r="1976" spans="1:22" ht="13.5" customHeight="1">
      <c r="A1976" s="235" t="str">
        <f t="shared" si="526"/>
        <v>LW10 14060Drewnopodobne</v>
      </c>
      <c r="B1976" s="18" t="s">
        <v>94</v>
      </c>
      <c r="C1976" s="14" t="s">
        <v>432</v>
      </c>
      <c r="D1976" s="15">
        <v>140</v>
      </c>
      <c r="E1976" s="13">
        <v>60</v>
      </c>
      <c r="F1976" s="61" t="s">
        <v>3513</v>
      </c>
      <c r="G1976" s="43" t="str">
        <f t="shared" si="527"/>
        <v>47,44</v>
      </c>
      <c r="H1976" s="43" t="str">
        <f t="shared" si="528"/>
        <v>47,44</v>
      </c>
      <c r="I1976" s="43">
        <f t="shared" si="534"/>
        <v>50.44</v>
      </c>
      <c r="J1976" s="44"/>
      <c r="K1976" s="58">
        <f t="shared" si="529"/>
        <v>1037.5</v>
      </c>
      <c r="L1976" s="51">
        <f t="shared" si="530"/>
        <v>1038</v>
      </c>
      <c r="M1976" s="53">
        <v>1.1000000000000001</v>
      </c>
      <c r="N1976" s="54">
        <v>60</v>
      </c>
      <c r="O1976" s="55">
        <f t="shared" si="531"/>
        <v>1201.8000000000002</v>
      </c>
      <c r="P1976" s="57">
        <f t="shared" si="532"/>
        <v>1201</v>
      </c>
      <c r="Q1976" s="23"/>
      <c r="R1976" s="23"/>
      <c r="S1976" s="46">
        <v>25</v>
      </c>
      <c r="T1976" s="46">
        <v>25</v>
      </c>
      <c r="U1976" s="46">
        <f t="shared" si="523"/>
        <v>180</v>
      </c>
      <c r="V1976" s="15">
        <f t="shared" si="533"/>
        <v>230</v>
      </c>
    </row>
    <row r="1977" spans="1:22" ht="13.5" customHeight="1">
      <c r="A1977" s="235" t="str">
        <f t="shared" si="526"/>
        <v>LW11 14060Drewnopodobne</v>
      </c>
      <c r="B1977" s="18" t="s">
        <v>95</v>
      </c>
      <c r="C1977" s="14" t="s">
        <v>432</v>
      </c>
      <c r="D1977" s="15">
        <v>140</v>
      </c>
      <c r="E1977" s="13">
        <v>60</v>
      </c>
      <c r="F1977" s="61" t="s">
        <v>2772</v>
      </c>
      <c r="G1977" s="43" t="str">
        <f t="shared" si="527"/>
        <v>48,11</v>
      </c>
      <c r="H1977" s="43" t="str">
        <f t="shared" si="528"/>
        <v>48,11</v>
      </c>
      <c r="I1977" s="43">
        <f t="shared" si="534"/>
        <v>51.11</v>
      </c>
      <c r="J1977" s="44"/>
      <c r="K1977" s="58">
        <f t="shared" si="529"/>
        <v>897.5</v>
      </c>
      <c r="L1977" s="51">
        <f t="shared" si="530"/>
        <v>898</v>
      </c>
      <c r="M1977" s="53">
        <v>1.1000000000000001</v>
      </c>
      <c r="N1977" s="54">
        <v>60</v>
      </c>
      <c r="O1977" s="55">
        <f t="shared" si="531"/>
        <v>1047.8000000000002</v>
      </c>
      <c r="P1977" s="57">
        <f t="shared" si="532"/>
        <v>1047</v>
      </c>
      <c r="Q1977" s="23"/>
      <c r="R1977" s="23"/>
      <c r="S1977" s="46">
        <v>25</v>
      </c>
      <c r="T1977" s="46">
        <v>25</v>
      </c>
      <c r="U1977" s="46">
        <f t="shared" si="523"/>
        <v>180</v>
      </c>
      <c r="V1977" s="15">
        <f t="shared" si="533"/>
        <v>230</v>
      </c>
    </row>
    <row r="1978" spans="1:22" ht="13.5" customHeight="1">
      <c r="A1978" s="235" t="str">
        <f t="shared" si="526"/>
        <v>LW12 14060Drewnopodobne</v>
      </c>
      <c r="B1978" s="18" t="s">
        <v>96</v>
      </c>
      <c r="C1978" s="14" t="s">
        <v>432</v>
      </c>
      <c r="D1978" s="15">
        <v>140</v>
      </c>
      <c r="E1978" s="13">
        <v>60</v>
      </c>
      <c r="F1978" s="61" t="s">
        <v>3514</v>
      </c>
      <c r="G1978" s="43" t="str">
        <f t="shared" si="527"/>
        <v>51,28</v>
      </c>
      <c r="H1978" s="43" t="str">
        <f t="shared" si="528"/>
        <v>51,28</v>
      </c>
      <c r="I1978" s="43">
        <f t="shared" si="534"/>
        <v>54.28</v>
      </c>
      <c r="J1978" s="44"/>
      <c r="K1978" s="58">
        <f t="shared" si="529"/>
        <v>1020</v>
      </c>
      <c r="L1978" s="51">
        <f t="shared" si="530"/>
        <v>1020</v>
      </c>
      <c r="M1978" s="53">
        <v>1.1000000000000001</v>
      </c>
      <c r="N1978" s="54">
        <v>60</v>
      </c>
      <c r="O1978" s="55">
        <f t="shared" si="531"/>
        <v>1182</v>
      </c>
      <c r="P1978" s="57">
        <f t="shared" si="532"/>
        <v>1182</v>
      </c>
      <c r="Q1978" s="23"/>
      <c r="R1978" s="23"/>
      <c r="S1978" s="46">
        <v>25</v>
      </c>
      <c r="T1978" s="46">
        <v>25</v>
      </c>
      <c r="U1978" s="46">
        <f t="shared" si="523"/>
        <v>180</v>
      </c>
      <c r="V1978" s="15">
        <f t="shared" si="533"/>
        <v>230</v>
      </c>
    </row>
    <row r="1979" spans="1:22" ht="13.5" customHeight="1">
      <c r="A1979" s="235" t="str">
        <f t="shared" si="526"/>
        <v>LW13 14060Drewnopodobne</v>
      </c>
      <c r="B1979" s="18" t="s">
        <v>97</v>
      </c>
      <c r="C1979" s="14" t="s">
        <v>432</v>
      </c>
      <c r="D1979" s="15">
        <v>140</v>
      </c>
      <c r="E1979" s="13">
        <v>60</v>
      </c>
      <c r="F1979" s="61" t="s">
        <v>3515</v>
      </c>
      <c r="G1979" s="43" t="str">
        <f t="shared" si="527"/>
        <v>49,89</v>
      </c>
      <c r="H1979" s="43" t="str">
        <f t="shared" si="528"/>
        <v>49,89</v>
      </c>
      <c r="I1979" s="43">
        <f t="shared" si="534"/>
        <v>52.89</v>
      </c>
      <c r="J1979" s="44"/>
      <c r="K1979" s="58">
        <f t="shared" si="529"/>
        <v>1016</v>
      </c>
      <c r="L1979" s="51">
        <f t="shared" si="530"/>
        <v>1016</v>
      </c>
      <c r="M1979" s="53">
        <v>1.1000000000000001</v>
      </c>
      <c r="N1979" s="54">
        <v>60</v>
      </c>
      <c r="O1979" s="55">
        <f t="shared" si="531"/>
        <v>1177.6000000000001</v>
      </c>
      <c r="P1979" s="57">
        <f t="shared" si="532"/>
        <v>1177</v>
      </c>
      <c r="Q1979" s="23"/>
      <c r="R1979" s="23"/>
      <c r="S1979" s="46">
        <v>25</v>
      </c>
      <c r="T1979" s="46">
        <v>25</v>
      </c>
      <c r="U1979" s="46">
        <f t="shared" si="523"/>
        <v>180</v>
      </c>
      <c r="V1979" s="15">
        <f t="shared" si="533"/>
        <v>230</v>
      </c>
    </row>
    <row r="1980" spans="1:22" ht="13.5" customHeight="1">
      <c r="A1980" s="235" t="str">
        <f t="shared" si="526"/>
        <v>LW14 14060Drewnopodobne</v>
      </c>
      <c r="B1980" s="18" t="s">
        <v>98</v>
      </c>
      <c r="C1980" s="14" t="s">
        <v>432</v>
      </c>
      <c r="D1980" s="15">
        <v>140</v>
      </c>
      <c r="E1980" s="13">
        <v>60</v>
      </c>
      <c r="F1980" s="61" t="s">
        <v>3516</v>
      </c>
      <c r="G1980" s="43" t="str">
        <f t="shared" si="527"/>
        <v>53,07</v>
      </c>
      <c r="H1980" s="43" t="str">
        <f t="shared" si="528"/>
        <v>53,07</v>
      </c>
      <c r="I1980" s="43">
        <f t="shared" si="534"/>
        <v>56.07</v>
      </c>
      <c r="J1980" s="44"/>
      <c r="K1980" s="58">
        <f t="shared" si="529"/>
        <v>1121</v>
      </c>
      <c r="L1980" s="51">
        <f t="shared" si="530"/>
        <v>1121</v>
      </c>
      <c r="M1980" s="53">
        <v>1.1000000000000001</v>
      </c>
      <c r="N1980" s="54">
        <v>60</v>
      </c>
      <c r="O1980" s="55">
        <f t="shared" si="531"/>
        <v>1293.1000000000001</v>
      </c>
      <c r="P1980" s="57">
        <f t="shared" si="532"/>
        <v>1293</v>
      </c>
      <c r="Q1980" s="23"/>
      <c r="R1980" s="23"/>
      <c r="S1980" s="46">
        <v>25</v>
      </c>
      <c r="T1980" s="46">
        <v>25</v>
      </c>
      <c r="U1980" s="46">
        <f t="shared" si="523"/>
        <v>200</v>
      </c>
      <c r="V1980" s="15">
        <f t="shared" si="533"/>
        <v>250</v>
      </c>
    </row>
    <row r="1981" spans="1:22" ht="13.5" customHeight="1">
      <c r="A1981" s="235" t="str">
        <f t="shared" si="526"/>
        <v>LW15 14060Drewnopodobne</v>
      </c>
      <c r="B1981" s="18" t="s">
        <v>99</v>
      </c>
      <c r="C1981" s="14" t="s">
        <v>432</v>
      </c>
      <c r="D1981" s="15">
        <v>140</v>
      </c>
      <c r="E1981" s="13">
        <v>60</v>
      </c>
      <c r="F1981" s="61" t="s">
        <v>2154</v>
      </c>
      <c r="G1981" s="43" t="str">
        <f t="shared" si="527"/>
        <v>47,35</v>
      </c>
      <c r="H1981" s="43" t="str">
        <f t="shared" si="528"/>
        <v>47,35</v>
      </c>
      <c r="I1981" s="43">
        <f t="shared" si="534"/>
        <v>50.35</v>
      </c>
      <c r="J1981" s="44"/>
      <c r="K1981" s="58">
        <f t="shared" si="529"/>
        <v>854.5</v>
      </c>
      <c r="L1981" s="51">
        <f t="shared" si="530"/>
        <v>855</v>
      </c>
      <c r="M1981" s="53">
        <v>1.1000000000000001</v>
      </c>
      <c r="N1981" s="54">
        <v>60</v>
      </c>
      <c r="O1981" s="55">
        <f t="shared" si="531"/>
        <v>1000.5000000000001</v>
      </c>
      <c r="P1981" s="57">
        <f t="shared" si="532"/>
        <v>1000</v>
      </c>
      <c r="Q1981" s="23"/>
      <c r="R1981" s="23"/>
      <c r="S1981" s="46">
        <v>25</v>
      </c>
      <c r="T1981" s="46">
        <v>25</v>
      </c>
      <c r="U1981" s="46">
        <f t="shared" si="523"/>
        <v>180</v>
      </c>
      <c r="V1981" s="15">
        <f t="shared" si="533"/>
        <v>230</v>
      </c>
    </row>
    <row r="1982" spans="1:22" ht="13.5" customHeight="1">
      <c r="A1982" s="235" t="str">
        <f t="shared" si="526"/>
        <v>LW16 14060Drewnopodobne</v>
      </c>
      <c r="B1982" s="18" t="s">
        <v>100</v>
      </c>
      <c r="C1982" s="14" t="s">
        <v>432</v>
      </c>
      <c r="D1982" s="15">
        <v>140</v>
      </c>
      <c r="E1982" s="13">
        <v>60</v>
      </c>
      <c r="F1982" s="61" t="s">
        <v>3517</v>
      </c>
      <c r="G1982" s="43" t="str">
        <f t="shared" si="527"/>
        <v>50,56</v>
      </c>
      <c r="H1982" s="43" t="str">
        <f t="shared" si="528"/>
        <v>50,56</v>
      </c>
      <c r="I1982" s="43">
        <f t="shared" si="534"/>
        <v>53.56</v>
      </c>
      <c r="J1982" s="44"/>
      <c r="K1982" s="58">
        <f t="shared" si="529"/>
        <v>1012.5</v>
      </c>
      <c r="L1982" s="51">
        <f t="shared" si="530"/>
        <v>1013</v>
      </c>
      <c r="M1982" s="53">
        <v>1.1000000000000001</v>
      </c>
      <c r="N1982" s="54">
        <v>60</v>
      </c>
      <c r="O1982" s="55">
        <f t="shared" si="531"/>
        <v>1174.3000000000002</v>
      </c>
      <c r="P1982" s="57">
        <f t="shared" si="532"/>
        <v>1174</v>
      </c>
      <c r="Q1982" s="23"/>
      <c r="R1982" s="23"/>
      <c r="S1982" s="46">
        <v>25</v>
      </c>
      <c r="T1982" s="46">
        <v>25</v>
      </c>
      <c r="U1982" s="46">
        <f t="shared" si="523"/>
        <v>180</v>
      </c>
      <c r="V1982" s="15">
        <f t="shared" si="533"/>
        <v>230</v>
      </c>
    </row>
    <row r="1983" spans="1:22" ht="13.5" customHeight="1">
      <c r="A1983" s="235" t="str">
        <f t="shared" si="526"/>
        <v>LW17 14060Drewnopodobne</v>
      </c>
      <c r="B1983" s="18" t="s">
        <v>101</v>
      </c>
      <c r="C1983" s="14" t="s">
        <v>432</v>
      </c>
      <c r="D1983" s="15">
        <v>140</v>
      </c>
      <c r="E1983" s="13">
        <v>60</v>
      </c>
      <c r="F1983" s="61" t="s">
        <v>3518</v>
      </c>
      <c r="G1983" s="43" t="str">
        <f t="shared" si="527"/>
        <v>50,73</v>
      </c>
      <c r="H1983" s="43" t="str">
        <f t="shared" si="528"/>
        <v>50,73</v>
      </c>
      <c r="I1983" s="43">
        <f t="shared" si="534"/>
        <v>53.73</v>
      </c>
      <c r="J1983" s="44"/>
      <c r="K1983" s="58">
        <f t="shared" si="529"/>
        <v>1100.5</v>
      </c>
      <c r="L1983" s="51">
        <f t="shared" si="530"/>
        <v>1101</v>
      </c>
      <c r="M1983" s="53">
        <v>1.1000000000000001</v>
      </c>
      <c r="N1983" s="54">
        <v>60</v>
      </c>
      <c r="O1983" s="55">
        <f t="shared" si="531"/>
        <v>1271.1000000000001</v>
      </c>
      <c r="P1983" s="57">
        <f t="shared" si="532"/>
        <v>1271</v>
      </c>
      <c r="Q1983" s="23"/>
      <c r="R1983" s="23"/>
      <c r="S1983" s="46">
        <v>25</v>
      </c>
      <c r="T1983" s="46">
        <v>25</v>
      </c>
      <c r="U1983" s="46">
        <f t="shared" si="523"/>
        <v>180</v>
      </c>
      <c r="V1983" s="15">
        <f t="shared" si="533"/>
        <v>230</v>
      </c>
    </row>
    <row r="1984" spans="1:22" ht="13.5" customHeight="1">
      <c r="A1984" s="235" t="str">
        <f t="shared" si="526"/>
        <v>LW18 14060Drewnopodobne</v>
      </c>
      <c r="B1984" s="18" t="s">
        <v>102</v>
      </c>
      <c r="C1984" s="14" t="s">
        <v>432</v>
      </c>
      <c r="D1984" s="15">
        <v>140</v>
      </c>
      <c r="E1984" s="13">
        <v>60</v>
      </c>
      <c r="F1984" s="61" t="s">
        <v>3337</v>
      </c>
      <c r="G1984" s="43" t="str">
        <f t="shared" si="527"/>
        <v>53,9</v>
      </c>
      <c r="H1984" s="43" t="str">
        <f t="shared" si="528"/>
        <v>53,9</v>
      </c>
      <c r="I1984" s="43">
        <f t="shared" si="534"/>
        <v>56.9</v>
      </c>
      <c r="J1984" s="44"/>
      <c r="K1984" s="58">
        <f t="shared" si="529"/>
        <v>1165</v>
      </c>
      <c r="L1984" s="51">
        <f t="shared" si="530"/>
        <v>1165</v>
      </c>
      <c r="M1984" s="53">
        <v>1.1000000000000001</v>
      </c>
      <c r="N1984" s="54">
        <v>60</v>
      </c>
      <c r="O1984" s="55">
        <f t="shared" si="531"/>
        <v>1341.5</v>
      </c>
      <c r="P1984" s="57">
        <f t="shared" si="532"/>
        <v>1341</v>
      </c>
      <c r="Q1984" s="23"/>
      <c r="R1984" s="23"/>
      <c r="S1984" s="46">
        <v>25</v>
      </c>
      <c r="T1984" s="46">
        <v>25</v>
      </c>
      <c r="U1984" s="46">
        <f t="shared" si="523"/>
        <v>200</v>
      </c>
      <c r="V1984" s="15">
        <f t="shared" si="533"/>
        <v>250</v>
      </c>
    </row>
    <row r="1985" spans="1:22" ht="13.5" customHeight="1">
      <c r="A1985" s="235" t="str">
        <f t="shared" si="526"/>
        <v>LW19 14060Drewnopodobne</v>
      </c>
      <c r="B1985" s="18" t="s">
        <v>103</v>
      </c>
      <c r="C1985" s="14" t="s">
        <v>432</v>
      </c>
      <c r="D1985" s="15">
        <v>140</v>
      </c>
      <c r="E1985" s="13">
        <v>60</v>
      </c>
      <c r="F1985" s="61" t="s">
        <v>3519</v>
      </c>
      <c r="G1985" s="43" t="str">
        <f t="shared" si="527"/>
        <v>48,21</v>
      </c>
      <c r="H1985" s="43" t="str">
        <f t="shared" si="528"/>
        <v>48,21</v>
      </c>
      <c r="I1985" s="43">
        <f t="shared" si="534"/>
        <v>51.21</v>
      </c>
      <c r="J1985" s="44"/>
      <c r="K1985" s="58">
        <f t="shared" si="529"/>
        <v>948</v>
      </c>
      <c r="L1985" s="51">
        <f t="shared" si="530"/>
        <v>948</v>
      </c>
      <c r="M1985" s="53">
        <v>1.1000000000000001</v>
      </c>
      <c r="N1985" s="54">
        <v>60</v>
      </c>
      <c r="O1985" s="55">
        <f t="shared" si="531"/>
        <v>1102.8000000000002</v>
      </c>
      <c r="P1985" s="57">
        <f t="shared" si="532"/>
        <v>1102</v>
      </c>
      <c r="Q1985" s="23"/>
      <c r="R1985" s="23"/>
      <c r="S1985" s="46">
        <v>25</v>
      </c>
      <c r="T1985" s="46">
        <v>25</v>
      </c>
      <c r="U1985" s="46">
        <f t="shared" si="523"/>
        <v>180</v>
      </c>
      <c r="V1985" s="15">
        <f t="shared" si="533"/>
        <v>230</v>
      </c>
    </row>
    <row r="1986" spans="1:22" ht="13.5" customHeight="1">
      <c r="A1986" s="235" t="str">
        <f t="shared" si="526"/>
        <v>LW20 14060Drewnopodobne</v>
      </c>
      <c r="B1986" s="18" t="s">
        <v>105</v>
      </c>
      <c r="C1986" s="14" t="s">
        <v>432</v>
      </c>
      <c r="D1986" s="15">
        <v>140</v>
      </c>
      <c r="E1986" s="13">
        <v>60</v>
      </c>
      <c r="F1986" s="61" t="s">
        <v>3520</v>
      </c>
      <c r="G1986" s="43" t="str">
        <f t="shared" si="527"/>
        <v>51,42</v>
      </c>
      <c r="H1986" s="43" t="str">
        <f t="shared" si="528"/>
        <v>51,42</v>
      </c>
      <c r="I1986" s="43">
        <f t="shared" si="534"/>
        <v>54.42</v>
      </c>
      <c r="J1986" s="44"/>
      <c r="K1986" s="58">
        <f t="shared" si="529"/>
        <v>1053.5</v>
      </c>
      <c r="L1986" s="51">
        <f t="shared" si="530"/>
        <v>1054</v>
      </c>
      <c r="M1986" s="53">
        <v>1.1000000000000001</v>
      </c>
      <c r="N1986" s="54">
        <v>60</v>
      </c>
      <c r="O1986" s="55">
        <f t="shared" si="531"/>
        <v>1219.4000000000001</v>
      </c>
      <c r="P1986" s="57">
        <f t="shared" si="532"/>
        <v>1219</v>
      </c>
      <c r="Q1986" s="23"/>
      <c r="R1986" s="23"/>
      <c r="S1986" s="46">
        <v>25</v>
      </c>
      <c r="T1986" s="46">
        <v>25</v>
      </c>
      <c r="U1986" s="46">
        <f t="shared" si="523"/>
        <v>180</v>
      </c>
      <c r="V1986" s="15">
        <f t="shared" si="533"/>
        <v>230</v>
      </c>
    </row>
    <row r="1987" spans="1:22" ht="13.5" customHeight="1">
      <c r="A1987" s="235" t="str">
        <f t="shared" si="526"/>
        <v>LW2514060Drewnopodobne</v>
      </c>
      <c r="B1987" s="20" t="s">
        <v>559</v>
      </c>
      <c r="C1987" s="14" t="s">
        <v>432</v>
      </c>
      <c r="D1987" s="15">
        <v>140</v>
      </c>
      <c r="E1987" s="13">
        <v>60</v>
      </c>
      <c r="F1987" s="61" t="s">
        <v>2347</v>
      </c>
      <c r="G1987" s="43" t="str">
        <f t="shared" si="527"/>
        <v>39,29</v>
      </c>
      <c r="H1987" s="43" t="str">
        <f t="shared" si="528"/>
        <v>39,29</v>
      </c>
      <c r="I1987" s="43">
        <f t="shared" si="534"/>
        <v>42.29</v>
      </c>
      <c r="J1987" s="44"/>
      <c r="K1987" s="58">
        <f t="shared" si="529"/>
        <v>840</v>
      </c>
      <c r="L1987" s="51">
        <f t="shared" si="530"/>
        <v>840</v>
      </c>
      <c r="M1987" s="53">
        <v>1.1000000000000001</v>
      </c>
      <c r="N1987" s="54">
        <v>60</v>
      </c>
      <c r="O1987" s="55">
        <f t="shared" si="531"/>
        <v>984.00000000000011</v>
      </c>
      <c r="P1987" s="57">
        <f t="shared" si="532"/>
        <v>984</v>
      </c>
      <c r="Q1987" s="23"/>
      <c r="R1987" s="23"/>
      <c r="S1987" s="46">
        <v>25</v>
      </c>
      <c r="T1987" s="46">
        <v>25</v>
      </c>
      <c r="U1987" s="46">
        <f t="shared" si="523"/>
        <v>160</v>
      </c>
      <c r="V1987" s="15">
        <f t="shared" si="533"/>
        <v>210</v>
      </c>
    </row>
    <row r="1988" spans="1:22" ht="13.5" customHeight="1">
      <c r="A1988" s="235" t="str">
        <f t="shared" si="526"/>
        <v>LW2614060Drewnopodobne</v>
      </c>
      <c r="B1988" s="20" t="s">
        <v>560</v>
      </c>
      <c r="C1988" s="14" t="s">
        <v>432</v>
      </c>
      <c r="D1988" s="15">
        <v>140</v>
      </c>
      <c r="E1988" s="13">
        <v>60</v>
      </c>
      <c r="F1988" s="61" t="s">
        <v>2038</v>
      </c>
      <c r="G1988" s="43" t="str">
        <f t="shared" si="527"/>
        <v>42,49</v>
      </c>
      <c r="H1988" s="43" t="str">
        <f t="shared" si="528"/>
        <v>42,49</v>
      </c>
      <c r="I1988" s="43">
        <f t="shared" si="534"/>
        <v>45.49</v>
      </c>
      <c r="J1988" s="44"/>
      <c r="K1988" s="58">
        <f t="shared" si="529"/>
        <v>983</v>
      </c>
      <c r="L1988" s="51">
        <f t="shared" si="530"/>
        <v>983</v>
      </c>
      <c r="M1988" s="53">
        <v>1.1000000000000001</v>
      </c>
      <c r="N1988" s="54">
        <v>60</v>
      </c>
      <c r="O1988" s="55">
        <f t="shared" si="531"/>
        <v>1141.3000000000002</v>
      </c>
      <c r="P1988" s="57">
        <f t="shared" si="532"/>
        <v>1141</v>
      </c>
      <c r="Q1988" s="23"/>
      <c r="R1988" s="23"/>
      <c r="S1988" s="46">
        <v>25</v>
      </c>
      <c r="T1988" s="46">
        <v>25</v>
      </c>
      <c r="U1988" s="46">
        <f t="shared" si="523"/>
        <v>160</v>
      </c>
      <c r="V1988" s="15">
        <f t="shared" si="533"/>
        <v>210</v>
      </c>
    </row>
    <row r="1989" spans="1:22" ht="13.5" customHeight="1">
      <c r="A1989" s="235" t="str">
        <f t="shared" si="526"/>
        <v>LW2714060Drewnopodobne</v>
      </c>
      <c r="B1989" s="20" t="s">
        <v>1738</v>
      </c>
      <c r="C1989" s="14" t="s">
        <v>432</v>
      </c>
      <c r="D1989" s="15">
        <v>140</v>
      </c>
      <c r="E1989" s="13">
        <v>60</v>
      </c>
      <c r="F1989" s="61" t="s">
        <v>40</v>
      </c>
      <c r="G1989" s="43" t="str">
        <f t="shared" si="527"/>
        <v>42,79</v>
      </c>
      <c r="H1989" s="43" t="str">
        <f t="shared" si="528"/>
        <v>42,79</v>
      </c>
      <c r="I1989" s="43">
        <f t="shared" si="534"/>
        <v>45.79</v>
      </c>
      <c r="J1989" s="44"/>
      <c r="K1989" s="58">
        <f t="shared" si="529"/>
        <v>947</v>
      </c>
      <c r="L1989" s="51">
        <f t="shared" si="530"/>
        <v>947</v>
      </c>
      <c r="M1989" s="53">
        <v>1.1000000000000001</v>
      </c>
      <c r="N1989" s="54">
        <v>60</v>
      </c>
      <c r="O1989" s="55">
        <f t="shared" si="531"/>
        <v>1101.7</v>
      </c>
      <c r="P1989" s="57">
        <f t="shared" si="532"/>
        <v>1101</v>
      </c>
      <c r="Q1989" s="23"/>
      <c r="R1989" s="23"/>
      <c r="S1989" s="46">
        <v>25</v>
      </c>
      <c r="T1989" s="46">
        <v>25</v>
      </c>
      <c r="U1989" s="46">
        <f t="shared" si="523"/>
        <v>160</v>
      </c>
      <c r="V1989" s="15">
        <f t="shared" si="533"/>
        <v>210</v>
      </c>
    </row>
    <row r="1990" spans="1:22" ht="13.5" customHeight="1">
      <c r="A1990" s="235" t="str">
        <f t="shared" si="526"/>
        <v>LW2814060Drewnopodobne</v>
      </c>
      <c r="B1990" s="20" t="s">
        <v>1739</v>
      </c>
      <c r="C1990" s="14" t="s">
        <v>432</v>
      </c>
      <c r="D1990" s="15">
        <v>140</v>
      </c>
      <c r="E1990" s="13">
        <v>60</v>
      </c>
      <c r="F1990" s="61" t="s">
        <v>3521</v>
      </c>
      <c r="G1990" s="43" t="str">
        <f t="shared" si="527"/>
        <v>46,12</v>
      </c>
      <c r="H1990" s="43" t="str">
        <f t="shared" si="528"/>
        <v>46,12</v>
      </c>
      <c r="I1990" s="43">
        <f t="shared" si="534"/>
        <v>49.12</v>
      </c>
      <c r="J1990" s="44"/>
      <c r="K1990" s="58">
        <f t="shared" si="529"/>
        <v>1112</v>
      </c>
      <c r="L1990" s="51">
        <f t="shared" si="530"/>
        <v>1112</v>
      </c>
      <c r="M1990" s="53">
        <v>1.1000000000000001</v>
      </c>
      <c r="N1990" s="54">
        <v>60</v>
      </c>
      <c r="O1990" s="55">
        <f t="shared" si="531"/>
        <v>1283.2</v>
      </c>
      <c r="P1990" s="57">
        <f t="shared" si="532"/>
        <v>1283</v>
      </c>
      <c r="Q1990" s="23"/>
      <c r="R1990" s="23"/>
      <c r="S1990" s="46">
        <v>25</v>
      </c>
      <c r="T1990" s="46">
        <v>25</v>
      </c>
      <c r="U1990" s="46">
        <f t="shared" si="523"/>
        <v>160</v>
      </c>
      <c r="V1990" s="15">
        <f t="shared" si="533"/>
        <v>210</v>
      </c>
    </row>
    <row r="1991" spans="1:22" ht="13.5" customHeight="1">
      <c r="A1991" s="235" t="str">
        <f t="shared" si="526"/>
        <v>LW2914060Drewnopodobne</v>
      </c>
      <c r="B1991" s="20" t="s">
        <v>1740</v>
      </c>
      <c r="C1991" s="14" t="s">
        <v>432</v>
      </c>
      <c r="D1991" s="15">
        <v>140</v>
      </c>
      <c r="E1991" s="13">
        <v>60</v>
      </c>
      <c r="F1991" s="61" t="s">
        <v>3172</v>
      </c>
      <c r="G1991" s="43" t="str">
        <f t="shared" si="527"/>
        <v>49,04</v>
      </c>
      <c r="H1991" s="43" t="str">
        <f t="shared" si="528"/>
        <v>49,04</v>
      </c>
      <c r="I1991" s="43">
        <f t="shared" si="534"/>
        <v>52.04</v>
      </c>
      <c r="J1991" s="44"/>
      <c r="K1991" s="58">
        <f t="shared" si="529"/>
        <v>1043</v>
      </c>
      <c r="L1991" s="51">
        <f t="shared" si="530"/>
        <v>1043</v>
      </c>
      <c r="M1991" s="53">
        <v>1.1000000000000001</v>
      </c>
      <c r="N1991" s="54">
        <v>60</v>
      </c>
      <c r="O1991" s="55">
        <f t="shared" si="531"/>
        <v>1207.3000000000002</v>
      </c>
      <c r="P1991" s="57">
        <f t="shared" si="532"/>
        <v>1207</v>
      </c>
      <c r="Q1991" s="23"/>
      <c r="R1991" s="23"/>
      <c r="S1991" s="46">
        <v>25</v>
      </c>
      <c r="T1991" s="46">
        <v>25</v>
      </c>
      <c r="U1991" s="46">
        <f t="shared" si="523"/>
        <v>180</v>
      </c>
      <c r="V1991" s="15">
        <f t="shared" si="533"/>
        <v>230</v>
      </c>
    </row>
    <row r="1992" spans="1:22" ht="13.5" customHeight="1">
      <c r="A1992" s="235" t="str">
        <f t="shared" si="526"/>
        <v>LW3014060Drewnopodobne</v>
      </c>
      <c r="B1992" s="20" t="s">
        <v>1742</v>
      </c>
      <c r="C1992" s="14" t="s">
        <v>432</v>
      </c>
      <c r="D1992" s="15">
        <v>140</v>
      </c>
      <c r="E1992" s="13">
        <v>60</v>
      </c>
      <c r="F1992" s="61" t="s">
        <v>3522</v>
      </c>
      <c r="G1992" s="43" t="str">
        <f t="shared" si="527"/>
        <v>52,37</v>
      </c>
      <c r="H1992" s="43" t="str">
        <f t="shared" si="528"/>
        <v>52,37</v>
      </c>
      <c r="I1992" s="43">
        <f t="shared" si="534"/>
        <v>55.37</v>
      </c>
      <c r="J1992" s="44"/>
      <c r="K1992" s="58">
        <f t="shared" si="529"/>
        <v>1256</v>
      </c>
      <c r="L1992" s="51">
        <f t="shared" si="530"/>
        <v>1256</v>
      </c>
      <c r="M1992" s="53">
        <v>1.1000000000000001</v>
      </c>
      <c r="N1992" s="54">
        <v>60</v>
      </c>
      <c r="O1992" s="55">
        <f t="shared" si="531"/>
        <v>1441.6000000000001</v>
      </c>
      <c r="P1992" s="57">
        <f t="shared" si="532"/>
        <v>1441</v>
      </c>
      <c r="Q1992" s="23"/>
      <c r="R1992" s="23"/>
      <c r="S1992" s="46">
        <v>25</v>
      </c>
      <c r="T1992" s="46">
        <v>25</v>
      </c>
      <c r="U1992" s="46">
        <f t="shared" si="523"/>
        <v>200</v>
      </c>
      <c r="V1992" s="15">
        <f t="shared" si="533"/>
        <v>250</v>
      </c>
    </row>
    <row r="1993" spans="1:22" ht="13.5" customHeight="1">
      <c r="A1993" s="235" t="str">
        <f t="shared" si="526"/>
        <v>LW3114060Drewnopodobne</v>
      </c>
      <c r="B1993" s="20" t="s">
        <v>1743</v>
      </c>
      <c r="C1993" s="14" t="s">
        <v>432</v>
      </c>
      <c r="D1993" s="15">
        <v>140</v>
      </c>
      <c r="E1993" s="13">
        <v>60</v>
      </c>
      <c r="F1993" s="61" t="s">
        <v>3523</v>
      </c>
      <c r="G1993" s="43" t="str">
        <f t="shared" si="527"/>
        <v>53,35</v>
      </c>
      <c r="H1993" s="43" t="str">
        <f t="shared" si="528"/>
        <v>53,35</v>
      </c>
      <c r="I1993" s="43">
        <f t="shared" si="534"/>
        <v>56.35</v>
      </c>
      <c r="J1993" s="13"/>
      <c r="K1993" s="58">
        <f t="shared" si="529"/>
        <v>1160.5</v>
      </c>
      <c r="L1993" s="51">
        <f t="shared" si="530"/>
        <v>1161</v>
      </c>
      <c r="M1993" s="53">
        <v>1.1000000000000001</v>
      </c>
      <c r="N1993" s="54">
        <v>60</v>
      </c>
      <c r="O1993" s="55">
        <f t="shared" si="531"/>
        <v>1337.1000000000001</v>
      </c>
      <c r="P1993" s="57">
        <f t="shared" si="532"/>
        <v>1337</v>
      </c>
      <c r="Q1993" s="23"/>
      <c r="R1993" s="23"/>
      <c r="S1993" s="46">
        <v>25</v>
      </c>
      <c r="T1993" s="46">
        <v>25</v>
      </c>
      <c r="U1993" s="46">
        <f t="shared" si="523"/>
        <v>200</v>
      </c>
      <c r="V1993" s="15">
        <f t="shared" si="533"/>
        <v>250</v>
      </c>
    </row>
    <row r="1994" spans="1:22" ht="13.5" customHeight="1">
      <c r="A1994" s="235" t="str">
        <f t="shared" si="526"/>
        <v>LW3214060Drewnopodobne</v>
      </c>
      <c r="B1994" s="20" t="s">
        <v>1744</v>
      </c>
      <c r="C1994" s="14" t="s">
        <v>432</v>
      </c>
      <c r="D1994" s="15">
        <v>140</v>
      </c>
      <c r="E1994" s="13">
        <v>60</v>
      </c>
      <c r="F1994" s="61" t="s">
        <v>3524</v>
      </c>
      <c r="G1994" s="43" t="str">
        <f t="shared" si="527"/>
        <v>56,68</v>
      </c>
      <c r="H1994" s="43" t="str">
        <f t="shared" si="528"/>
        <v>56,68</v>
      </c>
      <c r="I1994" s="43">
        <f t="shared" si="534"/>
        <v>59.68</v>
      </c>
      <c r="J1994" s="44"/>
      <c r="K1994" s="58">
        <f t="shared" si="529"/>
        <v>1322.5</v>
      </c>
      <c r="L1994" s="51">
        <f t="shared" si="530"/>
        <v>1323</v>
      </c>
      <c r="M1994" s="53">
        <v>1.1000000000000001</v>
      </c>
      <c r="N1994" s="54">
        <v>60</v>
      </c>
      <c r="O1994" s="55">
        <f t="shared" si="531"/>
        <v>1515.3000000000002</v>
      </c>
      <c r="P1994" s="57">
        <f t="shared" si="532"/>
        <v>1515</v>
      </c>
      <c r="Q1994" s="23"/>
      <c r="R1994" s="23"/>
      <c r="S1994" s="46">
        <v>25</v>
      </c>
      <c r="T1994" s="46">
        <v>25</v>
      </c>
      <c r="U1994" s="46">
        <f t="shared" si="523"/>
        <v>200</v>
      </c>
      <c r="V1994" s="15">
        <f t="shared" si="533"/>
        <v>250</v>
      </c>
    </row>
    <row r="1995" spans="1:22" ht="13.5" customHeight="1">
      <c r="A1995" s="235" t="str">
        <f t="shared" si="526"/>
        <v>LW3314060Drewnopodobne</v>
      </c>
      <c r="B1995" s="20" t="s">
        <v>1745</v>
      </c>
      <c r="C1995" s="14" t="s">
        <v>432</v>
      </c>
      <c r="D1995" s="15">
        <v>140</v>
      </c>
      <c r="E1995" s="13">
        <v>60</v>
      </c>
      <c r="F1995" s="61" t="s">
        <v>3525</v>
      </c>
      <c r="G1995" s="43" t="str">
        <f t="shared" si="527"/>
        <v>58,12</v>
      </c>
      <c r="H1995" s="43" t="str">
        <f t="shared" si="528"/>
        <v>58,12</v>
      </c>
      <c r="I1995" s="43">
        <f t="shared" si="534"/>
        <v>61.12</v>
      </c>
      <c r="J1995" s="44"/>
      <c r="K1995" s="58">
        <f t="shared" si="529"/>
        <v>1146.5</v>
      </c>
      <c r="L1995" s="51">
        <f t="shared" si="530"/>
        <v>1147</v>
      </c>
      <c r="M1995" s="53">
        <v>1.1000000000000001</v>
      </c>
      <c r="N1995" s="54">
        <v>60</v>
      </c>
      <c r="O1995" s="55">
        <f t="shared" si="531"/>
        <v>1321.7</v>
      </c>
      <c r="P1995" s="57">
        <f t="shared" si="532"/>
        <v>1321</v>
      </c>
      <c r="Q1995" s="23"/>
      <c r="R1995" s="23"/>
      <c r="S1995" s="46">
        <v>25</v>
      </c>
      <c r="T1995" s="46">
        <v>25</v>
      </c>
      <c r="U1995" s="46">
        <f t="shared" si="523"/>
        <v>200</v>
      </c>
      <c r="V1995" s="15">
        <f t="shared" si="533"/>
        <v>250</v>
      </c>
    </row>
    <row r="1996" spans="1:22" ht="13.5" customHeight="1">
      <c r="A1996" s="235" t="str">
        <f t="shared" si="526"/>
        <v>LW3414060Drewnopodobne</v>
      </c>
      <c r="B1996" s="20" t="s">
        <v>1746</v>
      </c>
      <c r="C1996" s="14" t="s">
        <v>432</v>
      </c>
      <c r="D1996" s="15">
        <v>140</v>
      </c>
      <c r="E1996" s="13">
        <v>60</v>
      </c>
      <c r="F1996" s="61" t="s">
        <v>3526</v>
      </c>
      <c r="G1996" s="43" t="str">
        <f t="shared" si="527"/>
        <v>57,11</v>
      </c>
      <c r="H1996" s="43" t="str">
        <f t="shared" si="528"/>
        <v>57,11</v>
      </c>
      <c r="I1996" s="43">
        <f t="shared" si="534"/>
        <v>60.11</v>
      </c>
      <c r="J1996" s="44"/>
      <c r="K1996" s="58">
        <f t="shared" si="529"/>
        <v>1330</v>
      </c>
      <c r="L1996" s="51">
        <f t="shared" si="530"/>
        <v>1330</v>
      </c>
      <c r="M1996" s="53">
        <v>1.1000000000000001</v>
      </c>
      <c r="N1996" s="54">
        <v>60</v>
      </c>
      <c r="O1996" s="55">
        <f t="shared" si="531"/>
        <v>1523.0000000000002</v>
      </c>
      <c r="P1996" s="57">
        <f t="shared" si="532"/>
        <v>1523</v>
      </c>
      <c r="Q1996" s="23"/>
      <c r="R1996" s="23"/>
      <c r="S1996" s="46">
        <v>25</v>
      </c>
      <c r="T1996" s="46">
        <v>25</v>
      </c>
      <c r="U1996" s="46">
        <f t="shared" si="523"/>
        <v>200</v>
      </c>
      <c r="V1996" s="15">
        <f t="shared" si="533"/>
        <v>250</v>
      </c>
    </row>
    <row r="1997" spans="1:22" ht="13.5" customHeight="1">
      <c r="A1997" s="235" t="str">
        <f t="shared" si="526"/>
        <v>LW3514060Drewnopodobne</v>
      </c>
      <c r="B1997" s="20" t="s">
        <v>1747</v>
      </c>
      <c r="C1997" s="14" t="s">
        <v>432</v>
      </c>
      <c r="D1997" s="15">
        <v>140</v>
      </c>
      <c r="E1997" s="13">
        <v>60</v>
      </c>
      <c r="F1997" s="61" t="s">
        <v>3527</v>
      </c>
      <c r="G1997" s="43" t="str">
        <f t="shared" si="527"/>
        <v>48,38</v>
      </c>
      <c r="H1997" s="43" t="str">
        <f t="shared" si="528"/>
        <v>48,38</v>
      </c>
      <c r="I1997" s="43">
        <f t="shared" si="534"/>
        <v>51.38</v>
      </c>
      <c r="J1997" s="44"/>
      <c r="K1997" s="58">
        <f t="shared" si="529"/>
        <v>916.5</v>
      </c>
      <c r="L1997" s="51">
        <f t="shared" si="530"/>
        <v>917</v>
      </c>
      <c r="M1997" s="53">
        <v>1.1000000000000001</v>
      </c>
      <c r="N1997" s="54">
        <v>60</v>
      </c>
      <c r="O1997" s="55">
        <f t="shared" si="531"/>
        <v>1068.7</v>
      </c>
      <c r="P1997" s="57">
        <f t="shared" si="532"/>
        <v>1068</v>
      </c>
      <c r="Q1997" s="23"/>
      <c r="R1997" s="23"/>
      <c r="S1997" s="46">
        <v>25</v>
      </c>
      <c r="T1997" s="46">
        <v>25</v>
      </c>
      <c r="U1997" s="46">
        <f t="shared" si="523"/>
        <v>180</v>
      </c>
      <c r="V1997" s="15">
        <f t="shared" si="533"/>
        <v>230</v>
      </c>
    </row>
    <row r="1998" spans="1:22" ht="13.5" customHeight="1">
      <c r="A1998" s="235" t="str">
        <f t="shared" si="526"/>
        <v>LW3614060Drewnopodobne</v>
      </c>
      <c r="B1998" s="20" t="s">
        <v>1748</v>
      </c>
      <c r="C1998" s="14" t="s">
        <v>432</v>
      </c>
      <c r="D1998" s="15">
        <v>140</v>
      </c>
      <c r="E1998" s="13">
        <v>60</v>
      </c>
      <c r="F1998" s="61" t="s">
        <v>3528</v>
      </c>
      <c r="G1998" s="43" t="str">
        <f t="shared" si="527"/>
        <v>51,71</v>
      </c>
      <c r="H1998" s="43" t="str">
        <f t="shared" si="528"/>
        <v>51,71</v>
      </c>
      <c r="I1998" s="43">
        <f t="shared" si="534"/>
        <v>54.71</v>
      </c>
      <c r="J1998" s="44"/>
      <c r="K1998" s="58">
        <f t="shared" si="529"/>
        <v>1078.5</v>
      </c>
      <c r="L1998" s="51">
        <f t="shared" si="530"/>
        <v>1079</v>
      </c>
      <c r="M1998" s="53">
        <v>1.1000000000000001</v>
      </c>
      <c r="N1998" s="54">
        <v>60</v>
      </c>
      <c r="O1998" s="55">
        <f t="shared" si="531"/>
        <v>1246.9000000000001</v>
      </c>
      <c r="P1998" s="57">
        <f t="shared" si="532"/>
        <v>1246</v>
      </c>
      <c r="Q1998" s="23"/>
      <c r="R1998" s="23"/>
      <c r="S1998" s="46">
        <v>25</v>
      </c>
      <c r="T1998" s="46">
        <v>25</v>
      </c>
      <c r="U1998" s="46">
        <f t="shared" si="523"/>
        <v>180</v>
      </c>
      <c r="V1998" s="15">
        <f t="shared" si="533"/>
        <v>230</v>
      </c>
    </row>
    <row r="1999" spans="1:22" ht="13.5" customHeight="1">
      <c r="A1999" s="235" t="str">
        <f t="shared" si="526"/>
        <v>LW3714060Drewnopodobne</v>
      </c>
      <c r="B1999" s="20" t="s">
        <v>1907</v>
      </c>
      <c r="C1999" s="14" t="s">
        <v>432</v>
      </c>
      <c r="D1999" s="15">
        <v>140</v>
      </c>
      <c r="E1999" s="13">
        <v>60</v>
      </c>
      <c r="F1999" s="61" t="s">
        <v>3529</v>
      </c>
      <c r="G1999" s="43" t="str">
        <f t="shared" si="527"/>
        <v>48,15</v>
      </c>
      <c r="H1999" s="43" t="str">
        <f t="shared" si="528"/>
        <v>48,15</v>
      </c>
      <c r="I1999" s="43">
        <f t="shared" si="534"/>
        <v>51.15</v>
      </c>
      <c r="J1999" s="44"/>
      <c r="K1999" s="58">
        <f t="shared" si="529"/>
        <v>845</v>
      </c>
      <c r="L1999" s="51">
        <f t="shared" si="530"/>
        <v>845</v>
      </c>
      <c r="M1999" s="53">
        <v>1.1000000000000001</v>
      </c>
      <c r="N1999" s="54">
        <v>60</v>
      </c>
      <c r="O1999" s="55">
        <f t="shared" si="531"/>
        <v>989.50000000000011</v>
      </c>
      <c r="P1999" s="57">
        <f t="shared" si="532"/>
        <v>989</v>
      </c>
      <c r="Q1999" s="23"/>
      <c r="R1999" s="23"/>
      <c r="S1999" s="46">
        <v>25</v>
      </c>
      <c r="T1999" s="46">
        <v>25</v>
      </c>
      <c r="U1999" s="46">
        <f t="shared" si="523"/>
        <v>180</v>
      </c>
      <c r="V1999" s="15">
        <f t="shared" si="533"/>
        <v>230</v>
      </c>
    </row>
    <row r="2000" spans="1:22" s="4" customFormat="1" ht="13.5" customHeight="1">
      <c r="A2000" s="235" t="str">
        <f t="shared" si="526"/>
        <v>LW3814060Drewnopodobne</v>
      </c>
      <c r="B2000" s="20" t="s">
        <v>1978</v>
      </c>
      <c r="C2000" s="14" t="s">
        <v>432</v>
      </c>
      <c r="D2000" s="15">
        <v>140</v>
      </c>
      <c r="E2000" s="13">
        <v>60</v>
      </c>
      <c r="F2000" s="61" t="s">
        <v>3530</v>
      </c>
      <c r="G2000" s="43" t="str">
        <f t="shared" si="527"/>
        <v>49,14</v>
      </c>
      <c r="H2000" s="43" t="str">
        <f t="shared" si="528"/>
        <v>49,14</v>
      </c>
      <c r="I2000" s="43">
        <f t="shared" si="534"/>
        <v>52.14</v>
      </c>
      <c r="J2000" s="44"/>
      <c r="K2000" s="58">
        <f t="shared" si="529"/>
        <v>991</v>
      </c>
      <c r="L2000" s="51">
        <f t="shared" si="530"/>
        <v>991</v>
      </c>
      <c r="M2000" s="53">
        <v>1.1000000000000001</v>
      </c>
      <c r="N2000" s="54">
        <v>60</v>
      </c>
      <c r="O2000" s="55">
        <f t="shared" si="531"/>
        <v>1150.1000000000001</v>
      </c>
      <c r="P2000" s="57">
        <f t="shared" si="532"/>
        <v>1150</v>
      </c>
      <c r="Q2000" s="23"/>
      <c r="R2000" s="23"/>
      <c r="S2000" s="46">
        <v>25</v>
      </c>
      <c r="T2000" s="46">
        <v>25</v>
      </c>
      <c r="U2000" s="46">
        <f t="shared" si="523"/>
        <v>180</v>
      </c>
      <c r="V2000" s="15">
        <f t="shared" si="533"/>
        <v>230</v>
      </c>
    </row>
    <row r="2001" spans="1:35" ht="13.5" customHeight="1">
      <c r="A2001" s="23" t="str">
        <f t="shared" ref="A2001:A2037" si="535">CONCATENATE(B2001,D2001,E2001,C2001)</f>
        <v>LW duble 1 14070Podstawowy</v>
      </c>
      <c r="B2001" s="18" t="s">
        <v>90</v>
      </c>
      <c r="C2001" s="14" t="s">
        <v>431</v>
      </c>
      <c r="D2001" s="15">
        <v>140</v>
      </c>
      <c r="E2001" s="13">
        <v>70</v>
      </c>
      <c r="F2001" s="61" t="s">
        <v>3601</v>
      </c>
      <c r="G2001" s="43" t="str">
        <f t="shared" ref="G2001:G2037" si="536">LEFT(F2001,FIND("kg",F2001)-2)</f>
        <v>57,99</v>
      </c>
      <c r="H2001" s="43" t="str">
        <f t="shared" ref="H2001:H2037" si="537">MID(G2001,1,5)</f>
        <v>57,99</v>
      </c>
      <c r="I2001" s="43">
        <f t="shared" ref="I2001:I2037" si="538">H2001+3</f>
        <v>60.99</v>
      </c>
      <c r="J2001" s="61" t="s">
        <v>3661</v>
      </c>
      <c r="K2001" s="58" t="str">
        <f t="shared" ref="K2001:K2037" si="539">LEFT(J2001,FIND("zł",J2001)-2)</f>
        <v>797,03</v>
      </c>
      <c r="L2001" s="47">
        <f t="shared" ref="L2001:L2037" si="540">ROUNDUP(K2001,0)</f>
        <v>798</v>
      </c>
      <c r="M2001" s="53">
        <v>1.1000000000000001</v>
      </c>
      <c r="N2001" s="54">
        <v>60</v>
      </c>
      <c r="O2001" s="55">
        <f t="shared" ref="O2001:O2037" si="541">L2001*M2001+N2001</f>
        <v>937.80000000000007</v>
      </c>
      <c r="P2001" s="57">
        <f>INT(O2001)</f>
        <v>937</v>
      </c>
      <c r="Q2001" s="23"/>
      <c r="R2001" s="23"/>
      <c r="S2001" s="46">
        <v>25</v>
      </c>
      <c r="T2001" s="46">
        <v>25</v>
      </c>
      <c r="U2001" s="46">
        <f t="shared" si="523"/>
        <v>200</v>
      </c>
      <c r="V2001" s="15">
        <f t="shared" ref="V2001:V2037" si="542">SUM(S2001:U2001)</f>
        <v>250</v>
      </c>
      <c r="Y2001" s="4"/>
      <c r="Z2001" s="4"/>
      <c r="AA2001" s="40"/>
      <c r="AB2001" s="5"/>
      <c r="AC2001" s="4"/>
      <c r="AD2001" s="5"/>
      <c r="AE2001" s="4"/>
      <c r="AF2001" s="4"/>
      <c r="AG2001" s="4"/>
      <c r="AH2001" s="4"/>
      <c r="AI2001" s="4"/>
    </row>
    <row r="2002" spans="1:35" ht="13.5" customHeight="1">
      <c r="A2002" s="23" t="str">
        <f t="shared" si="535"/>
        <v>LW duble 2 14070Podstawowy</v>
      </c>
      <c r="B2002" s="18" t="s">
        <v>91</v>
      </c>
      <c r="C2002" s="14" t="s">
        <v>431</v>
      </c>
      <c r="D2002" s="15">
        <v>140</v>
      </c>
      <c r="E2002" s="13">
        <v>70</v>
      </c>
      <c r="F2002" s="61" t="s">
        <v>1780</v>
      </c>
      <c r="G2002" s="43" t="str">
        <f t="shared" si="536"/>
        <v>51,87</v>
      </c>
      <c r="H2002" s="43" t="str">
        <f t="shared" si="537"/>
        <v>51,87</v>
      </c>
      <c r="I2002" s="43">
        <f t="shared" si="538"/>
        <v>54.87</v>
      </c>
      <c r="J2002" s="61" t="s">
        <v>3662</v>
      </c>
      <c r="K2002" s="58" t="str">
        <f t="shared" si="539"/>
        <v>872,85</v>
      </c>
      <c r="L2002" s="47">
        <f t="shared" si="540"/>
        <v>873</v>
      </c>
      <c r="M2002" s="53">
        <v>1.1000000000000001</v>
      </c>
      <c r="N2002" s="54">
        <v>60</v>
      </c>
      <c r="O2002" s="55">
        <f t="shared" si="541"/>
        <v>1020.3000000000001</v>
      </c>
      <c r="P2002" s="57">
        <f t="shared" ref="P2002:P2037" si="543">INT(O2002)</f>
        <v>1020</v>
      </c>
      <c r="Q2002" s="23"/>
      <c r="R2002" s="23"/>
      <c r="S2002" s="46">
        <v>25</v>
      </c>
      <c r="T2002" s="46">
        <v>25</v>
      </c>
      <c r="U2002" s="46">
        <f t="shared" si="523"/>
        <v>180</v>
      </c>
      <c r="V2002" s="15">
        <f t="shared" si="542"/>
        <v>230</v>
      </c>
      <c r="Y2002" s="4"/>
      <c r="Z2002" s="4"/>
      <c r="AA2002" s="40"/>
      <c r="AB2002" s="5"/>
      <c r="AC2002" s="4"/>
      <c r="AD2002" s="4"/>
      <c r="AE2002" s="4"/>
      <c r="AF2002" s="4"/>
      <c r="AG2002" s="4"/>
      <c r="AH2002" s="4"/>
      <c r="AI2002" s="4"/>
    </row>
    <row r="2003" spans="1:35" ht="13.5" customHeight="1">
      <c r="A2003" s="23" t="str">
        <f t="shared" si="535"/>
        <v>LW duble 3 14070Podstawowy</v>
      </c>
      <c r="B2003" s="18" t="s">
        <v>92</v>
      </c>
      <c r="C2003" s="14" t="s">
        <v>431</v>
      </c>
      <c r="D2003" s="15">
        <v>140</v>
      </c>
      <c r="E2003" s="13">
        <v>70</v>
      </c>
      <c r="F2003" s="61" t="s">
        <v>65</v>
      </c>
      <c r="G2003" s="43" t="str">
        <f t="shared" si="536"/>
        <v>62,99</v>
      </c>
      <c r="H2003" s="43" t="str">
        <f t="shared" si="537"/>
        <v>62,99</v>
      </c>
      <c r="I2003" s="43">
        <f t="shared" si="538"/>
        <v>65.990000000000009</v>
      </c>
      <c r="J2003" s="61" t="s">
        <v>3663</v>
      </c>
      <c r="K2003" s="58" t="str">
        <f t="shared" si="539"/>
        <v>1117,86</v>
      </c>
      <c r="L2003" s="47">
        <f t="shared" si="540"/>
        <v>1118</v>
      </c>
      <c r="M2003" s="53">
        <v>1.1000000000000001</v>
      </c>
      <c r="N2003" s="54">
        <v>60</v>
      </c>
      <c r="O2003" s="55">
        <f t="shared" si="541"/>
        <v>1289.8000000000002</v>
      </c>
      <c r="P2003" s="57">
        <f t="shared" si="543"/>
        <v>1289</v>
      </c>
      <c r="Q2003" s="23"/>
      <c r="R2003" s="23"/>
      <c r="S2003" s="46">
        <v>25</v>
      </c>
      <c r="T2003" s="46">
        <v>25</v>
      </c>
      <c r="U2003" s="46">
        <f t="shared" si="523"/>
        <v>220</v>
      </c>
      <c r="V2003" s="15">
        <f t="shared" si="542"/>
        <v>270</v>
      </c>
      <c r="Y2003" s="4"/>
      <c r="Z2003" s="4"/>
      <c r="AA2003" s="40"/>
      <c r="AB2003" s="5"/>
      <c r="AC2003" s="4"/>
      <c r="AD2003" s="4"/>
      <c r="AE2003" s="4"/>
      <c r="AF2003" s="4"/>
      <c r="AG2003" s="4"/>
      <c r="AH2003" s="4"/>
      <c r="AI2003" s="4"/>
    </row>
    <row r="2004" spans="1:35" ht="13.5" customHeight="1">
      <c r="A2004" s="23" t="str">
        <f t="shared" si="535"/>
        <v>LW1 14070Podstawowy</v>
      </c>
      <c r="B2004" s="18" t="s">
        <v>93</v>
      </c>
      <c r="C2004" s="14" t="s">
        <v>431</v>
      </c>
      <c r="D2004" s="15">
        <v>140</v>
      </c>
      <c r="E2004" s="13">
        <v>70</v>
      </c>
      <c r="F2004" s="61" t="s">
        <v>7</v>
      </c>
      <c r="G2004" s="43" t="str">
        <f t="shared" si="536"/>
        <v>42,1</v>
      </c>
      <c r="H2004" s="43" t="str">
        <f t="shared" si="537"/>
        <v>42,1</v>
      </c>
      <c r="I2004" s="43">
        <f t="shared" si="538"/>
        <v>45.1</v>
      </c>
      <c r="J2004" s="61" t="s">
        <v>3664</v>
      </c>
      <c r="K2004" s="58" t="str">
        <f t="shared" si="539"/>
        <v>521,75</v>
      </c>
      <c r="L2004" s="47">
        <f t="shared" si="540"/>
        <v>522</v>
      </c>
      <c r="M2004" s="53">
        <v>1.1000000000000001</v>
      </c>
      <c r="N2004" s="54">
        <v>60</v>
      </c>
      <c r="O2004" s="55">
        <f t="shared" si="541"/>
        <v>634.20000000000005</v>
      </c>
      <c r="P2004" s="57">
        <f t="shared" si="543"/>
        <v>634</v>
      </c>
      <c r="Q2004" s="23"/>
      <c r="R2004" s="23"/>
      <c r="S2004" s="46">
        <v>25</v>
      </c>
      <c r="T2004" s="46">
        <v>25</v>
      </c>
      <c r="U2004" s="46">
        <f t="shared" si="523"/>
        <v>160</v>
      </c>
      <c r="V2004" s="15">
        <f t="shared" si="542"/>
        <v>210</v>
      </c>
      <c r="Y2004" s="4"/>
      <c r="Z2004" s="4"/>
      <c r="AA2004" s="40"/>
      <c r="AB2004" s="5"/>
      <c r="AC2004" s="4"/>
      <c r="AD2004" s="4"/>
      <c r="AE2004" s="4"/>
      <c r="AF2004" s="4"/>
      <c r="AG2004" s="4"/>
      <c r="AH2004" s="4"/>
      <c r="AI2004" s="4"/>
    </row>
    <row r="2005" spans="1:35" ht="13.5" customHeight="1">
      <c r="A2005" s="23" t="str">
        <f t="shared" si="535"/>
        <v>LW2 14070Podstawowy</v>
      </c>
      <c r="B2005" s="18" t="s">
        <v>104</v>
      </c>
      <c r="C2005" s="14" t="s">
        <v>431</v>
      </c>
      <c r="D2005" s="15">
        <v>140</v>
      </c>
      <c r="E2005" s="13">
        <v>70</v>
      </c>
      <c r="F2005" s="61" t="s">
        <v>2558</v>
      </c>
      <c r="G2005" s="43" t="str">
        <f t="shared" si="536"/>
        <v>43,68</v>
      </c>
      <c r="H2005" s="43" t="str">
        <f t="shared" si="537"/>
        <v>43,68</v>
      </c>
      <c r="I2005" s="43">
        <f t="shared" si="538"/>
        <v>46.68</v>
      </c>
      <c r="J2005" s="61" t="s">
        <v>3665</v>
      </c>
      <c r="K2005" s="58" t="str">
        <f t="shared" si="539"/>
        <v>571,83</v>
      </c>
      <c r="L2005" s="47">
        <f t="shared" si="540"/>
        <v>572</v>
      </c>
      <c r="M2005" s="53">
        <v>1.1000000000000001</v>
      </c>
      <c r="N2005" s="54">
        <v>60</v>
      </c>
      <c r="O2005" s="55">
        <f t="shared" si="541"/>
        <v>689.2</v>
      </c>
      <c r="P2005" s="57">
        <f t="shared" si="543"/>
        <v>689</v>
      </c>
      <c r="Q2005" s="23"/>
      <c r="R2005" s="23"/>
      <c r="S2005" s="46">
        <v>25</v>
      </c>
      <c r="T2005" s="46">
        <v>25</v>
      </c>
      <c r="U2005" s="46">
        <f t="shared" si="523"/>
        <v>160</v>
      </c>
      <c r="V2005" s="15">
        <f t="shared" si="542"/>
        <v>210</v>
      </c>
      <c r="Y2005" s="4"/>
      <c r="Z2005" s="4"/>
      <c r="AA2005" s="4"/>
      <c r="AB2005" s="4"/>
      <c r="AC2005" s="4"/>
      <c r="AD2005" s="4"/>
      <c r="AE2005" s="4"/>
      <c r="AF2005" s="4"/>
      <c r="AG2005" s="4"/>
      <c r="AH2005" s="4"/>
      <c r="AI2005" s="4"/>
    </row>
    <row r="2006" spans="1:35" ht="13.5" customHeight="1">
      <c r="A2006" s="23" t="str">
        <f t="shared" si="535"/>
        <v>LW3 14070Podstawowy</v>
      </c>
      <c r="B2006" s="18" t="s">
        <v>106</v>
      </c>
      <c r="C2006" s="14" t="s">
        <v>431</v>
      </c>
      <c r="D2006" s="15">
        <v>140</v>
      </c>
      <c r="E2006" s="13">
        <v>70</v>
      </c>
      <c r="F2006" s="61" t="s">
        <v>3602</v>
      </c>
      <c r="G2006" s="43" t="str">
        <f t="shared" si="536"/>
        <v>45,41</v>
      </c>
      <c r="H2006" s="43" t="str">
        <f t="shared" si="537"/>
        <v>45,41</v>
      </c>
      <c r="I2006" s="43">
        <f t="shared" si="538"/>
        <v>48.41</v>
      </c>
      <c r="J2006" s="61" t="s">
        <v>3666</v>
      </c>
      <c r="K2006" s="58" t="str">
        <f t="shared" si="539"/>
        <v>592,77</v>
      </c>
      <c r="L2006" s="47">
        <f t="shared" si="540"/>
        <v>593</v>
      </c>
      <c r="M2006" s="53">
        <v>1.1000000000000001</v>
      </c>
      <c r="N2006" s="54">
        <v>60</v>
      </c>
      <c r="O2006" s="55">
        <f t="shared" si="541"/>
        <v>712.30000000000007</v>
      </c>
      <c r="P2006" s="57">
        <f t="shared" si="543"/>
        <v>712</v>
      </c>
      <c r="Q2006" s="23"/>
      <c r="R2006" s="23"/>
      <c r="S2006" s="46">
        <v>25</v>
      </c>
      <c r="T2006" s="46">
        <v>25</v>
      </c>
      <c r="U2006" s="46">
        <f t="shared" si="523"/>
        <v>160</v>
      </c>
      <c r="V2006" s="15">
        <f t="shared" si="542"/>
        <v>210</v>
      </c>
      <c r="Y2006" s="4"/>
      <c r="Z2006" s="4"/>
      <c r="AA2006" s="4"/>
      <c r="AB2006" s="4"/>
      <c r="AC2006" s="4"/>
      <c r="AD2006" s="4"/>
      <c r="AE2006" s="4"/>
      <c r="AF2006" s="4"/>
      <c r="AG2006" s="4"/>
      <c r="AH2006" s="4"/>
      <c r="AI2006" s="4"/>
    </row>
    <row r="2007" spans="1:35" ht="13.5" customHeight="1">
      <c r="A2007" s="23" t="str">
        <f t="shared" si="535"/>
        <v>LW4 14070Podstawowy</v>
      </c>
      <c r="B2007" s="18" t="s">
        <v>107</v>
      </c>
      <c r="C2007" s="14" t="s">
        <v>431</v>
      </c>
      <c r="D2007" s="15">
        <v>140</v>
      </c>
      <c r="E2007" s="13">
        <v>70</v>
      </c>
      <c r="F2007" s="61" t="s">
        <v>72</v>
      </c>
      <c r="G2007" s="43" t="str">
        <f t="shared" si="536"/>
        <v>50,06</v>
      </c>
      <c r="H2007" s="43" t="str">
        <f t="shared" si="537"/>
        <v>50,06</v>
      </c>
      <c r="I2007" s="43">
        <f t="shared" si="538"/>
        <v>53.06</v>
      </c>
      <c r="J2007" s="61" t="s">
        <v>3667</v>
      </c>
      <c r="K2007" s="58" t="str">
        <f t="shared" si="539"/>
        <v>675,40</v>
      </c>
      <c r="L2007" s="47">
        <f t="shared" si="540"/>
        <v>676</v>
      </c>
      <c r="M2007" s="53">
        <v>1.1000000000000001</v>
      </c>
      <c r="N2007" s="54">
        <v>60</v>
      </c>
      <c r="O2007" s="55">
        <f t="shared" si="541"/>
        <v>803.6</v>
      </c>
      <c r="P2007" s="57">
        <f t="shared" si="543"/>
        <v>803</v>
      </c>
      <c r="Q2007" s="23"/>
      <c r="R2007" s="23"/>
      <c r="S2007" s="46">
        <v>25</v>
      </c>
      <c r="T2007" s="46">
        <v>25</v>
      </c>
      <c r="U2007" s="46">
        <f t="shared" ref="U2007:U2070" si="544">IF(I2007&lt;=$AA$5,$AB$4,IF(I2007&lt;=$AA$15,$AB$6,IF(I2007&lt;=$AA$17,$AB$16,IF(I2007&lt;=$AA$19,AB$18,IF(I2007&lt;=$AA$21,AB$20,IF(I2007&lt;=$AA$23,AB$22,AB$23))))))</f>
        <v>180</v>
      </c>
      <c r="V2007" s="15">
        <f t="shared" si="542"/>
        <v>230</v>
      </c>
      <c r="Y2007" s="4"/>
      <c r="Z2007" s="4"/>
      <c r="AA2007" s="4"/>
      <c r="AB2007" s="4"/>
      <c r="AC2007" s="4"/>
      <c r="AD2007" s="4"/>
      <c r="AE2007" s="4"/>
      <c r="AF2007" s="4"/>
      <c r="AG2007" s="4"/>
      <c r="AH2007" s="4"/>
      <c r="AI2007" s="4"/>
    </row>
    <row r="2008" spans="1:35" ht="13.5" customHeight="1">
      <c r="A2008" s="23" t="str">
        <f t="shared" si="535"/>
        <v>LW5 14070Podstawowy</v>
      </c>
      <c r="B2008" s="18" t="s">
        <v>108</v>
      </c>
      <c r="C2008" s="14" t="s">
        <v>431</v>
      </c>
      <c r="D2008" s="15">
        <v>140</v>
      </c>
      <c r="E2008" s="13">
        <v>70</v>
      </c>
      <c r="F2008" s="61" t="s">
        <v>3603</v>
      </c>
      <c r="G2008" s="43" t="str">
        <f t="shared" si="536"/>
        <v>50,32</v>
      </c>
      <c r="H2008" s="43" t="str">
        <f t="shared" si="537"/>
        <v>50,32</v>
      </c>
      <c r="I2008" s="43">
        <f t="shared" si="538"/>
        <v>53.32</v>
      </c>
      <c r="J2008" s="61" t="s">
        <v>3668</v>
      </c>
      <c r="K2008" s="58" t="str">
        <f t="shared" si="539"/>
        <v>703,72</v>
      </c>
      <c r="L2008" s="47">
        <f t="shared" si="540"/>
        <v>704</v>
      </c>
      <c r="M2008" s="53">
        <v>1.1000000000000001</v>
      </c>
      <c r="N2008" s="54">
        <v>60</v>
      </c>
      <c r="O2008" s="55">
        <f t="shared" si="541"/>
        <v>834.40000000000009</v>
      </c>
      <c r="P2008" s="57">
        <f t="shared" si="543"/>
        <v>834</v>
      </c>
      <c r="Q2008" s="23"/>
      <c r="R2008" s="23"/>
      <c r="S2008" s="46">
        <v>25</v>
      </c>
      <c r="T2008" s="46">
        <v>25</v>
      </c>
      <c r="U2008" s="46">
        <f t="shared" si="544"/>
        <v>180</v>
      </c>
      <c r="V2008" s="15">
        <f t="shared" si="542"/>
        <v>230</v>
      </c>
      <c r="Y2008" s="4"/>
      <c r="Z2008" s="4"/>
      <c r="AA2008" s="4"/>
      <c r="AB2008" s="4"/>
      <c r="AC2008" s="4"/>
      <c r="AD2008" s="4"/>
      <c r="AE2008" s="4"/>
      <c r="AF2008" s="4"/>
      <c r="AG2008" s="4"/>
      <c r="AH2008" s="4"/>
      <c r="AI2008" s="4"/>
    </row>
    <row r="2009" spans="1:35" ht="13.5" customHeight="1">
      <c r="A2009" s="23" t="str">
        <f t="shared" si="535"/>
        <v>LW6 14070Podstawowy</v>
      </c>
      <c r="B2009" s="18" t="s">
        <v>109</v>
      </c>
      <c r="C2009" s="14" t="s">
        <v>431</v>
      </c>
      <c r="D2009" s="15">
        <v>140</v>
      </c>
      <c r="E2009" s="13">
        <v>70</v>
      </c>
      <c r="F2009" s="61" t="s">
        <v>2246</v>
      </c>
      <c r="G2009" s="43" t="str">
        <f t="shared" si="536"/>
        <v>53,5</v>
      </c>
      <c r="H2009" s="43" t="str">
        <f t="shared" si="537"/>
        <v>53,5</v>
      </c>
      <c r="I2009" s="43">
        <f t="shared" si="538"/>
        <v>56.5</v>
      </c>
      <c r="J2009" s="61" t="s">
        <v>3669</v>
      </c>
      <c r="K2009" s="58" t="str">
        <f t="shared" si="539"/>
        <v>769,05</v>
      </c>
      <c r="L2009" s="47">
        <f t="shared" si="540"/>
        <v>770</v>
      </c>
      <c r="M2009" s="53">
        <v>1.1000000000000001</v>
      </c>
      <c r="N2009" s="54">
        <v>60</v>
      </c>
      <c r="O2009" s="55">
        <f t="shared" si="541"/>
        <v>907.00000000000011</v>
      </c>
      <c r="P2009" s="57">
        <f t="shared" si="543"/>
        <v>907</v>
      </c>
      <c r="Q2009" s="23"/>
      <c r="R2009" s="23"/>
      <c r="S2009" s="46">
        <v>25</v>
      </c>
      <c r="T2009" s="46">
        <v>25</v>
      </c>
      <c r="U2009" s="46">
        <f t="shared" si="544"/>
        <v>200</v>
      </c>
      <c r="V2009" s="15">
        <f t="shared" si="542"/>
        <v>250</v>
      </c>
    </row>
    <row r="2010" spans="1:35" ht="13.5" customHeight="1">
      <c r="A2010" s="23" t="str">
        <f t="shared" si="535"/>
        <v>LW7 14070Podstawowy</v>
      </c>
      <c r="B2010" s="18" t="s">
        <v>110</v>
      </c>
      <c r="C2010" s="14" t="s">
        <v>431</v>
      </c>
      <c r="D2010" s="15">
        <v>140</v>
      </c>
      <c r="E2010" s="13">
        <v>70</v>
      </c>
      <c r="F2010" s="61" t="s">
        <v>3604</v>
      </c>
      <c r="G2010" s="43" t="str">
        <f t="shared" si="536"/>
        <v>48,54</v>
      </c>
      <c r="H2010" s="43" t="str">
        <f t="shared" si="537"/>
        <v>48,54</v>
      </c>
      <c r="I2010" s="43">
        <f t="shared" si="538"/>
        <v>51.54</v>
      </c>
      <c r="J2010" s="61" t="s">
        <v>3670</v>
      </c>
      <c r="K2010" s="58" t="str">
        <f t="shared" si="539"/>
        <v>667,92</v>
      </c>
      <c r="L2010" s="47">
        <f t="shared" si="540"/>
        <v>668</v>
      </c>
      <c r="M2010" s="53">
        <v>1.1000000000000001</v>
      </c>
      <c r="N2010" s="54">
        <v>60</v>
      </c>
      <c r="O2010" s="55">
        <f t="shared" si="541"/>
        <v>794.80000000000007</v>
      </c>
      <c r="P2010" s="57">
        <f t="shared" si="543"/>
        <v>794</v>
      </c>
      <c r="Q2010" s="23"/>
      <c r="R2010" s="23"/>
      <c r="S2010" s="46">
        <v>25</v>
      </c>
      <c r="T2010" s="46">
        <v>25</v>
      </c>
      <c r="U2010" s="46">
        <f t="shared" si="544"/>
        <v>180</v>
      </c>
      <c r="V2010" s="15">
        <f t="shared" si="542"/>
        <v>230</v>
      </c>
    </row>
    <row r="2011" spans="1:35" ht="13.5" customHeight="1">
      <c r="A2011" s="23" t="str">
        <f t="shared" si="535"/>
        <v>LW8 14070Podstawowy</v>
      </c>
      <c r="B2011" s="18" t="s">
        <v>111</v>
      </c>
      <c r="C2011" s="14" t="s">
        <v>431</v>
      </c>
      <c r="D2011" s="15">
        <v>140</v>
      </c>
      <c r="E2011" s="13">
        <v>70</v>
      </c>
      <c r="F2011" s="61" t="s">
        <v>3605</v>
      </c>
      <c r="G2011" s="43" t="str">
        <f t="shared" si="536"/>
        <v>51,73</v>
      </c>
      <c r="H2011" s="43" t="str">
        <f t="shared" si="537"/>
        <v>51,73</v>
      </c>
      <c r="I2011" s="43">
        <f t="shared" si="538"/>
        <v>54.73</v>
      </c>
      <c r="J2011" s="61" t="s">
        <v>2365</v>
      </c>
      <c r="K2011" s="58" t="str">
        <f t="shared" si="539"/>
        <v>733,31</v>
      </c>
      <c r="L2011" s="47">
        <f t="shared" si="540"/>
        <v>734</v>
      </c>
      <c r="M2011" s="53">
        <v>1.1000000000000001</v>
      </c>
      <c r="N2011" s="54">
        <v>60</v>
      </c>
      <c r="O2011" s="55">
        <f t="shared" si="541"/>
        <v>867.40000000000009</v>
      </c>
      <c r="P2011" s="57">
        <f t="shared" si="543"/>
        <v>867</v>
      </c>
      <c r="Q2011" s="23"/>
      <c r="R2011" s="23"/>
      <c r="S2011" s="46">
        <v>25</v>
      </c>
      <c r="T2011" s="46">
        <v>25</v>
      </c>
      <c r="U2011" s="46">
        <f t="shared" si="544"/>
        <v>180</v>
      </c>
      <c r="V2011" s="15">
        <f t="shared" si="542"/>
        <v>230</v>
      </c>
    </row>
    <row r="2012" spans="1:35" ht="13.5" customHeight="1">
      <c r="A2012" s="23" t="str">
        <f t="shared" si="535"/>
        <v>LW9 14070Podstawowy</v>
      </c>
      <c r="B2012" s="18" t="s">
        <v>112</v>
      </c>
      <c r="C2012" s="14" t="s">
        <v>431</v>
      </c>
      <c r="D2012" s="15">
        <v>140</v>
      </c>
      <c r="E2012" s="13">
        <v>70</v>
      </c>
      <c r="F2012" s="61" t="s">
        <v>3517</v>
      </c>
      <c r="G2012" s="43" t="str">
        <f t="shared" si="536"/>
        <v>50,56</v>
      </c>
      <c r="H2012" s="43" t="str">
        <f t="shared" si="537"/>
        <v>50,56</v>
      </c>
      <c r="I2012" s="43">
        <f t="shared" si="538"/>
        <v>53.56</v>
      </c>
      <c r="J2012" s="61" t="s">
        <v>3671</v>
      </c>
      <c r="K2012" s="58" t="str">
        <f t="shared" si="539"/>
        <v>773,26</v>
      </c>
      <c r="L2012" s="47">
        <f t="shared" si="540"/>
        <v>774</v>
      </c>
      <c r="M2012" s="53">
        <v>1.1000000000000001</v>
      </c>
      <c r="N2012" s="54">
        <v>60</v>
      </c>
      <c r="O2012" s="55">
        <f t="shared" si="541"/>
        <v>911.40000000000009</v>
      </c>
      <c r="P2012" s="57">
        <f t="shared" si="543"/>
        <v>911</v>
      </c>
      <c r="Q2012" s="23"/>
      <c r="R2012" s="23"/>
      <c r="S2012" s="46">
        <v>25</v>
      </c>
      <c r="T2012" s="46">
        <v>25</v>
      </c>
      <c r="U2012" s="46">
        <f t="shared" si="544"/>
        <v>180</v>
      </c>
      <c r="V2012" s="15">
        <f t="shared" si="542"/>
        <v>230</v>
      </c>
    </row>
    <row r="2013" spans="1:35" ht="13.5" customHeight="1">
      <c r="A2013" s="23" t="str">
        <f t="shared" si="535"/>
        <v>LW10 14070Podstawowy</v>
      </c>
      <c r="B2013" s="18" t="s">
        <v>94</v>
      </c>
      <c r="C2013" s="14" t="s">
        <v>431</v>
      </c>
      <c r="D2013" s="15">
        <v>140</v>
      </c>
      <c r="E2013" s="13">
        <v>70</v>
      </c>
      <c r="F2013" s="61" t="s">
        <v>3369</v>
      </c>
      <c r="G2013" s="43" t="str">
        <f t="shared" si="536"/>
        <v>53,74</v>
      </c>
      <c r="H2013" s="43" t="str">
        <f t="shared" si="537"/>
        <v>53,74</v>
      </c>
      <c r="I2013" s="43">
        <f t="shared" si="538"/>
        <v>56.74</v>
      </c>
      <c r="J2013" s="61" t="s">
        <v>2517</v>
      </c>
      <c r="K2013" s="58" t="str">
        <f t="shared" si="539"/>
        <v>838,58</v>
      </c>
      <c r="L2013" s="47">
        <f t="shared" si="540"/>
        <v>839</v>
      </c>
      <c r="M2013" s="53">
        <v>1.1000000000000001</v>
      </c>
      <c r="N2013" s="54">
        <v>60</v>
      </c>
      <c r="O2013" s="55">
        <f t="shared" si="541"/>
        <v>982.90000000000009</v>
      </c>
      <c r="P2013" s="57">
        <f t="shared" si="543"/>
        <v>982</v>
      </c>
      <c r="Q2013" s="23"/>
      <c r="R2013" s="23"/>
      <c r="S2013" s="46">
        <v>25</v>
      </c>
      <c r="T2013" s="46">
        <v>25</v>
      </c>
      <c r="U2013" s="46">
        <f t="shared" si="544"/>
        <v>200</v>
      </c>
      <c r="V2013" s="15">
        <f t="shared" si="542"/>
        <v>250</v>
      </c>
      <c r="AA2013" s="8"/>
      <c r="AB2013" s="7"/>
    </row>
    <row r="2014" spans="1:35" ht="13.5" customHeight="1">
      <c r="A2014" s="23" t="str">
        <f t="shared" si="535"/>
        <v>LW11 14070Podstawowy</v>
      </c>
      <c r="B2014" s="18" t="s">
        <v>95</v>
      </c>
      <c r="C2014" s="14" t="s">
        <v>431</v>
      </c>
      <c r="D2014" s="15">
        <v>140</v>
      </c>
      <c r="E2014" s="13">
        <v>70</v>
      </c>
      <c r="F2014" s="61" t="s">
        <v>3606</v>
      </c>
      <c r="G2014" s="43" t="str">
        <f t="shared" si="536"/>
        <v>55,61</v>
      </c>
      <c r="H2014" s="43" t="str">
        <f t="shared" si="537"/>
        <v>55,61</v>
      </c>
      <c r="I2014" s="43">
        <f t="shared" si="538"/>
        <v>58.61</v>
      </c>
      <c r="J2014" s="61" t="s">
        <v>3672</v>
      </c>
      <c r="K2014" s="58" t="str">
        <f t="shared" si="539"/>
        <v>721,41</v>
      </c>
      <c r="L2014" s="47">
        <f t="shared" si="540"/>
        <v>722</v>
      </c>
      <c r="M2014" s="53">
        <v>1.1000000000000001</v>
      </c>
      <c r="N2014" s="54">
        <v>60</v>
      </c>
      <c r="O2014" s="55">
        <f t="shared" si="541"/>
        <v>854.2</v>
      </c>
      <c r="P2014" s="57">
        <f t="shared" si="543"/>
        <v>854</v>
      </c>
      <c r="Q2014" s="23"/>
      <c r="R2014" s="23"/>
      <c r="S2014" s="46">
        <v>25</v>
      </c>
      <c r="T2014" s="46">
        <v>25</v>
      </c>
      <c r="U2014" s="46">
        <f t="shared" si="544"/>
        <v>200</v>
      </c>
      <c r="V2014" s="15">
        <f t="shared" si="542"/>
        <v>250</v>
      </c>
      <c r="AA2014" s="8"/>
      <c r="AB2014" s="5"/>
      <c r="AC2014" s="4"/>
    </row>
    <row r="2015" spans="1:35" ht="13.5" customHeight="1">
      <c r="A2015" s="23" t="str">
        <f t="shared" si="535"/>
        <v>LW12 14070Podstawowy</v>
      </c>
      <c r="B2015" s="18" t="s">
        <v>96</v>
      </c>
      <c r="C2015" s="14" t="s">
        <v>431</v>
      </c>
      <c r="D2015" s="15">
        <v>140</v>
      </c>
      <c r="E2015" s="13">
        <v>70</v>
      </c>
      <c r="F2015" s="61" t="s">
        <v>3607</v>
      </c>
      <c r="G2015" s="43" t="str">
        <f t="shared" si="536"/>
        <v>58,79</v>
      </c>
      <c r="H2015" s="43" t="str">
        <f t="shared" si="537"/>
        <v>58,79</v>
      </c>
      <c r="I2015" s="43">
        <f t="shared" si="538"/>
        <v>61.79</v>
      </c>
      <c r="J2015" s="61" t="s">
        <v>3673</v>
      </c>
      <c r="K2015" s="58" t="str">
        <f t="shared" si="539"/>
        <v>824,94</v>
      </c>
      <c r="L2015" s="47">
        <f t="shared" si="540"/>
        <v>825</v>
      </c>
      <c r="M2015" s="53">
        <v>1.1000000000000001</v>
      </c>
      <c r="N2015" s="54">
        <v>60</v>
      </c>
      <c r="O2015" s="55">
        <f t="shared" si="541"/>
        <v>967.50000000000011</v>
      </c>
      <c r="P2015" s="57">
        <f t="shared" si="543"/>
        <v>967</v>
      </c>
      <c r="Q2015" s="23"/>
      <c r="R2015" s="23"/>
      <c r="S2015" s="46">
        <v>25</v>
      </c>
      <c r="T2015" s="46">
        <v>25</v>
      </c>
      <c r="U2015" s="46">
        <f t="shared" si="544"/>
        <v>200</v>
      </c>
      <c r="V2015" s="15">
        <f t="shared" si="542"/>
        <v>250</v>
      </c>
      <c r="AA2015" s="8"/>
      <c r="AB2015" s="5"/>
      <c r="AC2015" s="4"/>
    </row>
    <row r="2016" spans="1:35" ht="13.5" customHeight="1">
      <c r="A2016" s="23" t="str">
        <f t="shared" si="535"/>
        <v>LW13 14070Podstawowy</v>
      </c>
      <c r="B2016" s="18" t="s">
        <v>97</v>
      </c>
      <c r="C2016" s="14" t="s">
        <v>431</v>
      </c>
      <c r="D2016" s="15">
        <v>140</v>
      </c>
      <c r="E2016" s="13">
        <v>70</v>
      </c>
      <c r="F2016" s="61" t="s">
        <v>68</v>
      </c>
      <c r="G2016" s="43" t="str">
        <f t="shared" si="536"/>
        <v>56,89</v>
      </c>
      <c r="H2016" s="43" t="str">
        <f t="shared" si="537"/>
        <v>56,89</v>
      </c>
      <c r="I2016" s="43">
        <f t="shared" si="538"/>
        <v>59.89</v>
      </c>
      <c r="J2016" s="61" t="s">
        <v>3674</v>
      </c>
      <c r="K2016" s="58" t="str">
        <f t="shared" si="539"/>
        <v>820,31</v>
      </c>
      <c r="L2016" s="47">
        <f t="shared" si="540"/>
        <v>821</v>
      </c>
      <c r="M2016" s="53">
        <v>1.1000000000000001</v>
      </c>
      <c r="N2016" s="54">
        <v>60</v>
      </c>
      <c r="O2016" s="55">
        <f t="shared" si="541"/>
        <v>963.1</v>
      </c>
      <c r="P2016" s="57">
        <f t="shared" si="543"/>
        <v>963</v>
      </c>
      <c r="Q2016" s="23"/>
      <c r="R2016" s="23"/>
      <c r="S2016" s="46">
        <v>25</v>
      </c>
      <c r="T2016" s="46">
        <v>25</v>
      </c>
      <c r="U2016" s="46">
        <f t="shared" si="544"/>
        <v>200</v>
      </c>
      <c r="V2016" s="15">
        <f t="shared" si="542"/>
        <v>250</v>
      </c>
      <c r="AA2016" s="8"/>
      <c r="AB2016" s="5"/>
      <c r="AC2016" s="4"/>
    </row>
    <row r="2017" spans="1:29" ht="13.5" customHeight="1">
      <c r="A2017" s="23" t="str">
        <f t="shared" si="535"/>
        <v>LW14 14070Podstawowy</v>
      </c>
      <c r="B2017" s="18" t="s">
        <v>98</v>
      </c>
      <c r="C2017" s="14" t="s">
        <v>431</v>
      </c>
      <c r="D2017" s="15">
        <v>140</v>
      </c>
      <c r="E2017" s="13">
        <v>70</v>
      </c>
      <c r="F2017" s="61" t="s">
        <v>3608</v>
      </c>
      <c r="G2017" s="43" t="str">
        <f t="shared" si="536"/>
        <v>60,07</v>
      </c>
      <c r="H2017" s="43" t="str">
        <f t="shared" si="537"/>
        <v>60,07</v>
      </c>
      <c r="I2017" s="43">
        <f t="shared" si="538"/>
        <v>63.07</v>
      </c>
      <c r="J2017" s="61" t="s">
        <v>3675</v>
      </c>
      <c r="K2017" s="58" t="str">
        <f t="shared" si="539"/>
        <v>908,02</v>
      </c>
      <c r="L2017" s="47">
        <f t="shared" si="540"/>
        <v>909</v>
      </c>
      <c r="M2017" s="53">
        <v>1.1000000000000001</v>
      </c>
      <c r="N2017" s="54">
        <v>60</v>
      </c>
      <c r="O2017" s="55">
        <f t="shared" si="541"/>
        <v>1059.9000000000001</v>
      </c>
      <c r="P2017" s="57">
        <f t="shared" si="543"/>
        <v>1059</v>
      </c>
      <c r="Q2017" s="23"/>
      <c r="R2017" s="23"/>
      <c r="S2017" s="46">
        <v>25</v>
      </c>
      <c r="T2017" s="46">
        <v>25</v>
      </c>
      <c r="U2017" s="46">
        <f t="shared" si="544"/>
        <v>200</v>
      </c>
      <c r="V2017" s="15">
        <f t="shared" si="542"/>
        <v>250</v>
      </c>
      <c r="AA2017" s="8"/>
      <c r="AB2017" s="5"/>
      <c r="AC2017" s="4"/>
    </row>
    <row r="2018" spans="1:29" ht="13.5" customHeight="1">
      <c r="A2018" s="23" t="str">
        <f t="shared" si="535"/>
        <v>LW15 14070Podstawowy</v>
      </c>
      <c r="B2018" s="18" t="s">
        <v>99</v>
      </c>
      <c r="C2018" s="14" t="s">
        <v>431</v>
      </c>
      <c r="D2018" s="15">
        <v>140</v>
      </c>
      <c r="E2018" s="13">
        <v>70</v>
      </c>
      <c r="F2018" s="61" t="s">
        <v>3609</v>
      </c>
      <c r="G2018" s="43" t="str">
        <f t="shared" si="536"/>
        <v>54,85</v>
      </c>
      <c r="H2018" s="43" t="str">
        <f t="shared" si="537"/>
        <v>54,85</v>
      </c>
      <c r="I2018" s="43">
        <f t="shared" si="538"/>
        <v>57.85</v>
      </c>
      <c r="J2018" s="61" t="s">
        <v>3676</v>
      </c>
      <c r="K2018" s="58" t="str">
        <f t="shared" si="539"/>
        <v>684,89</v>
      </c>
      <c r="L2018" s="47">
        <f t="shared" si="540"/>
        <v>685</v>
      </c>
      <c r="M2018" s="53">
        <v>1.1000000000000001</v>
      </c>
      <c r="N2018" s="54">
        <v>60</v>
      </c>
      <c r="O2018" s="55">
        <f t="shared" si="541"/>
        <v>813.50000000000011</v>
      </c>
      <c r="P2018" s="57">
        <f t="shared" si="543"/>
        <v>813</v>
      </c>
      <c r="Q2018" s="23"/>
      <c r="R2018" s="23"/>
      <c r="S2018" s="46">
        <v>25</v>
      </c>
      <c r="T2018" s="46">
        <v>25</v>
      </c>
      <c r="U2018" s="46">
        <f t="shared" si="544"/>
        <v>200</v>
      </c>
      <c r="V2018" s="15">
        <f t="shared" si="542"/>
        <v>250</v>
      </c>
      <c r="AA2018" s="8"/>
      <c r="AB2018" s="5"/>
      <c r="AC2018" s="4"/>
    </row>
    <row r="2019" spans="1:29" ht="13.5" customHeight="1">
      <c r="A2019" s="23" t="str">
        <f t="shared" si="535"/>
        <v>LW16 14070Podstawowy</v>
      </c>
      <c r="B2019" s="18" t="s">
        <v>100</v>
      </c>
      <c r="C2019" s="14" t="s">
        <v>431</v>
      </c>
      <c r="D2019" s="15">
        <v>140</v>
      </c>
      <c r="E2019" s="13">
        <v>70</v>
      </c>
      <c r="F2019" s="61" t="s">
        <v>3610</v>
      </c>
      <c r="G2019" s="43" t="str">
        <f t="shared" si="536"/>
        <v>58,06</v>
      </c>
      <c r="H2019" s="43" t="str">
        <f t="shared" si="537"/>
        <v>58,06</v>
      </c>
      <c r="I2019" s="43">
        <f t="shared" si="538"/>
        <v>61.06</v>
      </c>
      <c r="J2019" s="61" t="s">
        <v>3677</v>
      </c>
      <c r="K2019" s="58" t="str">
        <f t="shared" si="539"/>
        <v>818,63</v>
      </c>
      <c r="L2019" s="47">
        <f t="shared" si="540"/>
        <v>819</v>
      </c>
      <c r="M2019" s="53">
        <v>1.1000000000000001</v>
      </c>
      <c r="N2019" s="54">
        <v>60</v>
      </c>
      <c r="O2019" s="55">
        <f t="shared" si="541"/>
        <v>960.90000000000009</v>
      </c>
      <c r="P2019" s="57">
        <f t="shared" si="543"/>
        <v>960</v>
      </c>
      <c r="Q2019" s="23"/>
      <c r="R2019" s="23"/>
      <c r="S2019" s="46">
        <v>25</v>
      </c>
      <c r="T2019" s="46">
        <v>25</v>
      </c>
      <c r="U2019" s="46">
        <f t="shared" si="544"/>
        <v>200</v>
      </c>
      <c r="V2019" s="15">
        <f t="shared" si="542"/>
        <v>250</v>
      </c>
      <c r="AB2019" s="4"/>
      <c r="AC2019" s="4"/>
    </row>
    <row r="2020" spans="1:29" ht="13.5" customHeight="1">
      <c r="A2020" s="23" t="str">
        <f t="shared" si="535"/>
        <v>LW17 14070Podstawowy</v>
      </c>
      <c r="B2020" s="18" t="s">
        <v>101</v>
      </c>
      <c r="C2020" s="14" t="s">
        <v>431</v>
      </c>
      <c r="D2020" s="15">
        <v>140</v>
      </c>
      <c r="E2020" s="13">
        <v>70</v>
      </c>
      <c r="F2020" s="61" t="s">
        <v>3611</v>
      </c>
      <c r="G2020" s="43" t="str">
        <f t="shared" si="536"/>
        <v>57,22</v>
      </c>
      <c r="H2020" s="43" t="str">
        <f t="shared" si="537"/>
        <v>57,22</v>
      </c>
      <c r="I2020" s="43">
        <f t="shared" si="538"/>
        <v>60.22</v>
      </c>
      <c r="J2020" s="61" t="s">
        <v>3678</v>
      </c>
      <c r="K2020" s="58" t="str">
        <f t="shared" si="539"/>
        <v>890,49</v>
      </c>
      <c r="L2020" s="47">
        <f t="shared" si="540"/>
        <v>891</v>
      </c>
      <c r="M2020" s="53">
        <v>1.1000000000000001</v>
      </c>
      <c r="N2020" s="54">
        <v>60</v>
      </c>
      <c r="O2020" s="55">
        <f t="shared" si="541"/>
        <v>1040.0999999999999</v>
      </c>
      <c r="P2020" s="57">
        <f t="shared" si="543"/>
        <v>1040</v>
      </c>
      <c r="Q2020" s="23"/>
      <c r="R2020" s="23"/>
      <c r="S2020" s="46">
        <v>25</v>
      </c>
      <c r="T2020" s="46">
        <v>25</v>
      </c>
      <c r="U2020" s="46">
        <f t="shared" si="544"/>
        <v>200</v>
      </c>
      <c r="V2020" s="15">
        <f t="shared" si="542"/>
        <v>250</v>
      </c>
      <c r="AB2020" s="40"/>
      <c r="AC2020" s="4"/>
    </row>
    <row r="2021" spans="1:29" ht="13.5" customHeight="1">
      <c r="A2021" s="23" t="str">
        <f t="shared" si="535"/>
        <v>LW18 14070Podstawowy</v>
      </c>
      <c r="B2021" s="18" t="s">
        <v>102</v>
      </c>
      <c r="C2021" s="14" t="s">
        <v>431</v>
      </c>
      <c r="D2021" s="15">
        <v>140</v>
      </c>
      <c r="E2021" s="13">
        <v>70</v>
      </c>
      <c r="F2021" s="61" t="s">
        <v>62</v>
      </c>
      <c r="G2021" s="43" t="str">
        <f t="shared" si="536"/>
        <v>60,4</v>
      </c>
      <c r="H2021" s="43" t="str">
        <f t="shared" si="537"/>
        <v>60,4</v>
      </c>
      <c r="I2021" s="43">
        <f t="shared" si="538"/>
        <v>63.4</v>
      </c>
      <c r="J2021" s="61" t="s">
        <v>3679</v>
      </c>
      <c r="K2021" s="58" t="str">
        <f t="shared" si="539"/>
        <v>943,05</v>
      </c>
      <c r="L2021" s="47">
        <f t="shared" si="540"/>
        <v>944</v>
      </c>
      <c r="M2021" s="53">
        <v>1.1000000000000001</v>
      </c>
      <c r="N2021" s="54">
        <v>60</v>
      </c>
      <c r="O2021" s="55">
        <f t="shared" si="541"/>
        <v>1098.4000000000001</v>
      </c>
      <c r="P2021" s="57">
        <f t="shared" si="543"/>
        <v>1098</v>
      </c>
      <c r="Q2021" s="23"/>
      <c r="R2021" s="23"/>
      <c r="S2021" s="46">
        <v>25</v>
      </c>
      <c r="T2021" s="46">
        <v>25</v>
      </c>
      <c r="U2021" s="46">
        <f t="shared" si="544"/>
        <v>200</v>
      </c>
      <c r="V2021" s="15">
        <f t="shared" si="542"/>
        <v>250</v>
      </c>
    </row>
    <row r="2022" spans="1:29" ht="13.5" customHeight="1">
      <c r="A2022" s="23" t="str">
        <f t="shared" si="535"/>
        <v>LW19 14070Podstawowy</v>
      </c>
      <c r="B2022" s="18" t="s">
        <v>103</v>
      </c>
      <c r="C2022" s="14" t="s">
        <v>431</v>
      </c>
      <c r="D2022" s="15">
        <v>140</v>
      </c>
      <c r="E2022" s="13">
        <v>70</v>
      </c>
      <c r="F2022" s="61" t="s">
        <v>3612</v>
      </c>
      <c r="G2022" s="43" t="str">
        <f t="shared" si="536"/>
        <v>55,21</v>
      </c>
      <c r="H2022" s="43" t="str">
        <f t="shared" si="537"/>
        <v>55,21</v>
      </c>
      <c r="I2022" s="43">
        <f t="shared" si="538"/>
        <v>58.21</v>
      </c>
      <c r="J2022" s="61" t="s">
        <v>3680</v>
      </c>
      <c r="K2022" s="58" t="str">
        <f t="shared" si="539"/>
        <v>762,89</v>
      </c>
      <c r="L2022" s="47">
        <f t="shared" si="540"/>
        <v>763</v>
      </c>
      <c r="M2022" s="53">
        <v>1.1000000000000001</v>
      </c>
      <c r="N2022" s="54">
        <v>60</v>
      </c>
      <c r="O2022" s="55">
        <f t="shared" si="541"/>
        <v>899.30000000000007</v>
      </c>
      <c r="P2022" s="57">
        <f t="shared" si="543"/>
        <v>899</v>
      </c>
      <c r="Q2022" s="23"/>
      <c r="R2022" s="23"/>
      <c r="S2022" s="46">
        <v>25</v>
      </c>
      <c r="T2022" s="46">
        <v>25</v>
      </c>
      <c r="U2022" s="46">
        <f t="shared" si="544"/>
        <v>200</v>
      </c>
      <c r="V2022" s="15">
        <f t="shared" si="542"/>
        <v>250</v>
      </c>
    </row>
    <row r="2023" spans="1:29" ht="13.5" customHeight="1">
      <c r="A2023" s="23" t="str">
        <f t="shared" si="535"/>
        <v>LW20 14070Podstawowy</v>
      </c>
      <c r="B2023" s="18" t="s">
        <v>105</v>
      </c>
      <c r="C2023" s="14" t="s">
        <v>431</v>
      </c>
      <c r="D2023" s="15">
        <v>140</v>
      </c>
      <c r="E2023" s="13">
        <v>70</v>
      </c>
      <c r="F2023" s="61" t="s">
        <v>3613</v>
      </c>
      <c r="G2023" s="43" t="str">
        <f t="shared" si="536"/>
        <v>58,42</v>
      </c>
      <c r="H2023" s="43" t="str">
        <f t="shared" si="537"/>
        <v>58,42</v>
      </c>
      <c r="I2023" s="43">
        <f t="shared" si="538"/>
        <v>61.42</v>
      </c>
      <c r="J2023" s="61" t="s">
        <v>3681</v>
      </c>
      <c r="K2023" s="58" t="str">
        <f t="shared" si="539"/>
        <v>850,97</v>
      </c>
      <c r="L2023" s="47">
        <f t="shared" si="540"/>
        <v>851</v>
      </c>
      <c r="M2023" s="53">
        <v>1.1000000000000001</v>
      </c>
      <c r="N2023" s="54">
        <v>60</v>
      </c>
      <c r="O2023" s="55">
        <f t="shared" si="541"/>
        <v>996.1</v>
      </c>
      <c r="P2023" s="57">
        <f t="shared" si="543"/>
        <v>996</v>
      </c>
      <c r="Q2023" s="23"/>
      <c r="R2023" s="23"/>
      <c r="S2023" s="46">
        <v>25</v>
      </c>
      <c r="T2023" s="46">
        <v>25</v>
      </c>
      <c r="U2023" s="46">
        <f t="shared" si="544"/>
        <v>200</v>
      </c>
      <c r="V2023" s="15">
        <f t="shared" si="542"/>
        <v>250</v>
      </c>
    </row>
    <row r="2024" spans="1:29" ht="13.5" customHeight="1">
      <c r="A2024" s="23" t="str">
        <f t="shared" si="535"/>
        <v>LW2514070Podstawowy</v>
      </c>
      <c r="B2024" s="18" t="s">
        <v>559</v>
      </c>
      <c r="C2024" s="14" t="s">
        <v>431</v>
      </c>
      <c r="D2024" s="15">
        <v>140</v>
      </c>
      <c r="E2024" s="13">
        <v>70</v>
      </c>
      <c r="F2024" s="61" t="s">
        <v>34</v>
      </c>
      <c r="G2024" s="43" t="str">
        <f t="shared" si="536"/>
        <v>45,33</v>
      </c>
      <c r="H2024" s="43" t="str">
        <f t="shared" si="537"/>
        <v>45,33</v>
      </c>
      <c r="I2024" s="43">
        <f t="shared" si="538"/>
        <v>48.33</v>
      </c>
      <c r="J2024" s="61" t="s">
        <v>3682</v>
      </c>
      <c r="K2024" s="58" t="str">
        <f t="shared" si="539"/>
        <v>674,70</v>
      </c>
      <c r="L2024" s="47">
        <f t="shared" si="540"/>
        <v>675</v>
      </c>
      <c r="M2024" s="53">
        <v>1.1000000000000001</v>
      </c>
      <c r="N2024" s="54">
        <v>60</v>
      </c>
      <c r="O2024" s="55">
        <f t="shared" si="541"/>
        <v>802.50000000000011</v>
      </c>
      <c r="P2024" s="57">
        <f t="shared" si="543"/>
        <v>802</v>
      </c>
      <c r="Q2024" s="23"/>
      <c r="R2024" s="23"/>
      <c r="S2024" s="46">
        <v>25</v>
      </c>
      <c r="T2024" s="46">
        <v>25</v>
      </c>
      <c r="U2024" s="46">
        <f t="shared" si="544"/>
        <v>160</v>
      </c>
      <c r="V2024" s="15">
        <f t="shared" si="542"/>
        <v>210</v>
      </c>
    </row>
    <row r="2025" spans="1:29" ht="13.5" customHeight="1">
      <c r="A2025" s="23" t="str">
        <f t="shared" si="535"/>
        <v>LW2614070Podstawowy</v>
      </c>
      <c r="B2025" s="18" t="s">
        <v>560</v>
      </c>
      <c r="C2025" s="14" t="s">
        <v>431</v>
      </c>
      <c r="D2025" s="15">
        <v>140</v>
      </c>
      <c r="E2025" s="13">
        <v>70</v>
      </c>
      <c r="F2025" s="61" t="s">
        <v>3614</v>
      </c>
      <c r="G2025" s="43" t="str">
        <f t="shared" si="536"/>
        <v>48,52</v>
      </c>
      <c r="H2025" s="43" t="str">
        <f t="shared" si="537"/>
        <v>48,52</v>
      </c>
      <c r="I2025" s="43">
        <f t="shared" si="538"/>
        <v>51.52</v>
      </c>
      <c r="J2025" s="61" t="s">
        <v>3683</v>
      </c>
      <c r="K2025" s="58" t="str">
        <f t="shared" si="539"/>
        <v>796,90</v>
      </c>
      <c r="L2025" s="47">
        <f t="shared" si="540"/>
        <v>797</v>
      </c>
      <c r="M2025" s="53">
        <v>1.1000000000000001</v>
      </c>
      <c r="N2025" s="54">
        <v>60</v>
      </c>
      <c r="O2025" s="55">
        <f t="shared" si="541"/>
        <v>936.7</v>
      </c>
      <c r="P2025" s="57">
        <f t="shared" si="543"/>
        <v>936</v>
      </c>
      <c r="Q2025" s="23"/>
      <c r="R2025" s="23"/>
      <c r="S2025" s="46">
        <v>25</v>
      </c>
      <c r="T2025" s="46">
        <v>25</v>
      </c>
      <c r="U2025" s="46">
        <f t="shared" si="544"/>
        <v>180</v>
      </c>
      <c r="V2025" s="15">
        <f t="shared" si="542"/>
        <v>230</v>
      </c>
    </row>
    <row r="2026" spans="1:29" ht="13.5" customHeight="1">
      <c r="A2026" s="23" t="str">
        <f t="shared" si="535"/>
        <v>LW2714070Podstawowy</v>
      </c>
      <c r="B2026" s="18" t="s">
        <v>1738</v>
      </c>
      <c r="C2026" s="14" t="s">
        <v>431</v>
      </c>
      <c r="D2026" s="15">
        <v>140</v>
      </c>
      <c r="E2026" s="13">
        <v>70</v>
      </c>
      <c r="F2026" s="61" t="s">
        <v>3615</v>
      </c>
      <c r="G2026" s="43" t="str">
        <f t="shared" si="536"/>
        <v>48,96</v>
      </c>
      <c r="H2026" s="43" t="str">
        <f t="shared" si="537"/>
        <v>48,96</v>
      </c>
      <c r="I2026" s="43">
        <f t="shared" si="538"/>
        <v>51.96</v>
      </c>
      <c r="J2026" s="61" t="s">
        <v>3684</v>
      </c>
      <c r="K2026" s="58" t="str">
        <f t="shared" si="539"/>
        <v>763,79</v>
      </c>
      <c r="L2026" s="47">
        <f t="shared" si="540"/>
        <v>764</v>
      </c>
      <c r="M2026" s="53">
        <v>1.1000000000000001</v>
      </c>
      <c r="N2026" s="54">
        <v>60</v>
      </c>
      <c r="O2026" s="55">
        <f t="shared" si="541"/>
        <v>900.40000000000009</v>
      </c>
      <c r="P2026" s="57">
        <f t="shared" si="543"/>
        <v>900</v>
      </c>
      <c r="Q2026" s="23"/>
      <c r="R2026" s="23"/>
      <c r="S2026" s="46">
        <v>25</v>
      </c>
      <c r="T2026" s="46">
        <v>25</v>
      </c>
      <c r="U2026" s="46">
        <f t="shared" si="544"/>
        <v>180</v>
      </c>
      <c r="V2026" s="15">
        <f t="shared" si="542"/>
        <v>230</v>
      </c>
    </row>
    <row r="2027" spans="1:29" ht="13.5" customHeight="1">
      <c r="A2027" s="23" t="str">
        <f t="shared" si="535"/>
        <v>LW2814070Podstawowy</v>
      </c>
      <c r="B2027" s="18" t="s">
        <v>1739</v>
      </c>
      <c r="C2027" s="14" t="s">
        <v>431</v>
      </c>
      <c r="D2027" s="15">
        <v>140</v>
      </c>
      <c r="E2027" s="13">
        <v>70</v>
      </c>
      <c r="F2027" s="61" t="s">
        <v>3616</v>
      </c>
      <c r="G2027" s="43" t="str">
        <f t="shared" si="536"/>
        <v>52,29</v>
      </c>
      <c r="H2027" s="43" t="str">
        <f t="shared" si="537"/>
        <v>52,29</v>
      </c>
      <c r="I2027" s="43">
        <f t="shared" si="538"/>
        <v>55.29</v>
      </c>
      <c r="J2027" s="61" t="s">
        <v>3685</v>
      </c>
      <c r="K2027" s="58" t="str">
        <f t="shared" si="539"/>
        <v>906,02</v>
      </c>
      <c r="L2027" s="47">
        <f t="shared" si="540"/>
        <v>907</v>
      </c>
      <c r="M2027" s="53">
        <v>1.1000000000000001</v>
      </c>
      <c r="N2027" s="54">
        <v>60</v>
      </c>
      <c r="O2027" s="55">
        <f t="shared" si="541"/>
        <v>1057.7</v>
      </c>
      <c r="P2027" s="57">
        <f t="shared" si="543"/>
        <v>1057</v>
      </c>
      <c r="Q2027" s="23"/>
      <c r="R2027" s="23"/>
      <c r="S2027" s="46">
        <v>25</v>
      </c>
      <c r="T2027" s="46">
        <v>25</v>
      </c>
      <c r="U2027" s="46">
        <f t="shared" si="544"/>
        <v>200</v>
      </c>
      <c r="V2027" s="15">
        <f t="shared" si="542"/>
        <v>250</v>
      </c>
    </row>
    <row r="2028" spans="1:29" ht="13.5" customHeight="1">
      <c r="A2028" s="23" t="str">
        <f t="shared" si="535"/>
        <v>LW2914070Podstawowy</v>
      </c>
      <c r="B2028" s="18" t="s">
        <v>1740</v>
      </c>
      <c r="C2028" s="14" t="s">
        <v>431</v>
      </c>
      <c r="D2028" s="15">
        <v>140</v>
      </c>
      <c r="E2028" s="13">
        <v>70</v>
      </c>
      <c r="F2028" s="61" t="s">
        <v>3617</v>
      </c>
      <c r="G2028" s="43" t="str">
        <f t="shared" si="536"/>
        <v>55,36</v>
      </c>
      <c r="H2028" s="43" t="str">
        <f t="shared" si="537"/>
        <v>55,36</v>
      </c>
      <c r="I2028" s="43">
        <f t="shared" si="538"/>
        <v>58.36</v>
      </c>
      <c r="J2028" s="61" t="s">
        <v>3686</v>
      </c>
      <c r="K2028" s="58" t="str">
        <f t="shared" si="539"/>
        <v>841,15</v>
      </c>
      <c r="L2028" s="47">
        <f t="shared" si="540"/>
        <v>842</v>
      </c>
      <c r="M2028" s="53">
        <v>1.1000000000000001</v>
      </c>
      <c r="N2028" s="54">
        <v>60</v>
      </c>
      <c r="O2028" s="55">
        <f t="shared" si="541"/>
        <v>986.2</v>
      </c>
      <c r="P2028" s="57">
        <f t="shared" si="543"/>
        <v>986</v>
      </c>
      <c r="Q2028" s="23"/>
      <c r="R2028" s="23"/>
      <c r="S2028" s="46">
        <v>25</v>
      </c>
      <c r="T2028" s="46">
        <v>25</v>
      </c>
      <c r="U2028" s="46">
        <f t="shared" si="544"/>
        <v>200</v>
      </c>
      <c r="V2028" s="15">
        <f t="shared" si="542"/>
        <v>250</v>
      </c>
    </row>
    <row r="2029" spans="1:29" ht="13.5" customHeight="1">
      <c r="A2029" s="23" t="str">
        <f t="shared" si="535"/>
        <v>LW3014070Podstawowy</v>
      </c>
      <c r="B2029" s="18" t="s">
        <v>1742</v>
      </c>
      <c r="C2029" s="14" t="s">
        <v>431</v>
      </c>
      <c r="D2029" s="15">
        <v>140</v>
      </c>
      <c r="E2029" s="13">
        <v>70</v>
      </c>
      <c r="F2029" s="61" t="s">
        <v>3618</v>
      </c>
      <c r="G2029" s="43" t="str">
        <f t="shared" si="536"/>
        <v>58,69</v>
      </c>
      <c r="H2029" s="43" t="str">
        <f t="shared" si="537"/>
        <v>58,69</v>
      </c>
      <c r="I2029" s="43">
        <f t="shared" si="538"/>
        <v>61.69</v>
      </c>
      <c r="J2029" s="61" t="s">
        <v>3687</v>
      </c>
      <c r="K2029" s="58" t="str">
        <f t="shared" si="539"/>
        <v>1024,98</v>
      </c>
      <c r="L2029" s="47">
        <f t="shared" si="540"/>
        <v>1025</v>
      </c>
      <c r="M2029" s="53">
        <v>1.1000000000000001</v>
      </c>
      <c r="N2029" s="54">
        <v>60</v>
      </c>
      <c r="O2029" s="55">
        <f t="shared" si="541"/>
        <v>1187.5</v>
      </c>
      <c r="P2029" s="57">
        <f t="shared" si="543"/>
        <v>1187</v>
      </c>
      <c r="Q2029" s="23"/>
      <c r="R2029" s="23"/>
      <c r="S2029" s="46">
        <v>25</v>
      </c>
      <c r="T2029" s="46">
        <v>25</v>
      </c>
      <c r="U2029" s="46">
        <f t="shared" si="544"/>
        <v>200</v>
      </c>
      <c r="V2029" s="15">
        <f t="shared" si="542"/>
        <v>250</v>
      </c>
    </row>
    <row r="2030" spans="1:29" ht="13.5" customHeight="1">
      <c r="A2030" s="23" t="str">
        <f t="shared" si="535"/>
        <v>LW3114070Podstawowy</v>
      </c>
      <c r="B2030" s="18" t="s">
        <v>1743</v>
      </c>
      <c r="C2030" s="14" t="s">
        <v>431</v>
      </c>
      <c r="D2030" s="15">
        <v>140</v>
      </c>
      <c r="E2030" s="13">
        <v>70</v>
      </c>
      <c r="F2030" s="61" t="s">
        <v>3619</v>
      </c>
      <c r="G2030" s="43" t="str">
        <f t="shared" si="536"/>
        <v>59,84</v>
      </c>
      <c r="H2030" s="43" t="str">
        <f t="shared" si="537"/>
        <v>59,84</v>
      </c>
      <c r="I2030" s="43">
        <f t="shared" si="538"/>
        <v>62.84</v>
      </c>
      <c r="J2030" s="61" t="s">
        <v>3688</v>
      </c>
      <c r="K2030" s="58" t="str">
        <f t="shared" si="539"/>
        <v>986,08</v>
      </c>
      <c r="L2030" s="47">
        <f t="shared" si="540"/>
        <v>987</v>
      </c>
      <c r="M2030" s="53">
        <v>1.1000000000000001</v>
      </c>
      <c r="N2030" s="54">
        <v>60</v>
      </c>
      <c r="O2030" s="55">
        <f t="shared" si="541"/>
        <v>1145.7</v>
      </c>
      <c r="P2030" s="57">
        <f t="shared" si="543"/>
        <v>1145</v>
      </c>
      <c r="Q2030" s="23"/>
      <c r="R2030" s="23"/>
      <c r="S2030" s="46">
        <v>25</v>
      </c>
      <c r="T2030" s="46">
        <v>25</v>
      </c>
      <c r="U2030" s="46">
        <f t="shared" si="544"/>
        <v>200</v>
      </c>
      <c r="V2030" s="15">
        <f t="shared" si="542"/>
        <v>250</v>
      </c>
    </row>
    <row r="2031" spans="1:29" ht="13.5" customHeight="1">
      <c r="A2031" s="23" t="str">
        <f t="shared" si="535"/>
        <v>LW3214070Podstawowy</v>
      </c>
      <c r="B2031" s="18" t="s">
        <v>1744</v>
      </c>
      <c r="C2031" s="14" t="s">
        <v>431</v>
      </c>
      <c r="D2031" s="15">
        <v>140</v>
      </c>
      <c r="E2031" s="13">
        <v>70</v>
      </c>
      <c r="F2031" s="61" t="s">
        <v>86</v>
      </c>
      <c r="G2031" s="43" t="str">
        <f t="shared" si="536"/>
        <v>63,17</v>
      </c>
      <c r="H2031" s="43" t="str">
        <f t="shared" si="537"/>
        <v>63,17</v>
      </c>
      <c r="I2031" s="43">
        <f t="shared" si="538"/>
        <v>66.17</v>
      </c>
      <c r="J2031" s="61" t="s">
        <v>3689</v>
      </c>
      <c r="K2031" s="58" t="str">
        <f t="shared" si="539"/>
        <v>1131,69</v>
      </c>
      <c r="L2031" s="47">
        <f t="shared" si="540"/>
        <v>1132</v>
      </c>
      <c r="M2031" s="53">
        <v>1.1000000000000001</v>
      </c>
      <c r="N2031" s="54">
        <v>60</v>
      </c>
      <c r="O2031" s="55">
        <f t="shared" si="541"/>
        <v>1305.2</v>
      </c>
      <c r="P2031" s="57">
        <f t="shared" si="543"/>
        <v>1305</v>
      </c>
      <c r="Q2031" s="23"/>
      <c r="R2031" s="23"/>
      <c r="S2031" s="46">
        <v>25</v>
      </c>
      <c r="T2031" s="46">
        <v>25</v>
      </c>
      <c r="U2031" s="46">
        <f t="shared" si="544"/>
        <v>220</v>
      </c>
      <c r="V2031" s="15">
        <f t="shared" si="542"/>
        <v>270</v>
      </c>
    </row>
    <row r="2032" spans="1:29" ht="13.5" customHeight="1">
      <c r="A2032" s="23" t="str">
        <f t="shared" si="535"/>
        <v>LW3314070Podstawowy</v>
      </c>
      <c r="B2032" s="18" t="s">
        <v>1745</v>
      </c>
      <c r="C2032" s="14" t="s">
        <v>431</v>
      </c>
      <c r="D2032" s="15">
        <v>140</v>
      </c>
      <c r="E2032" s="13">
        <v>70</v>
      </c>
      <c r="F2032" s="61" t="s">
        <v>3620</v>
      </c>
      <c r="G2032" s="43" t="str">
        <f t="shared" si="536"/>
        <v>64,87</v>
      </c>
      <c r="H2032" s="43" t="str">
        <f t="shared" si="537"/>
        <v>64,87</v>
      </c>
      <c r="I2032" s="43">
        <f t="shared" si="538"/>
        <v>67.87</v>
      </c>
      <c r="J2032" s="61" t="s">
        <v>3690</v>
      </c>
      <c r="K2032" s="58" t="str">
        <f t="shared" si="539"/>
        <v>968,55</v>
      </c>
      <c r="L2032" s="47">
        <f t="shared" si="540"/>
        <v>969</v>
      </c>
      <c r="M2032" s="53">
        <v>1.1000000000000001</v>
      </c>
      <c r="N2032" s="54">
        <v>60</v>
      </c>
      <c r="O2032" s="55">
        <f t="shared" si="541"/>
        <v>1125.9000000000001</v>
      </c>
      <c r="P2032" s="57">
        <f t="shared" si="543"/>
        <v>1125</v>
      </c>
      <c r="Q2032" s="23"/>
      <c r="R2032" s="23"/>
      <c r="S2032" s="46">
        <v>25</v>
      </c>
      <c r="T2032" s="46">
        <v>25</v>
      </c>
      <c r="U2032" s="46">
        <f t="shared" si="544"/>
        <v>220</v>
      </c>
      <c r="V2032" s="15">
        <f t="shared" si="542"/>
        <v>270</v>
      </c>
    </row>
    <row r="2033" spans="1:22" ht="13.5" customHeight="1">
      <c r="A2033" s="23" t="str">
        <f t="shared" si="535"/>
        <v>LW3414070Podstawowy</v>
      </c>
      <c r="B2033" s="18" t="s">
        <v>1746</v>
      </c>
      <c r="C2033" s="14" t="s">
        <v>431</v>
      </c>
      <c r="D2033" s="15">
        <v>140</v>
      </c>
      <c r="E2033" s="13">
        <v>70</v>
      </c>
      <c r="F2033" s="61" t="s">
        <v>3621</v>
      </c>
      <c r="G2033" s="43" t="str">
        <f t="shared" si="536"/>
        <v>63,59</v>
      </c>
      <c r="H2033" s="43" t="str">
        <f t="shared" si="537"/>
        <v>63,59</v>
      </c>
      <c r="I2033" s="43">
        <f t="shared" si="538"/>
        <v>66.59</v>
      </c>
      <c r="J2033" s="61" t="s">
        <v>3691</v>
      </c>
      <c r="K2033" s="58" t="str">
        <f t="shared" si="539"/>
        <v>1137,81</v>
      </c>
      <c r="L2033" s="47">
        <f t="shared" si="540"/>
        <v>1138</v>
      </c>
      <c r="M2033" s="53">
        <v>1.1000000000000001</v>
      </c>
      <c r="N2033" s="54">
        <v>60</v>
      </c>
      <c r="O2033" s="55">
        <f t="shared" si="541"/>
        <v>1311.8000000000002</v>
      </c>
      <c r="P2033" s="57">
        <f t="shared" si="543"/>
        <v>1311</v>
      </c>
      <c r="Q2033" s="23"/>
      <c r="R2033" s="23"/>
      <c r="S2033" s="46">
        <v>25</v>
      </c>
      <c r="T2033" s="46">
        <v>25</v>
      </c>
      <c r="U2033" s="46">
        <f t="shared" si="544"/>
        <v>220</v>
      </c>
      <c r="V2033" s="15">
        <f t="shared" si="542"/>
        <v>270</v>
      </c>
    </row>
    <row r="2034" spans="1:22" ht="13.5" customHeight="1">
      <c r="A2034" s="23" t="str">
        <f t="shared" si="535"/>
        <v>LW3514070Podstawowy</v>
      </c>
      <c r="B2034" s="18" t="s">
        <v>1747</v>
      </c>
      <c r="C2034" s="14" t="s">
        <v>431</v>
      </c>
      <c r="D2034" s="15">
        <v>140</v>
      </c>
      <c r="E2034" s="13">
        <v>70</v>
      </c>
      <c r="F2034" s="61" t="s">
        <v>44</v>
      </c>
      <c r="G2034" s="43" t="str">
        <f t="shared" si="536"/>
        <v>55,37</v>
      </c>
      <c r="H2034" s="43" t="str">
        <f t="shared" si="537"/>
        <v>55,37</v>
      </c>
      <c r="I2034" s="43">
        <f t="shared" si="538"/>
        <v>58.37</v>
      </c>
      <c r="J2034" s="61" t="s">
        <v>3692</v>
      </c>
      <c r="K2034" s="58" t="str">
        <f t="shared" si="539"/>
        <v>771,39</v>
      </c>
      <c r="L2034" s="47">
        <f t="shared" si="540"/>
        <v>772</v>
      </c>
      <c r="M2034" s="53">
        <v>1.1000000000000001</v>
      </c>
      <c r="N2034" s="54">
        <v>60</v>
      </c>
      <c r="O2034" s="55">
        <f t="shared" si="541"/>
        <v>909.2</v>
      </c>
      <c r="P2034" s="57">
        <f t="shared" si="543"/>
        <v>909</v>
      </c>
      <c r="Q2034" s="23"/>
      <c r="R2034" s="23"/>
      <c r="S2034" s="46">
        <v>25</v>
      </c>
      <c r="T2034" s="46">
        <v>25</v>
      </c>
      <c r="U2034" s="46">
        <f t="shared" si="544"/>
        <v>200</v>
      </c>
      <c r="V2034" s="15">
        <f t="shared" si="542"/>
        <v>250</v>
      </c>
    </row>
    <row r="2035" spans="1:22" ht="13.5" customHeight="1">
      <c r="A2035" s="23" t="str">
        <f t="shared" si="535"/>
        <v>LW3614070Podstawowy</v>
      </c>
      <c r="B2035" s="18" t="s">
        <v>1748</v>
      </c>
      <c r="C2035" s="14" t="s">
        <v>431</v>
      </c>
      <c r="D2035" s="15">
        <v>140</v>
      </c>
      <c r="E2035" s="13">
        <v>70</v>
      </c>
      <c r="F2035" s="61" t="s">
        <v>3622</v>
      </c>
      <c r="G2035" s="43" t="str">
        <f t="shared" si="536"/>
        <v>58,7</v>
      </c>
      <c r="H2035" s="43" t="str">
        <f t="shared" si="537"/>
        <v>58,7</v>
      </c>
      <c r="I2035" s="43">
        <f t="shared" si="538"/>
        <v>61.7</v>
      </c>
      <c r="J2035" s="61" t="s">
        <v>3693</v>
      </c>
      <c r="K2035" s="58" t="str">
        <f t="shared" si="539"/>
        <v>917,01</v>
      </c>
      <c r="L2035" s="47">
        <f t="shared" si="540"/>
        <v>918</v>
      </c>
      <c r="M2035" s="53">
        <v>1.1000000000000001</v>
      </c>
      <c r="N2035" s="54">
        <v>60</v>
      </c>
      <c r="O2035" s="55">
        <f t="shared" si="541"/>
        <v>1069.8000000000002</v>
      </c>
      <c r="P2035" s="57">
        <f t="shared" si="543"/>
        <v>1069</v>
      </c>
      <c r="Q2035" s="23"/>
      <c r="R2035" s="23"/>
      <c r="S2035" s="46">
        <v>25</v>
      </c>
      <c r="T2035" s="46">
        <v>25</v>
      </c>
      <c r="U2035" s="46">
        <f t="shared" si="544"/>
        <v>200</v>
      </c>
      <c r="V2035" s="15">
        <f t="shared" si="542"/>
        <v>250</v>
      </c>
    </row>
    <row r="2036" spans="1:22" ht="13.5" customHeight="1">
      <c r="A2036" s="23" t="str">
        <f t="shared" si="535"/>
        <v>LW3714070Podstawowy</v>
      </c>
      <c r="B2036" s="18" t="s">
        <v>1907</v>
      </c>
      <c r="C2036" s="14" t="s">
        <v>431</v>
      </c>
      <c r="D2036" s="15">
        <v>140</v>
      </c>
      <c r="E2036" s="13">
        <v>70</v>
      </c>
      <c r="F2036" s="61" t="s">
        <v>3623</v>
      </c>
      <c r="G2036" s="43" t="str">
        <f t="shared" si="536"/>
        <v>55,64</v>
      </c>
      <c r="H2036" s="43" t="str">
        <f t="shared" si="537"/>
        <v>55,64</v>
      </c>
      <c r="I2036" s="43">
        <f t="shared" si="538"/>
        <v>58.64</v>
      </c>
      <c r="J2036" s="61" t="s">
        <v>3694</v>
      </c>
      <c r="K2036" s="58" t="str">
        <f t="shared" si="539"/>
        <v>708,84</v>
      </c>
      <c r="L2036" s="47">
        <f t="shared" si="540"/>
        <v>709</v>
      </c>
      <c r="M2036" s="53">
        <v>1.1000000000000001</v>
      </c>
      <c r="N2036" s="54">
        <v>60</v>
      </c>
      <c r="O2036" s="55">
        <f t="shared" si="541"/>
        <v>839.90000000000009</v>
      </c>
      <c r="P2036" s="57">
        <f t="shared" si="543"/>
        <v>839</v>
      </c>
      <c r="Q2036" s="23"/>
      <c r="R2036" s="23"/>
      <c r="S2036" s="46">
        <v>25</v>
      </c>
      <c r="T2036" s="46">
        <v>25</v>
      </c>
      <c r="U2036" s="46">
        <f t="shared" si="544"/>
        <v>200</v>
      </c>
      <c r="V2036" s="15">
        <f t="shared" si="542"/>
        <v>250</v>
      </c>
    </row>
    <row r="2037" spans="1:22" ht="13.5" customHeight="1">
      <c r="A2037" s="23" t="str">
        <f t="shared" si="535"/>
        <v>LW3814070Podstawowy</v>
      </c>
      <c r="B2037" s="18" t="s">
        <v>1978</v>
      </c>
      <c r="C2037" s="14" t="s">
        <v>431</v>
      </c>
      <c r="D2037" s="15">
        <v>140</v>
      </c>
      <c r="E2037" s="13">
        <v>70</v>
      </c>
      <c r="F2037" s="61" t="s">
        <v>3624</v>
      </c>
      <c r="G2037" s="43" t="str">
        <f t="shared" si="536"/>
        <v>56,13</v>
      </c>
      <c r="H2037" s="43" t="str">
        <f t="shared" si="537"/>
        <v>56,13</v>
      </c>
      <c r="I2037" s="43">
        <f t="shared" si="538"/>
        <v>59.13</v>
      </c>
      <c r="J2037" s="61" t="s">
        <v>3695</v>
      </c>
      <c r="K2037" s="58" t="str">
        <f t="shared" si="539"/>
        <v>840,57</v>
      </c>
      <c r="L2037" s="47">
        <f t="shared" si="540"/>
        <v>841</v>
      </c>
      <c r="M2037" s="53">
        <v>1.1000000000000001</v>
      </c>
      <c r="N2037" s="54">
        <v>60</v>
      </c>
      <c r="O2037" s="55">
        <f t="shared" si="541"/>
        <v>985.1</v>
      </c>
      <c r="P2037" s="57">
        <f t="shared" si="543"/>
        <v>985</v>
      </c>
      <c r="Q2037" s="23"/>
      <c r="R2037" s="23"/>
      <c r="S2037" s="46">
        <v>25</v>
      </c>
      <c r="T2037" s="46">
        <v>25</v>
      </c>
      <c r="U2037" s="46">
        <f t="shared" si="544"/>
        <v>200</v>
      </c>
      <c r="V2037" s="15">
        <f t="shared" si="542"/>
        <v>250</v>
      </c>
    </row>
    <row r="2038" spans="1:22" ht="13.5" customHeight="1">
      <c r="A2038" s="235" t="str">
        <f t="shared" ref="A2038:A2074" si="545">CONCATENATE(B2038,D2038,E2038,C2038)</f>
        <v>LW duble 1 14070Kolor</v>
      </c>
      <c r="B2038" s="18" t="s">
        <v>90</v>
      </c>
      <c r="C2038" s="14" t="s">
        <v>2</v>
      </c>
      <c r="D2038" s="15">
        <v>140</v>
      </c>
      <c r="E2038" s="13">
        <v>70</v>
      </c>
      <c r="F2038" s="61" t="s">
        <v>3601</v>
      </c>
      <c r="G2038" s="43" t="str">
        <f>LEFT(F2038,FIND("kg",F2038)-2)</f>
        <v>57,99</v>
      </c>
      <c r="H2038" s="43" t="str">
        <f t="shared" ref="H2038:H2074" si="546">MID(G2038,1,5)</f>
        <v>57,99</v>
      </c>
      <c r="I2038" s="43">
        <f t="shared" ref="I2038:I2074" si="547">H2038+3</f>
        <v>60.99</v>
      </c>
      <c r="J2038" s="61" t="s">
        <v>3625</v>
      </c>
      <c r="K2038" s="58" t="str">
        <f t="shared" ref="K2038:K2047" si="548">LEFT(J2038,FIND("zł",J2038)-2)</f>
        <v>921,61</v>
      </c>
      <c r="L2038" s="51">
        <f t="shared" ref="L2038:L2053" si="549">ROUNDUP(K2038,0)</f>
        <v>922</v>
      </c>
      <c r="M2038" s="53">
        <v>1.1000000000000001</v>
      </c>
      <c r="N2038" s="54">
        <v>60</v>
      </c>
      <c r="O2038" s="55">
        <f t="shared" ref="O2038:O2074" si="550">L2038*M2038+N2038</f>
        <v>1074.2</v>
      </c>
      <c r="P2038" s="57">
        <f t="shared" ref="P2038:P2074" si="551">INT(O2038)</f>
        <v>1074</v>
      </c>
      <c r="Q2038" s="23"/>
      <c r="R2038" s="23"/>
      <c r="S2038" s="46">
        <v>25</v>
      </c>
      <c r="T2038" s="46">
        <v>25</v>
      </c>
      <c r="U2038" s="46">
        <f t="shared" si="544"/>
        <v>200</v>
      </c>
      <c r="V2038" s="15">
        <f>SUM(S2038:U2038)</f>
        <v>250</v>
      </c>
    </row>
    <row r="2039" spans="1:22" ht="13.5" customHeight="1">
      <c r="A2039" s="235" t="str">
        <f t="shared" si="545"/>
        <v>LW duble 2 14070Kolor</v>
      </c>
      <c r="B2039" s="18" t="s">
        <v>91</v>
      </c>
      <c r="C2039" s="14" t="s">
        <v>2</v>
      </c>
      <c r="D2039" s="15">
        <v>140</v>
      </c>
      <c r="E2039" s="13">
        <v>70</v>
      </c>
      <c r="F2039" s="61" t="s">
        <v>1780</v>
      </c>
      <c r="G2039" s="43" t="str">
        <f t="shared" ref="G2039:G2074" si="552">LEFT(F2039,FIND("kg",F2039)-2)</f>
        <v>51,87</v>
      </c>
      <c r="H2039" s="43" t="str">
        <f t="shared" si="546"/>
        <v>51,87</v>
      </c>
      <c r="I2039" s="43">
        <f t="shared" si="547"/>
        <v>54.87</v>
      </c>
      <c r="J2039" s="61" t="s">
        <v>3626</v>
      </c>
      <c r="K2039" s="58" t="str">
        <f t="shared" si="548"/>
        <v>983,84</v>
      </c>
      <c r="L2039" s="51">
        <f t="shared" si="549"/>
        <v>984</v>
      </c>
      <c r="M2039" s="53">
        <v>1.1000000000000001</v>
      </c>
      <c r="N2039" s="54">
        <v>60</v>
      </c>
      <c r="O2039" s="55">
        <f t="shared" si="550"/>
        <v>1142.4000000000001</v>
      </c>
      <c r="P2039" s="57">
        <f t="shared" si="551"/>
        <v>1142</v>
      </c>
      <c r="Q2039" s="23"/>
      <c r="R2039" s="23"/>
      <c r="S2039" s="46">
        <v>25</v>
      </c>
      <c r="T2039" s="46">
        <v>25</v>
      </c>
      <c r="U2039" s="46">
        <f t="shared" si="544"/>
        <v>180</v>
      </c>
      <c r="V2039" s="15">
        <f t="shared" ref="V2039:V2074" si="553">SUM(S2039:U2039)</f>
        <v>230</v>
      </c>
    </row>
    <row r="2040" spans="1:22" ht="13.5" customHeight="1">
      <c r="A2040" s="235" t="str">
        <f t="shared" si="545"/>
        <v>LW duble 3 14070Kolor</v>
      </c>
      <c r="B2040" s="18" t="s">
        <v>92</v>
      </c>
      <c r="C2040" s="14" t="s">
        <v>2</v>
      </c>
      <c r="D2040" s="15">
        <v>140</v>
      </c>
      <c r="E2040" s="13">
        <v>70</v>
      </c>
      <c r="F2040" s="61" t="s">
        <v>65</v>
      </c>
      <c r="G2040" s="43" t="str">
        <f t="shared" si="552"/>
        <v>62,99</v>
      </c>
      <c r="H2040" s="43" t="str">
        <f t="shared" si="546"/>
        <v>62,99</v>
      </c>
      <c r="I2040" s="43">
        <f t="shared" si="547"/>
        <v>65.990000000000009</v>
      </c>
      <c r="J2040" s="61" t="s">
        <v>3627</v>
      </c>
      <c r="K2040" s="58" t="str">
        <f t="shared" si="548"/>
        <v>1251,59</v>
      </c>
      <c r="L2040" s="51">
        <f t="shared" si="549"/>
        <v>1252</v>
      </c>
      <c r="M2040" s="53">
        <v>1.1000000000000001</v>
      </c>
      <c r="N2040" s="54">
        <v>60</v>
      </c>
      <c r="O2040" s="55">
        <f t="shared" si="550"/>
        <v>1437.2</v>
      </c>
      <c r="P2040" s="57">
        <f t="shared" si="551"/>
        <v>1437</v>
      </c>
      <c r="Q2040" s="23"/>
      <c r="R2040" s="23"/>
      <c r="S2040" s="46">
        <v>25</v>
      </c>
      <c r="T2040" s="46">
        <v>25</v>
      </c>
      <c r="U2040" s="46">
        <f t="shared" si="544"/>
        <v>220</v>
      </c>
      <c r="V2040" s="15">
        <f t="shared" si="553"/>
        <v>270</v>
      </c>
    </row>
    <row r="2041" spans="1:22" ht="13.5" customHeight="1">
      <c r="A2041" s="235" t="str">
        <f t="shared" si="545"/>
        <v>LW1 14070Kolor</v>
      </c>
      <c r="B2041" s="18" t="s">
        <v>93</v>
      </c>
      <c r="C2041" s="14" t="s">
        <v>2</v>
      </c>
      <c r="D2041" s="15">
        <v>140</v>
      </c>
      <c r="E2041" s="13">
        <v>70</v>
      </c>
      <c r="F2041" s="61" t="s">
        <v>7</v>
      </c>
      <c r="G2041" s="43" t="str">
        <f t="shared" si="552"/>
        <v>42,1</v>
      </c>
      <c r="H2041" s="43" t="str">
        <f t="shared" si="546"/>
        <v>42,1</v>
      </c>
      <c r="I2041" s="43">
        <f t="shared" si="547"/>
        <v>45.1</v>
      </c>
      <c r="J2041" s="61" t="s">
        <v>3628</v>
      </c>
      <c r="K2041" s="58" t="str">
        <f t="shared" si="548"/>
        <v>612,28</v>
      </c>
      <c r="L2041" s="51">
        <f t="shared" si="549"/>
        <v>613</v>
      </c>
      <c r="M2041" s="236">
        <v>1.2</v>
      </c>
      <c r="N2041" s="54">
        <v>60</v>
      </c>
      <c r="O2041" s="55">
        <f t="shared" si="550"/>
        <v>795.6</v>
      </c>
      <c r="P2041" s="57">
        <f t="shared" si="551"/>
        <v>795</v>
      </c>
      <c r="Q2041" s="23"/>
      <c r="R2041" s="23"/>
      <c r="S2041" s="46">
        <v>25</v>
      </c>
      <c r="T2041" s="46">
        <v>25</v>
      </c>
      <c r="U2041" s="46">
        <f t="shared" si="544"/>
        <v>160</v>
      </c>
      <c r="V2041" s="15">
        <f t="shared" si="553"/>
        <v>210</v>
      </c>
    </row>
    <row r="2042" spans="1:22" ht="13.5" customHeight="1">
      <c r="A2042" s="235" t="str">
        <f t="shared" si="545"/>
        <v>LW2 14070Kolor</v>
      </c>
      <c r="B2042" s="18" t="s">
        <v>104</v>
      </c>
      <c r="C2042" s="14" t="s">
        <v>2</v>
      </c>
      <c r="D2042" s="15">
        <v>140</v>
      </c>
      <c r="E2042" s="13">
        <v>70</v>
      </c>
      <c r="F2042" s="61" t="s">
        <v>2558</v>
      </c>
      <c r="G2042" s="43" t="str">
        <f t="shared" si="552"/>
        <v>43,68</v>
      </c>
      <c r="H2042" s="43" t="str">
        <f t="shared" si="546"/>
        <v>43,68</v>
      </c>
      <c r="I2042" s="43">
        <f t="shared" si="547"/>
        <v>46.68</v>
      </c>
      <c r="J2042" s="61" t="s">
        <v>3629</v>
      </c>
      <c r="K2042" s="58" t="str">
        <f t="shared" si="548"/>
        <v>665,31</v>
      </c>
      <c r="L2042" s="51">
        <f t="shared" si="549"/>
        <v>666</v>
      </c>
      <c r="M2042" s="236">
        <v>1.2</v>
      </c>
      <c r="N2042" s="54">
        <v>60</v>
      </c>
      <c r="O2042" s="55">
        <f t="shared" si="550"/>
        <v>859.19999999999993</v>
      </c>
      <c r="P2042" s="57">
        <f t="shared" si="551"/>
        <v>859</v>
      </c>
      <c r="Q2042" s="23"/>
      <c r="R2042" s="23"/>
      <c r="S2042" s="46">
        <v>25</v>
      </c>
      <c r="T2042" s="46">
        <v>25</v>
      </c>
      <c r="U2042" s="46">
        <f t="shared" si="544"/>
        <v>160</v>
      </c>
      <c r="V2042" s="15">
        <f t="shared" si="553"/>
        <v>210</v>
      </c>
    </row>
    <row r="2043" spans="1:22" ht="13.5" customHeight="1">
      <c r="A2043" s="235" t="str">
        <f t="shared" si="545"/>
        <v>LW3 14070Kolor</v>
      </c>
      <c r="B2043" s="18" t="s">
        <v>106</v>
      </c>
      <c r="C2043" s="14" t="s">
        <v>2</v>
      </c>
      <c r="D2043" s="15">
        <v>140</v>
      </c>
      <c r="E2043" s="13">
        <v>70</v>
      </c>
      <c r="F2043" s="61" t="s">
        <v>3602</v>
      </c>
      <c r="G2043" s="43" t="str">
        <f t="shared" si="552"/>
        <v>45,41</v>
      </c>
      <c r="H2043" s="43" t="str">
        <f t="shared" si="546"/>
        <v>45,41</v>
      </c>
      <c r="I2043" s="43">
        <f t="shared" si="547"/>
        <v>48.41</v>
      </c>
      <c r="J2043" s="61" t="s">
        <v>3630</v>
      </c>
      <c r="K2043" s="58" t="str">
        <f t="shared" si="548"/>
        <v>690,31</v>
      </c>
      <c r="L2043" s="51">
        <f t="shared" si="549"/>
        <v>691</v>
      </c>
      <c r="M2043" s="236">
        <v>1.2</v>
      </c>
      <c r="N2043" s="54">
        <v>60</v>
      </c>
      <c r="O2043" s="55">
        <f t="shared" si="550"/>
        <v>889.19999999999993</v>
      </c>
      <c r="P2043" s="57">
        <f t="shared" si="551"/>
        <v>889</v>
      </c>
      <c r="Q2043" s="23"/>
      <c r="R2043" s="23"/>
      <c r="S2043" s="46">
        <v>25</v>
      </c>
      <c r="T2043" s="46">
        <v>25</v>
      </c>
      <c r="U2043" s="46">
        <f t="shared" si="544"/>
        <v>160</v>
      </c>
      <c r="V2043" s="15">
        <f t="shared" si="553"/>
        <v>210</v>
      </c>
    </row>
    <row r="2044" spans="1:22" ht="13.5" customHeight="1">
      <c r="A2044" s="235" t="str">
        <f t="shared" si="545"/>
        <v>LW4 14070Kolor</v>
      </c>
      <c r="B2044" s="18" t="s">
        <v>107</v>
      </c>
      <c r="C2044" s="14" t="s">
        <v>2</v>
      </c>
      <c r="D2044" s="15">
        <v>140</v>
      </c>
      <c r="E2044" s="13">
        <v>70</v>
      </c>
      <c r="F2044" s="61" t="s">
        <v>72</v>
      </c>
      <c r="G2044" s="43" t="str">
        <f t="shared" si="552"/>
        <v>50,06</v>
      </c>
      <c r="H2044" s="43" t="str">
        <f t="shared" si="546"/>
        <v>50,06</v>
      </c>
      <c r="I2044" s="43">
        <f t="shared" si="547"/>
        <v>53.06</v>
      </c>
      <c r="J2044" s="61" t="s">
        <v>3631</v>
      </c>
      <c r="K2044" s="58" t="str">
        <f t="shared" si="548"/>
        <v>782,55</v>
      </c>
      <c r="L2044" s="51">
        <f t="shared" si="549"/>
        <v>783</v>
      </c>
      <c r="M2044" s="236">
        <v>1.2</v>
      </c>
      <c r="N2044" s="54">
        <v>60</v>
      </c>
      <c r="O2044" s="55">
        <f t="shared" si="550"/>
        <v>999.59999999999991</v>
      </c>
      <c r="P2044" s="57">
        <f t="shared" si="551"/>
        <v>999</v>
      </c>
      <c r="Q2044" s="23"/>
      <c r="R2044" s="23"/>
      <c r="S2044" s="46">
        <v>25</v>
      </c>
      <c r="T2044" s="46">
        <v>25</v>
      </c>
      <c r="U2044" s="46">
        <f t="shared" si="544"/>
        <v>180</v>
      </c>
      <c r="V2044" s="15">
        <f t="shared" si="553"/>
        <v>230</v>
      </c>
    </row>
    <row r="2045" spans="1:22" ht="13.5" customHeight="1">
      <c r="A2045" s="235" t="str">
        <f t="shared" si="545"/>
        <v>LW5 14070Kolor</v>
      </c>
      <c r="B2045" s="18" t="s">
        <v>108</v>
      </c>
      <c r="C2045" s="14" t="s">
        <v>2</v>
      </c>
      <c r="D2045" s="15">
        <v>140</v>
      </c>
      <c r="E2045" s="13">
        <v>70</v>
      </c>
      <c r="F2045" s="61" t="s">
        <v>3603</v>
      </c>
      <c r="G2045" s="43" t="str">
        <f t="shared" si="552"/>
        <v>50,32</v>
      </c>
      <c r="H2045" s="43" t="str">
        <f t="shared" si="546"/>
        <v>50,32</v>
      </c>
      <c r="I2045" s="43">
        <f t="shared" si="547"/>
        <v>53.32</v>
      </c>
      <c r="J2045" s="61" t="s">
        <v>3632</v>
      </c>
      <c r="K2045" s="58" t="str">
        <f t="shared" si="548"/>
        <v>811,69</v>
      </c>
      <c r="L2045" s="51">
        <f t="shared" si="549"/>
        <v>812</v>
      </c>
      <c r="M2045" s="236">
        <v>1.2</v>
      </c>
      <c r="N2045" s="54">
        <v>60</v>
      </c>
      <c r="O2045" s="55">
        <f t="shared" si="550"/>
        <v>1034.4000000000001</v>
      </c>
      <c r="P2045" s="57">
        <f t="shared" si="551"/>
        <v>1034</v>
      </c>
      <c r="Q2045" s="23"/>
      <c r="R2045" s="23"/>
      <c r="S2045" s="46">
        <v>25</v>
      </c>
      <c r="T2045" s="46">
        <v>25</v>
      </c>
      <c r="U2045" s="46">
        <f t="shared" si="544"/>
        <v>180</v>
      </c>
      <c r="V2045" s="15">
        <f t="shared" si="553"/>
        <v>230</v>
      </c>
    </row>
    <row r="2046" spans="1:22" ht="13.5" customHeight="1">
      <c r="A2046" s="235" t="str">
        <f t="shared" si="545"/>
        <v>LW6 14070Kolor</v>
      </c>
      <c r="B2046" s="18" t="s">
        <v>109</v>
      </c>
      <c r="C2046" s="14" t="s">
        <v>2</v>
      </c>
      <c r="D2046" s="15">
        <v>140</v>
      </c>
      <c r="E2046" s="13">
        <v>70</v>
      </c>
      <c r="F2046" s="61" t="s">
        <v>2246</v>
      </c>
      <c r="G2046" s="43" t="str">
        <f t="shared" si="552"/>
        <v>53,5</v>
      </c>
      <c r="H2046" s="43" t="str">
        <f t="shared" si="546"/>
        <v>53,5</v>
      </c>
      <c r="I2046" s="43">
        <f t="shared" si="547"/>
        <v>56.5</v>
      </c>
      <c r="J2046" s="61" t="s">
        <v>3633</v>
      </c>
      <c r="K2046" s="58" t="str">
        <f t="shared" si="548"/>
        <v>883,38</v>
      </c>
      <c r="L2046" s="51">
        <f t="shared" si="549"/>
        <v>884</v>
      </c>
      <c r="M2046" s="236">
        <v>1.2</v>
      </c>
      <c r="N2046" s="54">
        <v>60</v>
      </c>
      <c r="O2046" s="55">
        <f t="shared" si="550"/>
        <v>1120.8</v>
      </c>
      <c r="P2046" s="57">
        <f t="shared" si="551"/>
        <v>1120</v>
      </c>
      <c r="Q2046" s="23"/>
      <c r="R2046" s="23"/>
      <c r="S2046" s="46">
        <v>25</v>
      </c>
      <c r="T2046" s="46">
        <v>25</v>
      </c>
      <c r="U2046" s="46">
        <f t="shared" si="544"/>
        <v>200</v>
      </c>
      <c r="V2046" s="15">
        <f t="shared" si="553"/>
        <v>250</v>
      </c>
    </row>
    <row r="2047" spans="1:22" ht="13.5" customHeight="1">
      <c r="A2047" s="235" t="str">
        <f t="shared" si="545"/>
        <v>LW7 14070Kolor</v>
      </c>
      <c r="B2047" s="18" t="s">
        <v>110</v>
      </c>
      <c r="C2047" s="14" t="s">
        <v>2</v>
      </c>
      <c r="D2047" s="15">
        <v>140</v>
      </c>
      <c r="E2047" s="13">
        <v>70</v>
      </c>
      <c r="F2047" s="61" t="s">
        <v>3604</v>
      </c>
      <c r="G2047" s="43" t="str">
        <f t="shared" si="552"/>
        <v>48,54</v>
      </c>
      <c r="H2047" s="43" t="str">
        <f t="shared" si="546"/>
        <v>48,54</v>
      </c>
      <c r="I2047" s="43">
        <f t="shared" si="547"/>
        <v>51.54</v>
      </c>
      <c r="J2047" s="61" t="s">
        <v>3634</v>
      </c>
      <c r="K2047" s="58" t="str">
        <f t="shared" si="548"/>
        <v>772,14</v>
      </c>
      <c r="L2047" s="51">
        <f t="shared" si="549"/>
        <v>773</v>
      </c>
      <c r="M2047" s="236">
        <v>1.2</v>
      </c>
      <c r="N2047" s="54">
        <v>60</v>
      </c>
      <c r="O2047" s="55">
        <f t="shared" si="550"/>
        <v>987.59999999999991</v>
      </c>
      <c r="P2047" s="57">
        <f t="shared" si="551"/>
        <v>987</v>
      </c>
      <c r="Q2047" s="23"/>
      <c r="R2047" s="23"/>
      <c r="S2047" s="46">
        <v>25</v>
      </c>
      <c r="T2047" s="46">
        <v>25</v>
      </c>
      <c r="U2047" s="46">
        <f t="shared" si="544"/>
        <v>180</v>
      </c>
      <c r="V2047" s="15">
        <f t="shared" si="553"/>
        <v>230</v>
      </c>
    </row>
    <row r="2048" spans="1:22" ht="13.5" customHeight="1">
      <c r="A2048" s="235" t="str">
        <f t="shared" si="545"/>
        <v>LW8 14070Kolor</v>
      </c>
      <c r="B2048" s="18" t="s">
        <v>111</v>
      </c>
      <c r="C2048" s="14" t="s">
        <v>2</v>
      </c>
      <c r="D2048" s="15">
        <v>140</v>
      </c>
      <c r="E2048" s="13">
        <v>70</v>
      </c>
      <c r="F2048" s="61" t="s">
        <v>3605</v>
      </c>
      <c r="G2048" s="43" t="str">
        <f t="shared" si="552"/>
        <v>51,73</v>
      </c>
      <c r="H2048" s="43" t="str">
        <f t="shared" si="546"/>
        <v>51,73</v>
      </c>
      <c r="I2048" s="43">
        <f t="shared" si="547"/>
        <v>54.73</v>
      </c>
      <c r="J2048" s="61" t="s">
        <v>3635</v>
      </c>
      <c r="K2048" s="58" t="str">
        <f>LEFT(J2048,FIND("zł",J2048)-2)</f>
        <v>843,90</v>
      </c>
      <c r="L2048" s="51">
        <f t="shared" si="549"/>
        <v>844</v>
      </c>
      <c r="M2048" s="236">
        <v>1.2</v>
      </c>
      <c r="N2048" s="54">
        <v>60</v>
      </c>
      <c r="O2048" s="55">
        <f t="shared" si="550"/>
        <v>1072.8</v>
      </c>
      <c r="P2048" s="57">
        <f t="shared" si="551"/>
        <v>1072</v>
      </c>
      <c r="Q2048" s="23"/>
      <c r="R2048" s="23"/>
      <c r="S2048" s="46">
        <v>25</v>
      </c>
      <c r="T2048" s="46">
        <v>25</v>
      </c>
      <c r="U2048" s="46">
        <f t="shared" si="544"/>
        <v>180</v>
      </c>
      <c r="V2048" s="15">
        <f t="shared" si="553"/>
        <v>230</v>
      </c>
    </row>
    <row r="2049" spans="1:22" ht="13.5" customHeight="1">
      <c r="A2049" s="235" t="str">
        <f t="shared" si="545"/>
        <v>LW9 14070Kolor</v>
      </c>
      <c r="B2049" s="18" t="s">
        <v>112</v>
      </c>
      <c r="C2049" s="14" t="s">
        <v>2</v>
      </c>
      <c r="D2049" s="15">
        <v>140</v>
      </c>
      <c r="E2049" s="13">
        <v>70</v>
      </c>
      <c r="F2049" s="61" t="s">
        <v>3517</v>
      </c>
      <c r="G2049" s="43" t="str">
        <f t="shared" si="552"/>
        <v>50,56</v>
      </c>
      <c r="H2049" s="43" t="str">
        <f t="shared" si="546"/>
        <v>50,56</v>
      </c>
      <c r="I2049" s="43">
        <f t="shared" si="547"/>
        <v>53.56</v>
      </c>
      <c r="J2049" s="61" t="s">
        <v>3636</v>
      </c>
      <c r="K2049" s="58" t="str">
        <f t="shared" ref="K2049:K2053" si="554">LEFT(J2049,FIND("zł",J2049)-2)</f>
        <v>881,73</v>
      </c>
      <c r="L2049" s="51">
        <f t="shared" si="549"/>
        <v>882</v>
      </c>
      <c r="M2049" s="236">
        <v>1.2</v>
      </c>
      <c r="N2049" s="54">
        <v>60</v>
      </c>
      <c r="O2049" s="55">
        <f t="shared" si="550"/>
        <v>1118.3999999999999</v>
      </c>
      <c r="P2049" s="57">
        <f t="shared" si="551"/>
        <v>1118</v>
      </c>
      <c r="Q2049" s="23"/>
      <c r="R2049" s="23"/>
      <c r="S2049" s="46">
        <v>25</v>
      </c>
      <c r="T2049" s="46">
        <v>25</v>
      </c>
      <c r="U2049" s="46">
        <f t="shared" si="544"/>
        <v>180</v>
      </c>
      <c r="V2049" s="15">
        <f t="shared" si="553"/>
        <v>230</v>
      </c>
    </row>
    <row r="2050" spans="1:22" ht="13.5" customHeight="1">
      <c r="A2050" s="235" t="str">
        <f t="shared" si="545"/>
        <v>LW10 14070Kolor</v>
      </c>
      <c r="B2050" s="18" t="s">
        <v>94</v>
      </c>
      <c r="C2050" s="14" t="s">
        <v>2</v>
      </c>
      <c r="D2050" s="15">
        <v>140</v>
      </c>
      <c r="E2050" s="13">
        <v>70</v>
      </c>
      <c r="F2050" s="61" t="s">
        <v>3369</v>
      </c>
      <c r="G2050" s="43" t="str">
        <f t="shared" si="552"/>
        <v>53,74</v>
      </c>
      <c r="H2050" s="43" t="str">
        <f t="shared" si="546"/>
        <v>53,74</v>
      </c>
      <c r="I2050" s="43">
        <f t="shared" si="547"/>
        <v>56.74</v>
      </c>
      <c r="J2050" s="61" t="s">
        <v>3637</v>
      </c>
      <c r="K2050" s="58" t="str">
        <f t="shared" si="554"/>
        <v>953,42</v>
      </c>
      <c r="L2050" s="51">
        <f t="shared" si="549"/>
        <v>954</v>
      </c>
      <c r="M2050" s="236">
        <v>1.2</v>
      </c>
      <c r="N2050" s="54">
        <v>60</v>
      </c>
      <c r="O2050" s="55">
        <f t="shared" si="550"/>
        <v>1204.8</v>
      </c>
      <c r="P2050" s="57">
        <f t="shared" si="551"/>
        <v>1204</v>
      </c>
      <c r="Q2050" s="23"/>
      <c r="R2050" s="23"/>
      <c r="S2050" s="46">
        <v>25</v>
      </c>
      <c r="T2050" s="46">
        <v>25</v>
      </c>
      <c r="U2050" s="46">
        <f t="shared" si="544"/>
        <v>200</v>
      </c>
      <c r="V2050" s="15">
        <f t="shared" si="553"/>
        <v>250</v>
      </c>
    </row>
    <row r="2051" spans="1:22" ht="13.5" customHeight="1">
      <c r="A2051" s="235" t="str">
        <f t="shared" si="545"/>
        <v>LW11 14070Kolor</v>
      </c>
      <c r="B2051" s="18" t="s">
        <v>95</v>
      </c>
      <c r="C2051" s="14" t="s">
        <v>2</v>
      </c>
      <c r="D2051" s="15">
        <v>140</v>
      </c>
      <c r="E2051" s="13">
        <v>70</v>
      </c>
      <c r="F2051" s="61" t="s">
        <v>3606</v>
      </c>
      <c r="G2051" s="43" t="str">
        <f t="shared" si="552"/>
        <v>55,61</v>
      </c>
      <c r="H2051" s="43" t="str">
        <f t="shared" si="546"/>
        <v>55,61</v>
      </c>
      <c r="I2051" s="43">
        <f t="shared" si="547"/>
        <v>58.61</v>
      </c>
      <c r="J2051" s="61" t="s">
        <v>3638</v>
      </c>
      <c r="K2051" s="58" t="str">
        <f t="shared" si="554"/>
        <v>840,82</v>
      </c>
      <c r="L2051" s="51">
        <f t="shared" si="549"/>
        <v>841</v>
      </c>
      <c r="M2051" s="236">
        <v>1.2</v>
      </c>
      <c r="N2051" s="54">
        <v>60</v>
      </c>
      <c r="O2051" s="55">
        <f t="shared" si="550"/>
        <v>1069.1999999999998</v>
      </c>
      <c r="P2051" s="57">
        <f t="shared" si="551"/>
        <v>1069</v>
      </c>
      <c r="Q2051" s="23"/>
      <c r="R2051" s="23"/>
      <c r="S2051" s="46">
        <v>25</v>
      </c>
      <c r="T2051" s="46">
        <v>25</v>
      </c>
      <c r="U2051" s="46">
        <f t="shared" si="544"/>
        <v>200</v>
      </c>
      <c r="V2051" s="15">
        <f t="shared" si="553"/>
        <v>250</v>
      </c>
    </row>
    <row r="2052" spans="1:22" ht="13.5" customHeight="1">
      <c r="A2052" s="235" t="str">
        <f t="shared" si="545"/>
        <v>LW12 14070Kolor</v>
      </c>
      <c r="B2052" s="18" t="s">
        <v>96</v>
      </c>
      <c r="C2052" s="14" t="s">
        <v>2</v>
      </c>
      <c r="D2052" s="15">
        <v>140</v>
      </c>
      <c r="E2052" s="13">
        <v>70</v>
      </c>
      <c r="F2052" s="61" t="s">
        <v>3607</v>
      </c>
      <c r="G2052" s="43" t="str">
        <f t="shared" si="552"/>
        <v>58,79</v>
      </c>
      <c r="H2052" s="43" t="str">
        <f t="shared" si="546"/>
        <v>58,79</v>
      </c>
      <c r="I2052" s="43">
        <f t="shared" si="547"/>
        <v>61.79</v>
      </c>
      <c r="J2052" s="61" t="s">
        <v>3639</v>
      </c>
      <c r="K2052" s="58" t="str">
        <f t="shared" si="554"/>
        <v>950,73</v>
      </c>
      <c r="L2052" s="51">
        <f t="shared" si="549"/>
        <v>951</v>
      </c>
      <c r="M2052" s="236">
        <v>1.2</v>
      </c>
      <c r="N2052" s="54">
        <v>60</v>
      </c>
      <c r="O2052" s="55">
        <f t="shared" si="550"/>
        <v>1201.2</v>
      </c>
      <c r="P2052" s="57">
        <f t="shared" si="551"/>
        <v>1201</v>
      </c>
      <c r="Q2052" s="23"/>
      <c r="R2052" s="23"/>
      <c r="S2052" s="46">
        <v>25</v>
      </c>
      <c r="T2052" s="46">
        <v>25</v>
      </c>
      <c r="U2052" s="46">
        <f t="shared" si="544"/>
        <v>200</v>
      </c>
      <c r="V2052" s="15">
        <f t="shared" si="553"/>
        <v>250</v>
      </c>
    </row>
    <row r="2053" spans="1:22" ht="13.5" customHeight="1">
      <c r="A2053" s="235" t="str">
        <f t="shared" si="545"/>
        <v>LW13 14070Kolor</v>
      </c>
      <c r="B2053" s="18" t="s">
        <v>97</v>
      </c>
      <c r="C2053" s="14" t="s">
        <v>2</v>
      </c>
      <c r="D2053" s="15">
        <v>140</v>
      </c>
      <c r="E2053" s="13">
        <v>70</v>
      </c>
      <c r="F2053" s="61" t="s">
        <v>68</v>
      </c>
      <c r="G2053" s="43" t="str">
        <f t="shared" si="552"/>
        <v>56,89</v>
      </c>
      <c r="H2053" s="43" t="str">
        <f t="shared" si="546"/>
        <v>56,89</v>
      </c>
      <c r="I2053" s="43">
        <f t="shared" si="547"/>
        <v>59.89</v>
      </c>
      <c r="J2053" s="61" t="s">
        <v>3640</v>
      </c>
      <c r="K2053" s="58" t="str">
        <f t="shared" si="554"/>
        <v>942,33</v>
      </c>
      <c r="L2053" s="51">
        <f t="shared" si="549"/>
        <v>943</v>
      </c>
      <c r="M2053" s="236">
        <v>1.2</v>
      </c>
      <c r="N2053" s="54">
        <v>60</v>
      </c>
      <c r="O2053" s="55">
        <f t="shared" si="550"/>
        <v>1191.5999999999999</v>
      </c>
      <c r="P2053" s="57">
        <f t="shared" si="551"/>
        <v>1191</v>
      </c>
      <c r="Q2053" s="23"/>
      <c r="R2053" s="23"/>
      <c r="S2053" s="46">
        <v>25</v>
      </c>
      <c r="T2053" s="46">
        <v>25</v>
      </c>
      <c r="U2053" s="46">
        <f t="shared" si="544"/>
        <v>200</v>
      </c>
      <c r="V2053" s="15">
        <f t="shared" si="553"/>
        <v>250</v>
      </c>
    </row>
    <row r="2054" spans="1:22" ht="13.5" customHeight="1">
      <c r="A2054" s="235" t="str">
        <f t="shared" si="545"/>
        <v>LW14 14070Kolor</v>
      </c>
      <c r="B2054" s="18" t="s">
        <v>98</v>
      </c>
      <c r="C2054" s="14" t="s">
        <v>2</v>
      </c>
      <c r="D2054" s="15">
        <v>140</v>
      </c>
      <c r="E2054" s="13">
        <v>70</v>
      </c>
      <c r="F2054" s="61" t="s">
        <v>3608</v>
      </c>
      <c r="G2054" s="43" t="str">
        <f t="shared" si="552"/>
        <v>60,07</v>
      </c>
      <c r="H2054" s="43" t="str">
        <f t="shared" si="546"/>
        <v>60,07</v>
      </c>
      <c r="I2054" s="43">
        <f t="shared" si="547"/>
        <v>63.07</v>
      </c>
      <c r="J2054" s="61" t="s">
        <v>3459</v>
      </c>
      <c r="K2054" s="58" t="str">
        <f>LEFT(J2054,FIND("zł",J2054)-2)</f>
        <v>1036,41</v>
      </c>
      <c r="L2054" s="51">
        <f>ROUNDUP(K2054,0)</f>
        <v>1037</v>
      </c>
      <c r="M2054" s="236">
        <v>1.2</v>
      </c>
      <c r="N2054" s="54">
        <v>60</v>
      </c>
      <c r="O2054" s="55">
        <f t="shared" si="550"/>
        <v>1304.3999999999999</v>
      </c>
      <c r="P2054" s="57">
        <f t="shared" si="551"/>
        <v>1304</v>
      </c>
      <c r="Q2054" s="23"/>
      <c r="R2054" s="23"/>
      <c r="S2054" s="46">
        <v>25</v>
      </c>
      <c r="T2054" s="46">
        <v>25</v>
      </c>
      <c r="U2054" s="46">
        <f t="shared" si="544"/>
        <v>200</v>
      </c>
      <c r="V2054" s="15">
        <f t="shared" si="553"/>
        <v>250</v>
      </c>
    </row>
    <row r="2055" spans="1:22" ht="13.5" customHeight="1">
      <c r="A2055" s="235" t="str">
        <f t="shared" si="545"/>
        <v>LW15 14070Kolor</v>
      </c>
      <c r="B2055" s="18" t="s">
        <v>99</v>
      </c>
      <c r="C2055" s="14" t="s">
        <v>2</v>
      </c>
      <c r="D2055" s="15">
        <v>140</v>
      </c>
      <c r="E2055" s="13">
        <v>70</v>
      </c>
      <c r="F2055" s="61" t="s">
        <v>3609</v>
      </c>
      <c r="G2055" s="43" t="str">
        <f t="shared" si="552"/>
        <v>54,85</v>
      </c>
      <c r="H2055" s="43" t="str">
        <f t="shared" si="546"/>
        <v>54,85</v>
      </c>
      <c r="I2055" s="43">
        <f t="shared" si="547"/>
        <v>57.85</v>
      </c>
      <c r="J2055" s="61" t="s">
        <v>3641</v>
      </c>
      <c r="K2055" s="58" t="str">
        <f t="shared" ref="K2055:K2074" si="555">LEFT(J2055,FIND("zł",J2055)-2)</f>
        <v>802,67</v>
      </c>
      <c r="L2055" s="51">
        <f t="shared" ref="L2055:L2074" si="556">ROUNDUP(K2055,0)</f>
        <v>803</v>
      </c>
      <c r="M2055" s="236">
        <v>1.2</v>
      </c>
      <c r="N2055" s="54">
        <v>60</v>
      </c>
      <c r="O2055" s="55">
        <f t="shared" si="550"/>
        <v>1023.5999999999999</v>
      </c>
      <c r="P2055" s="57">
        <f t="shared" si="551"/>
        <v>1023</v>
      </c>
      <c r="Q2055" s="23"/>
      <c r="R2055" s="23"/>
      <c r="S2055" s="46">
        <v>25</v>
      </c>
      <c r="T2055" s="46">
        <v>25</v>
      </c>
      <c r="U2055" s="46">
        <f t="shared" si="544"/>
        <v>200</v>
      </c>
      <c r="V2055" s="15">
        <f t="shared" si="553"/>
        <v>250</v>
      </c>
    </row>
    <row r="2056" spans="1:22" ht="13.5" customHeight="1">
      <c r="A2056" s="235" t="str">
        <f t="shared" si="545"/>
        <v>LW16 14070Kolor</v>
      </c>
      <c r="B2056" s="18" t="s">
        <v>100</v>
      </c>
      <c r="C2056" s="14" t="s">
        <v>2</v>
      </c>
      <c r="D2056" s="15">
        <v>140</v>
      </c>
      <c r="E2056" s="13">
        <v>70</v>
      </c>
      <c r="F2056" s="61" t="s">
        <v>3610</v>
      </c>
      <c r="G2056" s="43" t="str">
        <f t="shared" si="552"/>
        <v>58,06</v>
      </c>
      <c r="H2056" s="43" t="str">
        <f t="shared" si="546"/>
        <v>58,06</v>
      </c>
      <c r="I2056" s="43">
        <f t="shared" si="547"/>
        <v>61.06</v>
      </c>
      <c r="J2056" s="61" t="s">
        <v>3642</v>
      </c>
      <c r="K2056" s="58" t="str">
        <f t="shared" si="555"/>
        <v>942,78</v>
      </c>
      <c r="L2056" s="51">
        <f t="shared" si="556"/>
        <v>943</v>
      </c>
      <c r="M2056" s="236">
        <v>1.2</v>
      </c>
      <c r="N2056" s="54">
        <v>60</v>
      </c>
      <c r="O2056" s="55">
        <f t="shared" si="550"/>
        <v>1191.5999999999999</v>
      </c>
      <c r="P2056" s="57">
        <f t="shared" si="551"/>
        <v>1191</v>
      </c>
      <c r="Q2056" s="23"/>
      <c r="R2056" s="23"/>
      <c r="S2056" s="46">
        <v>25</v>
      </c>
      <c r="T2056" s="46">
        <v>25</v>
      </c>
      <c r="U2056" s="46">
        <f t="shared" si="544"/>
        <v>200</v>
      </c>
      <c r="V2056" s="15">
        <f t="shared" si="553"/>
        <v>250</v>
      </c>
    </row>
    <row r="2057" spans="1:22" ht="13.5" customHeight="1">
      <c r="A2057" s="235" t="str">
        <f t="shared" si="545"/>
        <v>LW17 14070Kolor</v>
      </c>
      <c r="B2057" s="18" t="s">
        <v>101</v>
      </c>
      <c r="C2057" s="14" t="s">
        <v>2</v>
      </c>
      <c r="D2057" s="15">
        <v>140</v>
      </c>
      <c r="E2057" s="13">
        <v>70</v>
      </c>
      <c r="F2057" s="61" t="s">
        <v>3611</v>
      </c>
      <c r="G2057" s="43" t="str">
        <f t="shared" si="552"/>
        <v>57,22</v>
      </c>
      <c r="H2057" s="43" t="str">
        <f t="shared" si="546"/>
        <v>57,22</v>
      </c>
      <c r="I2057" s="43">
        <f t="shared" si="547"/>
        <v>60.22</v>
      </c>
      <c r="J2057" s="61" t="s">
        <v>3643</v>
      </c>
      <c r="K2057" s="58" t="str">
        <f t="shared" si="555"/>
        <v>1013,19</v>
      </c>
      <c r="L2057" s="51">
        <f t="shared" si="556"/>
        <v>1014</v>
      </c>
      <c r="M2057" s="236">
        <v>1.2</v>
      </c>
      <c r="N2057" s="54">
        <v>60</v>
      </c>
      <c r="O2057" s="55">
        <f t="shared" si="550"/>
        <v>1276.8</v>
      </c>
      <c r="P2057" s="57">
        <f t="shared" si="551"/>
        <v>1276</v>
      </c>
      <c r="Q2057" s="23"/>
      <c r="R2057" s="23"/>
      <c r="S2057" s="46">
        <v>25</v>
      </c>
      <c r="T2057" s="46">
        <v>25</v>
      </c>
      <c r="U2057" s="46">
        <f t="shared" si="544"/>
        <v>200</v>
      </c>
      <c r="V2057" s="15">
        <f t="shared" si="553"/>
        <v>250</v>
      </c>
    </row>
    <row r="2058" spans="1:22" ht="13.5" customHeight="1">
      <c r="A2058" s="235" t="str">
        <f t="shared" si="545"/>
        <v>LW18 14070Kolor</v>
      </c>
      <c r="B2058" s="18" t="s">
        <v>102</v>
      </c>
      <c r="C2058" s="14" t="s">
        <v>2</v>
      </c>
      <c r="D2058" s="15">
        <v>140</v>
      </c>
      <c r="E2058" s="13">
        <v>70</v>
      </c>
      <c r="F2058" s="61" t="s">
        <v>62</v>
      </c>
      <c r="G2058" s="43" t="str">
        <f t="shared" si="552"/>
        <v>60,4</v>
      </c>
      <c r="H2058" s="43" t="str">
        <f t="shared" si="546"/>
        <v>60,4</v>
      </c>
      <c r="I2058" s="43">
        <f t="shared" si="547"/>
        <v>63.4</v>
      </c>
      <c r="J2058" s="61" t="s">
        <v>3644</v>
      </c>
      <c r="K2058" s="58" t="str">
        <f t="shared" si="555"/>
        <v>1072,13</v>
      </c>
      <c r="L2058" s="51">
        <f t="shared" si="556"/>
        <v>1073</v>
      </c>
      <c r="M2058" s="236">
        <v>1.2</v>
      </c>
      <c r="N2058" s="54">
        <v>60</v>
      </c>
      <c r="O2058" s="55">
        <f t="shared" si="550"/>
        <v>1347.6</v>
      </c>
      <c r="P2058" s="57">
        <f t="shared" si="551"/>
        <v>1347</v>
      </c>
      <c r="Q2058" s="23"/>
      <c r="R2058" s="23"/>
      <c r="S2058" s="46">
        <v>25</v>
      </c>
      <c r="T2058" s="46">
        <v>25</v>
      </c>
      <c r="U2058" s="46">
        <f t="shared" si="544"/>
        <v>200</v>
      </c>
      <c r="V2058" s="15">
        <f t="shared" si="553"/>
        <v>250</v>
      </c>
    </row>
    <row r="2059" spans="1:22" ht="13.5" customHeight="1">
      <c r="A2059" s="235" t="str">
        <f t="shared" si="545"/>
        <v>LW19 14070Kolor</v>
      </c>
      <c r="B2059" s="18" t="s">
        <v>103</v>
      </c>
      <c r="C2059" s="14" t="s">
        <v>2</v>
      </c>
      <c r="D2059" s="15">
        <v>140</v>
      </c>
      <c r="E2059" s="13">
        <v>70</v>
      </c>
      <c r="F2059" s="61" t="s">
        <v>3612</v>
      </c>
      <c r="G2059" s="43" t="str">
        <f t="shared" si="552"/>
        <v>55,21</v>
      </c>
      <c r="H2059" s="43" t="str">
        <f t="shared" si="546"/>
        <v>55,21</v>
      </c>
      <c r="I2059" s="43">
        <f t="shared" si="547"/>
        <v>58.21</v>
      </c>
      <c r="J2059" s="61" t="s">
        <v>3645</v>
      </c>
      <c r="K2059" s="58" t="str">
        <f t="shared" si="555"/>
        <v>881,36</v>
      </c>
      <c r="L2059" s="51">
        <f t="shared" si="556"/>
        <v>882</v>
      </c>
      <c r="M2059" s="236">
        <v>1.2</v>
      </c>
      <c r="N2059" s="54">
        <v>60</v>
      </c>
      <c r="O2059" s="55">
        <f t="shared" si="550"/>
        <v>1118.3999999999999</v>
      </c>
      <c r="P2059" s="57">
        <f t="shared" si="551"/>
        <v>1118</v>
      </c>
      <c r="Q2059" s="23"/>
      <c r="R2059" s="23"/>
      <c r="S2059" s="46">
        <v>25</v>
      </c>
      <c r="T2059" s="46">
        <v>25</v>
      </c>
      <c r="U2059" s="46">
        <f t="shared" si="544"/>
        <v>200</v>
      </c>
      <c r="V2059" s="15">
        <f t="shared" si="553"/>
        <v>250</v>
      </c>
    </row>
    <row r="2060" spans="1:22" ht="13.5" customHeight="1">
      <c r="A2060" s="235" t="str">
        <f t="shared" si="545"/>
        <v>LW20 14070Kolor</v>
      </c>
      <c r="B2060" s="18" t="s">
        <v>105</v>
      </c>
      <c r="C2060" s="14" t="s">
        <v>2</v>
      </c>
      <c r="D2060" s="15">
        <v>140</v>
      </c>
      <c r="E2060" s="13">
        <v>70</v>
      </c>
      <c r="F2060" s="61" t="s">
        <v>3613</v>
      </c>
      <c r="G2060" s="43" t="str">
        <f t="shared" si="552"/>
        <v>58,42</v>
      </c>
      <c r="H2060" s="43" t="str">
        <f t="shared" si="546"/>
        <v>58,42</v>
      </c>
      <c r="I2060" s="43">
        <f t="shared" si="547"/>
        <v>61.42</v>
      </c>
      <c r="J2060" s="61" t="s">
        <v>3646</v>
      </c>
      <c r="K2060" s="58" t="str">
        <f t="shared" si="555"/>
        <v>975,81</v>
      </c>
      <c r="L2060" s="51">
        <f t="shared" si="556"/>
        <v>976</v>
      </c>
      <c r="M2060" s="236">
        <v>1.2</v>
      </c>
      <c r="N2060" s="54">
        <v>60</v>
      </c>
      <c r="O2060" s="55">
        <f t="shared" si="550"/>
        <v>1231.2</v>
      </c>
      <c r="P2060" s="57">
        <f t="shared" si="551"/>
        <v>1231</v>
      </c>
      <c r="Q2060" s="23"/>
      <c r="R2060" s="23"/>
      <c r="S2060" s="46">
        <v>25</v>
      </c>
      <c r="T2060" s="46">
        <v>25</v>
      </c>
      <c r="U2060" s="46">
        <f t="shared" si="544"/>
        <v>200</v>
      </c>
      <c r="V2060" s="15">
        <f t="shared" si="553"/>
        <v>250</v>
      </c>
    </row>
    <row r="2061" spans="1:22" ht="13.5" customHeight="1">
      <c r="A2061" s="235" t="str">
        <f t="shared" si="545"/>
        <v>LW2514070Kolor</v>
      </c>
      <c r="B2061" s="18" t="s">
        <v>559</v>
      </c>
      <c r="C2061" s="14" t="s">
        <v>2</v>
      </c>
      <c r="D2061" s="15">
        <v>140</v>
      </c>
      <c r="E2061" s="13">
        <v>70</v>
      </c>
      <c r="F2061" s="61" t="s">
        <v>34</v>
      </c>
      <c r="G2061" s="43" t="str">
        <f t="shared" si="552"/>
        <v>45,33</v>
      </c>
      <c r="H2061" s="43" t="str">
        <f t="shared" si="546"/>
        <v>45,33</v>
      </c>
      <c r="I2061" s="43">
        <f t="shared" si="547"/>
        <v>48.33</v>
      </c>
      <c r="J2061" s="61" t="s">
        <v>3647</v>
      </c>
      <c r="K2061" s="58" t="str">
        <f t="shared" si="555"/>
        <v>771,85</v>
      </c>
      <c r="L2061" s="51">
        <f t="shared" si="556"/>
        <v>772</v>
      </c>
      <c r="M2061" s="236">
        <v>1.2</v>
      </c>
      <c r="N2061" s="54">
        <v>60</v>
      </c>
      <c r="O2061" s="55">
        <f t="shared" si="550"/>
        <v>986.4</v>
      </c>
      <c r="P2061" s="57">
        <f t="shared" si="551"/>
        <v>986</v>
      </c>
      <c r="Q2061" s="23"/>
      <c r="R2061" s="23"/>
      <c r="S2061" s="46">
        <v>25</v>
      </c>
      <c r="T2061" s="46">
        <v>25</v>
      </c>
      <c r="U2061" s="46">
        <f t="shared" si="544"/>
        <v>160</v>
      </c>
      <c r="V2061" s="15">
        <f t="shared" si="553"/>
        <v>210</v>
      </c>
    </row>
    <row r="2062" spans="1:22" ht="13.5" customHeight="1">
      <c r="A2062" s="235" t="str">
        <f t="shared" si="545"/>
        <v>LW2614070Kolor</v>
      </c>
      <c r="B2062" s="18" t="s">
        <v>560</v>
      </c>
      <c r="C2062" s="14" t="s">
        <v>2</v>
      </c>
      <c r="D2062" s="15">
        <v>140</v>
      </c>
      <c r="E2062" s="13">
        <v>70</v>
      </c>
      <c r="F2062" s="61" t="s">
        <v>3614</v>
      </c>
      <c r="G2062" s="43" t="str">
        <f t="shared" si="552"/>
        <v>48,52</v>
      </c>
      <c r="H2062" s="43" t="str">
        <f t="shared" si="546"/>
        <v>48,52</v>
      </c>
      <c r="I2062" s="43">
        <f t="shared" si="547"/>
        <v>51.52</v>
      </c>
      <c r="J2062" s="61" t="s">
        <v>3648</v>
      </c>
      <c r="K2062" s="58" t="str">
        <f t="shared" si="555"/>
        <v>900,12</v>
      </c>
      <c r="L2062" s="51">
        <f t="shared" si="556"/>
        <v>901</v>
      </c>
      <c r="M2062" s="236">
        <v>1.2</v>
      </c>
      <c r="N2062" s="54">
        <v>60</v>
      </c>
      <c r="O2062" s="55">
        <f t="shared" si="550"/>
        <v>1141.2</v>
      </c>
      <c r="P2062" s="57">
        <f t="shared" si="551"/>
        <v>1141</v>
      </c>
      <c r="Q2062" s="23"/>
      <c r="R2062" s="23"/>
      <c r="S2062" s="46">
        <v>25</v>
      </c>
      <c r="T2062" s="46">
        <v>25</v>
      </c>
      <c r="U2062" s="46">
        <f t="shared" si="544"/>
        <v>180</v>
      </c>
      <c r="V2062" s="15">
        <f t="shared" si="553"/>
        <v>230</v>
      </c>
    </row>
    <row r="2063" spans="1:22" ht="13.5" customHeight="1">
      <c r="A2063" s="235" t="str">
        <f t="shared" si="545"/>
        <v>LW2714070Kolor</v>
      </c>
      <c r="B2063" s="18" t="s">
        <v>1738</v>
      </c>
      <c r="C2063" s="14" t="s">
        <v>2</v>
      </c>
      <c r="D2063" s="15">
        <v>140</v>
      </c>
      <c r="E2063" s="13">
        <v>70</v>
      </c>
      <c r="F2063" s="61" t="s">
        <v>3615</v>
      </c>
      <c r="G2063" s="43" t="str">
        <f t="shared" si="552"/>
        <v>48,96</v>
      </c>
      <c r="H2063" s="43" t="str">
        <f t="shared" si="546"/>
        <v>48,96</v>
      </c>
      <c r="I2063" s="43">
        <f t="shared" si="547"/>
        <v>51.96</v>
      </c>
      <c r="J2063" s="61" t="s">
        <v>3649</v>
      </c>
      <c r="K2063" s="58" t="str">
        <f t="shared" si="555"/>
        <v>868,66</v>
      </c>
      <c r="L2063" s="51">
        <f t="shared" si="556"/>
        <v>869</v>
      </c>
      <c r="M2063" s="236">
        <v>1.2</v>
      </c>
      <c r="N2063" s="54">
        <v>60</v>
      </c>
      <c r="O2063" s="55">
        <f t="shared" si="550"/>
        <v>1102.8</v>
      </c>
      <c r="P2063" s="57">
        <f t="shared" si="551"/>
        <v>1102</v>
      </c>
      <c r="Q2063" s="23"/>
      <c r="R2063" s="23"/>
      <c r="S2063" s="46">
        <v>25</v>
      </c>
      <c r="T2063" s="46">
        <v>25</v>
      </c>
      <c r="U2063" s="46">
        <f t="shared" si="544"/>
        <v>180</v>
      </c>
      <c r="V2063" s="15">
        <f t="shared" si="553"/>
        <v>230</v>
      </c>
    </row>
    <row r="2064" spans="1:22" ht="13.5" customHeight="1">
      <c r="A2064" s="235" t="str">
        <f t="shared" si="545"/>
        <v>LW2814070Kolor</v>
      </c>
      <c r="B2064" s="18" t="s">
        <v>1739</v>
      </c>
      <c r="C2064" s="14" t="s">
        <v>2</v>
      </c>
      <c r="D2064" s="15">
        <v>140</v>
      </c>
      <c r="E2064" s="13">
        <v>70</v>
      </c>
      <c r="F2064" s="61" t="s">
        <v>3616</v>
      </c>
      <c r="G2064" s="43" t="str">
        <f t="shared" si="552"/>
        <v>52,29</v>
      </c>
      <c r="H2064" s="43" t="str">
        <f t="shared" si="546"/>
        <v>52,29</v>
      </c>
      <c r="I2064" s="43">
        <f t="shared" si="547"/>
        <v>55.29</v>
      </c>
      <c r="J2064" s="61" t="s">
        <v>3650</v>
      </c>
      <c r="K2064" s="58" t="str">
        <f t="shared" si="555"/>
        <v>1017,26</v>
      </c>
      <c r="L2064" s="51">
        <f t="shared" si="556"/>
        <v>1018</v>
      </c>
      <c r="M2064" s="236">
        <v>1.2</v>
      </c>
      <c r="N2064" s="54">
        <v>60</v>
      </c>
      <c r="O2064" s="55">
        <f t="shared" si="550"/>
        <v>1281.5999999999999</v>
      </c>
      <c r="P2064" s="57">
        <f t="shared" si="551"/>
        <v>1281</v>
      </c>
      <c r="Q2064" s="23"/>
      <c r="R2064" s="23"/>
      <c r="S2064" s="46">
        <v>25</v>
      </c>
      <c r="T2064" s="46">
        <v>25</v>
      </c>
      <c r="U2064" s="46">
        <f t="shared" si="544"/>
        <v>200</v>
      </c>
      <c r="V2064" s="15">
        <f t="shared" si="553"/>
        <v>250</v>
      </c>
    </row>
    <row r="2065" spans="1:22" ht="13.5" customHeight="1">
      <c r="A2065" s="235" t="str">
        <f t="shared" si="545"/>
        <v>LW2914070Kolor</v>
      </c>
      <c r="B2065" s="18" t="s">
        <v>1740</v>
      </c>
      <c r="C2065" s="14" t="s">
        <v>2</v>
      </c>
      <c r="D2065" s="15">
        <v>140</v>
      </c>
      <c r="E2065" s="13">
        <v>70</v>
      </c>
      <c r="F2065" s="61" t="s">
        <v>3617</v>
      </c>
      <c r="G2065" s="43" t="str">
        <f t="shared" si="552"/>
        <v>55,36</v>
      </c>
      <c r="H2065" s="43" t="str">
        <f t="shared" si="546"/>
        <v>55,36</v>
      </c>
      <c r="I2065" s="43">
        <f t="shared" si="547"/>
        <v>58.36</v>
      </c>
      <c r="J2065" s="61" t="s">
        <v>3651</v>
      </c>
      <c r="K2065" s="58" t="str">
        <f t="shared" si="555"/>
        <v>959,72</v>
      </c>
      <c r="L2065" s="51">
        <f t="shared" si="556"/>
        <v>960</v>
      </c>
      <c r="M2065" s="236">
        <v>1.2</v>
      </c>
      <c r="N2065" s="54">
        <v>60</v>
      </c>
      <c r="O2065" s="55">
        <f t="shared" si="550"/>
        <v>1212</v>
      </c>
      <c r="P2065" s="57">
        <f t="shared" si="551"/>
        <v>1212</v>
      </c>
      <c r="Q2065" s="23"/>
      <c r="R2065" s="23"/>
      <c r="S2065" s="46">
        <v>25</v>
      </c>
      <c r="T2065" s="46">
        <v>25</v>
      </c>
      <c r="U2065" s="46">
        <f t="shared" si="544"/>
        <v>200</v>
      </c>
      <c r="V2065" s="15">
        <f t="shared" si="553"/>
        <v>250</v>
      </c>
    </row>
    <row r="2066" spans="1:22" ht="13.5" customHeight="1">
      <c r="A2066" s="235" t="str">
        <f t="shared" si="545"/>
        <v>LW3014070Kolor</v>
      </c>
      <c r="B2066" s="18" t="s">
        <v>1742</v>
      </c>
      <c r="C2066" s="14" t="s">
        <v>2</v>
      </c>
      <c r="D2066" s="15">
        <v>140</v>
      </c>
      <c r="E2066" s="13">
        <v>70</v>
      </c>
      <c r="F2066" s="61" t="s">
        <v>3618</v>
      </c>
      <c r="G2066" s="43" t="str">
        <f t="shared" si="552"/>
        <v>58,69</v>
      </c>
      <c r="H2066" s="43" t="str">
        <f t="shared" si="546"/>
        <v>58,69</v>
      </c>
      <c r="I2066" s="43">
        <f t="shared" si="547"/>
        <v>61.69</v>
      </c>
      <c r="J2066" s="61" t="s">
        <v>3652</v>
      </c>
      <c r="K2066" s="58" t="str">
        <f t="shared" si="555"/>
        <v>1149,93</v>
      </c>
      <c r="L2066" s="51">
        <f t="shared" si="556"/>
        <v>1150</v>
      </c>
      <c r="M2066" s="236">
        <v>1.2</v>
      </c>
      <c r="N2066" s="54">
        <v>60</v>
      </c>
      <c r="O2066" s="55">
        <f t="shared" si="550"/>
        <v>1440</v>
      </c>
      <c r="P2066" s="57">
        <f t="shared" si="551"/>
        <v>1440</v>
      </c>
      <c r="Q2066" s="23"/>
      <c r="R2066" s="23"/>
      <c r="S2066" s="46">
        <v>25</v>
      </c>
      <c r="T2066" s="46">
        <v>25</v>
      </c>
      <c r="U2066" s="46">
        <f t="shared" si="544"/>
        <v>200</v>
      </c>
      <c r="V2066" s="15">
        <f t="shared" si="553"/>
        <v>250</v>
      </c>
    </row>
    <row r="2067" spans="1:22" ht="13.5" customHeight="1">
      <c r="A2067" s="235" t="str">
        <f t="shared" si="545"/>
        <v>LW3114070Kolor</v>
      </c>
      <c r="B2067" s="18" t="s">
        <v>1743</v>
      </c>
      <c r="C2067" s="14" t="s">
        <v>2</v>
      </c>
      <c r="D2067" s="15">
        <v>140</v>
      </c>
      <c r="E2067" s="13">
        <v>70</v>
      </c>
      <c r="F2067" s="61" t="s">
        <v>3619</v>
      </c>
      <c r="G2067" s="43" t="str">
        <f t="shared" si="552"/>
        <v>59,84</v>
      </c>
      <c r="H2067" s="43" t="str">
        <f t="shared" si="546"/>
        <v>59,84</v>
      </c>
      <c r="I2067" s="43">
        <f t="shared" si="547"/>
        <v>62.84</v>
      </c>
      <c r="J2067" s="61" t="s">
        <v>3653</v>
      </c>
      <c r="K2067" s="58" t="str">
        <f t="shared" si="555"/>
        <v>1114,21</v>
      </c>
      <c r="L2067" s="51">
        <f t="shared" si="556"/>
        <v>1115</v>
      </c>
      <c r="M2067" s="53">
        <v>1.1000000000000001</v>
      </c>
      <c r="N2067" s="54">
        <v>60</v>
      </c>
      <c r="O2067" s="55">
        <f t="shared" si="550"/>
        <v>1286.5</v>
      </c>
      <c r="P2067" s="57">
        <f t="shared" si="551"/>
        <v>1286</v>
      </c>
      <c r="Q2067" s="23"/>
      <c r="R2067" s="23"/>
      <c r="S2067" s="46">
        <v>25</v>
      </c>
      <c r="T2067" s="46">
        <v>25</v>
      </c>
      <c r="U2067" s="46">
        <f t="shared" si="544"/>
        <v>200</v>
      </c>
      <c r="V2067" s="15">
        <f t="shared" si="553"/>
        <v>250</v>
      </c>
    </row>
    <row r="2068" spans="1:22" ht="13.5" customHeight="1">
      <c r="A2068" s="235" t="str">
        <f t="shared" si="545"/>
        <v>LW3214070Kolor</v>
      </c>
      <c r="B2068" s="18" t="s">
        <v>1744</v>
      </c>
      <c r="C2068" s="14" t="s">
        <v>2</v>
      </c>
      <c r="D2068" s="15">
        <v>140</v>
      </c>
      <c r="E2068" s="13">
        <v>70</v>
      </c>
      <c r="F2068" s="61" t="s">
        <v>86</v>
      </c>
      <c r="G2068" s="43" t="str">
        <f t="shared" si="552"/>
        <v>63,17</v>
      </c>
      <c r="H2068" s="43" t="str">
        <f t="shared" si="546"/>
        <v>63,17</v>
      </c>
      <c r="I2068" s="43">
        <f t="shared" si="547"/>
        <v>66.17</v>
      </c>
      <c r="J2068" s="61" t="s">
        <v>3654</v>
      </c>
      <c r="K2068" s="58" t="str">
        <f t="shared" si="555"/>
        <v>1266,20</v>
      </c>
      <c r="L2068" s="51">
        <f t="shared" si="556"/>
        <v>1267</v>
      </c>
      <c r="M2068" s="53">
        <v>1.1000000000000001</v>
      </c>
      <c r="N2068" s="54">
        <v>60</v>
      </c>
      <c r="O2068" s="55">
        <f t="shared" si="550"/>
        <v>1453.7</v>
      </c>
      <c r="P2068" s="57">
        <f t="shared" si="551"/>
        <v>1453</v>
      </c>
      <c r="Q2068" s="23"/>
      <c r="R2068" s="23"/>
      <c r="S2068" s="46">
        <v>25</v>
      </c>
      <c r="T2068" s="46">
        <v>25</v>
      </c>
      <c r="U2068" s="46">
        <f t="shared" si="544"/>
        <v>220</v>
      </c>
      <c r="V2068" s="15">
        <f t="shared" si="553"/>
        <v>270</v>
      </c>
    </row>
    <row r="2069" spans="1:22" ht="13.5" customHeight="1">
      <c r="A2069" s="235" t="str">
        <f t="shared" si="545"/>
        <v>LW3314070Kolor</v>
      </c>
      <c r="B2069" s="18" t="s">
        <v>1745</v>
      </c>
      <c r="C2069" s="14" t="s">
        <v>2</v>
      </c>
      <c r="D2069" s="15">
        <v>140</v>
      </c>
      <c r="E2069" s="13">
        <v>70</v>
      </c>
      <c r="F2069" s="61" t="s">
        <v>3620</v>
      </c>
      <c r="G2069" s="43" t="str">
        <f t="shared" si="552"/>
        <v>64,87</v>
      </c>
      <c r="H2069" s="43" t="str">
        <f t="shared" si="546"/>
        <v>64,87</v>
      </c>
      <c r="I2069" s="43">
        <f t="shared" si="547"/>
        <v>67.87</v>
      </c>
      <c r="J2069" s="61" t="s">
        <v>3655</v>
      </c>
      <c r="K2069" s="58" t="str">
        <f t="shared" si="555"/>
        <v>1107,56</v>
      </c>
      <c r="L2069" s="51">
        <f t="shared" si="556"/>
        <v>1108</v>
      </c>
      <c r="M2069" s="53">
        <v>1.1000000000000001</v>
      </c>
      <c r="N2069" s="54">
        <v>60</v>
      </c>
      <c r="O2069" s="55">
        <f t="shared" si="550"/>
        <v>1278.8000000000002</v>
      </c>
      <c r="P2069" s="57">
        <f t="shared" si="551"/>
        <v>1278</v>
      </c>
      <c r="Q2069" s="23"/>
      <c r="R2069" s="23"/>
      <c r="S2069" s="46">
        <v>25</v>
      </c>
      <c r="T2069" s="46">
        <v>25</v>
      </c>
      <c r="U2069" s="46">
        <f t="shared" si="544"/>
        <v>220</v>
      </c>
      <c r="V2069" s="15">
        <f t="shared" si="553"/>
        <v>270</v>
      </c>
    </row>
    <row r="2070" spans="1:22" ht="13.5" customHeight="1">
      <c r="A2070" s="235" t="str">
        <f t="shared" si="545"/>
        <v>LW3414070Kolor</v>
      </c>
      <c r="B2070" s="18" t="s">
        <v>1746</v>
      </c>
      <c r="C2070" s="14" t="s">
        <v>2</v>
      </c>
      <c r="D2070" s="15">
        <v>140</v>
      </c>
      <c r="E2070" s="13">
        <v>70</v>
      </c>
      <c r="F2070" s="61" t="s">
        <v>3621</v>
      </c>
      <c r="G2070" s="43" t="str">
        <f t="shared" si="552"/>
        <v>63,59</v>
      </c>
      <c r="H2070" s="43" t="str">
        <f t="shared" si="546"/>
        <v>63,59</v>
      </c>
      <c r="I2070" s="43">
        <f t="shared" si="547"/>
        <v>66.59</v>
      </c>
      <c r="J2070" s="61" t="s">
        <v>3656</v>
      </c>
      <c r="K2070" s="58" t="str">
        <f t="shared" si="555"/>
        <v>1273,22</v>
      </c>
      <c r="L2070" s="51">
        <f t="shared" si="556"/>
        <v>1274</v>
      </c>
      <c r="M2070" s="53">
        <v>1.1000000000000001</v>
      </c>
      <c r="N2070" s="54">
        <v>60</v>
      </c>
      <c r="O2070" s="55">
        <f t="shared" si="550"/>
        <v>1461.4</v>
      </c>
      <c r="P2070" s="57">
        <f t="shared" si="551"/>
        <v>1461</v>
      </c>
      <c r="Q2070" s="23"/>
      <c r="R2070" s="23"/>
      <c r="S2070" s="46">
        <v>25</v>
      </c>
      <c r="T2070" s="46">
        <v>25</v>
      </c>
      <c r="U2070" s="46">
        <f t="shared" si="544"/>
        <v>220</v>
      </c>
      <c r="V2070" s="15">
        <f t="shared" si="553"/>
        <v>270</v>
      </c>
    </row>
    <row r="2071" spans="1:22" ht="13.5" customHeight="1">
      <c r="A2071" s="235" t="str">
        <f t="shared" si="545"/>
        <v>LW3514070Kolor</v>
      </c>
      <c r="B2071" s="18" t="s">
        <v>1747</v>
      </c>
      <c r="C2071" s="14" t="s">
        <v>2</v>
      </c>
      <c r="D2071" s="15">
        <v>140</v>
      </c>
      <c r="E2071" s="13">
        <v>70</v>
      </c>
      <c r="F2071" s="61" t="s">
        <v>44</v>
      </c>
      <c r="G2071" s="43" t="str">
        <f t="shared" si="552"/>
        <v>55,37</v>
      </c>
      <c r="H2071" s="43" t="str">
        <f t="shared" si="546"/>
        <v>55,37</v>
      </c>
      <c r="I2071" s="43">
        <f t="shared" si="547"/>
        <v>58.37</v>
      </c>
      <c r="J2071" s="61" t="s">
        <v>3657</v>
      </c>
      <c r="K2071" s="58" t="str">
        <f t="shared" si="555"/>
        <v>890,07</v>
      </c>
      <c r="L2071" s="51">
        <f t="shared" si="556"/>
        <v>891</v>
      </c>
      <c r="M2071" s="53">
        <v>1.1000000000000001</v>
      </c>
      <c r="N2071" s="54">
        <v>60</v>
      </c>
      <c r="O2071" s="55">
        <f t="shared" si="550"/>
        <v>1040.0999999999999</v>
      </c>
      <c r="P2071" s="57">
        <f t="shared" si="551"/>
        <v>1040</v>
      </c>
      <c r="Q2071" s="23"/>
      <c r="R2071" s="23"/>
      <c r="S2071" s="46">
        <v>25</v>
      </c>
      <c r="T2071" s="46">
        <v>25</v>
      </c>
      <c r="U2071" s="46">
        <f t="shared" ref="U2071:U2134" si="557">IF(I2071&lt;=$AA$5,$AB$4,IF(I2071&lt;=$AA$15,$AB$6,IF(I2071&lt;=$AA$17,$AB$16,IF(I2071&lt;=$AA$19,AB$18,IF(I2071&lt;=$AA$21,AB$20,IF(I2071&lt;=$AA$23,AB$22,AB$23))))))</f>
        <v>200</v>
      </c>
      <c r="V2071" s="15">
        <f t="shared" si="553"/>
        <v>250</v>
      </c>
    </row>
    <row r="2072" spans="1:22" ht="13.5" customHeight="1">
      <c r="A2072" s="235" t="str">
        <f t="shared" si="545"/>
        <v>LW3614070Kolor</v>
      </c>
      <c r="B2072" s="18" t="s">
        <v>1748</v>
      </c>
      <c r="C2072" s="14" t="s">
        <v>2</v>
      </c>
      <c r="D2072" s="15">
        <v>140</v>
      </c>
      <c r="E2072" s="13">
        <v>70</v>
      </c>
      <c r="F2072" s="61" t="s">
        <v>3622</v>
      </c>
      <c r="G2072" s="43" t="str">
        <f t="shared" si="552"/>
        <v>58,7</v>
      </c>
      <c r="H2072" s="43" t="str">
        <f t="shared" si="546"/>
        <v>58,7</v>
      </c>
      <c r="I2072" s="43">
        <f t="shared" si="547"/>
        <v>61.7</v>
      </c>
      <c r="J2072" s="61" t="s">
        <v>3658</v>
      </c>
      <c r="K2072" s="58" t="str">
        <f t="shared" si="555"/>
        <v>1042,05</v>
      </c>
      <c r="L2072" s="51">
        <f t="shared" si="556"/>
        <v>1043</v>
      </c>
      <c r="M2072" s="53">
        <v>1.1000000000000001</v>
      </c>
      <c r="N2072" s="54">
        <v>60</v>
      </c>
      <c r="O2072" s="55">
        <f t="shared" si="550"/>
        <v>1207.3000000000002</v>
      </c>
      <c r="P2072" s="57">
        <f t="shared" si="551"/>
        <v>1207</v>
      </c>
      <c r="Q2072" s="23"/>
      <c r="R2072" s="23"/>
      <c r="S2072" s="46">
        <v>25</v>
      </c>
      <c r="T2072" s="46">
        <v>25</v>
      </c>
      <c r="U2072" s="46">
        <f t="shared" si="557"/>
        <v>200</v>
      </c>
      <c r="V2072" s="15">
        <f t="shared" si="553"/>
        <v>250</v>
      </c>
    </row>
    <row r="2073" spans="1:22" ht="13.5" customHeight="1">
      <c r="A2073" s="235" t="str">
        <f t="shared" si="545"/>
        <v>LW3714070Kolor</v>
      </c>
      <c r="B2073" s="18" t="s">
        <v>1907</v>
      </c>
      <c r="C2073" s="14" t="s">
        <v>2</v>
      </c>
      <c r="D2073" s="15">
        <v>140</v>
      </c>
      <c r="E2073" s="13">
        <v>70</v>
      </c>
      <c r="F2073" s="61" t="s">
        <v>3623</v>
      </c>
      <c r="G2073" s="43" t="str">
        <f t="shared" si="552"/>
        <v>55,64</v>
      </c>
      <c r="H2073" s="43" t="str">
        <f t="shared" si="546"/>
        <v>55,64</v>
      </c>
      <c r="I2073" s="43">
        <f t="shared" si="547"/>
        <v>58.64</v>
      </c>
      <c r="J2073" s="61" t="s">
        <v>3659</v>
      </c>
      <c r="K2073" s="58" t="str">
        <f t="shared" si="555"/>
        <v>828,19</v>
      </c>
      <c r="L2073" s="51">
        <f t="shared" si="556"/>
        <v>829</v>
      </c>
      <c r="M2073" s="53">
        <v>1.1000000000000001</v>
      </c>
      <c r="N2073" s="54">
        <v>60</v>
      </c>
      <c r="O2073" s="55">
        <f t="shared" si="550"/>
        <v>971.90000000000009</v>
      </c>
      <c r="P2073" s="57">
        <f t="shared" si="551"/>
        <v>971</v>
      </c>
      <c r="Q2073" s="23"/>
      <c r="R2073" s="23"/>
      <c r="S2073" s="46">
        <v>25</v>
      </c>
      <c r="T2073" s="46">
        <v>25</v>
      </c>
      <c r="U2073" s="46">
        <f t="shared" si="557"/>
        <v>200</v>
      </c>
      <c r="V2073" s="15">
        <f t="shared" si="553"/>
        <v>250</v>
      </c>
    </row>
    <row r="2074" spans="1:22" s="4" customFormat="1" ht="13.5" customHeight="1">
      <c r="A2074" s="235" t="str">
        <f t="shared" si="545"/>
        <v>LW3814070Kolor</v>
      </c>
      <c r="B2074" s="18" t="s">
        <v>1978</v>
      </c>
      <c r="C2074" s="14" t="s">
        <v>2</v>
      </c>
      <c r="D2074" s="15">
        <v>140</v>
      </c>
      <c r="E2074" s="13">
        <v>70</v>
      </c>
      <c r="F2074" s="61" t="s">
        <v>3624</v>
      </c>
      <c r="G2074" s="43" t="str">
        <f t="shared" si="552"/>
        <v>56,13</v>
      </c>
      <c r="H2074" s="43" t="str">
        <f t="shared" si="546"/>
        <v>56,13</v>
      </c>
      <c r="I2074" s="43">
        <f t="shared" si="547"/>
        <v>59.13</v>
      </c>
      <c r="J2074" s="61" t="s">
        <v>3660</v>
      </c>
      <c r="K2074" s="58" t="str">
        <f t="shared" si="555"/>
        <v>960,23</v>
      </c>
      <c r="L2074" s="51">
        <f t="shared" si="556"/>
        <v>961</v>
      </c>
      <c r="M2074" s="53">
        <v>1.1000000000000001</v>
      </c>
      <c r="N2074" s="54">
        <v>60</v>
      </c>
      <c r="O2074" s="55">
        <f t="shared" si="550"/>
        <v>1117.1000000000001</v>
      </c>
      <c r="P2074" s="57">
        <f t="shared" si="551"/>
        <v>1117</v>
      </c>
      <c r="Q2074" s="23"/>
      <c r="R2074" s="23"/>
      <c r="S2074" s="46">
        <v>25</v>
      </c>
      <c r="T2074" s="46">
        <v>25</v>
      </c>
      <c r="U2074" s="46">
        <f t="shared" si="557"/>
        <v>200</v>
      </c>
      <c r="V2074" s="15">
        <f t="shared" si="553"/>
        <v>250</v>
      </c>
    </row>
    <row r="2075" spans="1:22" ht="13.5" customHeight="1">
      <c r="A2075" s="23" t="str">
        <f t="shared" ref="A2075:A2111" si="558">CONCATENATE(B2075,D2075,E2075,C2075)</f>
        <v>LW duble 1 14070Drewnopodobne</v>
      </c>
      <c r="B2075" s="18" t="s">
        <v>90</v>
      </c>
      <c r="C2075" s="14" t="s">
        <v>432</v>
      </c>
      <c r="D2075" s="15">
        <v>140</v>
      </c>
      <c r="E2075" s="13">
        <v>70</v>
      </c>
      <c r="F2075" s="61" t="s">
        <v>3601</v>
      </c>
      <c r="G2075" s="43" t="str">
        <f t="shared" ref="G2075:G2111" si="559">LEFT(F2075,FIND("kg",F2075)-2)</f>
        <v>57,99</v>
      </c>
      <c r="H2075" s="43" t="str">
        <f t="shared" ref="H2075:H2111" si="560">MID(G2075,1,5)</f>
        <v>57,99</v>
      </c>
      <c r="I2075" s="43">
        <f>H2075+3</f>
        <v>60.99</v>
      </c>
      <c r="J2075" s="56"/>
      <c r="K2075" s="58">
        <f t="shared" ref="K2075:K2111" si="561">P2001+(P2038-P2001)/2</f>
        <v>1005.5</v>
      </c>
      <c r="L2075" s="51">
        <f t="shared" ref="L2075:L2111" si="562">ROUNDUP(K2075,0)</f>
        <v>1006</v>
      </c>
      <c r="M2075" s="53">
        <v>1.1000000000000001</v>
      </c>
      <c r="N2075" s="54">
        <v>60</v>
      </c>
      <c r="O2075" s="55">
        <f t="shared" ref="O2075:O2111" si="563">L2075*M2075+N2075</f>
        <v>1166.6000000000001</v>
      </c>
      <c r="P2075" s="57">
        <f t="shared" ref="P2075:P2111" si="564">INT(O2075)</f>
        <v>1166</v>
      </c>
      <c r="Q2075" s="23"/>
      <c r="R2075" s="23"/>
      <c r="S2075" s="46">
        <v>25</v>
      </c>
      <c r="T2075" s="46">
        <v>25</v>
      </c>
      <c r="U2075" s="46">
        <f t="shared" si="557"/>
        <v>200</v>
      </c>
      <c r="V2075" s="15">
        <f t="shared" ref="V2075:V2111" si="565">SUM(S2075:U2075)</f>
        <v>250</v>
      </c>
    </row>
    <row r="2076" spans="1:22" ht="13.5" customHeight="1">
      <c r="A2076" s="23" t="str">
        <f t="shared" si="558"/>
        <v>LW duble 2 14070Drewnopodobne</v>
      </c>
      <c r="B2076" s="18" t="s">
        <v>91</v>
      </c>
      <c r="C2076" s="14" t="s">
        <v>432</v>
      </c>
      <c r="D2076" s="15">
        <v>140</v>
      </c>
      <c r="E2076" s="13">
        <v>70</v>
      </c>
      <c r="F2076" s="61" t="s">
        <v>1780</v>
      </c>
      <c r="G2076" s="43" t="str">
        <f t="shared" si="559"/>
        <v>51,87</v>
      </c>
      <c r="H2076" s="43" t="str">
        <f t="shared" si="560"/>
        <v>51,87</v>
      </c>
      <c r="I2076" s="43">
        <f t="shared" ref="I2076:I2111" si="566">H2076+3</f>
        <v>54.87</v>
      </c>
      <c r="J2076" s="44"/>
      <c r="K2076" s="58">
        <f t="shared" si="561"/>
        <v>1081</v>
      </c>
      <c r="L2076" s="51">
        <f t="shared" si="562"/>
        <v>1081</v>
      </c>
      <c r="M2076" s="53">
        <v>1.1000000000000001</v>
      </c>
      <c r="N2076" s="54">
        <v>60</v>
      </c>
      <c r="O2076" s="55">
        <f t="shared" si="563"/>
        <v>1249.1000000000001</v>
      </c>
      <c r="P2076" s="57">
        <f t="shared" si="564"/>
        <v>1249</v>
      </c>
      <c r="Q2076" s="23"/>
      <c r="R2076" s="23"/>
      <c r="S2076" s="46">
        <v>25</v>
      </c>
      <c r="T2076" s="46">
        <v>25</v>
      </c>
      <c r="U2076" s="46">
        <f t="shared" si="557"/>
        <v>180</v>
      </c>
      <c r="V2076" s="15">
        <f t="shared" si="565"/>
        <v>230</v>
      </c>
    </row>
    <row r="2077" spans="1:22" ht="13.5" customHeight="1">
      <c r="A2077" s="23" t="str">
        <f t="shared" si="558"/>
        <v>LW duble 3 14070Drewnopodobne</v>
      </c>
      <c r="B2077" s="18" t="s">
        <v>92</v>
      </c>
      <c r="C2077" s="14" t="s">
        <v>432</v>
      </c>
      <c r="D2077" s="15">
        <v>140</v>
      </c>
      <c r="E2077" s="13">
        <v>70</v>
      </c>
      <c r="F2077" s="61" t="s">
        <v>65</v>
      </c>
      <c r="G2077" s="43" t="str">
        <f t="shared" si="559"/>
        <v>62,99</v>
      </c>
      <c r="H2077" s="43" t="str">
        <f t="shared" si="560"/>
        <v>62,99</v>
      </c>
      <c r="I2077" s="43">
        <f t="shared" si="566"/>
        <v>65.990000000000009</v>
      </c>
      <c r="J2077" s="44"/>
      <c r="K2077" s="58">
        <f t="shared" si="561"/>
        <v>1363</v>
      </c>
      <c r="L2077" s="51">
        <f t="shared" si="562"/>
        <v>1363</v>
      </c>
      <c r="M2077" s="53">
        <v>1.1000000000000001</v>
      </c>
      <c r="N2077" s="54">
        <v>60</v>
      </c>
      <c r="O2077" s="55">
        <f t="shared" si="563"/>
        <v>1559.3000000000002</v>
      </c>
      <c r="P2077" s="57">
        <f t="shared" si="564"/>
        <v>1559</v>
      </c>
      <c r="Q2077" s="23"/>
      <c r="R2077" s="23"/>
      <c r="S2077" s="46">
        <v>25</v>
      </c>
      <c r="T2077" s="46">
        <v>25</v>
      </c>
      <c r="U2077" s="46">
        <f t="shared" si="557"/>
        <v>220</v>
      </c>
      <c r="V2077" s="15">
        <f t="shared" si="565"/>
        <v>270</v>
      </c>
    </row>
    <row r="2078" spans="1:22" ht="13.5" customHeight="1">
      <c r="A2078" s="23" t="str">
        <f t="shared" si="558"/>
        <v>LW1 14070Drewnopodobne</v>
      </c>
      <c r="B2078" s="18" t="s">
        <v>93</v>
      </c>
      <c r="C2078" s="14" t="s">
        <v>432</v>
      </c>
      <c r="D2078" s="15">
        <v>140</v>
      </c>
      <c r="E2078" s="13">
        <v>70</v>
      </c>
      <c r="F2078" s="61" t="s">
        <v>7</v>
      </c>
      <c r="G2078" s="43" t="str">
        <f t="shared" si="559"/>
        <v>42,1</v>
      </c>
      <c r="H2078" s="43" t="str">
        <f t="shared" si="560"/>
        <v>42,1</v>
      </c>
      <c r="I2078" s="43">
        <f t="shared" si="566"/>
        <v>45.1</v>
      </c>
      <c r="J2078" s="44"/>
      <c r="K2078" s="58">
        <f t="shared" si="561"/>
        <v>714.5</v>
      </c>
      <c r="L2078" s="51">
        <f t="shared" si="562"/>
        <v>715</v>
      </c>
      <c r="M2078" s="53">
        <v>1.1000000000000001</v>
      </c>
      <c r="N2078" s="54">
        <v>60</v>
      </c>
      <c r="O2078" s="55">
        <f t="shared" si="563"/>
        <v>846.50000000000011</v>
      </c>
      <c r="P2078" s="57">
        <f t="shared" si="564"/>
        <v>846</v>
      </c>
      <c r="Q2078" s="23"/>
      <c r="R2078" s="23"/>
      <c r="S2078" s="46">
        <v>25</v>
      </c>
      <c r="T2078" s="46">
        <v>25</v>
      </c>
      <c r="U2078" s="46">
        <f t="shared" si="557"/>
        <v>160</v>
      </c>
      <c r="V2078" s="15">
        <f t="shared" si="565"/>
        <v>210</v>
      </c>
    </row>
    <row r="2079" spans="1:22" ht="13.5" customHeight="1">
      <c r="A2079" s="23" t="str">
        <f t="shared" si="558"/>
        <v>LW2 14070Drewnopodobne</v>
      </c>
      <c r="B2079" s="18" t="s">
        <v>104</v>
      </c>
      <c r="C2079" s="14" t="s">
        <v>432</v>
      </c>
      <c r="D2079" s="15">
        <v>140</v>
      </c>
      <c r="E2079" s="13">
        <v>70</v>
      </c>
      <c r="F2079" s="61" t="s">
        <v>2558</v>
      </c>
      <c r="G2079" s="43" t="str">
        <f t="shared" si="559"/>
        <v>43,68</v>
      </c>
      <c r="H2079" s="43" t="str">
        <f t="shared" si="560"/>
        <v>43,68</v>
      </c>
      <c r="I2079" s="43">
        <f t="shared" si="566"/>
        <v>46.68</v>
      </c>
      <c r="J2079" s="44"/>
      <c r="K2079" s="58">
        <f t="shared" si="561"/>
        <v>774</v>
      </c>
      <c r="L2079" s="51">
        <f t="shared" si="562"/>
        <v>774</v>
      </c>
      <c r="M2079" s="53">
        <v>1.1000000000000001</v>
      </c>
      <c r="N2079" s="54">
        <v>60</v>
      </c>
      <c r="O2079" s="55">
        <f t="shared" si="563"/>
        <v>911.40000000000009</v>
      </c>
      <c r="P2079" s="57">
        <f t="shared" si="564"/>
        <v>911</v>
      </c>
      <c r="Q2079" s="23"/>
      <c r="R2079" s="23"/>
      <c r="S2079" s="46">
        <v>25</v>
      </c>
      <c r="T2079" s="46">
        <v>25</v>
      </c>
      <c r="U2079" s="46">
        <f t="shared" si="557"/>
        <v>160</v>
      </c>
      <c r="V2079" s="15">
        <f t="shared" si="565"/>
        <v>210</v>
      </c>
    </row>
    <row r="2080" spans="1:22" ht="13.5" customHeight="1">
      <c r="A2080" s="23" t="str">
        <f t="shared" si="558"/>
        <v>LW3 14070Drewnopodobne</v>
      </c>
      <c r="B2080" s="18" t="s">
        <v>106</v>
      </c>
      <c r="C2080" s="14" t="s">
        <v>432</v>
      </c>
      <c r="D2080" s="15">
        <v>140</v>
      </c>
      <c r="E2080" s="13">
        <v>70</v>
      </c>
      <c r="F2080" s="61" t="s">
        <v>3602</v>
      </c>
      <c r="G2080" s="43" t="str">
        <f t="shared" si="559"/>
        <v>45,41</v>
      </c>
      <c r="H2080" s="43" t="str">
        <f t="shared" si="560"/>
        <v>45,41</v>
      </c>
      <c r="I2080" s="43">
        <f t="shared" si="566"/>
        <v>48.41</v>
      </c>
      <c r="J2080" s="44"/>
      <c r="K2080" s="58">
        <f t="shared" si="561"/>
        <v>800.5</v>
      </c>
      <c r="L2080" s="51">
        <f t="shared" si="562"/>
        <v>801</v>
      </c>
      <c r="M2080" s="53">
        <v>1.1000000000000001</v>
      </c>
      <c r="N2080" s="54">
        <v>60</v>
      </c>
      <c r="O2080" s="55">
        <f t="shared" si="563"/>
        <v>941.1</v>
      </c>
      <c r="P2080" s="57">
        <f t="shared" si="564"/>
        <v>941</v>
      </c>
      <c r="Q2080" s="23"/>
      <c r="R2080" s="23"/>
      <c r="S2080" s="46">
        <v>25</v>
      </c>
      <c r="T2080" s="46">
        <v>25</v>
      </c>
      <c r="U2080" s="46">
        <f t="shared" si="557"/>
        <v>160</v>
      </c>
      <c r="V2080" s="15">
        <f t="shared" si="565"/>
        <v>210</v>
      </c>
    </row>
    <row r="2081" spans="1:22" ht="13.5" customHeight="1">
      <c r="A2081" s="23" t="str">
        <f t="shared" si="558"/>
        <v>LW4 14070Drewnopodobne</v>
      </c>
      <c r="B2081" s="18" t="s">
        <v>107</v>
      </c>
      <c r="C2081" s="14" t="s">
        <v>432</v>
      </c>
      <c r="D2081" s="15">
        <v>140</v>
      </c>
      <c r="E2081" s="13">
        <v>70</v>
      </c>
      <c r="F2081" s="61" t="s">
        <v>72</v>
      </c>
      <c r="G2081" s="43" t="str">
        <f t="shared" si="559"/>
        <v>50,06</v>
      </c>
      <c r="H2081" s="43" t="str">
        <f t="shared" si="560"/>
        <v>50,06</v>
      </c>
      <c r="I2081" s="43">
        <f t="shared" si="566"/>
        <v>53.06</v>
      </c>
      <c r="J2081" s="44"/>
      <c r="K2081" s="58">
        <f t="shared" si="561"/>
        <v>901</v>
      </c>
      <c r="L2081" s="51">
        <f t="shared" si="562"/>
        <v>901</v>
      </c>
      <c r="M2081" s="53">
        <v>1.1000000000000001</v>
      </c>
      <c r="N2081" s="54">
        <v>60</v>
      </c>
      <c r="O2081" s="55">
        <f t="shared" si="563"/>
        <v>1051.1000000000001</v>
      </c>
      <c r="P2081" s="57">
        <f t="shared" si="564"/>
        <v>1051</v>
      </c>
      <c r="Q2081" s="23"/>
      <c r="R2081" s="23"/>
      <c r="S2081" s="46">
        <v>25</v>
      </c>
      <c r="T2081" s="46">
        <v>25</v>
      </c>
      <c r="U2081" s="46">
        <f t="shared" si="557"/>
        <v>180</v>
      </c>
      <c r="V2081" s="15">
        <f t="shared" si="565"/>
        <v>230</v>
      </c>
    </row>
    <row r="2082" spans="1:22" ht="13.5" customHeight="1">
      <c r="A2082" s="23" t="str">
        <f t="shared" si="558"/>
        <v>LW5 14070Drewnopodobne</v>
      </c>
      <c r="B2082" s="18" t="s">
        <v>108</v>
      </c>
      <c r="C2082" s="14" t="s">
        <v>432</v>
      </c>
      <c r="D2082" s="15">
        <v>140</v>
      </c>
      <c r="E2082" s="13">
        <v>70</v>
      </c>
      <c r="F2082" s="61" t="s">
        <v>3603</v>
      </c>
      <c r="G2082" s="43" t="str">
        <f t="shared" si="559"/>
        <v>50,32</v>
      </c>
      <c r="H2082" s="43" t="str">
        <f t="shared" si="560"/>
        <v>50,32</v>
      </c>
      <c r="I2082" s="43">
        <f t="shared" si="566"/>
        <v>53.32</v>
      </c>
      <c r="J2082" s="44"/>
      <c r="K2082" s="58">
        <f t="shared" si="561"/>
        <v>934</v>
      </c>
      <c r="L2082" s="51">
        <f t="shared" si="562"/>
        <v>934</v>
      </c>
      <c r="M2082" s="53">
        <v>1.1000000000000001</v>
      </c>
      <c r="N2082" s="54">
        <v>60</v>
      </c>
      <c r="O2082" s="55">
        <f t="shared" si="563"/>
        <v>1087.4000000000001</v>
      </c>
      <c r="P2082" s="57">
        <f t="shared" si="564"/>
        <v>1087</v>
      </c>
      <c r="Q2082" s="23"/>
      <c r="R2082" s="23"/>
      <c r="S2082" s="46">
        <v>25</v>
      </c>
      <c r="T2082" s="46">
        <v>25</v>
      </c>
      <c r="U2082" s="46">
        <f t="shared" si="557"/>
        <v>180</v>
      </c>
      <c r="V2082" s="15">
        <f t="shared" si="565"/>
        <v>230</v>
      </c>
    </row>
    <row r="2083" spans="1:22" ht="13.5" customHeight="1">
      <c r="A2083" s="23" t="str">
        <f t="shared" si="558"/>
        <v>LW6 14070Drewnopodobne</v>
      </c>
      <c r="B2083" s="18" t="s">
        <v>109</v>
      </c>
      <c r="C2083" s="14" t="s">
        <v>432</v>
      </c>
      <c r="D2083" s="15">
        <v>140</v>
      </c>
      <c r="E2083" s="13">
        <v>70</v>
      </c>
      <c r="F2083" s="61" t="s">
        <v>2246</v>
      </c>
      <c r="G2083" s="43" t="str">
        <f t="shared" si="559"/>
        <v>53,5</v>
      </c>
      <c r="H2083" s="43" t="str">
        <f t="shared" si="560"/>
        <v>53,5</v>
      </c>
      <c r="I2083" s="43">
        <f t="shared" si="566"/>
        <v>56.5</v>
      </c>
      <c r="J2083" s="44"/>
      <c r="K2083" s="58">
        <f t="shared" si="561"/>
        <v>1013.5</v>
      </c>
      <c r="L2083" s="51">
        <f t="shared" si="562"/>
        <v>1014</v>
      </c>
      <c r="M2083" s="53">
        <v>1.1000000000000001</v>
      </c>
      <c r="N2083" s="54">
        <v>60</v>
      </c>
      <c r="O2083" s="55">
        <f t="shared" si="563"/>
        <v>1175.4000000000001</v>
      </c>
      <c r="P2083" s="57">
        <f t="shared" si="564"/>
        <v>1175</v>
      </c>
      <c r="Q2083" s="23"/>
      <c r="R2083" s="23"/>
      <c r="S2083" s="46">
        <v>25</v>
      </c>
      <c r="T2083" s="46">
        <v>25</v>
      </c>
      <c r="U2083" s="46">
        <f t="shared" si="557"/>
        <v>200</v>
      </c>
      <c r="V2083" s="15">
        <f t="shared" si="565"/>
        <v>250</v>
      </c>
    </row>
    <row r="2084" spans="1:22" ht="13.5" customHeight="1">
      <c r="A2084" s="23" t="str">
        <f t="shared" si="558"/>
        <v>LW7 14070Drewnopodobne</v>
      </c>
      <c r="B2084" s="18" t="s">
        <v>110</v>
      </c>
      <c r="C2084" s="14" t="s">
        <v>432</v>
      </c>
      <c r="D2084" s="15">
        <v>140</v>
      </c>
      <c r="E2084" s="13">
        <v>70</v>
      </c>
      <c r="F2084" s="61" t="s">
        <v>3604</v>
      </c>
      <c r="G2084" s="43" t="str">
        <f t="shared" si="559"/>
        <v>48,54</v>
      </c>
      <c r="H2084" s="43" t="str">
        <f t="shared" si="560"/>
        <v>48,54</v>
      </c>
      <c r="I2084" s="43">
        <f t="shared" si="566"/>
        <v>51.54</v>
      </c>
      <c r="J2084" s="44"/>
      <c r="K2084" s="58">
        <f t="shared" si="561"/>
        <v>890.5</v>
      </c>
      <c r="L2084" s="51">
        <f t="shared" si="562"/>
        <v>891</v>
      </c>
      <c r="M2084" s="53">
        <v>1.1000000000000001</v>
      </c>
      <c r="N2084" s="54">
        <v>60</v>
      </c>
      <c r="O2084" s="55">
        <f t="shared" si="563"/>
        <v>1040.0999999999999</v>
      </c>
      <c r="P2084" s="57">
        <f t="shared" si="564"/>
        <v>1040</v>
      </c>
      <c r="Q2084" s="23"/>
      <c r="R2084" s="23"/>
      <c r="S2084" s="46">
        <v>25</v>
      </c>
      <c r="T2084" s="46">
        <v>25</v>
      </c>
      <c r="U2084" s="46">
        <f t="shared" si="557"/>
        <v>180</v>
      </c>
      <c r="V2084" s="15">
        <f t="shared" si="565"/>
        <v>230</v>
      </c>
    </row>
    <row r="2085" spans="1:22" ht="13.5" customHeight="1">
      <c r="A2085" s="23" t="str">
        <f t="shared" si="558"/>
        <v>LW8 14070Drewnopodobne</v>
      </c>
      <c r="B2085" s="18" t="s">
        <v>111</v>
      </c>
      <c r="C2085" s="14" t="s">
        <v>432</v>
      </c>
      <c r="D2085" s="15">
        <v>140</v>
      </c>
      <c r="E2085" s="13">
        <v>70</v>
      </c>
      <c r="F2085" s="61" t="s">
        <v>3605</v>
      </c>
      <c r="G2085" s="43" t="str">
        <f t="shared" si="559"/>
        <v>51,73</v>
      </c>
      <c r="H2085" s="43" t="str">
        <f t="shared" si="560"/>
        <v>51,73</v>
      </c>
      <c r="I2085" s="43">
        <f t="shared" si="566"/>
        <v>54.73</v>
      </c>
      <c r="J2085" s="44"/>
      <c r="K2085" s="58">
        <f t="shared" si="561"/>
        <v>969.5</v>
      </c>
      <c r="L2085" s="51">
        <f t="shared" si="562"/>
        <v>970</v>
      </c>
      <c r="M2085" s="53">
        <v>1.1000000000000001</v>
      </c>
      <c r="N2085" s="54">
        <v>60</v>
      </c>
      <c r="O2085" s="55">
        <f t="shared" si="563"/>
        <v>1127</v>
      </c>
      <c r="P2085" s="57">
        <f t="shared" si="564"/>
        <v>1127</v>
      </c>
      <c r="Q2085" s="23"/>
      <c r="R2085" s="23"/>
      <c r="S2085" s="46">
        <v>25</v>
      </c>
      <c r="T2085" s="46">
        <v>25</v>
      </c>
      <c r="U2085" s="46">
        <f t="shared" si="557"/>
        <v>180</v>
      </c>
      <c r="V2085" s="15">
        <f t="shared" si="565"/>
        <v>230</v>
      </c>
    </row>
    <row r="2086" spans="1:22" ht="13.5" customHeight="1">
      <c r="A2086" s="23" t="str">
        <f t="shared" si="558"/>
        <v>LW9 14070Drewnopodobne</v>
      </c>
      <c r="B2086" s="18" t="s">
        <v>112</v>
      </c>
      <c r="C2086" s="14" t="s">
        <v>432</v>
      </c>
      <c r="D2086" s="15">
        <v>140</v>
      </c>
      <c r="E2086" s="13">
        <v>70</v>
      </c>
      <c r="F2086" s="61" t="s">
        <v>3517</v>
      </c>
      <c r="G2086" s="43" t="str">
        <f t="shared" si="559"/>
        <v>50,56</v>
      </c>
      <c r="H2086" s="43" t="str">
        <f t="shared" si="560"/>
        <v>50,56</v>
      </c>
      <c r="I2086" s="43">
        <f t="shared" si="566"/>
        <v>53.56</v>
      </c>
      <c r="J2086" s="44"/>
      <c r="K2086" s="58">
        <f t="shared" si="561"/>
        <v>1014.5</v>
      </c>
      <c r="L2086" s="51">
        <f t="shared" si="562"/>
        <v>1015</v>
      </c>
      <c r="M2086" s="53">
        <v>1.1000000000000001</v>
      </c>
      <c r="N2086" s="54">
        <v>60</v>
      </c>
      <c r="O2086" s="55">
        <f t="shared" si="563"/>
        <v>1176.5</v>
      </c>
      <c r="P2086" s="57">
        <f t="shared" si="564"/>
        <v>1176</v>
      </c>
      <c r="Q2086" s="23"/>
      <c r="R2086" s="23"/>
      <c r="S2086" s="46">
        <v>25</v>
      </c>
      <c r="T2086" s="46">
        <v>25</v>
      </c>
      <c r="U2086" s="46">
        <f t="shared" si="557"/>
        <v>180</v>
      </c>
      <c r="V2086" s="15">
        <f t="shared" si="565"/>
        <v>230</v>
      </c>
    </row>
    <row r="2087" spans="1:22" ht="13.5" customHeight="1">
      <c r="A2087" s="23" t="str">
        <f t="shared" si="558"/>
        <v>LW10 14070Drewnopodobne</v>
      </c>
      <c r="B2087" s="18" t="s">
        <v>94</v>
      </c>
      <c r="C2087" s="14" t="s">
        <v>432</v>
      </c>
      <c r="D2087" s="15">
        <v>140</v>
      </c>
      <c r="E2087" s="13">
        <v>70</v>
      </c>
      <c r="F2087" s="61" t="s">
        <v>3369</v>
      </c>
      <c r="G2087" s="43" t="str">
        <f t="shared" si="559"/>
        <v>53,74</v>
      </c>
      <c r="H2087" s="43" t="str">
        <f t="shared" si="560"/>
        <v>53,74</v>
      </c>
      <c r="I2087" s="43">
        <f t="shared" si="566"/>
        <v>56.74</v>
      </c>
      <c r="J2087" s="44"/>
      <c r="K2087" s="58">
        <f t="shared" si="561"/>
        <v>1093</v>
      </c>
      <c r="L2087" s="51">
        <f t="shared" si="562"/>
        <v>1093</v>
      </c>
      <c r="M2087" s="53">
        <v>1.1000000000000001</v>
      </c>
      <c r="N2087" s="54">
        <v>60</v>
      </c>
      <c r="O2087" s="55">
        <f t="shared" si="563"/>
        <v>1262.3000000000002</v>
      </c>
      <c r="P2087" s="57">
        <f t="shared" si="564"/>
        <v>1262</v>
      </c>
      <c r="Q2087" s="23"/>
      <c r="R2087" s="23"/>
      <c r="S2087" s="46">
        <v>25</v>
      </c>
      <c r="T2087" s="46">
        <v>25</v>
      </c>
      <c r="U2087" s="46">
        <f t="shared" si="557"/>
        <v>200</v>
      </c>
      <c r="V2087" s="15">
        <f t="shared" si="565"/>
        <v>250</v>
      </c>
    </row>
    <row r="2088" spans="1:22" ht="13.5" customHeight="1">
      <c r="A2088" s="23" t="str">
        <f t="shared" si="558"/>
        <v>LW11 14070Drewnopodobne</v>
      </c>
      <c r="B2088" s="18" t="s">
        <v>95</v>
      </c>
      <c r="C2088" s="14" t="s">
        <v>432</v>
      </c>
      <c r="D2088" s="15">
        <v>140</v>
      </c>
      <c r="E2088" s="13">
        <v>70</v>
      </c>
      <c r="F2088" s="61" t="s">
        <v>3606</v>
      </c>
      <c r="G2088" s="43" t="str">
        <f t="shared" si="559"/>
        <v>55,61</v>
      </c>
      <c r="H2088" s="43" t="str">
        <f t="shared" si="560"/>
        <v>55,61</v>
      </c>
      <c r="I2088" s="43">
        <f t="shared" si="566"/>
        <v>58.61</v>
      </c>
      <c r="J2088" s="44"/>
      <c r="K2088" s="58">
        <f t="shared" si="561"/>
        <v>961.5</v>
      </c>
      <c r="L2088" s="51">
        <f t="shared" si="562"/>
        <v>962</v>
      </c>
      <c r="M2088" s="53">
        <v>1.1000000000000001</v>
      </c>
      <c r="N2088" s="54">
        <v>60</v>
      </c>
      <c r="O2088" s="55">
        <f t="shared" si="563"/>
        <v>1118.2</v>
      </c>
      <c r="P2088" s="57">
        <f t="shared" si="564"/>
        <v>1118</v>
      </c>
      <c r="Q2088" s="23"/>
      <c r="R2088" s="23"/>
      <c r="S2088" s="46">
        <v>25</v>
      </c>
      <c r="T2088" s="46">
        <v>25</v>
      </c>
      <c r="U2088" s="46">
        <f t="shared" si="557"/>
        <v>200</v>
      </c>
      <c r="V2088" s="15">
        <f t="shared" si="565"/>
        <v>250</v>
      </c>
    </row>
    <row r="2089" spans="1:22" ht="13.5" customHeight="1">
      <c r="A2089" s="23" t="str">
        <f t="shared" si="558"/>
        <v>LW12 14070Drewnopodobne</v>
      </c>
      <c r="B2089" s="18" t="s">
        <v>96</v>
      </c>
      <c r="C2089" s="14" t="s">
        <v>432</v>
      </c>
      <c r="D2089" s="15">
        <v>140</v>
      </c>
      <c r="E2089" s="13">
        <v>70</v>
      </c>
      <c r="F2089" s="61" t="s">
        <v>3607</v>
      </c>
      <c r="G2089" s="43" t="str">
        <f t="shared" si="559"/>
        <v>58,79</v>
      </c>
      <c r="H2089" s="43" t="str">
        <f t="shared" si="560"/>
        <v>58,79</v>
      </c>
      <c r="I2089" s="43">
        <f t="shared" si="566"/>
        <v>61.79</v>
      </c>
      <c r="J2089" s="44"/>
      <c r="K2089" s="58">
        <f t="shared" si="561"/>
        <v>1084</v>
      </c>
      <c r="L2089" s="51">
        <f t="shared" si="562"/>
        <v>1084</v>
      </c>
      <c r="M2089" s="53">
        <v>1.1000000000000001</v>
      </c>
      <c r="N2089" s="54">
        <v>60</v>
      </c>
      <c r="O2089" s="55">
        <f t="shared" si="563"/>
        <v>1252.4000000000001</v>
      </c>
      <c r="P2089" s="57">
        <f t="shared" si="564"/>
        <v>1252</v>
      </c>
      <c r="Q2089" s="23"/>
      <c r="R2089" s="23"/>
      <c r="S2089" s="46">
        <v>25</v>
      </c>
      <c r="T2089" s="46">
        <v>25</v>
      </c>
      <c r="U2089" s="46">
        <f t="shared" si="557"/>
        <v>200</v>
      </c>
      <c r="V2089" s="15">
        <f t="shared" si="565"/>
        <v>250</v>
      </c>
    </row>
    <row r="2090" spans="1:22" ht="13.5" customHeight="1">
      <c r="A2090" s="23" t="str">
        <f t="shared" si="558"/>
        <v>LW13 14070Drewnopodobne</v>
      </c>
      <c r="B2090" s="18" t="s">
        <v>97</v>
      </c>
      <c r="C2090" s="14" t="s">
        <v>432</v>
      </c>
      <c r="D2090" s="15">
        <v>140</v>
      </c>
      <c r="E2090" s="13">
        <v>70</v>
      </c>
      <c r="F2090" s="61" t="s">
        <v>68</v>
      </c>
      <c r="G2090" s="43" t="str">
        <f t="shared" si="559"/>
        <v>56,89</v>
      </c>
      <c r="H2090" s="43" t="str">
        <f t="shared" si="560"/>
        <v>56,89</v>
      </c>
      <c r="I2090" s="43">
        <f t="shared" si="566"/>
        <v>59.89</v>
      </c>
      <c r="J2090" s="44"/>
      <c r="K2090" s="58">
        <f t="shared" si="561"/>
        <v>1077</v>
      </c>
      <c r="L2090" s="51">
        <f t="shared" si="562"/>
        <v>1077</v>
      </c>
      <c r="M2090" s="53">
        <v>1.1000000000000001</v>
      </c>
      <c r="N2090" s="54">
        <v>60</v>
      </c>
      <c r="O2090" s="55">
        <f t="shared" si="563"/>
        <v>1244.7</v>
      </c>
      <c r="P2090" s="57">
        <f t="shared" si="564"/>
        <v>1244</v>
      </c>
      <c r="Q2090" s="23"/>
      <c r="R2090" s="23"/>
      <c r="S2090" s="46">
        <v>25</v>
      </c>
      <c r="T2090" s="46">
        <v>25</v>
      </c>
      <c r="U2090" s="46">
        <f t="shared" si="557"/>
        <v>200</v>
      </c>
      <c r="V2090" s="15">
        <f t="shared" si="565"/>
        <v>250</v>
      </c>
    </row>
    <row r="2091" spans="1:22" ht="13.5" customHeight="1">
      <c r="A2091" s="23" t="str">
        <f t="shared" si="558"/>
        <v>LW14 14070Drewnopodobne</v>
      </c>
      <c r="B2091" s="18" t="s">
        <v>98</v>
      </c>
      <c r="C2091" s="14" t="s">
        <v>432</v>
      </c>
      <c r="D2091" s="15">
        <v>140</v>
      </c>
      <c r="E2091" s="13">
        <v>70</v>
      </c>
      <c r="F2091" s="61" t="s">
        <v>3608</v>
      </c>
      <c r="G2091" s="43" t="str">
        <f t="shared" si="559"/>
        <v>60,07</v>
      </c>
      <c r="H2091" s="43" t="str">
        <f t="shared" si="560"/>
        <v>60,07</v>
      </c>
      <c r="I2091" s="43">
        <f t="shared" si="566"/>
        <v>63.07</v>
      </c>
      <c r="J2091" s="44"/>
      <c r="K2091" s="58">
        <f t="shared" si="561"/>
        <v>1181.5</v>
      </c>
      <c r="L2091" s="51">
        <f t="shared" si="562"/>
        <v>1182</v>
      </c>
      <c r="M2091" s="53">
        <v>1.1000000000000001</v>
      </c>
      <c r="N2091" s="54">
        <v>60</v>
      </c>
      <c r="O2091" s="55">
        <f t="shared" si="563"/>
        <v>1360.2</v>
      </c>
      <c r="P2091" s="57">
        <f t="shared" si="564"/>
        <v>1360</v>
      </c>
      <c r="Q2091" s="23"/>
      <c r="R2091" s="23"/>
      <c r="S2091" s="46">
        <v>25</v>
      </c>
      <c r="T2091" s="46">
        <v>25</v>
      </c>
      <c r="U2091" s="46">
        <f t="shared" si="557"/>
        <v>200</v>
      </c>
      <c r="V2091" s="15">
        <f t="shared" si="565"/>
        <v>250</v>
      </c>
    </row>
    <row r="2092" spans="1:22" ht="13.5" customHeight="1">
      <c r="A2092" s="23" t="str">
        <f t="shared" si="558"/>
        <v>LW15 14070Drewnopodobne</v>
      </c>
      <c r="B2092" s="18" t="s">
        <v>99</v>
      </c>
      <c r="C2092" s="14" t="s">
        <v>432</v>
      </c>
      <c r="D2092" s="15">
        <v>140</v>
      </c>
      <c r="E2092" s="13">
        <v>70</v>
      </c>
      <c r="F2092" s="61" t="s">
        <v>3609</v>
      </c>
      <c r="G2092" s="43" t="str">
        <f t="shared" si="559"/>
        <v>54,85</v>
      </c>
      <c r="H2092" s="43" t="str">
        <f t="shared" si="560"/>
        <v>54,85</v>
      </c>
      <c r="I2092" s="43">
        <f t="shared" si="566"/>
        <v>57.85</v>
      </c>
      <c r="J2092" s="44"/>
      <c r="K2092" s="58">
        <f t="shared" si="561"/>
        <v>918</v>
      </c>
      <c r="L2092" s="51">
        <f t="shared" si="562"/>
        <v>918</v>
      </c>
      <c r="M2092" s="53">
        <v>1.1000000000000001</v>
      </c>
      <c r="N2092" s="54">
        <v>60</v>
      </c>
      <c r="O2092" s="55">
        <f t="shared" si="563"/>
        <v>1069.8000000000002</v>
      </c>
      <c r="P2092" s="57">
        <f t="shared" si="564"/>
        <v>1069</v>
      </c>
      <c r="Q2092" s="23"/>
      <c r="R2092" s="23"/>
      <c r="S2092" s="46">
        <v>25</v>
      </c>
      <c r="T2092" s="46">
        <v>25</v>
      </c>
      <c r="U2092" s="46">
        <f t="shared" si="557"/>
        <v>200</v>
      </c>
      <c r="V2092" s="15">
        <f t="shared" si="565"/>
        <v>250</v>
      </c>
    </row>
    <row r="2093" spans="1:22" ht="13.5" customHeight="1">
      <c r="A2093" s="23" t="str">
        <f t="shared" si="558"/>
        <v>LW16 14070Drewnopodobne</v>
      </c>
      <c r="B2093" s="18" t="s">
        <v>100</v>
      </c>
      <c r="C2093" s="14" t="s">
        <v>432</v>
      </c>
      <c r="D2093" s="15">
        <v>140</v>
      </c>
      <c r="E2093" s="13">
        <v>70</v>
      </c>
      <c r="F2093" s="61" t="s">
        <v>3610</v>
      </c>
      <c r="G2093" s="43" t="str">
        <f t="shared" si="559"/>
        <v>58,06</v>
      </c>
      <c r="H2093" s="43" t="str">
        <f t="shared" si="560"/>
        <v>58,06</v>
      </c>
      <c r="I2093" s="43">
        <f t="shared" si="566"/>
        <v>61.06</v>
      </c>
      <c r="J2093" s="44"/>
      <c r="K2093" s="58">
        <f t="shared" si="561"/>
        <v>1075.5</v>
      </c>
      <c r="L2093" s="51">
        <f t="shared" si="562"/>
        <v>1076</v>
      </c>
      <c r="M2093" s="53">
        <v>1.1000000000000001</v>
      </c>
      <c r="N2093" s="54">
        <v>60</v>
      </c>
      <c r="O2093" s="55">
        <f t="shared" si="563"/>
        <v>1243.6000000000001</v>
      </c>
      <c r="P2093" s="57">
        <f t="shared" si="564"/>
        <v>1243</v>
      </c>
      <c r="Q2093" s="23"/>
      <c r="R2093" s="23"/>
      <c r="S2093" s="46">
        <v>25</v>
      </c>
      <c r="T2093" s="46">
        <v>25</v>
      </c>
      <c r="U2093" s="46">
        <f t="shared" si="557"/>
        <v>200</v>
      </c>
      <c r="V2093" s="15">
        <f t="shared" si="565"/>
        <v>250</v>
      </c>
    </row>
    <row r="2094" spans="1:22" ht="13.5" customHeight="1">
      <c r="A2094" s="23" t="str">
        <f t="shared" si="558"/>
        <v>LW17 14070Drewnopodobne</v>
      </c>
      <c r="B2094" s="18" t="s">
        <v>101</v>
      </c>
      <c r="C2094" s="14" t="s">
        <v>432</v>
      </c>
      <c r="D2094" s="15">
        <v>140</v>
      </c>
      <c r="E2094" s="13">
        <v>70</v>
      </c>
      <c r="F2094" s="61" t="s">
        <v>3611</v>
      </c>
      <c r="G2094" s="43" t="str">
        <f t="shared" si="559"/>
        <v>57,22</v>
      </c>
      <c r="H2094" s="43" t="str">
        <f t="shared" si="560"/>
        <v>57,22</v>
      </c>
      <c r="I2094" s="43">
        <f t="shared" si="566"/>
        <v>60.22</v>
      </c>
      <c r="J2094" s="44"/>
      <c r="K2094" s="58">
        <f t="shared" si="561"/>
        <v>1158</v>
      </c>
      <c r="L2094" s="51">
        <f t="shared" si="562"/>
        <v>1158</v>
      </c>
      <c r="M2094" s="53">
        <v>1.1000000000000001</v>
      </c>
      <c r="N2094" s="54">
        <v>60</v>
      </c>
      <c r="O2094" s="55">
        <f t="shared" si="563"/>
        <v>1333.8000000000002</v>
      </c>
      <c r="P2094" s="57">
        <f t="shared" si="564"/>
        <v>1333</v>
      </c>
      <c r="Q2094" s="23"/>
      <c r="R2094" s="23"/>
      <c r="S2094" s="46">
        <v>25</v>
      </c>
      <c r="T2094" s="46">
        <v>25</v>
      </c>
      <c r="U2094" s="46">
        <f t="shared" si="557"/>
        <v>200</v>
      </c>
      <c r="V2094" s="15">
        <f t="shared" si="565"/>
        <v>250</v>
      </c>
    </row>
    <row r="2095" spans="1:22" ht="13.5" customHeight="1">
      <c r="A2095" s="23" t="str">
        <f t="shared" si="558"/>
        <v>LW18 14070Drewnopodobne</v>
      </c>
      <c r="B2095" s="18" t="s">
        <v>102</v>
      </c>
      <c r="C2095" s="14" t="s">
        <v>432</v>
      </c>
      <c r="D2095" s="15">
        <v>140</v>
      </c>
      <c r="E2095" s="13">
        <v>70</v>
      </c>
      <c r="F2095" s="61" t="s">
        <v>62</v>
      </c>
      <c r="G2095" s="43" t="str">
        <f t="shared" si="559"/>
        <v>60,4</v>
      </c>
      <c r="H2095" s="43" t="str">
        <f t="shared" si="560"/>
        <v>60,4</v>
      </c>
      <c r="I2095" s="43">
        <f t="shared" si="566"/>
        <v>63.4</v>
      </c>
      <c r="J2095" s="44"/>
      <c r="K2095" s="58">
        <f t="shared" si="561"/>
        <v>1222.5</v>
      </c>
      <c r="L2095" s="51">
        <f t="shared" si="562"/>
        <v>1223</v>
      </c>
      <c r="M2095" s="53">
        <v>1.1000000000000001</v>
      </c>
      <c r="N2095" s="54">
        <v>60</v>
      </c>
      <c r="O2095" s="55">
        <f t="shared" si="563"/>
        <v>1405.3000000000002</v>
      </c>
      <c r="P2095" s="57">
        <f t="shared" si="564"/>
        <v>1405</v>
      </c>
      <c r="Q2095" s="23"/>
      <c r="R2095" s="23"/>
      <c r="S2095" s="46">
        <v>25</v>
      </c>
      <c r="T2095" s="46">
        <v>25</v>
      </c>
      <c r="U2095" s="46">
        <f t="shared" si="557"/>
        <v>200</v>
      </c>
      <c r="V2095" s="15">
        <f t="shared" si="565"/>
        <v>250</v>
      </c>
    </row>
    <row r="2096" spans="1:22" ht="13.5" customHeight="1">
      <c r="A2096" s="23" t="str">
        <f t="shared" si="558"/>
        <v>LW19 14070Drewnopodobne</v>
      </c>
      <c r="B2096" s="18" t="s">
        <v>103</v>
      </c>
      <c r="C2096" s="14" t="s">
        <v>432</v>
      </c>
      <c r="D2096" s="15">
        <v>140</v>
      </c>
      <c r="E2096" s="13">
        <v>70</v>
      </c>
      <c r="F2096" s="61" t="s">
        <v>3612</v>
      </c>
      <c r="G2096" s="43" t="str">
        <f t="shared" si="559"/>
        <v>55,21</v>
      </c>
      <c r="H2096" s="43" t="str">
        <f t="shared" si="560"/>
        <v>55,21</v>
      </c>
      <c r="I2096" s="43">
        <f t="shared" si="566"/>
        <v>58.21</v>
      </c>
      <c r="J2096" s="44"/>
      <c r="K2096" s="58">
        <f t="shared" si="561"/>
        <v>1008.5</v>
      </c>
      <c r="L2096" s="51">
        <f t="shared" si="562"/>
        <v>1009</v>
      </c>
      <c r="M2096" s="53">
        <v>1.1000000000000001</v>
      </c>
      <c r="N2096" s="54">
        <v>60</v>
      </c>
      <c r="O2096" s="55">
        <f t="shared" si="563"/>
        <v>1169.9000000000001</v>
      </c>
      <c r="P2096" s="57">
        <f t="shared" si="564"/>
        <v>1169</v>
      </c>
      <c r="Q2096" s="23"/>
      <c r="R2096" s="23"/>
      <c r="S2096" s="46">
        <v>25</v>
      </c>
      <c r="T2096" s="46">
        <v>25</v>
      </c>
      <c r="U2096" s="46">
        <f t="shared" si="557"/>
        <v>200</v>
      </c>
      <c r="V2096" s="15">
        <f t="shared" si="565"/>
        <v>250</v>
      </c>
    </row>
    <row r="2097" spans="1:35" ht="13.5" customHeight="1">
      <c r="A2097" s="23" t="str">
        <f t="shared" si="558"/>
        <v>LW20 14070Drewnopodobne</v>
      </c>
      <c r="B2097" s="18" t="s">
        <v>105</v>
      </c>
      <c r="C2097" s="14" t="s">
        <v>432</v>
      </c>
      <c r="D2097" s="15">
        <v>140</v>
      </c>
      <c r="E2097" s="13">
        <v>70</v>
      </c>
      <c r="F2097" s="61" t="s">
        <v>3613</v>
      </c>
      <c r="G2097" s="43" t="str">
        <f t="shared" si="559"/>
        <v>58,42</v>
      </c>
      <c r="H2097" s="43" t="str">
        <f t="shared" si="560"/>
        <v>58,42</v>
      </c>
      <c r="I2097" s="43">
        <f t="shared" si="566"/>
        <v>61.42</v>
      </c>
      <c r="J2097" s="44"/>
      <c r="K2097" s="58">
        <f t="shared" si="561"/>
        <v>1113.5</v>
      </c>
      <c r="L2097" s="51">
        <f t="shared" si="562"/>
        <v>1114</v>
      </c>
      <c r="M2097" s="53">
        <v>1.1000000000000001</v>
      </c>
      <c r="N2097" s="54">
        <v>60</v>
      </c>
      <c r="O2097" s="55">
        <f t="shared" si="563"/>
        <v>1285.4000000000001</v>
      </c>
      <c r="P2097" s="57">
        <f t="shared" si="564"/>
        <v>1285</v>
      </c>
      <c r="Q2097" s="23"/>
      <c r="R2097" s="23"/>
      <c r="S2097" s="46">
        <v>25</v>
      </c>
      <c r="T2097" s="46">
        <v>25</v>
      </c>
      <c r="U2097" s="46">
        <f t="shared" si="557"/>
        <v>200</v>
      </c>
      <c r="V2097" s="15">
        <f t="shared" si="565"/>
        <v>250</v>
      </c>
    </row>
    <row r="2098" spans="1:35" ht="13.5" customHeight="1">
      <c r="A2098" s="23" t="str">
        <f t="shared" si="558"/>
        <v>LW2514070Drewnopodobne</v>
      </c>
      <c r="B2098" s="20" t="s">
        <v>559</v>
      </c>
      <c r="C2098" s="14" t="s">
        <v>432</v>
      </c>
      <c r="D2098" s="15">
        <v>140</v>
      </c>
      <c r="E2098" s="13">
        <v>70</v>
      </c>
      <c r="F2098" s="61" t="s">
        <v>34</v>
      </c>
      <c r="G2098" s="43" t="str">
        <f t="shared" si="559"/>
        <v>45,33</v>
      </c>
      <c r="H2098" s="43" t="str">
        <f t="shared" si="560"/>
        <v>45,33</v>
      </c>
      <c r="I2098" s="43">
        <f t="shared" si="566"/>
        <v>48.33</v>
      </c>
      <c r="J2098" s="44"/>
      <c r="K2098" s="58">
        <f t="shared" si="561"/>
        <v>894</v>
      </c>
      <c r="L2098" s="51">
        <f t="shared" si="562"/>
        <v>894</v>
      </c>
      <c r="M2098" s="53">
        <v>1.1000000000000001</v>
      </c>
      <c r="N2098" s="54">
        <v>60</v>
      </c>
      <c r="O2098" s="55">
        <f t="shared" si="563"/>
        <v>1043.4000000000001</v>
      </c>
      <c r="P2098" s="57">
        <f t="shared" si="564"/>
        <v>1043</v>
      </c>
      <c r="Q2098" s="23"/>
      <c r="R2098" s="23"/>
      <c r="S2098" s="46">
        <v>25</v>
      </c>
      <c r="T2098" s="46">
        <v>25</v>
      </c>
      <c r="U2098" s="46">
        <f t="shared" si="557"/>
        <v>160</v>
      </c>
      <c r="V2098" s="15">
        <f t="shared" si="565"/>
        <v>210</v>
      </c>
    </row>
    <row r="2099" spans="1:35" ht="13.5" customHeight="1">
      <c r="A2099" s="23" t="str">
        <f t="shared" si="558"/>
        <v>LW2614070Drewnopodobne</v>
      </c>
      <c r="B2099" s="20" t="s">
        <v>560</v>
      </c>
      <c r="C2099" s="14" t="s">
        <v>432</v>
      </c>
      <c r="D2099" s="15">
        <v>140</v>
      </c>
      <c r="E2099" s="13">
        <v>70</v>
      </c>
      <c r="F2099" s="61" t="s">
        <v>3614</v>
      </c>
      <c r="G2099" s="43" t="str">
        <f t="shared" si="559"/>
        <v>48,52</v>
      </c>
      <c r="H2099" s="43" t="str">
        <f t="shared" si="560"/>
        <v>48,52</v>
      </c>
      <c r="I2099" s="43">
        <f t="shared" si="566"/>
        <v>51.52</v>
      </c>
      <c r="J2099" s="44"/>
      <c r="K2099" s="58">
        <f t="shared" si="561"/>
        <v>1038.5</v>
      </c>
      <c r="L2099" s="51">
        <f t="shared" si="562"/>
        <v>1039</v>
      </c>
      <c r="M2099" s="53">
        <v>1.1000000000000001</v>
      </c>
      <c r="N2099" s="54">
        <v>60</v>
      </c>
      <c r="O2099" s="55">
        <f t="shared" si="563"/>
        <v>1202.9000000000001</v>
      </c>
      <c r="P2099" s="57">
        <f t="shared" si="564"/>
        <v>1202</v>
      </c>
      <c r="Q2099" s="23"/>
      <c r="R2099" s="23"/>
      <c r="S2099" s="46">
        <v>25</v>
      </c>
      <c r="T2099" s="46">
        <v>25</v>
      </c>
      <c r="U2099" s="46">
        <f t="shared" si="557"/>
        <v>180</v>
      </c>
      <c r="V2099" s="15">
        <f t="shared" si="565"/>
        <v>230</v>
      </c>
    </row>
    <row r="2100" spans="1:35" ht="13.5" customHeight="1">
      <c r="A2100" s="23" t="str">
        <f t="shared" si="558"/>
        <v>LW2714070Drewnopodobne</v>
      </c>
      <c r="B2100" s="20" t="s">
        <v>1738</v>
      </c>
      <c r="C2100" s="14" t="s">
        <v>432</v>
      </c>
      <c r="D2100" s="15">
        <v>140</v>
      </c>
      <c r="E2100" s="13">
        <v>70</v>
      </c>
      <c r="F2100" s="61" t="s">
        <v>3615</v>
      </c>
      <c r="G2100" s="43" t="str">
        <f t="shared" si="559"/>
        <v>48,96</v>
      </c>
      <c r="H2100" s="43" t="str">
        <f t="shared" si="560"/>
        <v>48,96</v>
      </c>
      <c r="I2100" s="43">
        <f t="shared" si="566"/>
        <v>51.96</v>
      </c>
      <c r="J2100" s="44"/>
      <c r="K2100" s="58">
        <f t="shared" si="561"/>
        <v>1001</v>
      </c>
      <c r="L2100" s="51">
        <f t="shared" si="562"/>
        <v>1001</v>
      </c>
      <c r="M2100" s="53">
        <v>1.1000000000000001</v>
      </c>
      <c r="N2100" s="54">
        <v>60</v>
      </c>
      <c r="O2100" s="55">
        <f t="shared" si="563"/>
        <v>1161.1000000000001</v>
      </c>
      <c r="P2100" s="57">
        <f t="shared" si="564"/>
        <v>1161</v>
      </c>
      <c r="Q2100" s="23"/>
      <c r="R2100" s="23"/>
      <c r="S2100" s="46">
        <v>25</v>
      </c>
      <c r="T2100" s="46">
        <v>25</v>
      </c>
      <c r="U2100" s="46">
        <f t="shared" si="557"/>
        <v>180</v>
      </c>
      <c r="V2100" s="15">
        <f t="shared" si="565"/>
        <v>230</v>
      </c>
    </row>
    <row r="2101" spans="1:35" ht="13.5" customHeight="1">
      <c r="A2101" s="23" t="str">
        <f t="shared" si="558"/>
        <v>LW2814070Drewnopodobne</v>
      </c>
      <c r="B2101" s="20" t="s">
        <v>1739</v>
      </c>
      <c r="C2101" s="14" t="s">
        <v>432</v>
      </c>
      <c r="D2101" s="15">
        <v>140</v>
      </c>
      <c r="E2101" s="13">
        <v>70</v>
      </c>
      <c r="F2101" s="61" t="s">
        <v>3616</v>
      </c>
      <c r="G2101" s="43" t="str">
        <f t="shared" si="559"/>
        <v>52,29</v>
      </c>
      <c r="H2101" s="43" t="str">
        <f t="shared" si="560"/>
        <v>52,29</v>
      </c>
      <c r="I2101" s="43">
        <f t="shared" si="566"/>
        <v>55.29</v>
      </c>
      <c r="J2101" s="44"/>
      <c r="K2101" s="58">
        <f t="shared" si="561"/>
        <v>1169</v>
      </c>
      <c r="L2101" s="51">
        <f t="shared" si="562"/>
        <v>1169</v>
      </c>
      <c r="M2101" s="53">
        <v>1.1000000000000001</v>
      </c>
      <c r="N2101" s="54">
        <v>60</v>
      </c>
      <c r="O2101" s="55">
        <f t="shared" si="563"/>
        <v>1345.9</v>
      </c>
      <c r="P2101" s="57">
        <f t="shared" si="564"/>
        <v>1345</v>
      </c>
      <c r="Q2101" s="23"/>
      <c r="R2101" s="23"/>
      <c r="S2101" s="46">
        <v>25</v>
      </c>
      <c r="T2101" s="46">
        <v>25</v>
      </c>
      <c r="U2101" s="46">
        <f t="shared" si="557"/>
        <v>200</v>
      </c>
      <c r="V2101" s="15">
        <f t="shared" si="565"/>
        <v>250</v>
      </c>
    </row>
    <row r="2102" spans="1:35" ht="13.5" customHeight="1">
      <c r="A2102" s="23" t="str">
        <f t="shared" si="558"/>
        <v>LW2914070Drewnopodobne</v>
      </c>
      <c r="B2102" s="20" t="s">
        <v>1740</v>
      </c>
      <c r="C2102" s="14" t="s">
        <v>432</v>
      </c>
      <c r="D2102" s="15">
        <v>140</v>
      </c>
      <c r="E2102" s="13">
        <v>70</v>
      </c>
      <c r="F2102" s="61" t="s">
        <v>3617</v>
      </c>
      <c r="G2102" s="43" t="str">
        <f t="shared" si="559"/>
        <v>55,36</v>
      </c>
      <c r="H2102" s="43" t="str">
        <f t="shared" si="560"/>
        <v>55,36</v>
      </c>
      <c r="I2102" s="43">
        <f t="shared" si="566"/>
        <v>58.36</v>
      </c>
      <c r="J2102" s="44"/>
      <c r="K2102" s="58">
        <f t="shared" si="561"/>
        <v>1099</v>
      </c>
      <c r="L2102" s="51">
        <f t="shared" si="562"/>
        <v>1099</v>
      </c>
      <c r="M2102" s="53">
        <v>1.1000000000000001</v>
      </c>
      <c r="N2102" s="54">
        <v>60</v>
      </c>
      <c r="O2102" s="55">
        <f t="shared" si="563"/>
        <v>1268.9000000000001</v>
      </c>
      <c r="P2102" s="57">
        <f t="shared" si="564"/>
        <v>1268</v>
      </c>
      <c r="Q2102" s="23"/>
      <c r="R2102" s="23"/>
      <c r="S2102" s="46">
        <v>25</v>
      </c>
      <c r="T2102" s="46">
        <v>25</v>
      </c>
      <c r="U2102" s="46">
        <f t="shared" si="557"/>
        <v>200</v>
      </c>
      <c r="V2102" s="15">
        <f t="shared" si="565"/>
        <v>250</v>
      </c>
    </row>
    <row r="2103" spans="1:35" ht="13.5" customHeight="1">
      <c r="A2103" s="23" t="str">
        <f t="shared" si="558"/>
        <v>LW3014070Drewnopodobne</v>
      </c>
      <c r="B2103" s="20" t="s">
        <v>1742</v>
      </c>
      <c r="C2103" s="14" t="s">
        <v>432</v>
      </c>
      <c r="D2103" s="15">
        <v>140</v>
      </c>
      <c r="E2103" s="13">
        <v>70</v>
      </c>
      <c r="F2103" s="61" t="s">
        <v>3618</v>
      </c>
      <c r="G2103" s="43" t="str">
        <f t="shared" si="559"/>
        <v>58,69</v>
      </c>
      <c r="H2103" s="43" t="str">
        <f t="shared" si="560"/>
        <v>58,69</v>
      </c>
      <c r="I2103" s="43">
        <f t="shared" si="566"/>
        <v>61.69</v>
      </c>
      <c r="J2103" s="44"/>
      <c r="K2103" s="58">
        <f t="shared" si="561"/>
        <v>1313.5</v>
      </c>
      <c r="L2103" s="51">
        <f t="shared" si="562"/>
        <v>1314</v>
      </c>
      <c r="M2103" s="53">
        <v>1.1000000000000001</v>
      </c>
      <c r="N2103" s="54">
        <v>60</v>
      </c>
      <c r="O2103" s="55">
        <f t="shared" si="563"/>
        <v>1505.4</v>
      </c>
      <c r="P2103" s="57">
        <f t="shared" si="564"/>
        <v>1505</v>
      </c>
      <c r="Q2103" s="23"/>
      <c r="R2103" s="23"/>
      <c r="S2103" s="46">
        <v>25</v>
      </c>
      <c r="T2103" s="46">
        <v>25</v>
      </c>
      <c r="U2103" s="46">
        <f t="shared" si="557"/>
        <v>200</v>
      </c>
      <c r="V2103" s="15">
        <f t="shared" si="565"/>
        <v>250</v>
      </c>
    </row>
    <row r="2104" spans="1:35" ht="13.5" customHeight="1">
      <c r="A2104" s="23" t="str">
        <f t="shared" si="558"/>
        <v>LW3114070Drewnopodobne</v>
      </c>
      <c r="B2104" s="20" t="s">
        <v>1743</v>
      </c>
      <c r="C2104" s="14" t="s">
        <v>432</v>
      </c>
      <c r="D2104" s="15">
        <v>140</v>
      </c>
      <c r="E2104" s="13">
        <v>70</v>
      </c>
      <c r="F2104" s="61" t="s">
        <v>3619</v>
      </c>
      <c r="G2104" s="43" t="str">
        <f t="shared" si="559"/>
        <v>59,84</v>
      </c>
      <c r="H2104" s="43" t="str">
        <f t="shared" si="560"/>
        <v>59,84</v>
      </c>
      <c r="I2104" s="43">
        <f t="shared" si="566"/>
        <v>62.84</v>
      </c>
      <c r="J2104" s="13"/>
      <c r="K2104" s="58">
        <f t="shared" si="561"/>
        <v>1215.5</v>
      </c>
      <c r="L2104" s="51">
        <f t="shared" si="562"/>
        <v>1216</v>
      </c>
      <c r="M2104" s="53">
        <v>1.1000000000000001</v>
      </c>
      <c r="N2104" s="54">
        <v>60</v>
      </c>
      <c r="O2104" s="55">
        <f t="shared" si="563"/>
        <v>1397.6000000000001</v>
      </c>
      <c r="P2104" s="57">
        <f t="shared" si="564"/>
        <v>1397</v>
      </c>
      <c r="Q2104" s="23"/>
      <c r="R2104" s="23"/>
      <c r="S2104" s="46">
        <v>25</v>
      </c>
      <c r="T2104" s="46">
        <v>25</v>
      </c>
      <c r="U2104" s="46">
        <f t="shared" si="557"/>
        <v>200</v>
      </c>
      <c r="V2104" s="15">
        <f t="shared" si="565"/>
        <v>250</v>
      </c>
    </row>
    <row r="2105" spans="1:35" ht="13.5" customHeight="1">
      <c r="A2105" s="23" t="str">
        <f t="shared" si="558"/>
        <v>LW3214070Drewnopodobne</v>
      </c>
      <c r="B2105" s="20" t="s">
        <v>1744</v>
      </c>
      <c r="C2105" s="14" t="s">
        <v>432</v>
      </c>
      <c r="D2105" s="15">
        <v>140</v>
      </c>
      <c r="E2105" s="13">
        <v>70</v>
      </c>
      <c r="F2105" s="61" t="s">
        <v>86</v>
      </c>
      <c r="G2105" s="43" t="str">
        <f t="shared" si="559"/>
        <v>63,17</v>
      </c>
      <c r="H2105" s="43" t="str">
        <f t="shared" si="560"/>
        <v>63,17</v>
      </c>
      <c r="I2105" s="43">
        <f t="shared" si="566"/>
        <v>66.17</v>
      </c>
      <c r="J2105" s="44"/>
      <c r="K2105" s="58">
        <f t="shared" si="561"/>
        <v>1379</v>
      </c>
      <c r="L2105" s="51">
        <f t="shared" si="562"/>
        <v>1379</v>
      </c>
      <c r="M2105" s="53">
        <v>1.1000000000000001</v>
      </c>
      <c r="N2105" s="54">
        <v>60</v>
      </c>
      <c r="O2105" s="55">
        <f t="shared" si="563"/>
        <v>1576.9</v>
      </c>
      <c r="P2105" s="57">
        <f t="shared" si="564"/>
        <v>1576</v>
      </c>
      <c r="Q2105" s="23"/>
      <c r="R2105" s="23"/>
      <c r="S2105" s="46">
        <v>25</v>
      </c>
      <c r="T2105" s="46">
        <v>25</v>
      </c>
      <c r="U2105" s="46">
        <f t="shared" si="557"/>
        <v>220</v>
      </c>
      <c r="V2105" s="15">
        <f t="shared" si="565"/>
        <v>270</v>
      </c>
    </row>
    <row r="2106" spans="1:35" ht="13.5" customHeight="1">
      <c r="A2106" s="23" t="str">
        <f t="shared" si="558"/>
        <v>LW3314070Drewnopodobne</v>
      </c>
      <c r="B2106" s="20" t="s">
        <v>1745</v>
      </c>
      <c r="C2106" s="14" t="s">
        <v>432</v>
      </c>
      <c r="D2106" s="15">
        <v>140</v>
      </c>
      <c r="E2106" s="13">
        <v>70</v>
      </c>
      <c r="F2106" s="61" t="s">
        <v>3620</v>
      </c>
      <c r="G2106" s="43" t="str">
        <f t="shared" si="559"/>
        <v>64,87</v>
      </c>
      <c r="H2106" s="43" t="str">
        <f t="shared" si="560"/>
        <v>64,87</v>
      </c>
      <c r="I2106" s="43">
        <f t="shared" si="566"/>
        <v>67.87</v>
      </c>
      <c r="J2106" s="44"/>
      <c r="K2106" s="58">
        <f t="shared" si="561"/>
        <v>1201.5</v>
      </c>
      <c r="L2106" s="51">
        <f t="shared" si="562"/>
        <v>1202</v>
      </c>
      <c r="M2106" s="53">
        <v>1.1000000000000001</v>
      </c>
      <c r="N2106" s="54">
        <v>60</v>
      </c>
      <c r="O2106" s="55">
        <f t="shared" si="563"/>
        <v>1382.2</v>
      </c>
      <c r="P2106" s="57">
        <f t="shared" si="564"/>
        <v>1382</v>
      </c>
      <c r="Q2106" s="23"/>
      <c r="R2106" s="23"/>
      <c r="S2106" s="46">
        <v>25</v>
      </c>
      <c r="T2106" s="46">
        <v>25</v>
      </c>
      <c r="U2106" s="46">
        <f t="shared" si="557"/>
        <v>220</v>
      </c>
      <c r="V2106" s="15">
        <f t="shared" si="565"/>
        <v>270</v>
      </c>
    </row>
    <row r="2107" spans="1:35" ht="13.5" customHeight="1">
      <c r="A2107" s="23" t="str">
        <f t="shared" si="558"/>
        <v>LW3414070Drewnopodobne</v>
      </c>
      <c r="B2107" s="20" t="s">
        <v>1746</v>
      </c>
      <c r="C2107" s="14" t="s">
        <v>432</v>
      </c>
      <c r="D2107" s="15">
        <v>140</v>
      </c>
      <c r="E2107" s="13">
        <v>70</v>
      </c>
      <c r="F2107" s="61" t="s">
        <v>3621</v>
      </c>
      <c r="G2107" s="43" t="str">
        <f t="shared" si="559"/>
        <v>63,59</v>
      </c>
      <c r="H2107" s="43" t="str">
        <f t="shared" si="560"/>
        <v>63,59</v>
      </c>
      <c r="I2107" s="43">
        <f t="shared" si="566"/>
        <v>66.59</v>
      </c>
      <c r="J2107" s="44"/>
      <c r="K2107" s="58">
        <f t="shared" si="561"/>
        <v>1386</v>
      </c>
      <c r="L2107" s="51">
        <f t="shared" si="562"/>
        <v>1386</v>
      </c>
      <c r="M2107" s="53">
        <v>1.1000000000000001</v>
      </c>
      <c r="N2107" s="54">
        <v>60</v>
      </c>
      <c r="O2107" s="55">
        <f t="shared" si="563"/>
        <v>1584.6000000000001</v>
      </c>
      <c r="P2107" s="57">
        <f t="shared" si="564"/>
        <v>1584</v>
      </c>
      <c r="Q2107" s="23"/>
      <c r="R2107" s="23"/>
      <c r="S2107" s="46">
        <v>25</v>
      </c>
      <c r="T2107" s="46">
        <v>25</v>
      </c>
      <c r="U2107" s="46">
        <f t="shared" si="557"/>
        <v>220</v>
      </c>
      <c r="V2107" s="15">
        <f t="shared" si="565"/>
        <v>270</v>
      </c>
    </row>
    <row r="2108" spans="1:35" ht="13.5" customHeight="1">
      <c r="A2108" s="23" t="str">
        <f t="shared" si="558"/>
        <v>LW3514070Drewnopodobne</v>
      </c>
      <c r="B2108" s="20" t="s">
        <v>1747</v>
      </c>
      <c r="C2108" s="14" t="s">
        <v>432</v>
      </c>
      <c r="D2108" s="15">
        <v>140</v>
      </c>
      <c r="E2108" s="13">
        <v>70</v>
      </c>
      <c r="F2108" s="61" t="s">
        <v>44</v>
      </c>
      <c r="G2108" s="43" t="str">
        <f t="shared" si="559"/>
        <v>55,37</v>
      </c>
      <c r="H2108" s="43" t="str">
        <f t="shared" si="560"/>
        <v>55,37</v>
      </c>
      <c r="I2108" s="43">
        <f t="shared" si="566"/>
        <v>58.37</v>
      </c>
      <c r="J2108" s="44"/>
      <c r="K2108" s="58">
        <f t="shared" si="561"/>
        <v>974.5</v>
      </c>
      <c r="L2108" s="51">
        <f t="shared" si="562"/>
        <v>975</v>
      </c>
      <c r="M2108" s="53">
        <v>1.1000000000000001</v>
      </c>
      <c r="N2108" s="54">
        <v>60</v>
      </c>
      <c r="O2108" s="55">
        <f t="shared" si="563"/>
        <v>1132.5</v>
      </c>
      <c r="P2108" s="57">
        <f t="shared" si="564"/>
        <v>1132</v>
      </c>
      <c r="Q2108" s="23"/>
      <c r="R2108" s="23"/>
      <c r="S2108" s="46">
        <v>25</v>
      </c>
      <c r="T2108" s="46">
        <v>25</v>
      </c>
      <c r="U2108" s="46">
        <f t="shared" si="557"/>
        <v>200</v>
      </c>
      <c r="V2108" s="15">
        <f t="shared" si="565"/>
        <v>250</v>
      </c>
    </row>
    <row r="2109" spans="1:35" ht="13.5" customHeight="1">
      <c r="A2109" s="23" t="str">
        <f t="shared" si="558"/>
        <v>LW3614070Drewnopodobne</v>
      </c>
      <c r="B2109" s="20" t="s">
        <v>1748</v>
      </c>
      <c r="C2109" s="14" t="s">
        <v>432</v>
      </c>
      <c r="D2109" s="15">
        <v>140</v>
      </c>
      <c r="E2109" s="13">
        <v>70</v>
      </c>
      <c r="F2109" s="61" t="s">
        <v>3622</v>
      </c>
      <c r="G2109" s="43" t="str">
        <f t="shared" si="559"/>
        <v>58,7</v>
      </c>
      <c r="H2109" s="43" t="str">
        <f t="shared" si="560"/>
        <v>58,7</v>
      </c>
      <c r="I2109" s="43">
        <f t="shared" si="566"/>
        <v>61.7</v>
      </c>
      <c r="J2109" s="44"/>
      <c r="K2109" s="58">
        <f t="shared" si="561"/>
        <v>1138</v>
      </c>
      <c r="L2109" s="51">
        <f t="shared" si="562"/>
        <v>1138</v>
      </c>
      <c r="M2109" s="53">
        <v>1.1000000000000001</v>
      </c>
      <c r="N2109" s="54">
        <v>60</v>
      </c>
      <c r="O2109" s="55">
        <f t="shared" si="563"/>
        <v>1311.8000000000002</v>
      </c>
      <c r="P2109" s="57">
        <f t="shared" si="564"/>
        <v>1311</v>
      </c>
      <c r="Q2109" s="23"/>
      <c r="R2109" s="23"/>
      <c r="S2109" s="46">
        <v>25</v>
      </c>
      <c r="T2109" s="46">
        <v>25</v>
      </c>
      <c r="U2109" s="46">
        <f t="shared" si="557"/>
        <v>200</v>
      </c>
      <c r="V2109" s="15">
        <f t="shared" si="565"/>
        <v>250</v>
      </c>
    </row>
    <row r="2110" spans="1:35" ht="13.5" customHeight="1">
      <c r="A2110" s="23" t="str">
        <f t="shared" si="558"/>
        <v>LW3714070Drewnopodobne</v>
      </c>
      <c r="B2110" s="20" t="s">
        <v>1907</v>
      </c>
      <c r="C2110" s="14" t="s">
        <v>432</v>
      </c>
      <c r="D2110" s="15">
        <v>140</v>
      </c>
      <c r="E2110" s="13">
        <v>70</v>
      </c>
      <c r="F2110" s="61" t="s">
        <v>3623</v>
      </c>
      <c r="G2110" s="43" t="str">
        <f t="shared" si="559"/>
        <v>55,64</v>
      </c>
      <c r="H2110" s="43" t="str">
        <f t="shared" si="560"/>
        <v>55,64</v>
      </c>
      <c r="I2110" s="43">
        <f t="shared" si="566"/>
        <v>58.64</v>
      </c>
      <c r="J2110" s="44"/>
      <c r="K2110" s="58">
        <f t="shared" si="561"/>
        <v>905</v>
      </c>
      <c r="L2110" s="51">
        <f t="shared" si="562"/>
        <v>905</v>
      </c>
      <c r="M2110" s="53">
        <v>1.1000000000000001</v>
      </c>
      <c r="N2110" s="54">
        <v>60</v>
      </c>
      <c r="O2110" s="55">
        <f t="shared" si="563"/>
        <v>1055.5</v>
      </c>
      <c r="P2110" s="57">
        <f t="shared" si="564"/>
        <v>1055</v>
      </c>
      <c r="Q2110" s="23"/>
      <c r="R2110" s="23"/>
      <c r="S2110" s="46">
        <v>25</v>
      </c>
      <c r="T2110" s="46">
        <v>25</v>
      </c>
      <c r="U2110" s="46">
        <f t="shared" si="557"/>
        <v>200</v>
      </c>
      <c r="V2110" s="15">
        <f t="shared" si="565"/>
        <v>250</v>
      </c>
    </row>
    <row r="2111" spans="1:35" s="4" customFormat="1" ht="13.5" customHeight="1">
      <c r="A2111" s="23" t="str">
        <f t="shared" si="558"/>
        <v>LW3814070Drewnopodobne</v>
      </c>
      <c r="B2111" s="20" t="s">
        <v>1978</v>
      </c>
      <c r="C2111" s="14" t="s">
        <v>432</v>
      </c>
      <c r="D2111" s="15">
        <v>140</v>
      </c>
      <c r="E2111" s="13">
        <v>70</v>
      </c>
      <c r="F2111" s="61" t="s">
        <v>3624</v>
      </c>
      <c r="G2111" s="43" t="str">
        <f t="shared" si="559"/>
        <v>56,13</v>
      </c>
      <c r="H2111" s="43" t="str">
        <f t="shared" si="560"/>
        <v>56,13</v>
      </c>
      <c r="I2111" s="43">
        <f t="shared" si="566"/>
        <v>59.13</v>
      </c>
      <c r="J2111" s="44"/>
      <c r="K2111" s="58">
        <f t="shared" si="561"/>
        <v>1051</v>
      </c>
      <c r="L2111" s="51">
        <f t="shared" si="562"/>
        <v>1051</v>
      </c>
      <c r="M2111" s="53">
        <v>1.1000000000000001</v>
      </c>
      <c r="N2111" s="54">
        <v>60</v>
      </c>
      <c r="O2111" s="55">
        <f t="shared" si="563"/>
        <v>1216.1000000000001</v>
      </c>
      <c r="P2111" s="57">
        <f t="shared" si="564"/>
        <v>1216</v>
      </c>
      <c r="Q2111" s="23"/>
      <c r="R2111" s="23"/>
      <c r="S2111" s="46">
        <v>25</v>
      </c>
      <c r="T2111" s="46">
        <v>25</v>
      </c>
      <c r="U2111" s="46">
        <f t="shared" si="557"/>
        <v>200</v>
      </c>
      <c r="V2111" s="15">
        <f t="shared" si="565"/>
        <v>250</v>
      </c>
    </row>
    <row r="2112" spans="1:35" ht="13.5" customHeight="1">
      <c r="A2112" s="235" t="str">
        <f t="shared" ref="A2112:A2148" si="567">CONCATENATE(B2112,D2112,E2112,C2112)</f>
        <v>LW duble 1 14080Podstawowy</v>
      </c>
      <c r="B2112" s="18" t="s">
        <v>90</v>
      </c>
      <c r="C2112" s="14" t="s">
        <v>431</v>
      </c>
      <c r="D2112" s="15">
        <v>140</v>
      </c>
      <c r="E2112" s="13">
        <v>80</v>
      </c>
      <c r="F2112" s="61" t="s">
        <v>3696</v>
      </c>
      <c r="G2112" s="43" t="str">
        <f t="shared" ref="G2112:G2148" si="568">LEFT(F2112,FIND("kg",F2112)-2)</f>
        <v>65,11</v>
      </c>
      <c r="H2112" s="43" t="str">
        <f t="shared" ref="H2112:H2148" si="569">MID(G2112,1,5)</f>
        <v>65,11</v>
      </c>
      <c r="I2112" s="43">
        <f t="shared" ref="I2112:I2148" si="570">H2112+3</f>
        <v>68.11</v>
      </c>
      <c r="J2112" s="61" t="s">
        <v>3727</v>
      </c>
      <c r="K2112" s="58" t="str">
        <f t="shared" ref="K2112:K2148" si="571">LEFT(J2112,FIND("zł",J2112)-2)</f>
        <v>843,06</v>
      </c>
      <c r="L2112" s="47">
        <f t="shared" ref="L2112:L2148" si="572">ROUNDUP(K2112,0)</f>
        <v>844</v>
      </c>
      <c r="M2112" s="53">
        <v>1.1000000000000001</v>
      </c>
      <c r="N2112" s="54">
        <v>60</v>
      </c>
      <c r="O2112" s="55">
        <f t="shared" ref="O2112:O2148" si="573">L2112*M2112+N2112</f>
        <v>988.40000000000009</v>
      </c>
      <c r="P2112" s="57">
        <f>INT(O2112)</f>
        <v>988</v>
      </c>
      <c r="Q2112" s="23"/>
      <c r="R2112" s="23"/>
      <c r="S2112" s="46">
        <v>25</v>
      </c>
      <c r="T2112" s="46">
        <v>25</v>
      </c>
      <c r="U2112" s="46">
        <f t="shared" si="557"/>
        <v>220</v>
      </c>
      <c r="V2112" s="15">
        <f t="shared" ref="V2112:V2148" si="574">SUM(S2112:U2112)</f>
        <v>270</v>
      </c>
      <c r="Y2112" s="4"/>
      <c r="Z2112" s="4"/>
      <c r="AA2112" s="40"/>
      <c r="AB2112" s="5"/>
      <c r="AC2112" s="4"/>
      <c r="AD2112" s="5"/>
      <c r="AE2112" s="4"/>
      <c r="AF2112" s="4"/>
      <c r="AG2112" s="4"/>
      <c r="AH2112" s="4"/>
      <c r="AI2112" s="4"/>
    </row>
    <row r="2113" spans="1:35" ht="13.5" customHeight="1">
      <c r="A2113" s="235" t="str">
        <f t="shared" si="567"/>
        <v>LW duble 214080Podstawowy</v>
      </c>
      <c r="B2113" s="18" t="s">
        <v>1749</v>
      </c>
      <c r="C2113" s="14" t="s">
        <v>431</v>
      </c>
      <c r="D2113" s="15">
        <v>140</v>
      </c>
      <c r="E2113" s="13">
        <v>80</v>
      </c>
      <c r="F2113" s="61" t="s">
        <v>3697</v>
      </c>
      <c r="G2113" s="43" t="str">
        <f t="shared" si="568"/>
        <v>56,88</v>
      </c>
      <c r="H2113" s="43" t="str">
        <f t="shared" si="569"/>
        <v>56,88</v>
      </c>
      <c r="I2113" s="43">
        <f t="shared" si="570"/>
        <v>59.88</v>
      </c>
      <c r="J2113" s="61" t="s">
        <v>3728</v>
      </c>
      <c r="K2113" s="58" t="str">
        <f t="shared" si="571"/>
        <v>909,10</v>
      </c>
      <c r="L2113" s="47">
        <f t="shared" si="572"/>
        <v>910</v>
      </c>
      <c r="M2113" s="53">
        <v>1.1000000000000001</v>
      </c>
      <c r="N2113" s="54">
        <v>60</v>
      </c>
      <c r="O2113" s="55">
        <f t="shared" si="573"/>
        <v>1061</v>
      </c>
      <c r="P2113" s="57">
        <f t="shared" ref="P2113:P2148" si="575">INT(O2113)</f>
        <v>1061</v>
      </c>
      <c r="Q2113" s="23"/>
      <c r="R2113" s="23"/>
      <c r="S2113" s="46">
        <v>25</v>
      </c>
      <c r="T2113" s="46">
        <v>25</v>
      </c>
      <c r="U2113" s="46">
        <f t="shared" si="557"/>
        <v>200</v>
      </c>
      <c r="V2113" s="15">
        <f t="shared" si="574"/>
        <v>250</v>
      </c>
      <c r="Y2113" s="4"/>
      <c r="Z2113" s="4"/>
      <c r="AA2113" s="40"/>
      <c r="AB2113" s="5"/>
      <c r="AC2113" s="4"/>
      <c r="AD2113" s="4"/>
      <c r="AE2113" s="4"/>
      <c r="AF2113" s="4"/>
      <c r="AG2113" s="4"/>
      <c r="AH2113" s="4"/>
      <c r="AI2113" s="4"/>
    </row>
    <row r="2114" spans="1:35" ht="13.5" customHeight="1">
      <c r="A2114" s="235" t="str">
        <f t="shared" si="567"/>
        <v>LW duble 3 14080Podstawowy</v>
      </c>
      <c r="B2114" s="18" t="s">
        <v>92</v>
      </c>
      <c r="C2114" s="14" t="s">
        <v>431</v>
      </c>
      <c r="D2114" s="15">
        <v>140</v>
      </c>
      <c r="E2114" s="13">
        <v>80</v>
      </c>
      <c r="F2114" s="61" t="s">
        <v>3698</v>
      </c>
      <c r="G2114" s="43" t="str">
        <f t="shared" si="568"/>
        <v>70,09</v>
      </c>
      <c r="H2114" s="43" t="str">
        <f t="shared" si="569"/>
        <v>70,09</v>
      </c>
      <c r="I2114" s="43">
        <f t="shared" si="570"/>
        <v>73.09</v>
      </c>
      <c r="J2114" s="61" t="s">
        <v>3729</v>
      </c>
      <c r="K2114" s="58" t="str">
        <f t="shared" si="571"/>
        <v>1164,59</v>
      </c>
      <c r="L2114" s="47">
        <f t="shared" si="572"/>
        <v>1165</v>
      </c>
      <c r="M2114" s="53">
        <v>1.1000000000000001</v>
      </c>
      <c r="N2114" s="54">
        <v>60</v>
      </c>
      <c r="O2114" s="55">
        <f t="shared" si="573"/>
        <v>1341.5</v>
      </c>
      <c r="P2114" s="57">
        <f t="shared" si="575"/>
        <v>1341</v>
      </c>
      <c r="Q2114" s="23"/>
      <c r="R2114" s="23"/>
      <c r="S2114" s="46">
        <v>25</v>
      </c>
      <c r="T2114" s="46">
        <v>25</v>
      </c>
      <c r="U2114" s="46">
        <f t="shared" si="557"/>
        <v>220</v>
      </c>
      <c r="V2114" s="15">
        <f t="shared" si="574"/>
        <v>270</v>
      </c>
      <c r="Y2114" s="4"/>
      <c r="Z2114" s="4"/>
      <c r="AA2114" s="40"/>
      <c r="AB2114" s="5"/>
      <c r="AC2114" s="4"/>
      <c r="AD2114" s="4"/>
      <c r="AE2114" s="4"/>
      <c r="AF2114" s="4"/>
      <c r="AG2114" s="4"/>
      <c r="AH2114" s="4"/>
      <c r="AI2114" s="4"/>
    </row>
    <row r="2115" spans="1:35" ht="13.5" customHeight="1">
      <c r="A2115" s="235" t="str">
        <f t="shared" si="567"/>
        <v>LW1 14080Podstawowy</v>
      </c>
      <c r="B2115" s="18" t="s">
        <v>93</v>
      </c>
      <c r="C2115" s="14" t="s">
        <v>431</v>
      </c>
      <c r="D2115" s="15">
        <v>140</v>
      </c>
      <c r="E2115" s="13">
        <v>80</v>
      </c>
      <c r="F2115" s="61" t="s">
        <v>3699</v>
      </c>
      <c r="G2115" s="43" t="str">
        <f t="shared" si="568"/>
        <v>47,52</v>
      </c>
      <c r="H2115" s="43" t="str">
        <f t="shared" si="569"/>
        <v>47,52</v>
      </c>
      <c r="I2115" s="43">
        <f t="shared" si="570"/>
        <v>50.52</v>
      </c>
      <c r="J2115" s="61" t="s">
        <v>3730</v>
      </c>
      <c r="K2115" s="58" t="str">
        <f t="shared" si="571"/>
        <v>558,28</v>
      </c>
      <c r="L2115" s="47">
        <f t="shared" si="572"/>
        <v>559</v>
      </c>
      <c r="M2115" s="53">
        <v>1.1000000000000001</v>
      </c>
      <c r="N2115" s="54">
        <v>60</v>
      </c>
      <c r="O2115" s="55">
        <f t="shared" si="573"/>
        <v>674.90000000000009</v>
      </c>
      <c r="P2115" s="57">
        <f t="shared" si="575"/>
        <v>674</v>
      </c>
      <c r="Q2115" s="23"/>
      <c r="R2115" s="23"/>
      <c r="S2115" s="46">
        <v>25</v>
      </c>
      <c r="T2115" s="46">
        <v>25</v>
      </c>
      <c r="U2115" s="46">
        <f t="shared" si="557"/>
        <v>180</v>
      </c>
      <c r="V2115" s="15">
        <f t="shared" si="574"/>
        <v>230</v>
      </c>
      <c r="Y2115" s="4"/>
      <c r="Z2115" s="4"/>
      <c r="AA2115" s="40"/>
      <c r="AB2115" s="5"/>
      <c r="AC2115" s="4"/>
      <c r="AD2115" s="4"/>
      <c r="AE2115" s="4"/>
      <c r="AF2115" s="4"/>
      <c r="AG2115" s="4"/>
      <c r="AH2115" s="4"/>
      <c r="AI2115" s="4"/>
    </row>
    <row r="2116" spans="1:35" ht="13.5" customHeight="1">
      <c r="A2116" s="235" t="str">
        <f t="shared" si="567"/>
        <v>LW2 14080Podstawowy</v>
      </c>
      <c r="B2116" s="18" t="s">
        <v>104</v>
      </c>
      <c r="C2116" s="14" t="s">
        <v>431</v>
      </c>
      <c r="D2116" s="15">
        <v>140</v>
      </c>
      <c r="E2116" s="13">
        <v>80</v>
      </c>
      <c r="F2116" s="61" t="s">
        <v>3700</v>
      </c>
      <c r="G2116" s="43" t="str">
        <f t="shared" si="568"/>
        <v>49,11</v>
      </c>
      <c r="H2116" s="43" t="str">
        <f t="shared" si="569"/>
        <v>49,11</v>
      </c>
      <c r="I2116" s="43">
        <f t="shared" si="570"/>
        <v>52.11</v>
      </c>
      <c r="J2116" s="61" t="s">
        <v>3731</v>
      </c>
      <c r="K2116" s="58" t="str">
        <f t="shared" si="571"/>
        <v>608,37</v>
      </c>
      <c r="L2116" s="47">
        <f t="shared" si="572"/>
        <v>609</v>
      </c>
      <c r="M2116" s="53">
        <v>1.1000000000000001</v>
      </c>
      <c r="N2116" s="54">
        <v>60</v>
      </c>
      <c r="O2116" s="55">
        <f t="shared" si="573"/>
        <v>729.90000000000009</v>
      </c>
      <c r="P2116" s="57">
        <f t="shared" si="575"/>
        <v>729</v>
      </c>
      <c r="Q2116" s="23"/>
      <c r="R2116" s="23"/>
      <c r="S2116" s="46">
        <v>25</v>
      </c>
      <c r="T2116" s="46">
        <v>25</v>
      </c>
      <c r="U2116" s="46">
        <f t="shared" si="557"/>
        <v>180</v>
      </c>
      <c r="V2116" s="15">
        <f t="shared" si="574"/>
        <v>230</v>
      </c>
      <c r="Y2116" s="4"/>
      <c r="Z2116" s="4"/>
      <c r="AA2116" s="4"/>
      <c r="AB2116" s="4"/>
      <c r="AC2116" s="4"/>
      <c r="AD2116" s="4"/>
      <c r="AE2116" s="4"/>
      <c r="AF2116" s="4"/>
      <c r="AG2116" s="4"/>
      <c r="AH2116" s="4"/>
      <c r="AI2116" s="4"/>
    </row>
    <row r="2117" spans="1:35" ht="13.5" customHeight="1">
      <c r="A2117" s="235" t="str">
        <f t="shared" si="567"/>
        <v>LW3 14080Podstawowy</v>
      </c>
      <c r="B2117" s="18" t="s">
        <v>106</v>
      </c>
      <c r="C2117" s="14" t="s">
        <v>431</v>
      </c>
      <c r="D2117" s="15">
        <v>140</v>
      </c>
      <c r="E2117" s="13">
        <v>80</v>
      </c>
      <c r="F2117" s="61" t="s">
        <v>3701</v>
      </c>
      <c r="G2117" s="43" t="str">
        <f t="shared" si="568"/>
        <v>51,97</v>
      </c>
      <c r="H2117" s="43" t="str">
        <f t="shared" si="569"/>
        <v>51,97</v>
      </c>
      <c r="I2117" s="43">
        <f t="shared" si="570"/>
        <v>54.97</v>
      </c>
      <c r="J2117" s="61" t="s">
        <v>3732</v>
      </c>
      <c r="K2117" s="58" t="str">
        <f t="shared" si="571"/>
        <v>635,35</v>
      </c>
      <c r="L2117" s="47">
        <f t="shared" si="572"/>
        <v>636</v>
      </c>
      <c r="M2117" s="53">
        <v>1.1000000000000001</v>
      </c>
      <c r="N2117" s="54">
        <v>60</v>
      </c>
      <c r="O2117" s="55">
        <f t="shared" si="573"/>
        <v>759.6</v>
      </c>
      <c r="P2117" s="57">
        <f t="shared" si="575"/>
        <v>759</v>
      </c>
      <c r="Q2117" s="23"/>
      <c r="R2117" s="23"/>
      <c r="S2117" s="46">
        <v>25</v>
      </c>
      <c r="T2117" s="46">
        <v>25</v>
      </c>
      <c r="U2117" s="46">
        <f t="shared" si="557"/>
        <v>180</v>
      </c>
      <c r="V2117" s="15">
        <f t="shared" si="574"/>
        <v>230</v>
      </c>
      <c r="Y2117" s="4"/>
      <c r="Z2117" s="4"/>
      <c r="AA2117" s="4"/>
      <c r="AB2117" s="4"/>
      <c r="AC2117" s="4"/>
      <c r="AD2117" s="4"/>
      <c r="AE2117" s="4"/>
      <c r="AF2117" s="4"/>
      <c r="AG2117" s="4"/>
      <c r="AH2117" s="4"/>
      <c r="AI2117" s="4"/>
    </row>
    <row r="2118" spans="1:35" ht="13.5" customHeight="1">
      <c r="A2118" s="235" t="str">
        <f t="shared" si="567"/>
        <v>LW4 14080Podstawowy</v>
      </c>
      <c r="B2118" s="18" t="s">
        <v>107</v>
      </c>
      <c r="C2118" s="14" t="s">
        <v>431</v>
      </c>
      <c r="D2118" s="15">
        <v>140</v>
      </c>
      <c r="E2118" s="13">
        <v>80</v>
      </c>
      <c r="F2118" s="61" t="s">
        <v>74</v>
      </c>
      <c r="G2118" s="43" t="str">
        <f t="shared" si="568"/>
        <v>56,86</v>
      </c>
      <c r="H2118" s="43" t="str">
        <f t="shared" si="569"/>
        <v>56,86</v>
      </c>
      <c r="I2118" s="43">
        <f t="shared" si="570"/>
        <v>59.86</v>
      </c>
      <c r="J2118" s="61" t="s">
        <v>3733</v>
      </c>
      <c r="K2118" s="58" t="str">
        <f t="shared" si="571"/>
        <v>719,14</v>
      </c>
      <c r="L2118" s="47">
        <f t="shared" si="572"/>
        <v>720</v>
      </c>
      <c r="M2118" s="53">
        <v>1.1000000000000001</v>
      </c>
      <c r="N2118" s="54">
        <v>60</v>
      </c>
      <c r="O2118" s="55">
        <f t="shared" si="573"/>
        <v>852.00000000000011</v>
      </c>
      <c r="P2118" s="57">
        <f t="shared" si="575"/>
        <v>852</v>
      </c>
      <c r="Q2118" s="23"/>
      <c r="R2118" s="23"/>
      <c r="S2118" s="46">
        <v>25</v>
      </c>
      <c r="T2118" s="46">
        <v>25</v>
      </c>
      <c r="U2118" s="46">
        <f t="shared" si="557"/>
        <v>200</v>
      </c>
      <c r="V2118" s="15">
        <f t="shared" si="574"/>
        <v>250</v>
      </c>
      <c r="Y2118" s="4"/>
      <c r="Z2118" s="4"/>
      <c r="AA2118" s="4"/>
      <c r="AB2118" s="4"/>
      <c r="AC2118" s="4"/>
      <c r="AD2118" s="4"/>
      <c r="AE2118" s="4"/>
      <c r="AF2118" s="4"/>
      <c r="AG2118" s="4"/>
      <c r="AH2118" s="4"/>
      <c r="AI2118" s="4"/>
    </row>
    <row r="2119" spans="1:35" ht="13.5" customHeight="1">
      <c r="A2119" s="235" t="str">
        <f t="shared" si="567"/>
        <v>LW5 14080Podstawowy</v>
      </c>
      <c r="B2119" s="18" t="s">
        <v>108</v>
      </c>
      <c r="C2119" s="14" t="s">
        <v>431</v>
      </c>
      <c r="D2119" s="15">
        <v>140</v>
      </c>
      <c r="E2119" s="13">
        <v>80</v>
      </c>
      <c r="F2119" s="61" t="s">
        <v>3702</v>
      </c>
      <c r="G2119" s="43" t="str">
        <f t="shared" si="568"/>
        <v>57,13</v>
      </c>
      <c r="H2119" s="43" t="str">
        <f t="shared" si="569"/>
        <v>57,13</v>
      </c>
      <c r="I2119" s="43">
        <f t="shared" si="570"/>
        <v>60.13</v>
      </c>
      <c r="J2119" s="61" t="s">
        <v>3734</v>
      </c>
      <c r="K2119" s="58" t="str">
        <f t="shared" si="571"/>
        <v>747,46</v>
      </c>
      <c r="L2119" s="47">
        <f t="shared" si="572"/>
        <v>748</v>
      </c>
      <c r="M2119" s="53">
        <v>1.1000000000000001</v>
      </c>
      <c r="N2119" s="54">
        <v>60</v>
      </c>
      <c r="O2119" s="55">
        <f t="shared" si="573"/>
        <v>882.80000000000007</v>
      </c>
      <c r="P2119" s="57">
        <f t="shared" si="575"/>
        <v>882</v>
      </c>
      <c r="Q2119" s="23"/>
      <c r="R2119" s="23"/>
      <c r="S2119" s="46">
        <v>25</v>
      </c>
      <c r="T2119" s="46">
        <v>25</v>
      </c>
      <c r="U2119" s="46">
        <f t="shared" si="557"/>
        <v>200</v>
      </c>
      <c r="V2119" s="15">
        <f t="shared" si="574"/>
        <v>250</v>
      </c>
      <c r="Y2119" s="4"/>
      <c r="Z2119" s="4"/>
      <c r="AA2119" s="4"/>
      <c r="AB2119" s="4"/>
      <c r="AC2119" s="4"/>
      <c r="AD2119" s="4"/>
      <c r="AE2119" s="4"/>
      <c r="AF2119" s="4"/>
      <c r="AG2119" s="4"/>
      <c r="AH2119" s="4"/>
      <c r="AI2119" s="4"/>
    </row>
    <row r="2120" spans="1:35" ht="13.5" customHeight="1">
      <c r="A2120" s="235" t="str">
        <f t="shared" si="567"/>
        <v>LW6 14080Podstawowy</v>
      </c>
      <c r="B2120" s="18" t="s">
        <v>109</v>
      </c>
      <c r="C2120" s="14" t="s">
        <v>431</v>
      </c>
      <c r="D2120" s="15">
        <v>140</v>
      </c>
      <c r="E2120" s="13">
        <v>80</v>
      </c>
      <c r="F2120" s="61" t="s">
        <v>3703</v>
      </c>
      <c r="G2120" s="43" t="str">
        <f t="shared" si="568"/>
        <v>60,31</v>
      </c>
      <c r="H2120" s="43" t="str">
        <f t="shared" si="569"/>
        <v>60,31</v>
      </c>
      <c r="I2120" s="43">
        <f t="shared" si="570"/>
        <v>63.31</v>
      </c>
      <c r="J2120" s="61" t="s">
        <v>3735</v>
      </c>
      <c r="K2120" s="58" t="str">
        <f t="shared" si="571"/>
        <v>812,80</v>
      </c>
      <c r="L2120" s="47">
        <f t="shared" si="572"/>
        <v>813</v>
      </c>
      <c r="M2120" s="53">
        <v>1.1000000000000001</v>
      </c>
      <c r="N2120" s="54">
        <v>60</v>
      </c>
      <c r="O2120" s="55">
        <f t="shared" si="573"/>
        <v>954.30000000000007</v>
      </c>
      <c r="P2120" s="57">
        <f t="shared" si="575"/>
        <v>954</v>
      </c>
      <c r="Q2120" s="23"/>
      <c r="R2120" s="23"/>
      <c r="S2120" s="46">
        <v>25</v>
      </c>
      <c r="T2120" s="46">
        <v>25</v>
      </c>
      <c r="U2120" s="46">
        <f t="shared" si="557"/>
        <v>200</v>
      </c>
      <c r="V2120" s="15">
        <f t="shared" si="574"/>
        <v>250</v>
      </c>
    </row>
    <row r="2121" spans="1:35" ht="13.5" customHeight="1">
      <c r="A2121" s="235" t="str">
        <f t="shared" si="567"/>
        <v>LW7 14080Podstawowy</v>
      </c>
      <c r="B2121" s="18" t="s">
        <v>110</v>
      </c>
      <c r="C2121" s="14" t="s">
        <v>431</v>
      </c>
      <c r="D2121" s="15">
        <v>140</v>
      </c>
      <c r="E2121" s="13">
        <v>80</v>
      </c>
      <c r="F2121" s="61" t="s">
        <v>3704</v>
      </c>
      <c r="G2121" s="43" t="str">
        <f t="shared" si="568"/>
        <v>55,35</v>
      </c>
      <c r="H2121" s="43" t="str">
        <f t="shared" si="569"/>
        <v>55,35</v>
      </c>
      <c r="I2121" s="43">
        <f t="shared" si="570"/>
        <v>58.35</v>
      </c>
      <c r="J2121" s="61" t="s">
        <v>3736</v>
      </c>
      <c r="K2121" s="58" t="str">
        <f t="shared" si="571"/>
        <v>711,66</v>
      </c>
      <c r="L2121" s="47">
        <f t="shared" si="572"/>
        <v>712</v>
      </c>
      <c r="M2121" s="53">
        <v>1.1000000000000001</v>
      </c>
      <c r="N2121" s="54">
        <v>60</v>
      </c>
      <c r="O2121" s="55">
        <f t="shared" si="573"/>
        <v>843.2</v>
      </c>
      <c r="P2121" s="57">
        <f t="shared" si="575"/>
        <v>843</v>
      </c>
      <c r="Q2121" s="23"/>
      <c r="R2121" s="23"/>
      <c r="S2121" s="46">
        <v>25</v>
      </c>
      <c r="T2121" s="46">
        <v>25</v>
      </c>
      <c r="U2121" s="46">
        <f t="shared" si="557"/>
        <v>200</v>
      </c>
      <c r="V2121" s="15">
        <f t="shared" si="574"/>
        <v>250</v>
      </c>
    </row>
    <row r="2122" spans="1:35" ht="13.5" customHeight="1">
      <c r="A2122" s="235" t="str">
        <f t="shared" si="567"/>
        <v>LW8 14080Podstawowy</v>
      </c>
      <c r="B2122" s="18" t="s">
        <v>111</v>
      </c>
      <c r="C2122" s="14" t="s">
        <v>431</v>
      </c>
      <c r="D2122" s="15">
        <v>140</v>
      </c>
      <c r="E2122" s="13">
        <v>80</v>
      </c>
      <c r="F2122" s="61" t="s">
        <v>3705</v>
      </c>
      <c r="G2122" s="43" t="str">
        <f t="shared" si="568"/>
        <v>58,54</v>
      </c>
      <c r="H2122" s="43" t="str">
        <f t="shared" si="569"/>
        <v>58,54</v>
      </c>
      <c r="I2122" s="43">
        <f t="shared" si="570"/>
        <v>61.54</v>
      </c>
      <c r="J2122" s="61" t="s">
        <v>3737</v>
      </c>
      <c r="K2122" s="58" t="str">
        <f t="shared" si="571"/>
        <v>777,06</v>
      </c>
      <c r="L2122" s="47">
        <f t="shared" si="572"/>
        <v>778</v>
      </c>
      <c r="M2122" s="53">
        <v>1.1000000000000001</v>
      </c>
      <c r="N2122" s="54">
        <v>60</v>
      </c>
      <c r="O2122" s="55">
        <f t="shared" si="573"/>
        <v>915.80000000000007</v>
      </c>
      <c r="P2122" s="57">
        <f t="shared" si="575"/>
        <v>915</v>
      </c>
      <c r="Q2122" s="23"/>
      <c r="R2122" s="23"/>
      <c r="S2122" s="46">
        <v>25</v>
      </c>
      <c r="T2122" s="46">
        <v>25</v>
      </c>
      <c r="U2122" s="46">
        <f t="shared" si="557"/>
        <v>200</v>
      </c>
      <c r="V2122" s="15">
        <f t="shared" si="574"/>
        <v>250</v>
      </c>
    </row>
    <row r="2123" spans="1:35" ht="13.5" customHeight="1">
      <c r="A2123" s="235" t="str">
        <f t="shared" si="567"/>
        <v>LW9 14080Podstawowy</v>
      </c>
      <c r="B2123" s="18" t="s">
        <v>112</v>
      </c>
      <c r="C2123" s="14" t="s">
        <v>431</v>
      </c>
      <c r="D2123" s="15">
        <v>140</v>
      </c>
      <c r="E2123" s="13">
        <v>80</v>
      </c>
      <c r="F2123" s="61" t="s">
        <v>3706</v>
      </c>
      <c r="G2123" s="43" t="str">
        <f t="shared" si="568"/>
        <v>56,87</v>
      </c>
      <c r="H2123" s="43" t="str">
        <f t="shared" si="569"/>
        <v>56,87</v>
      </c>
      <c r="I2123" s="43">
        <f t="shared" si="570"/>
        <v>59.87</v>
      </c>
      <c r="J2123" s="61" t="s">
        <v>3738</v>
      </c>
      <c r="K2123" s="58" t="str">
        <f t="shared" si="571"/>
        <v>814,69</v>
      </c>
      <c r="L2123" s="47">
        <f t="shared" si="572"/>
        <v>815</v>
      </c>
      <c r="M2123" s="53">
        <v>1.1000000000000001</v>
      </c>
      <c r="N2123" s="54">
        <v>60</v>
      </c>
      <c r="O2123" s="55">
        <f t="shared" si="573"/>
        <v>956.50000000000011</v>
      </c>
      <c r="P2123" s="57">
        <f t="shared" si="575"/>
        <v>956</v>
      </c>
      <c r="Q2123" s="23"/>
      <c r="R2123" s="23"/>
      <c r="S2123" s="46">
        <v>25</v>
      </c>
      <c r="T2123" s="46">
        <v>25</v>
      </c>
      <c r="U2123" s="46">
        <f t="shared" si="557"/>
        <v>200</v>
      </c>
      <c r="V2123" s="15">
        <f t="shared" si="574"/>
        <v>250</v>
      </c>
    </row>
    <row r="2124" spans="1:35" ht="13.5" customHeight="1">
      <c r="A2124" s="235" t="str">
        <f t="shared" si="567"/>
        <v>LW10 14080Podstawowy</v>
      </c>
      <c r="B2124" s="18" t="s">
        <v>94</v>
      </c>
      <c r="C2124" s="14" t="s">
        <v>431</v>
      </c>
      <c r="D2124" s="15">
        <v>140</v>
      </c>
      <c r="E2124" s="13">
        <v>80</v>
      </c>
      <c r="F2124" s="61" t="s">
        <v>78</v>
      </c>
      <c r="G2124" s="43" t="str">
        <f t="shared" si="568"/>
        <v>60,04</v>
      </c>
      <c r="H2124" s="43" t="str">
        <f t="shared" si="569"/>
        <v>60,04</v>
      </c>
      <c r="I2124" s="43">
        <f t="shared" si="570"/>
        <v>63.04</v>
      </c>
      <c r="J2124" s="61" t="s">
        <v>3739</v>
      </c>
      <c r="K2124" s="58" t="str">
        <f t="shared" si="571"/>
        <v>879,99</v>
      </c>
      <c r="L2124" s="47">
        <f t="shared" si="572"/>
        <v>880</v>
      </c>
      <c r="M2124" s="53">
        <v>1.1000000000000001</v>
      </c>
      <c r="N2124" s="54">
        <v>60</v>
      </c>
      <c r="O2124" s="55">
        <f t="shared" si="573"/>
        <v>1028</v>
      </c>
      <c r="P2124" s="57">
        <f t="shared" si="575"/>
        <v>1028</v>
      </c>
      <c r="Q2124" s="23"/>
      <c r="R2124" s="23"/>
      <c r="S2124" s="46">
        <v>25</v>
      </c>
      <c r="T2124" s="46">
        <v>25</v>
      </c>
      <c r="U2124" s="46">
        <f t="shared" si="557"/>
        <v>200</v>
      </c>
      <c r="V2124" s="15">
        <f t="shared" si="574"/>
        <v>250</v>
      </c>
      <c r="AA2124" s="8"/>
      <c r="AB2124" s="7"/>
    </row>
    <row r="2125" spans="1:35" ht="13.5" customHeight="1">
      <c r="A2125" s="235" t="str">
        <f t="shared" si="567"/>
        <v>LW11 14080Podstawowy</v>
      </c>
      <c r="B2125" s="18" t="s">
        <v>95</v>
      </c>
      <c r="C2125" s="14" t="s">
        <v>431</v>
      </c>
      <c r="D2125" s="15">
        <v>140</v>
      </c>
      <c r="E2125" s="13">
        <v>80</v>
      </c>
      <c r="F2125" s="61" t="s">
        <v>3707</v>
      </c>
      <c r="G2125" s="43" t="str">
        <f t="shared" si="568"/>
        <v>63,11</v>
      </c>
      <c r="H2125" s="43" t="str">
        <f t="shared" si="569"/>
        <v>63,11</v>
      </c>
      <c r="I2125" s="43">
        <f t="shared" si="570"/>
        <v>66.11</v>
      </c>
      <c r="J2125" s="61" t="s">
        <v>3740</v>
      </c>
      <c r="K2125" s="58" t="str">
        <f t="shared" si="571"/>
        <v>768,37</v>
      </c>
      <c r="L2125" s="47">
        <f t="shared" si="572"/>
        <v>769</v>
      </c>
      <c r="M2125" s="53">
        <v>1.1000000000000001</v>
      </c>
      <c r="N2125" s="54">
        <v>60</v>
      </c>
      <c r="O2125" s="55">
        <f t="shared" si="573"/>
        <v>905.90000000000009</v>
      </c>
      <c r="P2125" s="57">
        <f t="shared" si="575"/>
        <v>905</v>
      </c>
      <c r="Q2125" s="23"/>
      <c r="R2125" s="23"/>
      <c r="S2125" s="46">
        <v>25</v>
      </c>
      <c r="T2125" s="46">
        <v>25</v>
      </c>
      <c r="U2125" s="46">
        <f t="shared" si="557"/>
        <v>220</v>
      </c>
      <c r="V2125" s="15">
        <f t="shared" si="574"/>
        <v>270</v>
      </c>
      <c r="AA2125" s="8"/>
      <c r="AB2125" s="5"/>
      <c r="AC2125" s="4"/>
    </row>
    <row r="2126" spans="1:35" ht="13.5" customHeight="1">
      <c r="A2126" s="235" t="str">
        <f t="shared" si="567"/>
        <v>LW12 14080Podstawowy</v>
      </c>
      <c r="B2126" s="18" t="s">
        <v>96</v>
      </c>
      <c r="C2126" s="14" t="s">
        <v>431</v>
      </c>
      <c r="D2126" s="15">
        <v>140</v>
      </c>
      <c r="E2126" s="13">
        <v>80</v>
      </c>
      <c r="F2126" s="61" t="s">
        <v>3708</v>
      </c>
      <c r="G2126" s="43" t="str">
        <f t="shared" si="568"/>
        <v>66,29</v>
      </c>
      <c r="H2126" s="43" t="str">
        <f t="shared" si="569"/>
        <v>66,29</v>
      </c>
      <c r="I2126" s="43">
        <f t="shared" si="570"/>
        <v>69.290000000000006</v>
      </c>
      <c r="J2126" s="61" t="s">
        <v>3741</v>
      </c>
      <c r="K2126" s="58" t="str">
        <f t="shared" si="571"/>
        <v>871,89</v>
      </c>
      <c r="L2126" s="47">
        <f t="shared" si="572"/>
        <v>872</v>
      </c>
      <c r="M2126" s="53">
        <v>1.1000000000000001</v>
      </c>
      <c r="N2126" s="54">
        <v>60</v>
      </c>
      <c r="O2126" s="55">
        <f t="shared" si="573"/>
        <v>1019.2</v>
      </c>
      <c r="P2126" s="57">
        <f t="shared" si="575"/>
        <v>1019</v>
      </c>
      <c r="Q2126" s="23"/>
      <c r="R2126" s="23"/>
      <c r="S2126" s="46">
        <v>25</v>
      </c>
      <c r="T2126" s="46">
        <v>25</v>
      </c>
      <c r="U2126" s="46">
        <f t="shared" si="557"/>
        <v>220</v>
      </c>
      <c r="V2126" s="15">
        <f t="shared" si="574"/>
        <v>270</v>
      </c>
      <c r="AA2126" s="8"/>
      <c r="AB2126" s="5"/>
      <c r="AC2126" s="4"/>
    </row>
    <row r="2127" spans="1:35" ht="13.5" customHeight="1">
      <c r="A2127" s="235" t="str">
        <f t="shared" si="567"/>
        <v>LW13 14080Podstawowy</v>
      </c>
      <c r="B2127" s="18" t="s">
        <v>97</v>
      </c>
      <c r="C2127" s="14" t="s">
        <v>431</v>
      </c>
      <c r="D2127" s="15">
        <v>140</v>
      </c>
      <c r="E2127" s="13">
        <v>80</v>
      </c>
      <c r="F2127" s="61" t="s">
        <v>3709</v>
      </c>
      <c r="G2127" s="43" t="str">
        <f t="shared" si="568"/>
        <v>63,89</v>
      </c>
      <c r="H2127" s="43" t="str">
        <f t="shared" si="569"/>
        <v>63,89</v>
      </c>
      <c r="I2127" s="43">
        <f t="shared" si="570"/>
        <v>66.89</v>
      </c>
      <c r="J2127" s="61" t="s">
        <v>3742</v>
      </c>
      <c r="K2127" s="58" t="str">
        <f t="shared" si="571"/>
        <v>864,94</v>
      </c>
      <c r="L2127" s="47">
        <f t="shared" si="572"/>
        <v>865</v>
      </c>
      <c r="M2127" s="53">
        <v>1.1000000000000001</v>
      </c>
      <c r="N2127" s="54">
        <v>60</v>
      </c>
      <c r="O2127" s="55">
        <f t="shared" si="573"/>
        <v>1011.5000000000001</v>
      </c>
      <c r="P2127" s="57">
        <f t="shared" si="575"/>
        <v>1011</v>
      </c>
      <c r="Q2127" s="23"/>
      <c r="R2127" s="23"/>
      <c r="S2127" s="46">
        <v>25</v>
      </c>
      <c r="T2127" s="46">
        <v>25</v>
      </c>
      <c r="U2127" s="46">
        <f t="shared" si="557"/>
        <v>220</v>
      </c>
      <c r="V2127" s="15">
        <f t="shared" si="574"/>
        <v>270</v>
      </c>
      <c r="AA2127" s="8"/>
      <c r="AB2127" s="5"/>
      <c r="AC2127" s="4"/>
    </row>
    <row r="2128" spans="1:35" ht="13.5" customHeight="1">
      <c r="A2128" s="235" t="str">
        <f t="shared" si="567"/>
        <v>LW14 14080Podstawowy</v>
      </c>
      <c r="B2128" s="18" t="s">
        <v>98</v>
      </c>
      <c r="C2128" s="14" t="s">
        <v>431</v>
      </c>
      <c r="D2128" s="15">
        <v>140</v>
      </c>
      <c r="E2128" s="13">
        <v>80</v>
      </c>
      <c r="F2128" s="61" t="s">
        <v>3710</v>
      </c>
      <c r="G2128" s="43" t="str">
        <f t="shared" si="568"/>
        <v>67,07</v>
      </c>
      <c r="H2128" s="43" t="str">
        <f t="shared" si="569"/>
        <v>67,07</v>
      </c>
      <c r="I2128" s="43">
        <f t="shared" si="570"/>
        <v>70.069999999999993</v>
      </c>
      <c r="J2128" s="61" t="s">
        <v>3743</v>
      </c>
      <c r="K2128" s="58" t="str">
        <f t="shared" si="571"/>
        <v>952,64</v>
      </c>
      <c r="L2128" s="47">
        <f t="shared" si="572"/>
        <v>953</v>
      </c>
      <c r="M2128" s="53">
        <v>1.1000000000000001</v>
      </c>
      <c r="N2128" s="54">
        <v>60</v>
      </c>
      <c r="O2128" s="55">
        <f t="shared" si="573"/>
        <v>1108.3000000000002</v>
      </c>
      <c r="P2128" s="57">
        <f t="shared" si="575"/>
        <v>1108</v>
      </c>
      <c r="Q2128" s="23"/>
      <c r="R2128" s="23"/>
      <c r="S2128" s="46">
        <v>25</v>
      </c>
      <c r="T2128" s="46">
        <v>25</v>
      </c>
      <c r="U2128" s="46">
        <f t="shared" si="557"/>
        <v>220</v>
      </c>
      <c r="V2128" s="15">
        <f t="shared" si="574"/>
        <v>270</v>
      </c>
      <c r="AA2128" s="8"/>
      <c r="AB2128" s="5"/>
      <c r="AC2128" s="4"/>
    </row>
    <row r="2129" spans="1:29" ht="13.5" customHeight="1">
      <c r="A2129" s="235" t="str">
        <f t="shared" si="567"/>
        <v>LW15 14080Podstawowy</v>
      </c>
      <c r="B2129" s="18" t="s">
        <v>99</v>
      </c>
      <c r="C2129" s="14" t="s">
        <v>431</v>
      </c>
      <c r="D2129" s="15">
        <v>140</v>
      </c>
      <c r="E2129" s="13">
        <v>80</v>
      </c>
      <c r="F2129" s="61" t="s">
        <v>3711</v>
      </c>
      <c r="G2129" s="43" t="str">
        <f t="shared" si="568"/>
        <v>62,35</v>
      </c>
      <c r="H2129" s="43" t="str">
        <f t="shared" si="569"/>
        <v>62,35</v>
      </c>
      <c r="I2129" s="43">
        <f t="shared" si="570"/>
        <v>65.349999999999994</v>
      </c>
      <c r="J2129" s="61" t="s">
        <v>42</v>
      </c>
      <c r="K2129" s="58" t="str">
        <f t="shared" si="571"/>
        <v>731,84</v>
      </c>
      <c r="L2129" s="47">
        <f t="shared" si="572"/>
        <v>732</v>
      </c>
      <c r="M2129" s="53">
        <v>1.1000000000000001</v>
      </c>
      <c r="N2129" s="54">
        <v>60</v>
      </c>
      <c r="O2129" s="55">
        <f t="shared" si="573"/>
        <v>865.2</v>
      </c>
      <c r="P2129" s="57">
        <f t="shared" si="575"/>
        <v>865</v>
      </c>
      <c r="Q2129" s="23"/>
      <c r="R2129" s="23"/>
      <c r="S2129" s="46">
        <v>25</v>
      </c>
      <c r="T2129" s="46">
        <v>25</v>
      </c>
      <c r="U2129" s="46">
        <f t="shared" si="557"/>
        <v>220</v>
      </c>
      <c r="V2129" s="15">
        <f t="shared" si="574"/>
        <v>270</v>
      </c>
      <c r="AA2129" s="8"/>
      <c r="AB2129" s="5"/>
      <c r="AC2129" s="4"/>
    </row>
    <row r="2130" spans="1:29" ht="13.5" customHeight="1">
      <c r="A2130" s="235" t="str">
        <f t="shared" si="567"/>
        <v>LW16 14080Podstawowy</v>
      </c>
      <c r="B2130" s="18" t="s">
        <v>100</v>
      </c>
      <c r="C2130" s="14" t="s">
        <v>431</v>
      </c>
      <c r="D2130" s="15">
        <v>140</v>
      </c>
      <c r="E2130" s="13">
        <v>80</v>
      </c>
      <c r="F2130" s="61" t="s">
        <v>3712</v>
      </c>
      <c r="G2130" s="43" t="str">
        <f t="shared" si="568"/>
        <v>65,56</v>
      </c>
      <c r="H2130" s="43" t="str">
        <f t="shared" si="569"/>
        <v>65,56</v>
      </c>
      <c r="I2130" s="43">
        <f t="shared" si="570"/>
        <v>68.56</v>
      </c>
      <c r="J2130" s="61" t="s">
        <v>3744</v>
      </c>
      <c r="K2130" s="58" t="str">
        <f t="shared" si="571"/>
        <v>865,58</v>
      </c>
      <c r="L2130" s="47">
        <f t="shared" si="572"/>
        <v>866</v>
      </c>
      <c r="M2130" s="53">
        <v>1.1000000000000001</v>
      </c>
      <c r="N2130" s="54">
        <v>60</v>
      </c>
      <c r="O2130" s="55">
        <f t="shared" si="573"/>
        <v>1012.6</v>
      </c>
      <c r="P2130" s="57">
        <f t="shared" si="575"/>
        <v>1012</v>
      </c>
      <c r="Q2130" s="23"/>
      <c r="R2130" s="23"/>
      <c r="S2130" s="46">
        <v>25</v>
      </c>
      <c r="T2130" s="46">
        <v>25</v>
      </c>
      <c r="U2130" s="46">
        <f t="shared" si="557"/>
        <v>220</v>
      </c>
      <c r="V2130" s="15">
        <f t="shared" si="574"/>
        <v>270</v>
      </c>
      <c r="AB2130" s="4"/>
      <c r="AC2130" s="4"/>
    </row>
    <row r="2131" spans="1:29" ht="13.5" customHeight="1">
      <c r="A2131" s="235" t="str">
        <f t="shared" si="567"/>
        <v>LW17 14080Podstawowy</v>
      </c>
      <c r="B2131" s="18" t="s">
        <v>101</v>
      </c>
      <c r="C2131" s="14" t="s">
        <v>431</v>
      </c>
      <c r="D2131" s="15">
        <v>140</v>
      </c>
      <c r="E2131" s="13">
        <v>80</v>
      </c>
      <c r="F2131" s="61" t="s">
        <v>3713</v>
      </c>
      <c r="G2131" s="43" t="str">
        <f t="shared" si="568"/>
        <v>63,71</v>
      </c>
      <c r="H2131" s="43" t="str">
        <f t="shared" si="569"/>
        <v>63,71</v>
      </c>
      <c r="I2131" s="43">
        <f t="shared" si="570"/>
        <v>66.710000000000008</v>
      </c>
      <c r="J2131" s="61" t="s">
        <v>3745</v>
      </c>
      <c r="K2131" s="58" t="str">
        <f t="shared" si="571"/>
        <v>932,77</v>
      </c>
      <c r="L2131" s="47">
        <f t="shared" si="572"/>
        <v>933</v>
      </c>
      <c r="M2131" s="53">
        <v>1.1000000000000001</v>
      </c>
      <c r="N2131" s="54">
        <v>60</v>
      </c>
      <c r="O2131" s="55">
        <f t="shared" si="573"/>
        <v>1086.3000000000002</v>
      </c>
      <c r="P2131" s="57">
        <f t="shared" si="575"/>
        <v>1086</v>
      </c>
      <c r="Q2131" s="23"/>
      <c r="R2131" s="23"/>
      <c r="S2131" s="46">
        <v>25</v>
      </c>
      <c r="T2131" s="46">
        <v>25</v>
      </c>
      <c r="U2131" s="46">
        <f t="shared" si="557"/>
        <v>220</v>
      </c>
      <c r="V2131" s="15">
        <f t="shared" si="574"/>
        <v>270</v>
      </c>
      <c r="AB2131" s="40"/>
      <c r="AC2131" s="4"/>
    </row>
    <row r="2132" spans="1:29" ht="13.5" customHeight="1">
      <c r="A2132" s="235" t="str">
        <f t="shared" si="567"/>
        <v>LW18 14080Podstawowy</v>
      </c>
      <c r="B2132" s="18" t="s">
        <v>102</v>
      </c>
      <c r="C2132" s="14" t="s">
        <v>431</v>
      </c>
      <c r="D2132" s="15">
        <v>140</v>
      </c>
      <c r="E2132" s="13">
        <v>80</v>
      </c>
      <c r="F2132" s="61" t="s">
        <v>3714</v>
      </c>
      <c r="G2132" s="43" t="str">
        <f t="shared" si="568"/>
        <v>66,89</v>
      </c>
      <c r="H2132" s="43" t="str">
        <f t="shared" si="569"/>
        <v>66,89</v>
      </c>
      <c r="I2132" s="43">
        <f t="shared" si="570"/>
        <v>69.89</v>
      </c>
      <c r="J2132" s="61" t="s">
        <v>3746</v>
      </c>
      <c r="K2132" s="58" t="str">
        <f t="shared" si="571"/>
        <v>985,34</v>
      </c>
      <c r="L2132" s="47">
        <f t="shared" si="572"/>
        <v>986</v>
      </c>
      <c r="M2132" s="53">
        <v>1.1000000000000001</v>
      </c>
      <c r="N2132" s="54">
        <v>60</v>
      </c>
      <c r="O2132" s="55">
        <f t="shared" si="573"/>
        <v>1144.6000000000001</v>
      </c>
      <c r="P2132" s="57">
        <f t="shared" si="575"/>
        <v>1144</v>
      </c>
      <c r="Q2132" s="23"/>
      <c r="R2132" s="23"/>
      <c r="S2132" s="46">
        <v>25</v>
      </c>
      <c r="T2132" s="46">
        <v>25</v>
      </c>
      <c r="U2132" s="46">
        <f t="shared" si="557"/>
        <v>220</v>
      </c>
      <c r="V2132" s="15">
        <f t="shared" si="574"/>
        <v>270</v>
      </c>
    </row>
    <row r="2133" spans="1:29" ht="13.5" customHeight="1">
      <c r="A2133" s="235" t="str">
        <f t="shared" si="567"/>
        <v>LW19 14080Podstawowy</v>
      </c>
      <c r="B2133" s="18" t="s">
        <v>103</v>
      </c>
      <c r="C2133" s="14" t="s">
        <v>431</v>
      </c>
      <c r="D2133" s="15">
        <v>140</v>
      </c>
      <c r="E2133" s="13">
        <v>80</v>
      </c>
      <c r="F2133" s="61" t="s">
        <v>3715</v>
      </c>
      <c r="G2133" s="43" t="str">
        <f t="shared" si="568"/>
        <v>62,21</v>
      </c>
      <c r="H2133" s="43" t="str">
        <f t="shared" si="569"/>
        <v>62,21</v>
      </c>
      <c r="I2133" s="43">
        <f t="shared" si="570"/>
        <v>65.210000000000008</v>
      </c>
      <c r="J2133" s="61" t="s">
        <v>3747</v>
      </c>
      <c r="K2133" s="58" t="str">
        <f t="shared" si="571"/>
        <v>807,51</v>
      </c>
      <c r="L2133" s="47">
        <f t="shared" si="572"/>
        <v>808</v>
      </c>
      <c r="M2133" s="53">
        <v>1.1000000000000001</v>
      </c>
      <c r="N2133" s="54">
        <v>60</v>
      </c>
      <c r="O2133" s="55">
        <f t="shared" si="573"/>
        <v>948.80000000000007</v>
      </c>
      <c r="P2133" s="57">
        <f t="shared" si="575"/>
        <v>948</v>
      </c>
      <c r="Q2133" s="23"/>
      <c r="R2133" s="23"/>
      <c r="S2133" s="46">
        <v>25</v>
      </c>
      <c r="T2133" s="46">
        <v>25</v>
      </c>
      <c r="U2133" s="46">
        <f t="shared" si="557"/>
        <v>220</v>
      </c>
      <c r="V2133" s="15">
        <f t="shared" si="574"/>
        <v>270</v>
      </c>
    </row>
    <row r="2134" spans="1:29" ht="13.5" customHeight="1">
      <c r="A2134" s="235" t="str">
        <f t="shared" si="567"/>
        <v>LW20 14080Podstawowy</v>
      </c>
      <c r="B2134" s="18" t="s">
        <v>105</v>
      </c>
      <c r="C2134" s="14" t="s">
        <v>431</v>
      </c>
      <c r="D2134" s="15">
        <v>140</v>
      </c>
      <c r="E2134" s="13">
        <v>80</v>
      </c>
      <c r="F2134" s="61" t="s">
        <v>3716</v>
      </c>
      <c r="G2134" s="43" t="str">
        <f t="shared" si="568"/>
        <v>65,42</v>
      </c>
      <c r="H2134" s="43" t="str">
        <f t="shared" si="569"/>
        <v>65,42</v>
      </c>
      <c r="I2134" s="43">
        <f t="shared" si="570"/>
        <v>68.42</v>
      </c>
      <c r="J2134" s="61" t="s">
        <v>3748</v>
      </c>
      <c r="K2134" s="58" t="str">
        <f t="shared" si="571"/>
        <v>895,58</v>
      </c>
      <c r="L2134" s="47">
        <f t="shared" si="572"/>
        <v>896</v>
      </c>
      <c r="M2134" s="53">
        <v>1.1000000000000001</v>
      </c>
      <c r="N2134" s="54">
        <v>60</v>
      </c>
      <c r="O2134" s="55">
        <f t="shared" si="573"/>
        <v>1045.6000000000001</v>
      </c>
      <c r="P2134" s="57">
        <f t="shared" si="575"/>
        <v>1045</v>
      </c>
      <c r="Q2134" s="23"/>
      <c r="R2134" s="23"/>
      <c r="S2134" s="46">
        <v>25</v>
      </c>
      <c r="T2134" s="46">
        <v>25</v>
      </c>
      <c r="U2134" s="46">
        <f t="shared" si="557"/>
        <v>220</v>
      </c>
      <c r="V2134" s="15">
        <f t="shared" si="574"/>
        <v>270</v>
      </c>
    </row>
    <row r="2135" spans="1:29" ht="13.5" customHeight="1">
      <c r="A2135" s="235" t="str">
        <f t="shared" si="567"/>
        <v>LW2514080Podstawowy</v>
      </c>
      <c r="B2135" s="18" t="s">
        <v>559</v>
      </c>
      <c r="C2135" s="14" t="s">
        <v>431</v>
      </c>
      <c r="D2135" s="15">
        <v>140</v>
      </c>
      <c r="E2135" s="13">
        <v>80</v>
      </c>
      <c r="F2135" s="61" t="s">
        <v>3429</v>
      </c>
      <c r="G2135" s="43" t="str">
        <f t="shared" si="568"/>
        <v>51,37</v>
      </c>
      <c r="H2135" s="43" t="str">
        <f t="shared" si="569"/>
        <v>51,37</v>
      </c>
      <c r="I2135" s="43">
        <f t="shared" si="570"/>
        <v>54.37</v>
      </c>
      <c r="J2135" s="61" t="s">
        <v>3749</v>
      </c>
      <c r="K2135" s="58" t="str">
        <f t="shared" si="571"/>
        <v>714,89</v>
      </c>
      <c r="L2135" s="47">
        <f t="shared" si="572"/>
        <v>715</v>
      </c>
      <c r="M2135" s="53">
        <v>1.1000000000000001</v>
      </c>
      <c r="N2135" s="54">
        <v>60</v>
      </c>
      <c r="O2135" s="55">
        <f t="shared" si="573"/>
        <v>846.50000000000011</v>
      </c>
      <c r="P2135" s="57">
        <f t="shared" si="575"/>
        <v>846</v>
      </c>
      <c r="Q2135" s="23"/>
      <c r="R2135" s="23"/>
      <c r="S2135" s="46">
        <v>25</v>
      </c>
      <c r="T2135" s="46">
        <v>25</v>
      </c>
      <c r="U2135" s="46">
        <f t="shared" ref="U2135:U2185" si="576">IF(I2135&lt;=$AA$5,$AB$4,IF(I2135&lt;=$AA$15,$AB$6,IF(I2135&lt;=$AA$17,$AB$16,IF(I2135&lt;=$AA$19,AB$18,IF(I2135&lt;=$AA$21,AB$20,IF(I2135&lt;=$AA$23,AB$22,AB$23))))))</f>
        <v>180</v>
      </c>
      <c r="V2135" s="15">
        <f t="shared" si="574"/>
        <v>230</v>
      </c>
    </row>
    <row r="2136" spans="1:29" ht="13.5" customHeight="1">
      <c r="A2136" s="235" t="str">
        <f t="shared" si="567"/>
        <v>LW2614080Podstawowy</v>
      </c>
      <c r="B2136" s="18" t="s">
        <v>560</v>
      </c>
      <c r="C2136" s="14" t="s">
        <v>431</v>
      </c>
      <c r="D2136" s="15">
        <v>140</v>
      </c>
      <c r="E2136" s="13">
        <v>80</v>
      </c>
      <c r="F2136" s="61" t="s">
        <v>3717</v>
      </c>
      <c r="G2136" s="43" t="str">
        <f t="shared" si="568"/>
        <v>54,55</v>
      </c>
      <c r="H2136" s="43" t="str">
        <f t="shared" si="569"/>
        <v>54,55</v>
      </c>
      <c r="I2136" s="43">
        <f t="shared" si="570"/>
        <v>57.55</v>
      </c>
      <c r="J2136" s="61" t="s">
        <v>3750</v>
      </c>
      <c r="K2136" s="58" t="str">
        <f t="shared" si="571"/>
        <v>838,69</v>
      </c>
      <c r="L2136" s="47">
        <f t="shared" si="572"/>
        <v>839</v>
      </c>
      <c r="M2136" s="53">
        <v>1.1000000000000001</v>
      </c>
      <c r="N2136" s="54">
        <v>60</v>
      </c>
      <c r="O2136" s="55">
        <f t="shared" si="573"/>
        <v>982.90000000000009</v>
      </c>
      <c r="P2136" s="57">
        <f t="shared" si="575"/>
        <v>982</v>
      </c>
      <c r="Q2136" s="23"/>
      <c r="R2136" s="23"/>
      <c r="S2136" s="46">
        <v>25</v>
      </c>
      <c r="T2136" s="46">
        <v>25</v>
      </c>
      <c r="U2136" s="46">
        <f t="shared" si="576"/>
        <v>200</v>
      </c>
      <c r="V2136" s="15">
        <f t="shared" si="574"/>
        <v>250</v>
      </c>
    </row>
    <row r="2137" spans="1:29" ht="13.5" customHeight="1">
      <c r="A2137" s="235" t="str">
        <f t="shared" si="567"/>
        <v>LW2714080Podstawowy</v>
      </c>
      <c r="B2137" s="18" t="s">
        <v>1738</v>
      </c>
      <c r="C2137" s="14" t="s">
        <v>431</v>
      </c>
      <c r="D2137" s="15">
        <v>140</v>
      </c>
      <c r="E2137" s="13">
        <v>80</v>
      </c>
      <c r="F2137" s="61" t="s">
        <v>3718</v>
      </c>
      <c r="G2137" s="43" t="str">
        <f t="shared" si="568"/>
        <v>55,12</v>
      </c>
      <c r="H2137" s="43" t="str">
        <f t="shared" si="569"/>
        <v>55,12</v>
      </c>
      <c r="I2137" s="43">
        <f t="shared" si="570"/>
        <v>58.12</v>
      </c>
      <c r="J2137" s="61" t="s">
        <v>3751</v>
      </c>
      <c r="K2137" s="58" t="str">
        <f t="shared" si="571"/>
        <v>804,54</v>
      </c>
      <c r="L2137" s="47">
        <f t="shared" si="572"/>
        <v>805</v>
      </c>
      <c r="M2137" s="53">
        <v>1.1000000000000001</v>
      </c>
      <c r="N2137" s="54">
        <v>60</v>
      </c>
      <c r="O2137" s="55">
        <f t="shared" si="573"/>
        <v>945.50000000000011</v>
      </c>
      <c r="P2137" s="57">
        <f t="shared" si="575"/>
        <v>945</v>
      </c>
      <c r="Q2137" s="23"/>
      <c r="R2137" s="23"/>
      <c r="S2137" s="46">
        <v>25</v>
      </c>
      <c r="T2137" s="46">
        <v>25</v>
      </c>
      <c r="U2137" s="46">
        <f t="shared" si="576"/>
        <v>200</v>
      </c>
      <c r="V2137" s="15">
        <f t="shared" si="574"/>
        <v>250</v>
      </c>
    </row>
    <row r="2138" spans="1:29" ht="13.5" customHeight="1">
      <c r="A2138" s="235" t="str">
        <f t="shared" si="567"/>
        <v>LW2814080Podstawowy</v>
      </c>
      <c r="B2138" s="18" t="s">
        <v>1739</v>
      </c>
      <c r="C2138" s="14" t="s">
        <v>431</v>
      </c>
      <c r="D2138" s="15">
        <v>140</v>
      </c>
      <c r="E2138" s="13">
        <v>80</v>
      </c>
      <c r="F2138" s="61" t="s">
        <v>55</v>
      </c>
      <c r="G2138" s="43" t="str">
        <f t="shared" si="568"/>
        <v>58,45</v>
      </c>
      <c r="H2138" s="43" t="str">
        <f t="shared" si="569"/>
        <v>58,45</v>
      </c>
      <c r="I2138" s="43">
        <f t="shared" si="570"/>
        <v>61.45</v>
      </c>
      <c r="J2138" s="61" t="s">
        <v>3752</v>
      </c>
      <c r="K2138" s="58" t="str">
        <f t="shared" si="571"/>
        <v>948,42</v>
      </c>
      <c r="L2138" s="47">
        <f t="shared" si="572"/>
        <v>949</v>
      </c>
      <c r="M2138" s="53">
        <v>1.1000000000000001</v>
      </c>
      <c r="N2138" s="54">
        <v>60</v>
      </c>
      <c r="O2138" s="55">
        <f t="shared" si="573"/>
        <v>1103.9000000000001</v>
      </c>
      <c r="P2138" s="57">
        <f t="shared" si="575"/>
        <v>1103</v>
      </c>
      <c r="Q2138" s="23"/>
      <c r="R2138" s="23"/>
      <c r="S2138" s="46">
        <v>25</v>
      </c>
      <c r="T2138" s="46">
        <v>25</v>
      </c>
      <c r="U2138" s="46">
        <f t="shared" si="576"/>
        <v>200</v>
      </c>
      <c r="V2138" s="15">
        <f t="shared" si="574"/>
        <v>250</v>
      </c>
    </row>
    <row r="2139" spans="1:29" ht="13.5" customHeight="1">
      <c r="A2139" s="235" t="str">
        <f t="shared" si="567"/>
        <v>LW2914080Podstawowy</v>
      </c>
      <c r="B2139" s="18" t="s">
        <v>1740</v>
      </c>
      <c r="C2139" s="14" t="s">
        <v>431</v>
      </c>
      <c r="D2139" s="15">
        <v>140</v>
      </c>
      <c r="E2139" s="13">
        <v>80</v>
      </c>
      <c r="F2139" s="61" t="s">
        <v>3061</v>
      </c>
      <c r="G2139" s="43" t="str">
        <f t="shared" si="568"/>
        <v>61,68</v>
      </c>
      <c r="H2139" s="43" t="str">
        <f t="shared" si="569"/>
        <v>61,68</v>
      </c>
      <c r="I2139" s="43">
        <f t="shared" si="570"/>
        <v>64.680000000000007</v>
      </c>
      <c r="J2139" s="61" t="s">
        <v>3579</v>
      </c>
      <c r="K2139" s="58" t="str">
        <f t="shared" si="571"/>
        <v>882,67</v>
      </c>
      <c r="L2139" s="47">
        <f t="shared" si="572"/>
        <v>883</v>
      </c>
      <c r="M2139" s="53">
        <v>1.1000000000000001</v>
      </c>
      <c r="N2139" s="54">
        <v>60</v>
      </c>
      <c r="O2139" s="55">
        <f t="shared" si="573"/>
        <v>1031.3000000000002</v>
      </c>
      <c r="P2139" s="57">
        <f t="shared" si="575"/>
        <v>1031</v>
      </c>
      <c r="Q2139" s="23"/>
      <c r="R2139" s="23"/>
      <c r="S2139" s="46">
        <v>25</v>
      </c>
      <c r="T2139" s="46">
        <v>25</v>
      </c>
      <c r="U2139" s="46">
        <f t="shared" si="576"/>
        <v>200</v>
      </c>
      <c r="V2139" s="15">
        <f t="shared" si="574"/>
        <v>250</v>
      </c>
    </row>
    <row r="2140" spans="1:29" ht="13.5" customHeight="1">
      <c r="A2140" s="235" t="str">
        <f t="shared" si="567"/>
        <v>LW3014080Podstawowy</v>
      </c>
      <c r="B2140" s="18" t="s">
        <v>1742</v>
      </c>
      <c r="C2140" s="14" t="s">
        <v>431</v>
      </c>
      <c r="D2140" s="15">
        <v>140</v>
      </c>
      <c r="E2140" s="13">
        <v>80</v>
      </c>
      <c r="F2140" s="61" t="s">
        <v>67</v>
      </c>
      <c r="G2140" s="43" t="str">
        <f t="shared" si="568"/>
        <v>65,01</v>
      </c>
      <c r="H2140" s="43" t="str">
        <f t="shared" si="569"/>
        <v>65,01</v>
      </c>
      <c r="I2140" s="43">
        <f t="shared" si="570"/>
        <v>68.010000000000005</v>
      </c>
      <c r="J2140" s="61" t="s">
        <v>3753</v>
      </c>
      <c r="K2140" s="58" t="str">
        <f t="shared" si="571"/>
        <v>1068,13</v>
      </c>
      <c r="L2140" s="47">
        <f t="shared" si="572"/>
        <v>1069</v>
      </c>
      <c r="M2140" s="53">
        <v>1.1000000000000001</v>
      </c>
      <c r="N2140" s="54">
        <v>60</v>
      </c>
      <c r="O2140" s="55">
        <f t="shared" si="573"/>
        <v>1235.9000000000001</v>
      </c>
      <c r="P2140" s="57">
        <f t="shared" si="575"/>
        <v>1235</v>
      </c>
      <c r="Q2140" s="23"/>
      <c r="R2140" s="23"/>
      <c r="S2140" s="46">
        <v>25</v>
      </c>
      <c r="T2140" s="46">
        <v>25</v>
      </c>
      <c r="U2140" s="46">
        <f t="shared" si="576"/>
        <v>220</v>
      </c>
      <c r="V2140" s="15">
        <f t="shared" si="574"/>
        <v>270</v>
      </c>
    </row>
    <row r="2141" spans="1:29" ht="13.5" customHeight="1">
      <c r="A2141" s="235" t="str">
        <f t="shared" si="567"/>
        <v>LW3114080Podstawowy</v>
      </c>
      <c r="B2141" s="18" t="s">
        <v>1743</v>
      </c>
      <c r="C2141" s="14" t="s">
        <v>431</v>
      </c>
      <c r="D2141" s="15">
        <v>140</v>
      </c>
      <c r="E2141" s="13">
        <v>80</v>
      </c>
      <c r="F2141" s="61" t="s">
        <v>3719</v>
      </c>
      <c r="G2141" s="43" t="str">
        <f t="shared" si="568"/>
        <v>66,33</v>
      </c>
      <c r="H2141" s="43" t="str">
        <f t="shared" si="569"/>
        <v>66,33</v>
      </c>
      <c r="I2141" s="43">
        <f t="shared" si="570"/>
        <v>69.33</v>
      </c>
      <c r="J2141" s="61" t="s">
        <v>3754</v>
      </c>
      <c r="K2141" s="58" t="str">
        <f t="shared" si="571"/>
        <v>1028,34</v>
      </c>
      <c r="L2141" s="47">
        <f t="shared" si="572"/>
        <v>1029</v>
      </c>
      <c r="M2141" s="53">
        <v>1.1000000000000001</v>
      </c>
      <c r="N2141" s="54">
        <v>60</v>
      </c>
      <c r="O2141" s="55">
        <f t="shared" si="573"/>
        <v>1191.9000000000001</v>
      </c>
      <c r="P2141" s="57">
        <f t="shared" si="575"/>
        <v>1191</v>
      </c>
      <c r="Q2141" s="23"/>
      <c r="R2141" s="23"/>
      <c r="S2141" s="46">
        <v>25</v>
      </c>
      <c r="T2141" s="46">
        <v>25</v>
      </c>
      <c r="U2141" s="46">
        <f t="shared" si="576"/>
        <v>220</v>
      </c>
      <c r="V2141" s="15">
        <f t="shared" si="574"/>
        <v>270</v>
      </c>
    </row>
    <row r="2142" spans="1:29" ht="13.5" customHeight="1">
      <c r="A2142" s="235" t="str">
        <f t="shared" si="567"/>
        <v>LW3214080Podstawowy</v>
      </c>
      <c r="B2142" s="18" t="s">
        <v>1744</v>
      </c>
      <c r="C2142" s="14" t="s">
        <v>431</v>
      </c>
      <c r="D2142" s="15">
        <v>140</v>
      </c>
      <c r="E2142" s="13">
        <v>80</v>
      </c>
      <c r="F2142" s="61" t="s">
        <v>3720</v>
      </c>
      <c r="G2142" s="43" t="str">
        <f t="shared" si="568"/>
        <v>69,66</v>
      </c>
      <c r="H2142" s="43" t="str">
        <f t="shared" si="569"/>
        <v>69,66</v>
      </c>
      <c r="I2142" s="43">
        <f t="shared" si="570"/>
        <v>72.66</v>
      </c>
      <c r="J2142" s="61" t="s">
        <v>3755</v>
      </c>
      <c r="K2142" s="58" t="str">
        <f t="shared" si="571"/>
        <v>1175,59</v>
      </c>
      <c r="L2142" s="47">
        <f t="shared" si="572"/>
        <v>1176</v>
      </c>
      <c r="M2142" s="53">
        <v>1.1000000000000001</v>
      </c>
      <c r="N2142" s="54">
        <v>60</v>
      </c>
      <c r="O2142" s="55">
        <f t="shared" si="573"/>
        <v>1353.6000000000001</v>
      </c>
      <c r="P2142" s="57">
        <f t="shared" si="575"/>
        <v>1353</v>
      </c>
      <c r="Q2142" s="23"/>
      <c r="R2142" s="23"/>
      <c r="S2142" s="46">
        <v>25</v>
      </c>
      <c r="T2142" s="46">
        <v>25</v>
      </c>
      <c r="U2142" s="46">
        <f t="shared" si="576"/>
        <v>220</v>
      </c>
      <c r="V2142" s="15">
        <f t="shared" si="574"/>
        <v>270</v>
      </c>
    </row>
    <row r="2143" spans="1:29" ht="13.5" customHeight="1">
      <c r="A2143" s="235" t="str">
        <f t="shared" si="567"/>
        <v>LW3314080Podstawowy</v>
      </c>
      <c r="B2143" s="18" t="s">
        <v>1745</v>
      </c>
      <c r="C2143" s="14" t="s">
        <v>431</v>
      </c>
      <c r="D2143" s="15">
        <v>140</v>
      </c>
      <c r="E2143" s="13">
        <v>80</v>
      </c>
      <c r="F2143" s="61" t="s">
        <v>3721</v>
      </c>
      <c r="G2143" s="43" t="str">
        <f t="shared" si="568"/>
        <v>71,61</v>
      </c>
      <c r="H2143" s="43" t="str">
        <f t="shared" si="569"/>
        <v>71,61</v>
      </c>
      <c r="I2143" s="43">
        <f t="shared" si="570"/>
        <v>74.61</v>
      </c>
      <c r="J2143" s="61" t="s">
        <v>3756</v>
      </c>
      <c r="K2143" s="58" t="str">
        <f t="shared" si="571"/>
        <v>1012,01</v>
      </c>
      <c r="L2143" s="47">
        <f t="shared" si="572"/>
        <v>1013</v>
      </c>
      <c r="M2143" s="53">
        <v>1.1000000000000001</v>
      </c>
      <c r="N2143" s="54">
        <v>60</v>
      </c>
      <c r="O2143" s="55">
        <f t="shared" si="573"/>
        <v>1174.3000000000002</v>
      </c>
      <c r="P2143" s="57">
        <f t="shared" si="575"/>
        <v>1174</v>
      </c>
      <c r="Q2143" s="23"/>
      <c r="R2143" s="23"/>
      <c r="S2143" s="46">
        <v>25</v>
      </c>
      <c r="T2143" s="46">
        <v>25</v>
      </c>
      <c r="U2143" s="46">
        <f t="shared" si="576"/>
        <v>220</v>
      </c>
      <c r="V2143" s="15">
        <f t="shared" si="574"/>
        <v>270</v>
      </c>
    </row>
    <row r="2144" spans="1:29" ht="13.5" customHeight="1">
      <c r="A2144" s="235" t="str">
        <f t="shared" si="567"/>
        <v>LW3414080Podstawowy</v>
      </c>
      <c r="B2144" s="18" t="s">
        <v>1746</v>
      </c>
      <c r="C2144" s="14" t="s">
        <v>431</v>
      </c>
      <c r="D2144" s="15">
        <v>140</v>
      </c>
      <c r="E2144" s="13">
        <v>80</v>
      </c>
      <c r="F2144" s="61" t="s">
        <v>3722</v>
      </c>
      <c r="G2144" s="43" t="str">
        <f t="shared" si="568"/>
        <v>70,08</v>
      </c>
      <c r="H2144" s="43" t="str">
        <f t="shared" si="569"/>
        <v>70,08</v>
      </c>
      <c r="I2144" s="43">
        <f t="shared" si="570"/>
        <v>73.08</v>
      </c>
      <c r="J2144" s="61" t="s">
        <v>3757</v>
      </c>
      <c r="K2144" s="58" t="str">
        <f t="shared" si="571"/>
        <v>1181,71</v>
      </c>
      <c r="L2144" s="47">
        <f t="shared" si="572"/>
        <v>1182</v>
      </c>
      <c r="M2144" s="53">
        <v>1.1000000000000001</v>
      </c>
      <c r="N2144" s="54">
        <v>60</v>
      </c>
      <c r="O2144" s="55">
        <f t="shared" si="573"/>
        <v>1360.2</v>
      </c>
      <c r="P2144" s="57">
        <f t="shared" si="575"/>
        <v>1360</v>
      </c>
      <c r="Q2144" s="23"/>
      <c r="R2144" s="23"/>
      <c r="S2144" s="46">
        <v>25</v>
      </c>
      <c r="T2144" s="46">
        <v>25</v>
      </c>
      <c r="U2144" s="46">
        <f t="shared" si="576"/>
        <v>220</v>
      </c>
      <c r="V2144" s="15">
        <f t="shared" si="574"/>
        <v>270</v>
      </c>
    </row>
    <row r="2145" spans="1:22" ht="13.5" customHeight="1">
      <c r="A2145" s="235" t="str">
        <f t="shared" si="567"/>
        <v>LW3514080Podstawowy</v>
      </c>
      <c r="B2145" s="18" t="s">
        <v>1747</v>
      </c>
      <c r="C2145" s="14" t="s">
        <v>431</v>
      </c>
      <c r="D2145" s="15">
        <v>140</v>
      </c>
      <c r="E2145" s="13">
        <v>80</v>
      </c>
      <c r="F2145" s="61" t="s">
        <v>3723</v>
      </c>
      <c r="G2145" s="43" t="str">
        <f t="shared" si="568"/>
        <v>62,36</v>
      </c>
      <c r="H2145" s="43" t="str">
        <f t="shared" si="569"/>
        <v>62,36</v>
      </c>
      <c r="I2145" s="43">
        <f t="shared" si="570"/>
        <v>65.36</v>
      </c>
      <c r="J2145" s="61" t="s">
        <v>3758</v>
      </c>
      <c r="K2145" s="58" t="str">
        <f t="shared" si="571"/>
        <v>815,98</v>
      </c>
      <c r="L2145" s="47">
        <f t="shared" si="572"/>
        <v>816</v>
      </c>
      <c r="M2145" s="53">
        <v>1.1000000000000001</v>
      </c>
      <c r="N2145" s="54">
        <v>60</v>
      </c>
      <c r="O2145" s="55">
        <f t="shared" si="573"/>
        <v>957.6</v>
      </c>
      <c r="P2145" s="57">
        <f t="shared" si="575"/>
        <v>957</v>
      </c>
      <c r="Q2145" s="23"/>
      <c r="R2145" s="23"/>
      <c r="S2145" s="46">
        <v>25</v>
      </c>
      <c r="T2145" s="46">
        <v>25</v>
      </c>
      <c r="U2145" s="46">
        <f t="shared" si="576"/>
        <v>220</v>
      </c>
      <c r="V2145" s="15">
        <f t="shared" si="574"/>
        <v>270</v>
      </c>
    </row>
    <row r="2146" spans="1:22" ht="13.5" customHeight="1">
      <c r="A2146" s="235" t="str">
        <f t="shared" si="567"/>
        <v>LW3614080Podstawowy</v>
      </c>
      <c r="B2146" s="18" t="s">
        <v>1748</v>
      </c>
      <c r="C2146" s="14" t="s">
        <v>431</v>
      </c>
      <c r="D2146" s="15">
        <v>140</v>
      </c>
      <c r="E2146" s="13">
        <v>80</v>
      </c>
      <c r="F2146" s="61" t="s">
        <v>3724</v>
      </c>
      <c r="G2146" s="43" t="str">
        <f t="shared" si="568"/>
        <v>65,69</v>
      </c>
      <c r="H2146" s="43" t="str">
        <f t="shared" si="569"/>
        <v>65,69</v>
      </c>
      <c r="I2146" s="43">
        <f t="shared" si="570"/>
        <v>68.69</v>
      </c>
      <c r="J2146" s="61" t="s">
        <v>3759</v>
      </c>
      <c r="K2146" s="58" t="str">
        <f t="shared" si="571"/>
        <v>963,24</v>
      </c>
      <c r="L2146" s="47">
        <f t="shared" si="572"/>
        <v>964</v>
      </c>
      <c r="M2146" s="53">
        <v>1.1000000000000001</v>
      </c>
      <c r="N2146" s="54">
        <v>60</v>
      </c>
      <c r="O2146" s="55">
        <f t="shared" si="573"/>
        <v>1120.4000000000001</v>
      </c>
      <c r="P2146" s="57">
        <f t="shared" si="575"/>
        <v>1120</v>
      </c>
      <c r="Q2146" s="23"/>
      <c r="R2146" s="23"/>
      <c r="S2146" s="46">
        <v>25</v>
      </c>
      <c r="T2146" s="46">
        <v>25</v>
      </c>
      <c r="U2146" s="46">
        <f t="shared" si="576"/>
        <v>220</v>
      </c>
      <c r="V2146" s="15">
        <f t="shared" si="574"/>
        <v>270</v>
      </c>
    </row>
    <row r="2147" spans="1:22" ht="13.5" customHeight="1">
      <c r="A2147" s="235" t="str">
        <f t="shared" si="567"/>
        <v>LW3714080Podstawowy</v>
      </c>
      <c r="B2147" s="18" t="s">
        <v>1907</v>
      </c>
      <c r="C2147" s="14" t="s">
        <v>431</v>
      </c>
      <c r="D2147" s="15">
        <v>140</v>
      </c>
      <c r="E2147" s="13">
        <v>80</v>
      </c>
      <c r="F2147" s="61" t="s">
        <v>3725</v>
      </c>
      <c r="G2147" s="43" t="str">
        <f t="shared" si="568"/>
        <v>63,14</v>
      </c>
      <c r="H2147" s="43" t="str">
        <f t="shared" si="569"/>
        <v>63,14</v>
      </c>
      <c r="I2147" s="43">
        <f t="shared" si="570"/>
        <v>66.14</v>
      </c>
      <c r="J2147" s="61" t="s">
        <v>3760</v>
      </c>
      <c r="K2147" s="58" t="str">
        <f t="shared" si="571"/>
        <v>755,77</v>
      </c>
      <c r="L2147" s="47">
        <f t="shared" si="572"/>
        <v>756</v>
      </c>
      <c r="M2147" s="53">
        <v>1.1000000000000001</v>
      </c>
      <c r="N2147" s="54">
        <v>60</v>
      </c>
      <c r="O2147" s="55">
        <f t="shared" si="573"/>
        <v>891.6</v>
      </c>
      <c r="P2147" s="57">
        <f t="shared" si="575"/>
        <v>891</v>
      </c>
      <c r="Q2147" s="23"/>
      <c r="R2147" s="23"/>
      <c r="S2147" s="46">
        <v>25</v>
      </c>
      <c r="T2147" s="46">
        <v>25</v>
      </c>
      <c r="U2147" s="46">
        <f t="shared" si="576"/>
        <v>220</v>
      </c>
      <c r="V2147" s="15">
        <f t="shared" si="574"/>
        <v>270</v>
      </c>
    </row>
    <row r="2148" spans="1:22" ht="13.5" customHeight="1">
      <c r="A2148" s="235" t="str">
        <f t="shared" si="567"/>
        <v>LW3814080Podstawowy</v>
      </c>
      <c r="B2148" s="18" t="s">
        <v>1978</v>
      </c>
      <c r="C2148" s="14" t="s">
        <v>431</v>
      </c>
      <c r="D2148" s="15">
        <v>140</v>
      </c>
      <c r="E2148" s="13">
        <v>80</v>
      </c>
      <c r="F2148" s="61" t="s">
        <v>3726</v>
      </c>
      <c r="G2148" s="43" t="str">
        <f t="shared" si="568"/>
        <v>63,12</v>
      </c>
      <c r="H2148" s="43" t="str">
        <f t="shared" si="569"/>
        <v>63,12</v>
      </c>
      <c r="I2148" s="43">
        <f t="shared" si="570"/>
        <v>66.12</v>
      </c>
      <c r="J2148" s="61" t="s">
        <v>3761</v>
      </c>
      <c r="K2148" s="58" t="str">
        <f t="shared" si="571"/>
        <v>886,81</v>
      </c>
      <c r="L2148" s="47">
        <f t="shared" si="572"/>
        <v>887</v>
      </c>
      <c r="M2148" s="53">
        <v>1.1000000000000001</v>
      </c>
      <c r="N2148" s="54">
        <v>60</v>
      </c>
      <c r="O2148" s="55">
        <f t="shared" si="573"/>
        <v>1035.7</v>
      </c>
      <c r="P2148" s="57">
        <f t="shared" si="575"/>
        <v>1035</v>
      </c>
      <c r="Q2148" s="23"/>
      <c r="R2148" s="23"/>
      <c r="S2148" s="46">
        <v>25</v>
      </c>
      <c r="T2148" s="46">
        <v>25</v>
      </c>
      <c r="U2148" s="46">
        <f t="shared" si="576"/>
        <v>220</v>
      </c>
      <c r="V2148" s="15">
        <f t="shared" si="574"/>
        <v>270</v>
      </c>
    </row>
    <row r="2149" spans="1:22" ht="13.5" customHeight="1">
      <c r="A2149" s="23" t="str">
        <f t="shared" ref="A2149:A2185" si="577">CONCATENATE(B2149,D2149,E2149,C2149)</f>
        <v>LW duble 1 14080Kolor</v>
      </c>
      <c r="B2149" s="18" t="s">
        <v>90</v>
      </c>
      <c r="C2149" s="14" t="s">
        <v>2</v>
      </c>
      <c r="D2149" s="15">
        <v>140</v>
      </c>
      <c r="E2149" s="13">
        <v>80</v>
      </c>
      <c r="F2149" s="61" t="s">
        <v>3696</v>
      </c>
      <c r="G2149" s="43" t="str">
        <f>LEFT(F2149,FIND("kg",F2149)-2)</f>
        <v>65,11</v>
      </c>
      <c r="H2149" s="43" t="str">
        <f t="shared" ref="H2149:H2185" si="578">MID(G2149,1,5)</f>
        <v>65,11</v>
      </c>
      <c r="I2149" s="43">
        <f t="shared" ref="I2149:I2185" si="579">H2149+3</f>
        <v>68.11</v>
      </c>
      <c r="J2149" s="61" t="s">
        <v>3762</v>
      </c>
      <c r="K2149" s="58" t="str">
        <f t="shared" ref="K2149:K2158" si="580">LEFT(J2149,FIND("zł",J2149)-2)</f>
        <v>982,98</v>
      </c>
      <c r="L2149" s="51">
        <f t="shared" ref="L2149:L2164" si="581">ROUNDUP(K2149,0)</f>
        <v>983</v>
      </c>
      <c r="M2149" s="53">
        <v>1.1000000000000001</v>
      </c>
      <c r="N2149" s="54">
        <v>60</v>
      </c>
      <c r="O2149" s="55">
        <f t="shared" ref="O2149:O2185" si="582">L2149*M2149+N2149</f>
        <v>1141.3000000000002</v>
      </c>
      <c r="P2149" s="57">
        <f t="shared" ref="P2149:P2185" si="583">INT(O2149)</f>
        <v>1141</v>
      </c>
      <c r="Q2149" s="23"/>
      <c r="R2149" s="23"/>
      <c r="S2149" s="46">
        <v>25</v>
      </c>
      <c r="T2149" s="46">
        <v>25</v>
      </c>
      <c r="U2149" s="46">
        <f t="shared" si="576"/>
        <v>220</v>
      </c>
      <c r="V2149" s="15">
        <f>SUM(S2149:U2149)</f>
        <v>270</v>
      </c>
    </row>
    <row r="2150" spans="1:22" ht="13.5" customHeight="1">
      <c r="A2150" s="23" t="str">
        <f t="shared" si="577"/>
        <v>LW duble 2 14080Kolor</v>
      </c>
      <c r="B2150" s="18" t="s">
        <v>91</v>
      </c>
      <c r="C2150" s="14" t="s">
        <v>2</v>
      </c>
      <c r="D2150" s="15">
        <v>140</v>
      </c>
      <c r="E2150" s="13">
        <v>80</v>
      </c>
      <c r="F2150" s="61" t="s">
        <v>3697</v>
      </c>
      <c r="G2150" s="43" t="str">
        <f t="shared" ref="G2150:G2185" si="584">LEFT(F2150,FIND("kg",F2150)-2)</f>
        <v>56,88</v>
      </c>
      <c r="H2150" s="43" t="str">
        <f t="shared" si="578"/>
        <v>56,88</v>
      </c>
      <c r="I2150" s="43">
        <f t="shared" si="579"/>
        <v>59.88</v>
      </c>
      <c r="J2150" s="61" t="s">
        <v>3763</v>
      </c>
      <c r="K2150" s="58" t="str">
        <f t="shared" si="580"/>
        <v>1030,87</v>
      </c>
      <c r="L2150" s="51">
        <f t="shared" si="581"/>
        <v>1031</v>
      </c>
      <c r="M2150" s="53">
        <v>1.1000000000000001</v>
      </c>
      <c r="N2150" s="54">
        <v>60</v>
      </c>
      <c r="O2150" s="55">
        <f t="shared" si="582"/>
        <v>1194.1000000000001</v>
      </c>
      <c r="P2150" s="57">
        <f t="shared" si="583"/>
        <v>1194</v>
      </c>
      <c r="Q2150" s="23"/>
      <c r="R2150" s="23"/>
      <c r="S2150" s="46">
        <v>25</v>
      </c>
      <c r="T2150" s="46">
        <v>25</v>
      </c>
      <c r="U2150" s="46">
        <f t="shared" si="576"/>
        <v>200</v>
      </c>
      <c r="V2150" s="15">
        <f t="shared" ref="V2150:V2185" si="585">SUM(S2150:U2150)</f>
        <v>250</v>
      </c>
    </row>
    <row r="2151" spans="1:22" ht="13.5" customHeight="1">
      <c r="A2151" s="23" t="str">
        <f t="shared" si="577"/>
        <v>LW duble 3 14080Kolor</v>
      </c>
      <c r="B2151" s="18" t="s">
        <v>92</v>
      </c>
      <c r="C2151" s="14" t="s">
        <v>2</v>
      </c>
      <c r="D2151" s="15">
        <v>140</v>
      </c>
      <c r="E2151" s="13">
        <v>80</v>
      </c>
      <c r="F2151" s="61" t="s">
        <v>3698</v>
      </c>
      <c r="G2151" s="43" t="str">
        <f t="shared" si="584"/>
        <v>70,09</v>
      </c>
      <c r="H2151" s="43" t="str">
        <f t="shared" si="578"/>
        <v>70,09</v>
      </c>
      <c r="I2151" s="43">
        <f t="shared" si="579"/>
        <v>73.09</v>
      </c>
      <c r="J2151" s="61" t="s">
        <v>3764</v>
      </c>
      <c r="K2151" s="58" t="str">
        <f t="shared" si="580"/>
        <v>1313,61</v>
      </c>
      <c r="L2151" s="51">
        <f t="shared" si="581"/>
        <v>1314</v>
      </c>
      <c r="M2151" s="53">
        <v>1.1000000000000001</v>
      </c>
      <c r="N2151" s="54">
        <v>60</v>
      </c>
      <c r="O2151" s="55">
        <f t="shared" si="582"/>
        <v>1505.4</v>
      </c>
      <c r="P2151" s="57">
        <f t="shared" si="583"/>
        <v>1505</v>
      </c>
      <c r="Q2151" s="23"/>
      <c r="R2151" s="23"/>
      <c r="S2151" s="46">
        <v>25</v>
      </c>
      <c r="T2151" s="46">
        <v>25</v>
      </c>
      <c r="U2151" s="46">
        <f t="shared" si="576"/>
        <v>220</v>
      </c>
      <c r="V2151" s="15">
        <f t="shared" si="585"/>
        <v>270</v>
      </c>
    </row>
    <row r="2152" spans="1:22" ht="13.5" customHeight="1">
      <c r="A2152" s="23" t="str">
        <f t="shared" si="577"/>
        <v>LW1 14080Kolor</v>
      </c>
      <c r="B2152" s="18" t="s">
        <v>93</v>
      </c>
      <c r="C2152" s="14" t="s">
        <v>2</v>
      </c>
      <c r="D2152" s="15">
        <v>140</v>
      </c>
      <c r="E2152" s="13">
        <v>80</v>
      </c>
      <c r="F2152" s="61" t="s">
        <v>3699</v>
      </c>
      <c r="G2152" s="43" t="str">
        <f t="shared" si="584"/>
        <v>47,52</v>
      </c>
      <c r="H2152" s="43" t="str">
        <f t="shared" si="578"/>
        <v>47,52</v>
      </c>
      <c r="I2152" s="43">
        <f t="shared" si="579"/>
        <v>50.52</v>
      </c>
      <c r="J2152" s="61" t="s">
        <v>3765</v>
      </c>
      <c r="K2152" s="58" t="str">
        <f t="shared" si="580"/>
        <v>660,48</v>
      </c>
      <c r="L2152" s="51">
        <f t="shared" si="581"/>
        <v>661</v>
      </c>
      <c r="M2152" s="236">
        <v>1.2</v>
      </c>
      <c r="N2152" s="54">
        <v>60</v>
      </c>
      <c r="O2152" s="55">
        <f t="shared" si="582"/>
        <v>853.19999999999993</v>
      </c>
      <c r="P2152" s="57">
        <f t="shared" si="583"/>
        <v>853</v>
      </c>
      <c r="Q2152" s="23"/>
      <c r="R2152" s="23"/>
      <c r="S2152" s="46">
        <v>25</v>
      </c>
      <c r="T2152" s="46">
        <v>25</v>
      </c>
      <c r="U2152" s="46">
        <f t="shared" si="576"/>
        <v>180</v>
      </c>
      <c r="V2152" s="15">
        <f t="shared" si="585"/>
        <v>230</v>
      </c>
    </row>
    <row r="2153" spans="1:22" ht="13.5" customHeight="1">
      <c r="A2153" s="23" t="str">
        <f t="shared" si="577"/>
        <v>LW2 14080Kolor</v>
      </c>
      <c r="B2153" s="18" t="s">
        <v>104</v>
      </c>
      <c r="C2153" s="14" t="s">
        <v>2</v>
      </c>
      <c r="D2153" s="15">
        <v>140</v>
      </c>
      <c r="E2153" s="13">
        <v>80</v>
      </c>
      <c r="F2153" s="61" t="s">
        <v>3700</v>
      </c>
      <c r="G2153" s="43" t="str">
        <f t="shared" si="584"/>
        <v>49,11</v>
      </c>
      <c r="H2153" s="43" t="str">
        <f t="shared" si="578"/>
        <v>49,11</v>
      </c>
      <c r="I2153" s="43">
        <f t="shared" si="579"/>
        <v>52.11</v>
      </c>
      <c r="J2153" s="61" t="s">
        <v>3766</v>
      </c>
      <c r="K2153" s="58" t="str">
        <f t="shared" si="580"/>
        <v>713,52</v>
      </c>
      <c r="L2153" s="51">
        <f t="shared" si="581"/>
        <v>714</v>
      </c>
      <c r="M2153" s="236">
        <v>1.2</v>
      </c>
      <c r="N2153" s="54">
        <v>60</v>
      </c>
      <c r="O2153" s="55">
        <f t="shared" si="582"/>
        <v>916.8</v>
      </c>
      <c r="P2153" s="57">
        <f t="shared" si="583"/>
        <v>916</v>
      </c>
      <c r="Q2153" s="23"/>
      <c r="R2153" s="23"/>
      <c r="S2153" s="46">
        <v>25</v>
      </c>
      <c r="T2153" s="46">
        <v>25</v>
      </c>
      <c r="U2153" s="46">
        <f t="shared" si="576"/>
        <v>180</v>
      </c>
      <c r="V2153" s="15">
        <f t="shared" si="585"/>
        <v>230</v>
      </c>
    </row>
    <row r="2154" spans="1:22" ht="13.5" customHeight="1">
      <c r="A2154" s="23" t="str">
        <f t="shared" si="577"/>
        <v>LW3 14080Kolor</v>
      </c>
      <c r="B2154" s="18" t="s">
        <v>106</v>
      </c>
      <c r="C2154" s="14" t="s">
        <v>2</v>
      </c>
      <c r="D2154" s="15">
        <v>140</v>
      </c>
      <c r="E2154" s="13">
        <v>80</v>
      </c>
      <c r="F2154" s="61" t="s">
        <v>3701</v>
      </c>
      <c r="G2154" s="43" t="str">
        <f t="shared" si="584"/>
        <v>51,97</v>
      </c>
      <c r="H2154" s="43" t="str">
        <f t="shared" si="578"/>
        <v>51,97</v>
      </c>
      <c r="I2154" s="43">
        <f t="shared" si="579"/>
        <v>54.97</v>
      </c>
      <c r="J2154" s="61" t="s">
        <v>3767</v>
      </c>
      <c r="K2154" s="58" t="str">
        <f t="shared" si="580"/>
        <v>747,01</v>
      </c>
      <c r="L2154" s="51">
        <f t="shared" si="581"/>
        <v>748</v>
      </c>
      <c r="M2154" s="236">
        <v>1.2</v>
      </c>
      <c r="N2154" s="54">
        <v>60</v>
      </c>
      <c r="O2154" s="55">
        <f t="shared" si="582"/>
        <v>957.6</v>
      </c>
      <c r="P2154" s="57">
        <f t="shared" si="583"/>
        <v>957</v>
      </c>
      <c r="Q2154" s="23"/>
      <c r="R2154" s="23"/>
      <c r="S2154" s="46">
        <v>25</v>
      </c>
      <c r="T2154" s="46">
        <v>25</v>
      </c>
      <c r="U2154" s="46">
        <f t="shared" si="576"/>
        <v>180</v>
      </c>
      <c r="V2154" s="15">
        <f t="shared" si="585"/>
        <v>230</v>
      </c>
    </row>
    <row r="2155" spans="1:22" ht="13.5" customHeight="1">
      <c r="A2155" s="23" t="str">
        <f t="shared" si="577"/>
        <v>LW4 14080Kolor</v>
      </c>
      <c r="B2155" s="18" t="s">
        <v>107</v>
      </c>
      <c r="C2155" s="14" t="s">
        <v>2</v>
      </c>
      <c r="D2155" s="15">
        <v>140</v>
      </c>
      <c r="E2155" s="13">
        <v>80</v>
      </c>
      <c r="F2155" s="61" t="s">
        <v>74</v>
      </c>
      <c r="G2155" s="43" t="str">
        <f t="shared" si="584"/>
        <v>56,86</v>
      </c>
      <c r="H2155" s="43" t="str">
        <f t="shared" si="578"/>
        <v>56,86</v>
      </c>
      <c r="I2155" s="43">
        <f t="shared" si="579"/>
        <v>59.86</v>
      </c>
      <c r="J2155" s="61" t="s">
        <v>3768</v>
      </c>
      <c r="K2155" s="58" t="str">
        <f t="shared" si="580"/>
        <v>840,94</v>
      </c>
      <c r="L2155" s="51">
        <f t="shared" si="581"/>
        <v>841</v>
      </c>
      <c r="M2155" s="236">
        <v>1.2</v>
      </c>
      <c r="N2155" s="54">
        <v>60</v>
      </c>
      <c r="O2155" s="55">
        <f t="shared" si="582"/>
        <v>1069.1999999999998</v>
      </c>
      <c r="P2155" s="57">
        <f t="shared" si="583"/>
        <v>1069</v>
      </c>
      <c r="Q2155" s="23"/>
      <c r="R2155" s="23"/>
      <c r="S2155" s="46">
        <v>25</v>
      </c>
      <c r="T2155" s="46">
        <v>25</v>
      </c>
      <c r="U2155" s="46">
        <f t="shared" si="576"/>
        <v>200</v>
      </c>
      <c r="V2155" s="15">
        <f t="shared" si="585"/>
        <v>250</v>
      </c>
    </row>
    <row r="2156" spans="1:22" ht="13.5" customHeight="1">
      <c r="A2156" s="23" t="str">
        <f t="shared" si="577"/>
        <v>LW5 14080Kolor</v>
      </c>
      <c r="B2156" s="18" t="s">
        <v>108</v>
      </c>
      <c r="C2156" s="14" t="s">
        <v>2</v>
      </c>
      <c r="D2156" s="15">
        <v>140</v>
      </c>
      <c r="E2156" s="13">
        <v>80</v>
      </c>
      <c r="F2156" s="61" t="s">
        <v>3702</v>
      </c>
      <c r="G2156" s="43" t="str">
        <f t="shared" si="584"/>
        <v>57,13</v>
      </c>
      <c r="H2156" s="43" t="str">
        <f t="shared" si="578"/>
        <v>57,13</v>
      </c>
      <c r="I2156" s="43">
        <f t="shared" si="579"/>
        <v>60.13</v>
      </c>
      <c r="J2156" s="61" t="s">
        <v>3769</v>
      </c>
      <c r="K2156" s="58" t="str">
        <f t="shared" si="580"/>
        <v>870,08</v>
      </c>
      <c r="L2156" s="51">
        <f t="shared" si="581"/>
        <v>871</v>
      </c>
      <c r="M2156" s="236">
        <v>1.2</v>
      </c>
      <c r="N2156" s="54">
        <v>60</v>
      </c>
      <c r="O2156" s="55">
        <f t="shared" si="582"/>
        <v>1105.2</v>
      </c>
      <c r="P2156" s="57">
        <f t="shared" si="583"/>
        <v>1105</v>
      </c>
      <c r="Q2156" s="23"/>
      <c r="R2156" s="23"/>
      <c r="S2156" s="46">
        <v>25</v>
      </c>
      <c r="T2156" s="46">
        <v>25</v>
      </c>
      <c r="U2156" s="46">
        <f t="shared" si="576"/>
        <v>200</v>
      </c>
      <c r="V2156" s="15">
        <f t="shared" si="585"/>
        <v>250</v>
      </c>
    </row>
    <row r="2157" spans="1:22" ht="13.5" customHeight="1">
      <c r="A2157" s="23" t="str">
        <f t="shared" si="577"/>
        <v>LW6 14080Kolor</v>
      </c>
      <c r="B2157" s="18" t="s">
        <v>109</v>
      </c>
      <c r="C2157" s="14" t="s">
        <v>2</v>
      </c>
      <c r="D2157" s="15">
        <v>140</v>
      </c>
      <c r="E2157" s="13">
        <v>80</v>
      </c>
      <c r="F2157" s="61" t="s">
        <v>3703</v>
      </c>
      <c r="G2157" s="43" t="str">
        <f t="shared" si="584"/>
        <v>60,31</v>
      </c>
      <c r="H2157" s="43" t="str">
        <f t="shared" si="578"/>
        <v>60,31</v>
      </c>
      <c r="I2157" s="43">
        <f t="shared" si="579"/>
        <v>63.31</v>
      </c>
      <c r="J2157" s="61" t="s">
        <v>3770</v>
      </c>
      <c r="K2157" s="58" t="str">
        <f t="shared" si="580"/>
        <v>941,79</v>
      </c>
      <c r="L2157" s="51">
        <f t="shared" si="581"/>
        <v>942</v>
      </c>
      <c r="M2157" s="236">
        <v>1.2</v>
      </c>
      <c r="N2157" s="54">
        <v>60</v>
      </c>
      <c r="O2157" s="55">
        <f t="shared" si="582"/>
        <v>1190.3999999999999</v>
      </c>
      <c r="P2157" s="57">
        <f t="shared" si="583"/>
        <v>1190</v>
      </c>
      <c r="Q2157" s="23"/>
      <c r="R2157" s="23"/>
      <c r="S2157" s="46">
        <v>25</v>
      </c>
      <c r="T2157" s="46">
        <v>25</v>
      </c>
      <c r="U2157" s="46">
        <f t="shared" si="576"/>
        <v>200</v>
      </c>
      <c r="V2157" s="15">
        <f t="shared" si="585"/>
        <v>250</v>
      </c>
    </row>
    <row r="2158" spans="1:22" ht="13.5" customHeight="1">
      <c r="A2158" s="23" t="str">
        <f t="shared" si="577"/>
        <v>LW7 14080Kolor</v>
      </c>
      <c r="B2158" s="18" t="s">
        <v>110</v>
      </c>
      <c r="C2158" s="14" t="s">
        <v>2</v>
      </c>
      <c r="D2158" s="15">
        <v>140</v>
      </c>
      <c r="E2158" s="13">
        <v>80</v>
      </c>
      <c r="F2158" s="61" t="s">
        <v>3704</v>
      </c>
      <c r="G2158" s="43" t="str">
        <f t="shared" si="584"/>
        <v>55,35</v>
      </c>
      <c r="H2158" s="43" t="str">
        <f t="shared" si="578"/>
        <v>55,35</v>
      </c>
      <c r="I2158" s="43">
        <f t="shared" si="579"/>
        <v>58.35</v>
      </c>
      <c r="J2158" s="61" t="s">
        <v>3771</v>
      </c>
      <c r="K2158" s="58" t="str">
        <f t="shared" si="580"/>
        <v>830,54</v>
      </c>
      <c r="L2158" s="51">
        <f t="shared" si="581"/>
        <v>831</v>
      </c>
      <c r="M2158" s="236">
        <v>1.2</v>
      </c>
      <c r="N2158" s="54">
        <v>60</v>
      </c>
      <c r="O2158" s="55">
        <f t="shared" si="582"/>
        <v>1057.1999999999998</v>
      </c>
      <c r="P2158" s="57">
        <f t="shared" si="583"/>
        <v>1057</v>
      </c>
      <c r="Q2158" s="23"/>
      <c r="R2158" s="23"/>
      <c r="S2158" s="46">
        <v>25</v>
      </c>
      <c r="T2158" s="46">
        <v>25</v>
      </c>
      <c r="U2158" s="46">
        <f t="shared" si="576"/>
        <v>200</v>
      </c>
      <c r="V2158" s="15">
        <f t="shared" si="585"/>
        <v>250</v>
      </c>
    </row>
    <row r="2159" spans="1:22" ht="13.5" customHeight="1">
      <c r="A2159" s="23" t="str">
        <f t="shared" si="577"/>
        <v>LW8 14080Kolor</v>
      </c>
      <c r="B2159" s="18" t="s">
        <v>111</v>
      </c>
      <c r="C2159" s="14" t="s">
        <v>2</v>
      </c>
      <c r="D2159" s="15">
        <v>140</v>
      </c>
      <c r="E2159" s="13">
        <v>80</v>
      </c>
      <c r="F2159" s="61" t="s">
        <v>3705</v>
      </c>
      <c r="G2159" s="43" t="str">
        <f t="shared" si="584"/>
        <v>58,54</v>
      </c>
      <c r="H2159" s="43" t="str">
        <f t="shared" si="578"/>
        <v>58,54</v>
      </c>
      <c r="I2159" s="43">
        <f t="shared" si="579"/>
        <v>61.54</v>
      </c>
      <c r="J2159" s="61" t="s">
        <v>3772</v>
      </c>
      <c r="K2159" s="58" t="str">
        <f>LEFT(J2159,FIND("zł",J2159)-2)</f>
        <v>902,31</v>
      </c>
      <c r="L2159" s="51">
        <f t="shared" si="581"/>
        <v>903</v>
      </c>
      <c r="M2159" s="236">
        <v>1.2</v>
      </c>
      <c r="N2159" s="54">
        <v>60</v>
      </c>
      <c r="O2159" s="55">
        <f t="shared" si="582"/>
        <v>1143.5999999999999</v>
      </c>
      <c r="P2159" s="57">
        <f t="shared" si="583"/>
        <v>1143</v>
      </c>
      <c r="Q2159" s="23"/>
      <c r="R2159" s="23"/>
      <c r="S2159" s="46">
        <v>25</v>
      </c>
      <c r="T2159" s="46">
        <v>25</v>
      </c>
      <c r="U2159" s="46">
        <f t="shared" si="576"/>
        <v>200</v>
      </c>
      <c r="V2159" s="15">
        <f t="shared" si="585"/>
        <v>250</v>
      </c>
    </row>
    <row r="2160" spans="1:22" ht="13.5" customHeight="1">
      <c r="A2160" s="23" t="str">
        <f t="shared" si="577"/>
        <v>LW9 14080Kolor</v>
      </c>
      <c r="B2160" s="18" t="s">
        <v>112</v>
      </c>
      <c r="C2160" s="14" t="s">
        <v>2</v>
      </c>
      <c r="D2160" s="15">
        <v>140</v>
      </c>
      <c r="E2160" s="13">
        <v>80</v>
      </c>
      <c r="F2160" s="61" t="s">
        <v>3706</v>
      </c>
      <c r="G2160" s="43" t="str">
        <f t="shared" si="584"/>
        <v>56,87</v>
      </c>
      <c r="H2160" s="43" t="str">
        <f t="shared" si="578"/>
        <v>56,87</v>
      </c>
      <c r="I2160" s="43">
        <f t="shared" si="579"/>
        <v>59.87</v>
      </c>
      <c r="J2160" s="61" t="s">
        <v>3773</v>
      </c>
      <c r="K2160" s="58" t="str">
        <f t="shared" ref="K2160:K2164" si="586">LEFT(J2160,FIND("zł",J2160)-2)</f>
        <v>936,72</v>
      </c>
      <c r="L2160" s="51">
        <f t="shared" si="581"/>
        <v>937</v>
      </c>
      <c r="M2160" s="236">
        <v>1.2</v>
      </c>
      <c r="N2160" s="54">
        <v>60</v>
      </c>
      <c r="O2160" s="55">
        <f t="shared" si="582"/>
        <v>1184.3999999999999</v>
      </c>
      <c r="P2160" s="57">
        <f t="shared" si="583"/>
        <v>1184</v>
      </c>
      <c r="Q2160" s="23"/>
      <c r="R2160" s="23"/>
      <c r="S2160" s="46">
        <v>25</v>
      </c>
      <c r="T2160" s="46">
        <v>25</v>
      </c>
      <c r="U2160" s="46">
        <f t="shared" si="576"/>
        <v>200</v>
      </c>
      <c r="V2160" s="15">
        <f t="shared" si="585"/>
        <v>250</v>
      </c>
    </row>
    <row r="2161" spans="1:22" ht="13.5" customHeight="1">
      <c r="A2161" s="23" t="str">
        <f t="shared" si="577"/>
        <v>LW10 14080Kolor</v>
      </c>
      <c r="B2161" s="18" t="s">
        <v>94</v>
      </c>
      <c r="C2161" s="14" t="s">
        <v>2</v>
      </c>
      <c r="D2161" s="15">
        <v>140</v>
      </c>
      <c r="E2161" s="13">
        <v>80</v>
      </c>
      <c r="F2161" s="61" t="s">
        <v>78</v>
      </c>
      <c r="G2161" s="43" t="str">
        <f t="shared" si="584"/>
        <v>60,04</v>
      </c>
      <c r="H2161" s="43" t="str">
        <f t="shared" si="578"/>
        <v>60,04</v>
      </c>
      <c r="I2161" s="43">
        <f t="shared" si="579"/>
        <v>63.04</v>
      </c>
      <c r="J2161" s="61" t="s">
        <v>3774</v>
      </c>
      <c r="K2161" s="58" t="str">
        <f t="shared" si="586"/>
        <v>1008,40</v>
      </c>
      <c r="L2161" s="51">
        <f t="shared" si="581"/>
        <v>1009</v>
      </c>
      <c r="M2161" s="236">
        <v>1.2</v>
      </c>
      <c r="N2161" s="54">
        <v>60</v>
      </c>
      <c r="O2161" s="55">
        <f t="shared" si="582"/>
        <v>1270.8</v>
      </c>
      <c r="P2161" s="57">
        <f t="shared" si="583"/>
        <v>1270</v>
      </c>
      <c r="Q2161" s="23"/>
      <c r="R2161" s="23"/>
      <c r="S2161" s="46">
        <v>25</v>
      </c>
      <c r="T2161" s="46">
        <v>25</v>
      </c>
      <c r="U2161" s="46">
        <f t="shared" si="576"/>
        <v>200</v>
      </c>
      <c r="V2161" s="15">
        <f t="shared" si="585"/>
        <v>250</v>
      </c>
    </row>
    <row r="2162" spans="1:22" ht="13.5" customHeight="1">
      <c r="A2162" s="23" t="str">
        <f t="shared" si="577"/>
        <v>LW11 14080Kolor</v>
      </c>
      <c r="B2162" s="18" t="s">
        <v>95</v>
      </c>
      <c r="C2162" s="14" t="s">
        <v>2</v>
      </c>
      <c r="D2162" s="15">
        <v>140</v>
      </c>
      <c r="E2162" s="13">
        <v>80</v>
      </c>
      <c r="F2162" s="61" t="s">
        <v>3707</v>
      </c>
      <c r="G2162" s="43" t="str">
        <f t="shared" si="584"/>
        <v>63,11</v>
      </c>
      <c r="H2162" s="43" t="str">
        <f t="shared" si="578"/>
        <v>63,11</v>
      </c>
      <c r="I2162" s="43">
        <f t="shared" si="579"/>
        <v>66.11</v>
      </c>
      <c r="J2162" s="61" t="s">
        <v>3775</v>
      </c>
      <c r="K2162" s="58" t="str">
        <f t="shared" si="586"/>
        <v>903,92</v>
      </c>
      <c r="L2162" s="51">
        <f t="shared" si="581"/>
        <v>904</v>
      </c>
      <c r="M2162" s="236">
        <v>1.2</v>
      </c>
      <c r="N2162" s="54">
        <v>60</v>
      </c>
      <c r="O2162" s="55">
        <f t="shared" si="582"/>
        <v>1144.8</v>
      </c>
      <c r="P2162" s="57">
        <f t="shared" si="583"/>
        <v>1144</v>
      </c>
      <c r="Q2162" s="23"/>
      <c r="R2162" s="23"/>
      <c r="S2162" s="46">
        <v>25</v>
      </c>
      <c r="T2162" s="46">
        <v>25</v>
      </c>
      <c r="U2162" s="46">
        <f t="shared" si="576"/>
        <v>220</v>
      </c>
      <c r="V2162" s="15">
        <f t="shared" si="585"/>
        <v>270</v>
      </c>
    </row>
    <row r="2163" spans="1:22" ht="13.5" customHeight="1">
      <c r="A2163" s="23" t="str">
        <f t="shared" si="577"/>
        <v>LW12 14080Kolor</v>
      </c>
      <c r="B2163" s="18" t="s">
        <v>96</v>
      </c>
      <c r="C2163" s="14" t="s">
        <v>2</v>
      </c>
      <c r="D2163" s="15">
        <v>140</v>
      </c>
      <c r="E2163" s="13">
        <v>80</v>
      </c>
      <c r="F2163" s="61" t="s">
        <v>3708</v>
      </c>
      <c r="G2163" s="43" t="str">
        <f t="shared" si="584"/>
        <v>66,29</v>
      </c>
      <c r="H2163" s="43" t="str">
        <f t="shared" si="578"/>
        <v>66,29</v>
      </c>
      <c r="I2163" s="43">
        <f t="shared" si="579"/>
        <v>69.290000000000006</v>
      </c>
      <c r="J2163" s="61" t="s">
        <v>3776</v>
      </c>
      <c r="K2163" s="58" t="str">
        <f t="shared" si="586"/>
        <v>1013,82</v>
      </c>
      <c r="L2163" s="51">
        <f t="shared" si="581"/>
        <v>1014</v>
      </c>
      <c r="M2163" s="236">
        <v>1.2</v>
      </c>
      <c r="N2163" s="54">
        <v>60</v>
      </c>
      <c r="O2163" s="55">
        <f t="shared" si="582"/>
        <v>1276.8</v>
      </c>
      <c r="P2163" s="57">
        <f t="shared" si="583"/>
        <v>1276</v>
      </c>
      <c r="Q2163" s="23"/>
      <c r="R2163" s="23"/>
      <c r="S2163" s="46">
        <v>25</v>
      </c>
      <c r="T2163" s="46">
        <v>25</v>
      </c>
      <c r="U2163" s="46">
        <f t="shared" si="576"/>
        <v>220</v>
      </c>
      <c r="V2163" s="15">
        <f t="shared" si="585"/>
        <v>270</v>
      </c>
    </row>
    <row r="2164" spans="1:22" ht="13.5" customHeight="1">
      <c r="A2164" s="23" t="str">
        <f t="shared" si="577"/>
        <v>LW13 14080Kolor</v>
      </c>
      <c r="B2164" s="18" t="s">
        <v>97</v>
      </c>
      <c r="C2164" s="14" t="s">
        <v>2</v>
      </c>
      <c r="D2164" s="15">
        <v>140</v>
      </c>
      <c r="E2164" s="13">
        <v>80</v>
      </c>
      <c r="F2164" s="61" t="s">
        <v>3709</v>
      </c>
      <c r="G2164" s="43" t="str">
        <f t="shared" si="584"/>
        <v>63,89</v>
      </c>
      <c r="H2164" s="43" t="str">
        <f t="shared" si="578"/>
        <v>63,89</v>
      </c>
      <c r="I2164" s="43">
        <f t="shared" si="579"/>
        <v>66.89</v>
      </c>
      <c r="J2164" s="61" t="s">
        <v>2991</v>
      </c>
      <c r="K2164" s="58" t="str">
        <f t="shared" si="586"/>
        <v>1002,02</v>
      </c>
      <c r="L2164" s="51">
        <f t="shared" si="581"/>
        <v>1003</v>
      </c>
      <c r="M2164" s="236">
        <v>1.2</v>
      </c>
      <c r="N2164" s="54">
        <v>60</v>
      </c>
      <c r="O2164" s="55">
        <f t="shared" si="582"/>
        <v>1263.5999999999999</v>
      </c>
      <c r="P2164" s="57">
        <f t="shared" si="583"/>
        <v>1263</v>
      </c>
      <c r="Q2164" s="23"/>
      <c r="R2164" s="23"/>
      <c r="S2164" s="46">
        <v>25</v>
      </c>
      <c r="T2164" s="46">
        <v>25</v>
      </c>
      <c r="U2164" s="46">
        <f t="shared" si="576"/>
        <v>220</v>
      </c>
      <c r="V2164" s="15">
        <f t="shared" si="585"/>
        <v>270</v>
      </c>
    </row>
    <row r="2165" spans="1:22" ht="13.5" customHeight="1">
      <c r="A2165" s="23" t="str">
        <f t="shared" si="577"/>
        <v>LW14 14080Kolor</v>
      </c>
      <c r="B2165" s="18" t="s">
        <v>98</v>
      </c>
      <c r="C2165" s="14" t="s">
        <v>2</v>
      </c>
      <c r="D2165" s="15">
        <v>140</v>
      </c>
      <c r="E2165" s="13">
        <v>80</v>
      </c>
      <c r="F2165" s="61" t="s">
        <v>3710</v>
      </c>
      <c r="G2165" s="43" t="str">
        <f t="shared" si="584"/>
        <v>67,07</v>
      </c>
      <c r="H2165" s="43" t="str">
        <f t="shared" si="578"/>
        <v>67,07</v>
      </c>
      <c r="I2165" s="43">
        <f t="shared" si="579"/>
        <v>70.069999999999993</v>
      </c>
      <c r="J2165" s="61" t="s">
        <v>3777</v>
      </c>
      <c r="K2165" s="58" t="str">
        <f>LEFT(J2165,FIND("zł",J2165)-2)</f>
        <v>1096,09</v>
      </c>
      <c r="L2165" s="51">
        <f>ROUNDUP(K2165,0)</f>
        <v>1097</v>
      </c>
      <c r="M2165" s="236">
        <v>1.2</v>
      </c>
      <c r="N2165" s="54">
        <v>60</v>
      </c>
      <c r="O2165" s="55">
        <f t="shared" si="582"/>
        <v>1376.3999999999999</v>
      </c>
      <c r="P2165" s="57">
        <f t="shared" si="583"/>
        <v>1376</v>
      </c>
      <c r="Q2165" s="23"/>
      <c r="R2165" s="23"/>
      <c r="S2165" s="46">
        <v>25</v>
      </c>
      <c r="T2165" s="46">
        <v>25</v>
      </c>
      <c r="U2165" s="46">
        <f t="shared" si="576"/>
        <v>220</v>
      </c>
      <c r="V2165" s="15">
        <f t="shared" si="585"/>
        <v>270</v>
      </c>
    </row>
    <row r="2166" spans="1:22" ht="13.5" customHeight="1">
      <c r="A2166" s="23" t="str">
        <f t="shared" si="577"/>
        <v>LW15 14080Kolor</v>
      </c>
      <c r="B2166" s="18" t="s">
        <v>99</v>
      </c>
      <c r="C2166" s="14" t="s">
        <v>2</v>
      </c>
      <c r="D2166" s="15">
        <v>140</v>
      </c>
      <c r="E2166" s="13">
        <v>80</v>
      </c>
      <c r="F2166" s="61" t="s">
        <v>3711</v>
      </c>
      <c r="G2166" s="43" t="str">
        <f t="shared" si="584"/>
        <v>62,35</v>
      </c>
      <c r="H2166" s="43" t="str">
        <f t="shared" si="578"/>
        <v>62,35</v>
      </c>
      <c r="I2166" s="43">
        <f t="shared" si="579"/>
        <v>65.349999999999994</v>
      </c>
      <c r="J2166" s="61" t="s">
        <v>3778</v>
      </c>
      <c r="K2166" s="58" t="str">
        <f t="shared" ref="K2166:K2185" si="587">LEFT(J2166,FIND("zł",J2166)-2)</f>
        <v>865,77</v>
      </c>
      <c r="L2166" s="51">
        <f t="shared" ref="L2166:L2185" si="588">ROUNDUP(K2166,0)</f>
        <v>866</v>
      </c>
      <c r="M2166" s="236">
        <v>1.2</v>
      </c>
      <c r="N2166" s="54">
        <v>60</v>
      </c>
      <c r="O2166" s="55">
        <f t="shared" si="582"/>
        <v>1099.2</v>
      </c>
      <c r="P2166" s="57">
        <f t="shared" si="583"/>
        <v>1099</v>
      </c>
      <c r="Q2166" s="23"/>
      <c r="R2166" s="23"/>
      <c r="S2166" s="46">
        <v>25</v>
      </c>
      <c r="T2166" s="46">
        <v>25</v>
      </c>
      <c r="U2166" s="46">
        <f t="shared" si="576"/>
        <v>220</v>
      </c>
      <c r="V2166" s="15">
        <f t="shared" si="585"/>
        <v>270</v>
      </c>
    </row>
    <row r="2167" spans="1:22" ht="13.5" customHeight="1">
      <c r="A2167" s="23" t="str">
        <f t="shared" si="577"/>
        <v>LW16 14080Kolor</v>
      </c>
      <c r="B2167" s="18" t="s">
        <v>100</v>
      </c>
      <c r="C2167" s="14" t="s">
        <v>2</v>
      </c>
      <c r="D2167" s="15">
        <v>140</v>
      </c>
      <c r="E2167" s="13">
        <v>80</v>
      </c>
      <c r="F2167" s="61" t="s">
        <v>3712</v>
      </c>
      <c r="G2167" s="43" t="str">
        <f t="shared" si="584"/>
        <v>65,56</v>
      </c>
      <c r="H2167" s="43" t="str">
        <f t="shared" si="578"/>
        <v>65,56</v>
      </c>
      <c r="I2167" s="43">
        <f t="shared" si="579"/>
        <v>68.56</v>
      </c>
      <c r="J2167" s="61" t="s">
        <v>3779</v>
      </c>
      <c r="K2167" s="58" t="str">
        <f t="shared" si="587"/>
        <v>1005,88</v>
      </c>
      <c r="L2167" s="51">
        <f t="shared" si="588"/>
        <v>1006</v>
      </c>
      <c r="M2167" s="236">
        <v>1.2</v>
      </c>
      <c r="N2167" s="54">
        <v>60</v>
      </c>
      <c r="O2167" s="55">
        <f t="shared" si="582"/>
        <v>1267.2</v>
      </c>
      <c r="P2167" s="57">
        <f t="shared" si="583"/>
        <v>1267</v>
      </c>
      <c r="Q2167" s="23"/>
      <c r="R2167" s="23"/>
      <c r="S2167" s="46">
        <v>25</v>
      </c>
      <c r="T2167" s="46">
        <v>25</v>
      </c>
      <c r="U2167" s="46">
        <f t="shared" si="576"/>
        <v>220</v>
      </c>
      <c r="V2167" s="15">
        <f t="shared" si="585"/>
        <v>270</v>
      </c>
    </row>
    <row r="2168" spans="1:22" ht="13.5" customHeight="1">
      <c r="A2168" s="23" t="str">
        <f t="shared" si="577"/>
        <v>LW17 14080Kolor</v>
      </c>
      <c r="B2168" s="18" t="s">
        <v>101</v>
      </c>
      <c r="C2168" s="14" t="s">
        <v>2</v>
      </c>
      <c r="D2168" s="15">
        <v>140</v>
      </c>
      <c r="E2168" s="13">
        <v>80</v>
      </c>
      <c r="F2168" s="61" t="s">
        <v>3713</v>
      </c>
      <c r="G2168" s="43" t="str">
        <f t="shared" si="584"/>
        <v>63,71</v>
      </c>
      <c r="H2168" s="43" t="str">
        <f t="shared" si="578"/>
        <v>63,71</v>
      </c>
      <c r="I2168" s="43">
        <f t="shared" si="579"/>
        <v>66.710000000000008</v>
      </c>
      <c r="J2168" s="61" t="s">
        <v>3780</v>
      </c>
      <c r="K2168" s="58" t="str">
        <f t="shared" si="587"/>
        <v>1069,45</v>
      </c>
      <c r="L2168" s="51">
        <f t="shared" si="588"/>
        <v>1070</v>
      </c>
      <c r="M2168" s="236">
        <v>1.2</v>
      </c>
      <c r="N2168" s="54">
        <v>60</v>
      </c>
      <c r="O2168" s="55">
        <f t="shared" si="582"/>
        <v>1344</v>
      </c>
      <c r="P2168" s="57">
        <f t="shared" si="583"/>
        <v>1344</v>
      </c>
      <c r="Q2168" s="23"/>
      <c r="R2168" s="23"/>
      <c r="S2168" s="46">
        <v>25</v>
      </c>
      <c r="T2168" s="46">
        <v>25</v>
      </c>
      <c r="U2168" s="46">
        <f t="shared" si="576"/>
        <v>220</v>
      </c>
      <c r="V2168" s="15">
        <f t="shared" si="585"/>
        <v>270</v>
      </c>
    </row>
    <row r="2169" spans="1:22" ht="13.5" customHeight="1">
      <c r="A2169" s="23" t="str">
        <f t="shared" si="577"/>
        <v>LW18 14080Kolor</v>
      </c>
      <c r="B2169" s="18" t="s">
        <v>102</v>
      </c>
      <c r="C2169" s="14" t="s">
        <v>2</v>
      </c>
      <c r="D2169" s="15">
        <v>140</v>
      </c>
      <c r="E2169" s="13">
        <v>80</v>
      </c>
      <c r="F2169" s="61" t="s">
        <v>3714</v>
      </c>
      <c r="G2169" s="43" t="str">
        <f t="shared" si="584"/>
        <v>66,89</v>
      </c>
      <c r="H2169" s="43" t="str">
        <f t="shared" si="578"/>
        <v>66,89</v>
      </c>
      <c r="I2169" s="43">
        <f t="shared" si="579"/>
        <v>69.89</v>
      </c>
      <c r="J2169" s="61" t="s">
        <v>3781</v>
      </c>
      <c r="K2169" s="58" t="str">
        <f t="shared" si="587"/>
        <v>1128,39</v>
      </c>
      <c r="L2169" s="51">
        <f t="shared" si="588"/>
        <v>1129</v>
      </c>
      <c r="M2169" s="236">
        <v>1.2</v>
      </c>
      <c r="N2169" s="54">
        <v>60</v>
      </c>
      <c r="O2169" s="55">
        <f t="shared" si="582"/>
        <v>1414.8</v>
      </c>
      <c r="P2169" s="57">
        <f t="shared" si="583"/>
        <v>1414</v>
      </c>
      <c r="Q2169" s="23"/>
      <c r="R2169" s="23"/>
      <c r="S2169" s="46">
        <v>25</v>
      </c>
      <c r="T2169" s="46">
        <v>25</v>
      </c>
      <c r="U2169" s="46">
        <f t="shared" si="576"/>
        <v>220</v>
      </c>
      <c r="V2169" s="15">
        <f t="shared" si="585"/>
        <v>270</v>
      </c>
    </row>
    <row r="2170" spans="1:22" ht="13.5" customHeight="1">
      <c r="A2170" s="23" t="str">
        <f t="shared" si="577"/>
        <v>LW19 14080Kolor</v>
      </c>
      <c r="B2170" s="18" t="s">
        <v>103</v>
      </c>
      <c r="C2170" s="14" t="s">
        <v>2</v>
      </c>
      <c r="D2170" s="15">
        <v>140</v>
      </c>
      <c r="E2170" s="13">
        <v>80</v>
      </c>
      <c r="F2170" s="61" t="s">
        <v>3715</v>
      </c>
      <c r="G2170" s="43" t="str">
        <f t="shared" si="584"/>
        <v>62,21</v>
      </c>
      <c r="H2170" s="43" t="str">
        <f t="shared" si="578"/>
        <v>62,21</v>
      </c>
      <c r="I2170" s="43">
        <f t="shared" si="579"/>
        <v>65.210000000000008</v>
      </c>
      <c r="J2170" s="61" t="s">
        <v>3782</v>
      </c>
      <c r="K2170" s="58" t="str">
        <f t="shared" si="587"/>
        <v>941,04</v>
      </c>
      <c r="L2170" s="51">
        <f t="shared" si="588"/>
        <v>942</v>
      </c>
      <c r="M2170" s="236">
        <v>1.2</v>
      </c>
      <c r="N2170" s="54">
        <v>60</v>
      </c>
      <c r="O2170" s="55">
        <f t="shared" si="582"/>
        <v>1190.3999999999999</v>
      </c>
      <c r="P2170" s="57">
        <f t="shared" si="583"/>
        <v>1190</v>
      </c>
      <c r="Q2170" s="23"/>
      <c r="R2170" s="23"/>
      <c r="S2170" s="46">
        <v>25</v>
      </c>
      <c r="T2170" s="46">
        <v>25</v>
      </c>
      <c r="U2170" s="46">
        <f t="shared" si="576"/>
        <v>220</v>
      </c>
      <c r="V2170" s="15">
        <f t="shared" si="585"/>
        <v>270</v>
      </c>
    </row>
    <row r="2171" spans="1:22" ht="13.5" customHeight="1">
      <c r="A2171" s="23" t="str">
        <f t="shared" si="577"/>
        <v>LW20 14080Kolor</v>
      </c>
      <c r="B2171" s="18" t="s">
        <v>105</v>
      </c>
      <c r="C2171" s="14" t="s">
        <v>2</v>
      </c>
      <c r="D2171" s="15">
        <v>140</v>
      </c>
      <c r="E2171" s="13">
        <v>80</v>
      </c>
      <c r="F2171" s="61" t="s">
        <v>3716</v>
      </c>
      <c r="G2171" s="43" t="str">
        <f t="shared" si="584"/>
        <v>65,42</v>
      </c>
      <c r="H2171" s="43" t="str">
        <f t="shared" si="578"/>
        <v>65,42</v>
      </c>
      <c r="I2171" s="43">
        <f t="shared" si="579"/>
        <v>68.42</v>
      </c>
      <c r="J2171" s="61" t="s">
        <v>3783</v>
      </c>
      <c r="K2171" s="58" t="str">
        <f t="shared" si="587"/>
        <v>1035,49</v>
      </c>
      <c r="L2171" s="51">
        <f t="shared" si="588"/>
        <v>1036</v>
      </c>
      <c r="M2171" s="236">
        <v>1.2</v>
      </c>
      <c r="N2171" s="54">
        <v>60</v>
      </c>
      <c r="O2171" s="55">
        <f t="shared" si="582"/>
        <v>1303.2</v>
      </c>
      <c r="P2171" s="57">
        <f t="shared" si="583"/>
        <v>1303</v>
      </c>
      <c r="Q2171" s="23"/>
      <c r="R2171" s="23"/>
      <c r="S2171" s="46">
        <v>25</v>
      </c>
      <c r="T2171" s="46">
        <v>25</v>
      </c>
      <c r="U2171" s="46">
        <f t="shared" si="576"/>
        <v>220</v>
      </c>
      <c r="V2171" s="15">
        <f t="shared" si="585"/>
        <v>270</v>
      </c>
    </row>
    <row r="2172" spans="1:22" ht="13.5" customHeight="1">
      <c r="A2172" s="23" t="str">
        <f t="shared" si="577"/>
        <v>LW2514080Kolor</v>
      </c>
      <c r="B2172" s="18" t="s">
        <v>559</v>
      </c>
      <c r="C2172" s="14" t="s">
        <v>2</v>
      </c>
      <c r="D2172" s="15">
        <v>140</v>
      </c>
      <c r="E2172" s="13">
        <v>80</v>
      </c>
      <c r="F2172" s="61" t="s">
        <v>3429</v>
      </c>
      <c r="G2172" s="43" t="str">
        <f t="shared" si="584"/>
        <v>51,37</v>
      </c>
      <c r="H2172" s="43" t="str">
        <f t="shared" si="578"/>
        <v>51,37</v>
      </c>
      <c r="I2172" s="43">
        <f t="shared" si="579"/>
        <v>54.37</v>
      </c>
      <c r="J2172" s="61" t="s">
        <v>3784</v>
      </c>
      <c r="K2172" s="58" t="str">
        <f t="shared" si="587"/>
        <v>825,04</v>
      </c>
      <c r="L2172" s="51">
        <f t="shared" si="588"/>
        <v>826</v>
      </c>
      <c r="M2172" s="236">
        <v>1.2</v>
      </c>
      <c r="N2172" s="54">
        <v>60</v>
      </c>
      <c r="O2172" s="55">
        <f t="shared" si="582"/>
        <v>1051.1999999999998</v>
      </c>
      <c r="P2172" s="57">
        <f t="shared" si="583"/>
        <v>1051</v>
      </c>
      <c r="Q2172" s="23"/>
      <c r="R2172" s="23"/>
      <c r="S2172" s="46">
        <v>25</v>
      </c>
      <c r="T2172" s="46">
        <v>25</v>
      </c>
      <c r="U2172" s="46">
        <f t="shared" si="576"/>
        <v>180</v>
      </c>
      <c r="V2172" s="15">
        <f t="shared" si="585"/>
        <v>230</v>
      </c>
    </row>
    <row r="2173" spans="1:22" ht="13.5" customHeight="1">
      <c r="A2173" s="23" t="str">
        <f t="shared" si="577"/>
        <v>LW2614080Kolor</v>
      </c>
      <c r="B2173" s="18" t="s">
        <v>560</v>
      </c>
      <c r="C2173" s="14" t="s">
        <v>2</v>
      </c>
      <c r="D2173" s="15">
        <v>140</v>
      </c>
      <c r="E2173" s="13">
        <v>80</v>
      </c>
      <c r="F2173" s="61" t="s">
        <v>3717</v>
      </c>
      <c r="G2173" s="43" t="str">
        <f t="shared" si="584"/>
        <v>54,55</v>
      </c>
      <c r="H2173" s="43" t="str">
        <f t="shared" si="578"/>
        <v>54,55</v>
      </c>
      <c r="I2173" s="43">
        <f t="shared" si="579"/>
        <v>57.55</v>
      </c>
      <c r="J2173" s="61" t="s">
        <v>3785</v>
      </c>
      <c r="K2173" s="58" t="str">
        <f t="shared" si="587"/>
        <v>954,88</v>
      </c>
      <c r="L2173" s="51">
        <f t="shared" si="588"/>
        <v>955</v>
      </c>
      <c r="M2173" s="236">
        <v>1.2</v>
      </c>
      <c r="N2173" s="54">
        <v>60</v>
      </c>
      <c r="O2173" s="55">
        <f t="shared" si="582"/>
        <v>1206</v>
      </c>
      <c r="P2173" s="57">
        <f t="shared" si="583"/>
        <v>1206</v>
      </c>
      <c r="Q2173" s="23"/>
      <c r="R2173" s="23"/>
      <c r="S2173" s="46">
        <v>25</v>
      </c>
      <c r="T2173" s="46">
        <v>25</v>
      </c>
      <c r="U2173" s="46">
        <f t="shared" si="576"/>
        <v>200</v>
      </c>
      <c r="V2173" s="15">
        <f t="shared" si="585"/>
        <v>250</v>
      </c>
    </row>
    <row r="2174" spans="1:22" ht="13.5" customHeight="1">
      <c r="A2174" s="23" t="str">
        <f t="shared" si="577"/>
        <v>LW2714080Kolor</v>
      </c>
      <c r="B2174" s="18" t="s">
        <v>1738</v>
      </c>
      <c r="C2174" s="14" t="s">
        <v>2</v>
      </c>
      <c r="D2174" s="15">
        <v>140</v>
      </c>
      <c r="E2174" s="13">
        <v>80</v>
      </c>
      <c r="F2174" s="61" t="s">
        <v>3718</v>
      </c>
      <c r="G2174" s="43" t="str">
        <f t="shared" si="584"/>
        <v>55,12</v>
      </c>
      <c r="H2174" s="43" t="str">
        <f t="shared" si="578"/>
        <v>55,12</v>
      </c>
      <c r="I2174" s="43">
        <f t="shared" si="579"/>
        <v>58.12</v>
      </c>
      <c r="J2174" s="61" t="s">
        <v>3786</v>
      </c>
      <c r="K2174" s="58" t="str">
        <f t="shared" si="587"/>
        <v>922,67</v>
      </c>
      <c r="L2174" s="51">
        <f t="shared" si="588"/>
        <v>923</v>
      </c>
      <c r="M2174" s="236">
        <v>1.2</v>
      </c>
      <c r="N2174" s="54">
        <v>60</v>
      </c>
      <c r="O2174" s="55">
        <f t="shared" si="582"/>
        <v>1167.5999999999999</v>
      </c>
      <c r="P2174" s="57">
        <f t="shared" si="583"/>
        <v>1167</v>
      </c>
      <c r="Q2174" s="23"/>
      <c r="R2174" s="23"/>
      <c r="S2174" s="46">
        <v>25</v>
      </c>
      <c r="T2174" s="46">
        <v>25</v>
      </c>
      <c r="U2174" s="46">
        <f t="shared" si="576"/>
        <v>200</v>
      </c>
      <c r="V2174" s="15">
        <f t="shared" si="585"/>
        <v>250</v>
      </c>
    </row>
    <row r="2175" spans="1:22" ht="13.5" customHeight="1">
      <c r="A2175" s="23" t="str">
        <f t="shared" si="577"/>
        <v>LW2814080Kolor</v>
      </c>
      <c r="B2175" s="18" t="s">
        <v>1739</v>
      </c>
      <c r="C2175" s="14" t="s">
        <v>2</v>
      </c>
      <c r="D2175" s="15">
        <v>140</v>
      </c>
      <c r="E2175" s="13">
        <v>80</v>
      </c>
      <c r="F2175" s="61" t="s">
        <v>55</v>
      </c>
      <c r="G2175" s="43" t="str">
        <f t="shared" si="584"/>
        <v>58,45</v>
      </c>
      <c r="H2175" s="43" t="str">
        <f t="shared" si="578"/>
        <v>58,45</v>
      </c>
      <c r="I2175" s="43">
        <f t="shared" si="579"/>
        <v>61.45</v>
      </c>
      <c r="J2175" s="61" t="s">
        <v>3787</v>
      </c>
      <c r="K2175" s="58" t="str">
        <f t="shared" si="587"/>
        <v>1072,93</v>
      </c>
      <c r="L2175" s="51">
        <f t="shared" si="588"/>
        <v>1073</v>
      </c>
      <c r="M2175" s="236">
        <v>1.2</v>
      </c>
      <c r="N2175" s="54">
        <v>60</v>
      </c>
      <c r="O2175" s="55">
        <f t="shared" si="582"/>
        <v>1347.6</v>
      </c>
      <c r="P2175" s="57">
        <f t="shared" si="583"/>
        <v>1347</v>
      </c>
      <c r="Q2175" s="23"/>
      <c r="R2175" s="23"/>
      <c r="S2175" s="46">
        <v>25</v>
      </c>
      <c r="T2175" s="46">
        <v>25</v>
      </c>
      <c r="U2175" s="46">
        <f t="shared" si="576"/>
        <v>200</v>
      </c>
      <c r="V2175" s="15">
        <f t="shared" si="585"/>
        <v>250</v>
      </c>
    </row>
    <row r="2176" spans="1:22" ht="13.5" customHeight="1">
      <c r="A2176" s="23" t="str">
        <f t="shared" si="577"/>
        <v>LW2914080Kolor</v>
      </c>
      <c r="B2176" s="18" t="s">
        <v>1740</v>
      </c>
      <c r="C2176" s="14" t="s">
        <v>2</v>
      </c>
      <c r="D2176" s="15">
        <v>140</v>
      </c>
      <c r="E2176" s="13">
        <v>80</v>
      </c>
      <c r="F2176" s="61" t="s">
        <v>3061</v>
      </c>
      <c r="G2176" s="43" t="str">
        <f t="shared" si="584"/>
        <v>61,68</v>
      </c>
      <c r="H2176" s="43" t="str">
        <f t="shared" si="578"/>
        <v>61,68</v>
      </c>
      <c r="I2176" s="43">
        <f t="shared" si="579"/>
        <v>64.680000000000007</v>
      </c>
      <c r="J2176" s="61" t="s">
        <v>3788</v>
      </c>
      <c r="K2176" s="58" t="str">
        <f t="shared" si="587"/>
        <v>1014,85</v>
      </c>
      <c r="L2176" s="51">
        <f t="shared" si="588"/>
        <v>1015</v>
      </c>
      <c r="M2176" s="236">
        <v>1.2</v>
      </c>
      <c r="N2176" s="54">
        <v>60</v>
      </c>
      <c r="O2176" s="55">
        <f t="shared" si="582"/>
        <v>1278</v>
      </c>
      <c r="P2176" s="57">
        <f t="shared" si="583"/>
        <v>1278</v>
      </c>
      <c r="Q2176" s="23"/>
      <c r="R2176" s="23"/>
      <c r="S2176" s="46">
        <v>25</v>
      </c>
      <c r="T2176" s="46">
        <v>25</v>
      </c>
      <c r="U2176" s="46">
        <f t="shared" si="576"/>
        <v>200</v>
      </c>
      <c r="V2176" s="15">
        <f t="shared" si="585"/>
        <v>250</v>
      </c>
    </row>
    <row r="2177" spans="1:22" ht="13.5" customHeight="1">
      <c r="A2177" s="23" t="str">
        <f t="shared" si="577"/>
        <v>LW3014080Kolor</v>
      </c>
      <c r="B2177" s="18" t="s">
        <v>1742</v>
      </c>
      <c r="C2177" s="14" t="s">
        <v>2</v>
      </c>
      <c r="D2177" s="15">
        <v>140</v>
      </c>
      <c r="E2177" s="13">
        <v>80</v>
      </c>
      <c r="F2177" s="61" t="s">
        <v>67</v>
      </c>
      <c r="G2177" s="43" t="str">
        <f t="shared" si="584"/>
        <v>65,01</v>
      </c>
      <c r="H2177" s="43" t="str">
        <f t="shared" si="578"/>
        <v>65,01</v>
      </c>
      <c r="I2177" s="43">
        <f t="shared" si="579"/>
        <v>68.010000000000005</v>
      </c>
      <c r="J2177" s="61" t="s">
        <v>3789</v>
      </c>
      <c r="K2177" s="58" t="str">
        <f t="shared" si="587"/>
        <v>1206,68</v>
      </c>
      <c r="L2177" s="51">
        <f t="shared" si="588"/>
        <v>1207</v>
      </c>
      <c r="M2177" s="236">
        <v>1.2</v>
      </c>
      <c r="N2177" s="54">
        <v>60</v>
      </c>
      <c r="O2177" s="55">
        <f t="shared" si="582"/>
        <v>1508.3999999999999</v>
      </c>
      <c r="P2177" s="57">
        <f t="shared" si="583"/>
        <v>1508</v>
      </c>
      <c r="Q2177" s="23"/>
      <c r="R2177" s="23"/>
      <c r="S2177" s="46">
        <v>25</v>
      </c>
      <c r="T2177" s="46">
        <v>25</v>
      </c>
      <c r="U2177" s="46">
        <f t="shared" si="576"/>
        <v>220</v>
      </c>
      <c r="V2177" s="15">
        <f t="shared" si="585"/>
        <v>270</v>
      </c>
    </row>
    <row r="2178" spans="1:22" ht="13.5" customHeight="1">
      <c r="A2178" s="23" t="str">
        <f t="shared" si="577"/>
        <v>LW3114080Kolor</v>
      </c>
      <c r="B2178" s="18" t="s">
        <v>1743</v>
      </c>
      <c r="C2178" s="14" t="s">
        <v>2</v>
      </c>
      <c r="D2178" s="15">
        <v>140</v>
      </c>
      <c r="E2178" s="13">
        <v>80</v>
      </c>
      <c r="F2178" s="61" t="s">
        <v>3719</v>
      </c>
      <c r="G2178" s="43" t="str">
        <f t="shared" si="584"/>
        <v>66,33</v>
      </c>
      <c r="H2178" s="43" t="str">
        <f t="shared" si="578"/>
        <v>66,33</v>
      </c>
      <c r="I2178" s="43">
        <f t="shared" si="579"/>
        <v>69.33</v>
      </c>
      <c r="J2178" s="61" t="s">
        <v>3790</v>
      </c>
      <c r="K2178" s="58" t="str">
        <f t="shared" si="587"/>
        <v>1170,43</v>
      </c>
      <c r="L2178" s="51">
        <f t="shared" si="588"/>
        <v>1171</v>
      </c>
      <c r="M2178" s="53">
        <v>1.1000000000000001</v>
      </c>
      <c r="N2178" s="54">
        <v>60</v>
      </c>
      <c r="O2178" s="55">
        <f t="shared" si="582"/>
        <v>1348.1000000000001</v>
      </c>
      <c r="P2178" s="57">
        <f t="shared" si="583"/>
        <v>1348</v>
      </c>
      <c r="Q2178" s="23"/>
      <c r="R2178" s="23"/>
      <c r="S2178" s="46">
        <v>25</v>
      </c>
      <c r="T2178" s="46">
        <v>25</v>
      </c>
      <c r="U2178" s="46">
        <f t="shared" si="576"/>
        <v>220</v>
      </c>
      <c r="V2178" s="15">
        <f t="shared" si="585"/>
        <v>270</v>
      </c>
    </row>
    <row r="2179" spans="1:22" ht="13.5" customHeight="1">
      <c r="A2179" s="23" t="str">
        <f t="shared" si="577"/>
        <v>LW3214080Kolor</v>
      </c>
      <c r="B2179" s="18" t="s">
        <v>1744</v>
      </c>
      <c r="C2179" s="14" t="s">
        <v>2</v>
      </c>
      <c r="D2179" s="15">
        <v>140</v>
      </c>
      <c r="E2179" s="13">
        <v>80</v>
      </c>
      <c r="F2179" s="61" t="s">
        <v>3720</v>
      </c>
      <c r="G2179" s="43" t="str">
        <f t="shared" si="584"/>
        <v>69,66</v>
      </c>
      <c r="H2179" s="43" t="str">
        <f t="shared" si="578"/>
        <v>69,66</v>
      </c>
      <c r="I2179" s="43">
        <f t="shared" si="579"/>
        <v>72.66</v>
      </c>
      <c r="J2179" s="61" t="s">
        <v>3791</v>
      </c>
      <c r="K2179" s="58" t="str">
        <f t="shared" si="587"/>
        <v>1324,06</v>
      </c>
      <c r="L2179" s="51">
        <f t="shared" si="588"/>
        <v>1325</v>
      </c>
      <c r="M2179" s="53">
        <v>1.1000000000000001</v>
      </c>
      <c r="N2179" s="54">
        <v>60</v>
      </c>
      <c r="O2179" s="55">
        <f t="shared" si="582"/>
        <v>1517.5000000000002</v>
      </c>
      <c r="P2179" s="57">
        <f t="shared" si="583"/>
        <v>1517</v>
      </c>
      <c r="Q2179" s="23"/>
      <c r="R2179" s="23"/>
      <c r="S2179" s="46">
        <v>25</v>
      </c>
      <c r="T2179" s="46">
        <v>25</v>
      </c>
      <c r="U2179" s="46">
        <f t="shared" si="576"/>
        <v>220</v>
      </c>
      <c r="V2179" s="15">
        <f t="shared" si="585"/>
        <v>270</v>
      </c>
    </row>
    <row r="2180" spans="1:22" ht="13.5" customHeight="1">
      <c r="A2180" s="23" t="str">
        <f t="shared" si="577"/>
        <v>LW3314080Kolor</v>
      </c>
      <c r="B2180" s="18" t="s">
        <v>1745</v>
      </c>
      <c r="C2180" s="14" t="s">
        <v>2</v>
      </c>
      <c r="D2180" s="15">
        <v>140</v>
      </c>
      <c r="E2180" s="13">
        <v>80</v>
      </c>
      <c r="F2180" s="61" t="s">
        <v>3721</v>
      </c>
      <c r="G2180" s="43" t="str">
        <f t="shared" si="584"/>
        <v>71,61</v>
      </c>
      <c r="H2180" s="43" t="str">
        <f t="shared" si="578"/>
        <v>71,61</v>
      </c>
      <c r="I2180" s="43">
        <f t="shared" si="579"/>
        <v>74.61</v>
      </c>
      <c r="J2180" s="61" t="s">
        <v>3792</v>
      </c>
      <c r="K2180" s="58" t="str">
        <f t="shared" si="587"/>
        <v>1165,55</v>
      </c>
      <c r="L2180" s="51">
        <f t="shared" si="588"/>
        <v>1166</v>
      </c>
      <c r="M2180" s="53">
        <v>1.1000000000000001</v>
      </c>
      <c r="N2180" s="54">
        <v>60</v>
      </c>
      <c r="O2180" s="55">
        <f t="shared" si="582"/>
        <v>1342.6000000000001</v>
      </c>
      <c r="P2180" s="57">
        <f t="shared" si="583"/>
        <v>1342</v>
      </c>
      <c r="Q2180" s="23"/>
      <c r="R2180" s="23"/>
      <c r="S2180" s="46">
        <v>25</v>
      </c>
      <c r="T2180" s="46">
        <v>25</v>
      </c>
      <c r="U2180" s="46">
        <f t="shared" si="576"/>
        <v>220</v>
      </c>
      <c r="V2180" s="15">
        <f t="shared" si="585"/>
        <v>270</v>
      </c>
    </row>
    <row r="2181" spans="1:22" ht="13.5" customHeight="1">
      <c r="A2181" s="23" t="str">
        <f t="shared" si="577"/>
        <v>LW3414080Kolor</v>
      </c>
      <c r="B2181" s="18" t="s">
        <v>1746</v>
      </c>
      <c r="C2181" s="14" t="s">
        <v>2</v>
      </c>
      <c r="D2181" s="15">
        <v>140</v>
      </c>
      <c r="E2181" s="13">
        <v>80</v>
      </c>
      <c r="F2181" s="61" t="s">
        <v>3722</v>
      </c>
      <c r="G2181" s="43" t="str">
        <f t="shared" si="584"/>
        <v>70,08</v>
      </c>
      <c r="H2181" s="43" t="str">
        <f t="shared" si="578"/>
        <v>70,08</v>
      </c>
      <c r="I2181" s="43">
        <f t="shared" si="579"/>
        <v>73.08</v>
      </c>
      <c r="J2181" s="61" t="s">
        <v>3793</v>
      </c>
      <c r="K2181" s="58" t="str">
        <f t="shared" si="587"/>
        <v>1331,08</v>
      </c>
      <c r="L2181" s="51">
        <f t="shared" si="588"/>
        <v>1332</v>
      </c>
      <c r="M2181" s="53">
        <v>1.1000000000000001</v>
      </c>
      <c r="N2181" s="54">
        <v>60</v>
      </c>
      <c r="O2181" s="55">
        <f t="shared" si="582"/>
        <v>1525.2</v>
      </c>
      <c r="P2181" s="57">
        <f t="shared" si="583"/>
        <v>1525</v>
      </c>
      <c r="Q2181" s="23"/>
      <c r="R2181" s="23"/>
      <c r="S2181" s="46">
        <v>25</v>
      </c>
      <c r="T2181" s="46">
        <v>25</v>
      </c>
      <c r="U2181" s="46">
        <f t="shared" si="576"/>
        <v>220</v>
      </c>
      <c r="V2181" s="15">
        <f t="shared" si="585"/>
        <v>270</v>
      </c>
    </row>
    <row r="2182" spans="1:22" ht="13.5" customHeight="1">
      <c r="A2182" s="23" t="str">
        <f t="shared" si="577"/>
        <v>LW3514080Kolor</v>
      </c>
      <c r="B2182" s="18" t="s">
        <v>1747</v>
      </c>
      <c r="C2182" s="14" t="s">
        <v>2</v>
      </c>
      <c r="D2182" s="15">
        <v>140</v>
      </c>
      <c r="E2182" s="13">
        <v>80</v>
      </c>
      <c r="F2182" s="61" t="s">
        <v>3723</v>
      </c>
      <c r="G2182" s="43" t="str">
        <f t="shared" si="584"/>
        <v>62,36</v>
      </c>
      <c r="H2182" s="43" t="str">
        <f t="shared" si="578"/>
        <v>62,36</v>
      </c>
      <c r="I2182" s="43">
        <f t="shared" si="579"/>
        <v>65.36</v>
      </c>
      <c r="J2182" s="61" t="s">
        <v>3794</v>
      </c>
      <c r="K2182" s="58" t="str">
        <f t="shared" si="587"/>
        <v>949,70</v>
      </c>
      <c r="L2182" s="51">
        <f t="shared" si="588"/>
        <v>950</v>
      </c>
      <c r="M2182" s="53">
        <v>1.1000000000000001</v>
      </c>
      <c r="N2182" s="54">
        <v>60</v>
      </c>
      <c r="O2182" s="55">
        <f t="shared" si="582"/>
        <v>1105</v>
      </c>
      <c r="P2182" s="57">
        <f t="shared" si="583"/>
        <v>1105</v>
      </c>
      <c r="Q2182" s="23"/>
      <c r="R2182" s="23"/>
      <c r="S2182" s="46">
        <v>25</v>
      </c>
      <c r="T2182" s="46">
        <v>25</v>
      </c>
      <c r="U2182" s="46">
        <f t="shared" si="576"/>
        <v>220</v>
      </c>
      <c r="V2182" s="15">
        <f t="shared" si="585"/>
        <v>270</v>
      </c>
    </row>
    <row r="2183" spans="1:22" ht="13.5" customHeight="1">
      <c r="A2183" s="23" t="str">
        <f t="shared" si="577"/>
        <v>LW3614080Kolor</v>
      </c>
      <c r="B2183" s="18" t="s">
        <v>1748</v>
      </c>
      <c r="C2183" s="14" t="s">
        <v>2</v>
      </c>
      <c r="D2183" s="15">
        <v>140</v>
      </c>
      <c r="E2183" s="13">
        <v>80</v>
      </c>
      <c r="F2183" s="61" t="s">
        <v>3724</v>
      </c>
      <c r="G2183" s="43" t="str">
        <f t="shared" si="584"/>
        <v>65,69</v>
      </c>
      <c r="H2183" s="43" t="str">
        <f t="shared" si="578"/>
        <v>65,69</v>
      </c>
      <c r="I2183" s="43">
        <f t="shared" si="579"/>
        <v>68.69</v>
      </c>
      <c r="J2183" s="61" t="s">
        <v>3795</v>
      </c>
      <c r="K2183" s="58" t="str">
        <f t="shared" si="587"/>
        <v>1103,33</v>
      </c>
      <c r="L2183" s="51">
        <f t="shared" si="588"/>
        <v>1104</v>
      </c>
      <c r="M2183" s="53">
        <v>1.1000000000000001</v>
      </c>
      <c r="N2183" s="54">
        <v>60</v>
      </c>
      <c r="O2183" s="55">
        <f t="shared" si="582"/>
        <v>1274.4000000000001</v>
      </c>
      <c r="P2183" s="57">
        <f t="shared" si="583"/>
        <v>1274</v>
      </c>
      <c r="Q2183" s="23"/>
      <c r="R2183" s="23"/>
      <c r="S2183" s="46">
        <v>25</v>
      </c>
      <c r="T2183" s="46">
        <v>25</v>
      </c>
      <c r="U2183" s="46">
        <f t="shared" si="576"/>
        <v>220</v>
      </c>
      <c r="V2183" s="15">
        <f t="shared" si="585"/>
        <v>270</v>
      </c>
    </row>
    <row r="2184" spans="1:22" ht="13.5" customHeight="1">
      <c r="A2184" s="23" t="str">
        <f t="shared" si="577"/>
        <v>LW3714080Kolor</v>
      </c>
      <c r="B2184" s="18" t="s">
        <v>1907</v>
      </c>
      <c r="C2184" s="14" t="s">
        <v>2</v>
      </c>
      <c r="D2184" s="15">
        <v>140</v>
      </c>
      <c r="E2184" s="13">
        <v>80</v>
      </c>
      <c r="F2184" s="61" t="s">
        <v>3725</v>
      </c>
      <c r="G2184" s="43" t="str">
        <f t="shared" si="584"/>
        <v>63,14</v>
      </c>
      <c r="H2184" s="43" t="str">
        <f t="shared" si="578"/>
        <v>63,14</v>
      </c>
      <c r="I2184" s="43">
        <f t="shared" si="579"/>
        <v>66.14</v>
      </c>
      <c r="J2184" s="61" t="s">
        <v>3796</v>
      </c>
      <c r="K2184" s="58" t="str">
        <f t="shared" si="587"/>
        <v>891,25</v>
      </c>
      <c r="L2184" s="51">
        <f t="shared" si="588"/>
        <v>892</v>
      </c>
      <c r="M2184" s="53">
        <v>1.1000000000000001</v>
      </c>
      <c r="N2184" s="54">
        <v>60</v>
      </c>
      <c r="O2184" s="55">
        <f t="shared" si="582"/>
        <v>1041.2</v>
      </c>
      <c r="P2184" s="57">
        <f t="shared" si="583"/>
        <v>1041</v>
      </c>
      <c r="Q2184" s="23"/>
      <c r="R2184" s="23"/>
      <c r="S2184" s="46">
        <v>25</v>
      </c>
      <c r="T2184" s="46">
        <v>25</v>
      </c>
      <c r="U2184" s="46">
        <f t="shared" si="576"/>
        <v>220</v>
      </c>
      <c r="V2184" s="15">
        <f t="shared" si="585"/>
        <v>270</v>
      </c>
    </row>
    <row r="2185" spans="1:22" s="4" customFormat="1" ht="13.5" customHeight="1">
      <c r="A2185" s="23" t="str">
        <f t="shared" si="577"/>
        <v>LW3814080Kolor</v>
      </c>
      <c r="B2185" s="18" t="s">
        <v>1978</v>
      </c>
      <c r="C2185" s="14" t="s">
        <v>2</v>
      </c>
      <c r="D2185" s="15">
        <v>140</v>
      </c>
      <c r="E2185" s="13">
        <v>80</v>
      </c>
      <c r="F2185" s="61" t="s">
        <v>3726</v>
      </c>
      <c r="G2185" s="43" t="str">
        <f t="shared" si="584"/>
        <v>63,12</v>
      </c>
      <c r="H2185" s="43" t="str">
        <f t="shared" si="578"/>
        <v>63,12</v>
      </c>
      <c r="I2185" s="43">
        <f t="shared" si="579"/>
        <v>66.12</v>
      </c>
      <c r="J2185" s="61" t="s">
        <v>3797</v>
      </c>
      <c r="K2185" s="58" t="str">
        <f t="shared" si="587"/>
        <v>1021,52</v>
      </c>
      <c r="L2185" s="51">
        <f t="shared" si="588"/>
        <v>1022</v>
      </c>
      <c r="M2185" s="53">
        <v>1.1000000000000001</v>
      </c>
      <c r="N2185" s="54">
        <v>60</v>
      </c>
      <c r="O2185" s="55">
        <f t="shared" si="582"/>
        <v>1184.2</v>
      </c>
      <c r="P2185" s="57">
        <f t="shared" si="583"/>
        <v>1184</v>
      </c>
      <c r="Q2185" s="23"/>
      <c r="R2185" s="23"/>
      <c r="S2185" s="46">
        <v>25</v>
      </c>
      <c r="T2185" s="76">
        <v>25</v>
      </c>
      <c r="U2185" s="76">
        <f t="shared" si="576"/>
        <v>220</v>
      </c>
      <c r="V2185" s="15">
        <f t="shared" si="585"/>
        <v>270</v>
      </c>
    </row>
    <row r="2186" spans="1:22" ht="13.5" customHeight="1">
      <c r="A2186" s="235" t="str">
        <f t="shared" ref="A2186:A2222" si="589">CONCATENATE(B2186,D2186,E2186,C2186)</f>
        <v>LW duble 1 14080Drewnopodobne</v>
      </c>
      <c r="B2186" s="18" t="s">
        <v>90</v>
      </c>
      <c r="C2186" s="14" t="s">
        <v>432</v>
      </c>
      <c r="D2186" s="15">
        <v>140</v>
      </c>
      <c r="E2186" s="13">
        <v>80</v>
      </c>
      <c r="F2186" s="61" t="s">
        <v>3696</v>
      </c>
      <c r="G2186" s="43" t="str">
        <f t="shared" ref="G2186:G2222" si="590">LEFT(F2186,FIND("kg",F2186)-2)</f>
        <v>65,11</v>
      </c>
      <c r="H2186" s="43" t="str">
        <f t="shared" ref="H2186:H2222" si="591">MID(G2186,1,5)</f>
        <v>65,11</v>
      </c>
      <c r="I2186" s="43">
        <f>H2186+3</f>
        <v>68.11</v>
      </c>
      <c r="J2186" s="56"/>
      <c r="K2186" s="58">
        <f t="shared" ref="K2186:K2222" si="592">P2112+(P2149-P2112)/2</f>
        <v>1064.5</v>
      </c>
      <c r="L2186" s="51">
        <f t="shared" ref="L2186:L2222" si="593">ROUNDUP(K2186,0)</f>
        <v>1065</v>
      </c>
      <c r="M2186" s="53">
        <v>1.1000000000000001</v>
      </c>
      <c r="N2186" s="54">
        <v>60</v>
      </c>
      <c r="O2186" s="55">
        <f t="shared" ref="O2186:O2222" si="594">L2186*M2186+N2186</f>
        <v>1231.5</v>
      </c>
      <c r="P2186" s="57">
        <f t="shared" ref="P2186:P2222" si="595">INT(O2186)</f>
        <v>1231</v>
      </c>
      <c r="Q2186" s="23"/>
      <c r="R2186" s="23"/>
      <c r="S2186" s="46">
        <v>25</v>
      </c>
      <c r="T2186" s="77">
        <v>25</v>
      </c>
      <c r="U2186" s="77">
        <f t="shared" ref="U2186:U2222" si="596">IF(I2186&lt;=$AA$5,$AB$4,IF(I2186&lt;=$AA$15,$AB$6,IF(I2186&lt;=$AA$17,$AB$16,IF(I2186&lt;=$AA$19,AB$18,IF(I2186&lt;=$AA$21,AB$20,IF(I2186&lt;=$AA$23,AB$22,AB$23))))))</f>
        <v>220</v>
      </c>
      <c r="V2186" s="15">
        <f t="shared" ref="V2186:V2222" si="597">SUM(S2186:U2186)</f>
        <v>270</v>
      </c>
    </row>
    <row r="2187" spans="1:22" ht="13.5" customHeight="1">
      <c r="A2187" s="235" t="str">
        <f t="shared" si="589"/>
        <v>LW duble 2 14080Drewnopodobne</v>
      </c>
      <c r="B2187" s="18" t="s">
        <v>91</v>
      </c>
      <c r="C2187" s="14" t="s">
        <v>432</v>
      </c>
      <c r="D2187" s="15">
        <v>140</v>
      </c>
      <c r="E2187" s="13">
        <v>80</v>
      </c>
      <c r="F2187" s="61" t="s">
        <v>3697</v>
      </c>
      <c r="G2187" s="43" t="str">
        <f t="shared" si="590"/>
        <v>56,88</v>
      </c>
      <c r="H2187" s="43" t="str">
        <f t="shared" si="591"/>
        <v>56,88</v>
      </c>
      <c r="I2187" s="43">
        <f t="shared" ref="I2187:I2222" si="598">H2187+3</f>
        <v>59.88</v>
      </c>
      <c r="J2187" s="44"/>
      <c r="K2187" s="58">
        <f t="shared" si="592"/>
        <v>1127.5</v>
      </c>
      <c r="L2187" s="51">
        <f t="shared" si="593"/>
        <v>1128</v>
      </c>
      <c r="M2187" s="53">
        <v>1.1000000000000001</v>
      </c>
      <c r="N2187" s="54">
        <v>60</v>
      </c>
      <c r="O2187" s="55">
        <f t="shared" si="594"/>
        <v>1300.8000000000002</v>
      </c>
      <c r="P2187" s="57">
        <f t="shared" si="595"/>
        <v>1300</v>
      </c>
      <c r="Q2187" s="23"/>
      <c r="R2187" s="23"/>
      <c r="S2187" s="46">
        <v>25</v>
      </c>
      <c r="T2187" s="46">
        <v>25</v>
      </c>
      <c r="U2187" s="46">
        <f t="shared" si="596"/>
        <v>200</v>
      </c>
      <c r="V2187" s="15">
        <f t="shared" si="597"/>
        <v>250</v>
      </c>
    </row>
    <row r="2188" spans="1:22" ht="13.5" customHeight="1">
      <c r="A2188" s="235" t="str">
        <f t="shared" si="589"/>
        <v>LW duble 3 14080Drewnopodobne</v>
      </c>
      <c r="B2188" s="18" t="s">
        <v>92</v>
      </c>
      <c r="C2188" s="14" t="s">
        <v>432</v>
      </c>
      <c r="D2188" s="15">
        <v>140</v>
      </c>
      <c r="E2188" s="13">
        <v>80</v>
      </c>
      <c r="F2188" s="61" t="s">
        <v>3698</v>
      </c>
      <c r="G2188" s="43" t="str">
        <f t="shared" si="590"/>
        <v>70,09</v>
      </c>
      <c r="H2188" s="43" t="str">
        <f t="shared" si="591"/>
        <v>70,09</v>
      </c>
      <c r="I2188" s="43">
        <f t="shared" si="598"/>
        <v>73.09</v>
      </c>
      <c r="J2188" s="44"/>
      <c r="K2188" s="58">
        <f t="shared" si="592"/>
        <v>1423</v>
      </c>
      <c r="L2188" s="51">
        <f t="shared" si="593"/>
        <v>1423</v>
      </c>
      <c r="M2188" s="53">
        <v>1.1000000000000001</v>
      </c>
      <c r="N2188" s="54">
        <v>60</v>
      </c>
      <c r="O2188" s="55">
        <f t="shared" si="594"/>
        <v>1625.3000000000002</v>
      </c>
      <c r="P2188" s="57">
        <f t="shared" si="595"/>
        <v>1625</v>
      </c>
      <c r="Q2188" s="23"/>
      <c r="R2188" s="23"/>
      <c r="S2188" s="46">
        <v>25</v>
      </c>
      <c r="T2188" s="46">
        <v>25</v>
      </c>
      <c r="U2188" s="46">
        <f t="shared" si="596"/>
        <v>220</v>
      </c>
      <c r="V2188" s="15">
        <f t="shared" si="597"/>
        <v>270</v>
      </c>
    </row>
    <row r="2189" spans="1:22" ht="13.5" customHeight="1">
      <c r="A2189" s="235" t="str">
        <f t="shared" si="589"/>
        <v>LW1 14080Drewnopodobne</v>
      </c>
      <c r="B2189" s="18" t="s">
        <v>93</v>
      </c>
      <c r="C2189" s="14" t="s">
        <v>432</v>
      </c>
      <c r="D2189" s="15">
        <v>140</v>
      </c>
      <c r="E2189" s="13">
        <v>80</v>
      </c>
      <c r="F2189" s="61" t="s">
        <v>3699</v>
      </c>
      <c r="G2189" s="43" t="str">
        <f t="shared" si="590"/>
        <v>47,52</v>
      </c>
      <c r="H2189" s="43" t="str">
        <f t="shared" si="591"/>
        <v>47,52</v>
      </c>
      <c r="I2189" s="43">
        <f t="shared" si="598"/>
        <v>50.52</v>
      </c>
      <c r="J2189" s="44"/>
      <c r="K2189" s="58">
        <f t="shared" si="592"/>
        <v>763.5</v>
      </c>
      <c r="L2189" s="51">
        <f t="shared" si="593"/>
        <v>764</v>
      </c>
      <c r="M2189" s="53">
        <v>1.1000000000000001</v>
      </c>
      <c r="N2189" s="54">
        <v>60</v>
      </c>
      <c r="O2189" s="55">
        <f t="shared" si="594"/>
        <v>900.40000000000009</v>
      </c>
      <c r="P2189" s="57">
        <f t="shared" si="595"/>
        <v>900</v>
      </c>
      <c r="Q2189" s="23"/>
      <c r="R2189" s="23"/>
      <c r="S2189" s="46">
        <v>25</v>
      </c>
      <c r="T2189" s="46">
        <v>25</v>
      </c>
      <c r="U2189" s="46">
        <f t="shared" si="596"/>
        <v>180</v>
      </c>
      <c r="V2189" s="15">
        <f t="shared" si="597"/>
        <v>230</v>
      </c>
    </row>
    <row r="2190" spans="1:22" ht="13.5" customHeight="1">
      <c r="A2190" s="235" t="str">
        <f t="shared" si="589"/>
        <v>LW2 14080Drewnopodobne</v>
      </c>
      <c r="B2190" s="18" t="s">
        <v>104</v>
      </c>
      <c r="C2190" s="14" t="s">
        <v>432</v>
      </c>
      <c r="D2190" s="15">
        <v>140</v>
      </c>
      <c r="E2190" s="13">
        <v>80</v>
      </c>
      <c r="F2190" s="61" t="s">
        <v>3700</v>
      </c>
      <c r="G2190" s="43" t="str">
        <f t="shared" si="590"/>
        <v>49,11</v>
      </c>
      <c r="H2190" s="43" t="str">
        <f t="shared" si="591"/>
        <v>49,11</v>
      </c>
      <c r="I2190" s="43">
        <f t="shared" si="598"/>
        <v>52.11</v>
      </c>
      <c r="J2190" s="44"/>
      <c r="K2190" s="58">
        <f t="shared" si="592"/>
        <v>822.5</v>
      </c>
      <c r="L2190" s="51">
        <f t="shared" si="593"/>
        <v>823</v>
      </c>
      <c r="M2190" s="53">
        <v>1.1000000000000001</v>
      </c>
      <c r="N2190" s="54">
        <v>60</v>
      </c>
      <c r="O2190" s="55">
        <f t="shared" si="594"/>
        <v>965.30000000000007</v>
      </c>
      <c r="P2190" s="57">
        <f t="shared" si="595"/>
        <v>965</v>
      </c>
      <c r="Q2190" s="23"/>
      <c r="R2190" s="23"/>
      <c r="S2190" s="46">
        <v>25</v>
      </c>
      <c r="T2190" s="46">
        <v>25</v>
      </c>
      <c r="U2190" s="46">
        <f t="shared" si="596"/>
        <v>180</v>
      </c>
      <c r="V2190" s="15">
        <f t="shared" si="597"/>
        <v>230</v>
      </c>
    </row>
    <row r="2191" spans="1:22" ht="13.5" customHeight="1">
      <c r="A2191" s="235" t="str">
        <f t="shared" si="589"/>
        <v>LW3 14080Drewnopodobne</v>
      </c>
      <c r="B2191" s="18" t="s">
        <v>106</v>
      </c>
      <c r="C2191" s="14" t="s">
        <v>432</v>
      </c>
      <c r="D2191" s="15">
        <v>140</v>
      </c>
      <c r="E2191" s="13">
        <v>80</v>
      </c>
      <c r="F2191" s="61" t="s">
        <v>3701</v>
      </c>
      <c r="G2191" s="43" t="str">
        <f t="shared" si="590"/>
        <v>51,97</v>
      </c>
      <c r="H2191" s="43" t="str">
        <f t="shared" si="591"/>
        <v>51,97</v>
      </c>
      <c r="I2191" s="43">
        <f t="shared" si="598"/>
        <v>54.97</v>
      </c>
      <c r="J2191" s="44"/>
      <c r="K2191" s="58">
        <f t="shared" si="592"/>
        <v>858</v>
      </c>
      <c r="L2191" s="51">
        <f t="shared" si="593"/>
        <v>858</v>
      </c>
      <c r="M2191" s="53">
        <v>1.1000000000000001</v>
      </c>
      <c r="N2191" s="54">
        <v>60</v>
      </c>
      <c r="O2191" s="55">
        <f t="shared" si="594"/>
        <v>1003.8000000000001</v>
      </c>
      <c r="P2191" s="57">
        <f t="shared" si="595"/>
        <v>1003</v>
      </c>
      <c r="Q2191" s="23"/>
      <c r="R2191" s="23"/>
      <c r="S2191" s="46">
        <v>25</v>
      </c>
      <c r="T2191" s="46">
        <v>25</v>
      </c>
      <c r="U2191" s="46">
        <f t="shared" si="596"/>
        <v>180</v>
      </c>
      <c r="V2191" s="15">
        <f t="shared" si="597"/>
        <v>230</v>
      </c>
    </row>
    <row r="2192" spans="1:22" ht="13.5" customHeight="1">
      <c r="A2192" s="235" t="str">
        <f t="shared" si="589"/>
        <v>LW4 14080Drewnopodobne</v>
      </c>
      <c r="B2192" s="18" t="s">
        <v>107</v>
      </c>
      <c r="C2192" s="14" t="s">
        <v>432</v>
      </c>
      <c r="D2192" s="15">
        <v>140</v>
      </c>
      <c r="E2192" s="13">
        <v>80</v>
      </c>
      <c r="F2192" s="61" t="s">
        <v>74</v>
      </c>
      <c r="G2192" s="43" t="str">
        <f t="shared" si="590"/>
        <v>56,86</v>
      </c>
      <c r="H2192" s="43" t="str">
        <f t="shared" si="591"/>
        <v>56,86</v>
      </c>
      <c r="I2192" s="43">
        <f t="shared" si="598"/>
        <v>59.86</v>
      </c>
      <c r="J2192" s="44"/>
      <c r="K2192" s="58">
        <f t="shared" si="592"/>
        <v>960.5</v>
      </c>
      <c r="L2192" s="51">
        <f t="shared" si="593"/>
        <v>961</v>
      </c>
      <c r="M2192" s="53">
        <v>1.1000000000000001</v>
      </c>
      <c r="N2192" s="54">
        <v>60</v>
      </c>
      <c r="O2192" s="55">
        <f t="shared" si="594"/>
        <v>1117.1000000000001</v>
      </c>
      <c r="P2192" s="57">
        <f t="shared" si="595"/>
        <v>1117</v>
      </c>
      <c r="Q2192" s="23"/>
      <c r="R2192" s="23"/>
      <c r="S2192" s="46">
        <v>25</v>
      </c>
      <c r="T2192" s="46">
        <v>25</v>
      </c>
      <c r="U2192" s="46">
        <f t="shared" si="596"/>
        <v>200</v>
      </c>
      <c r="V2192" s="15">
        <f t="shared" si="597"/>
        <v>250</v>
      </c>
    </row>
    <row r="2193" spans="1:22" ht="13.5" customHeight="1">
      <c r="A2193" s="235" t="str">
        <f t="shared" si="589"/>
        <v>LW5 14080Drewnopodobne</v>
      </c>
      <c r="B2193" s="18" t="s">
        <v>108</v>
      </c>
      <c r="C2193" s="14" t="s">
        <v>432</v>
      </c>
      <c r="D2193" s="15">
        <v>140</v>
      </c>
      <c r="E2193" s="13">
        <v>80</v>
      </c>
      <c r="F2193" s="61" t="s">
        <v>3702</v>
      </c>
      <c r="G2193" s="43" t="str">
        <f t="shared" si="590"/>
        <v>57,13</v>
      </c>
      <c r="H2193" s="43" t="str">
        <f t="shared" si="591"/>
        <v>57,13</v>
      </c>
      <c r="I2193" s="43">
        <f t="shared" si="598"/>
        <v>60.13</v>
      </c>
      <c r="J2193" s="44"/>
      <c r="K2193" s="58">
        <f t="shared" si="592"/>
        <v>993.5</v>
      </c>
      <c r="L2193" s="51">
        <f t="shared" si="593"/>
        <v>994</v>
      </c>
      <c r="M2193" s="53">
        <v>1.1000000000000001</v>
      </c>
      <c r="N2193" s="54">
        <v>60</v>
      </c>
      <c r="O2193" s="55">
        <f t="shared" si="594"/>
        <v>1153.4000000000001</v>
      </c>
      <c r="P2193" s="57">
        <f t="shared" si="595"/>
        <v>1153</v>
      </c>
      <c r="Q2193" s="23"/>
      <c r="R2193" s="23"/>
      <c r="S2193" s="46">
        <v>25</v>
      </c>
      <c r="T2193" s="46">
        <v>25</v>
      </c>
      <c r="U2193" s="46">
        <f t="shared" si="596"/>
        <v>200</v>
      </c>
      <c r="V2193" s="15">
        <f t="shared" si="597"/>
        <v>250</v>
      </c>
    </row>
    <row r="2194" spans="1:22" ht="13.5" customHeight="1">
      <c r="A2194" s="235" t="str">
        <f t="shared" si="589"/>
        <v>LW6 14080Drewnopodobne</v>
      </c>
      <c r="B2194" s="18" t="s">
        <v>109</v>
      </c>
      <c r="C2194" s="14" t="s">
        <v>432</v>
      </c>
      <c r="D2194" s="15">
        <v>140</v>
      </c>
      <c r="E2194" s="13">
        <v>80</v>
      </c>
      <c r="F2194" s="61" t="s">
        <v>3703</v>
      </c>
      <c r="G2194" s="43" t="str">
        <f t="shared" si="590"/>
        <v>60,31</v>
      </c>
      <c r="H2194" s="43" t="str">
        <f t="shared" si="591"/>
        <v>60,31</v>
      </c>
      <c r="I2194" s="43">
        <f t="shared" si="598"/>
        <v>63.31</v>
      </c>
      <c r="J2194" s="44"/>
      <c r="K2194" s="58">
        <f t="shared" si="592"/>
        <v>1072</v>
      </c>
      <c r="L2194" s="51">
        <f t="shared" si="593"/>
        <v>1072</v>
      </c>
      <c r="M2194" s="53">
        <v>1.1000000000000001</v>
      </c>
      <c r="N2194" s="54">
        <v>60</v>
      </c>
      <c r="O2194" s="55">
        <f t="shared" si="594"/>
        <v>1239.2</v>
      </c>
      <c r="P2194" s="57">
        <f t="shared" si="595"/>
        <v>1239</v>
      </c>
      <c r="Q2194" s="23"/>
      <c r="R2194" s="23"/>
      <c r="S2194" s="46">
        <v>25</v>
      </c>
      <c r="T2194" s="46">
        <v>25</v>
      </c>
      <c r="U2194" s="46">
        <f t="shared" si="596"/>
        <v>200</v>
      </c>
      <c r="V2194" s="15">
        <f t="shared" si="597"/>
        <v>250</v>
      </c>
    </row>
    <row r="2195" spans="1:22" ht="13.5" customHeight="1">
      <c r="A2195" s="235" t="str">
        <f t="shared" si="589"/>
        <v>LW7 14080Drewnopodobne</v>
      </c>
      <c r="B2195" s="18" t="s">
        <v>110</v>
      </c>
      <c r="C2195" s="14" t="s">
        <v>432</v>
      </c>
      <c r="D2195" s="15">
        <v>140</v>
      </c>
      <c r="E2195" s="13">
        <v>80</v>
      </c>
      <c r="F2195" s="61" t="s">
        <v>3704</v>
      </c>
      <c r="G2195" s="43" t="str">
        <f t="shared" si="590"/>
        <v>55,35</v>
      </c>
      <c r="H2195" s="43" t="str">
        <f t="shared" si="591"/>
        <v>55,35</v>
      </c>
      <c r="I2195" s="43">
        <f t="shared" si="598"/>
        <v>58.35</v>
      </c>
      <c r="J2195" s="44"/>
      <c r="K2195" s="58">
        <f t="shared" si="592"/>
        <v>950</v>
      </c>
      <c r="L2195" s="51">
        <f t="shared" si="593"/>
        <v>950</v>
      </c>
      <c r="M2195" s="53">
        <v>1.1000000000000001</v>
      </c>
      <c r="N2195" s="54">
        <v>60</v>
      </c>
      <c r="O2195" s="55">
        <f t="shared" si="594"/>
        <v>1105</v>
      </c>
      <c r="P2195" s="57">
        <f t="shared" si="595"/>
        <v>1105</v>
      </c>
      <c r="Q2195" s="23"/>
      <c r="R2195" s="23"/>
      <c r="S2195" s="46">
        <v>25</v>
      </c>
      <c r="T2195" s="46">
        <v>25</v>
      </c>
      <c r="U2195" s="46">
        <f t="shared" si="596"/>
        <v>200</v>
      </c>
      <c r="V2195" s="15">
        <f t="shared" si="597"/>
        <v>250</v>
      </c>
    </row>
    <row r="2196" spans="1:22" ht="13.5" customHeight="1">
      <c r="A2196" s="235" t="str">
        <f t="shared" si="589"/>
        <v>LW8 14080Drewnopodobne</v>
      </c>
      <c r="B2196" s="18" t="s">
        <v>111</v>
      </c>
      <c r="C2196" s="14" t="s">
        <v>432</v>
      </c>
      <c r="D2196" s="15">
        <v>140</v>
      </c>
      <c r="E2196" s="13">
        <v>80</v>
      </c>
      <c r="F2196" s="61" t="s">
        <v>3705</v>
      </c>
      <c r="G2196" s="43" t="str">
        <f t="shared" si="590"/>
        <v>58,54</v>
      </c>
      <c r="H2196" s="43" t="str">
        <f t="shared" si="591"/>
        <v>58,54</v>
      </c>
      <c r="I2196" s="43">
        <f t="shared" si="598"/>
        <v>61.54</v>
      </c>
      <c r="J2196" s="44"/>
      <c r="K2196" s="58">
        <f t="shared" si="592"/>
        <v>1029</v>
      </c>
      <c r="L2196" s="51">
        <f t="shared" si="593"/>
        <v>1029</v>
      </c>
      <c r="M2196" s="53">
        <v>1.1000000000000001</v>
      </c>
      <c r="N2196" s="54">
        <v>60</v>
      </c>
      <c r="O2196" s="55">
        <f t="shared" si="594"/>
        <v>1191.9000000000001</v>
      </c>
      <c r="P2196" s="57">
        <f t="shared" si="595"/>
        <v>1191</v>
      </c>
      <c r="Q2196" s="23"/>
      <c r="R2196" s="23"/>
      <c r="S2196" s="46">
        <v>25</v>
      </c>
      <c r="T2196" s="46">
        <v>25</v>
      </c>
      <c r="U2196" s="46">
        <f t="shared" si="596"/>
        <v>200</v>
      </c>
      <c r="V2196" s="15">
        <f t="shared" si="597"/>
        <v>250</v>
      </c>
    </row>
    <row r="2197" spans="1:22" ht="13.5" customHeight="1">
      <c r="A2197" s="235" t="str">
        <f t="shared" si="589"/>
        <v>LW9 14080Drewnopodobne</v>
      </c>
      <c r="B2197" s="18" t="s">
        <v>112</v>
      </c>
      <c r="C2197" s="14" t="s">
        <v>432</v>
      </c>
      <c r="D2197" s="15">
        <v>140</v>
      </c>
      <c r="E2197" s="13">
        <v>80</v>
      </c>
      <c r="F2197" s="61" t="s">
        <v>3706</v>
      </c>
      <c r="G2197" s="43" t="str">
        <f t="shared" si="590"/>
        <v>56,87</v>
      </c>
      <c r="H2197" s="43" t="str">
        <f t="shared" si="591"/>
        <v>56,87</v>
      </c>
      <c r="I2197" s="43">
        <f t="shared" si="598"/>
        <v>59.87</v>
      </c>
      <c r="J2197" s="44"/>
      <c r="K2197" s="58">
        <f t="shared" si="592"/>
        <v>1070</v>
      </c>
      <c r="L2197" s="51">
        <f t="shared" si="593"/>
        <v>1070</v>
      </c>
      <c r="M2197" s="53">
        <v>1.1000000000000001</v>
      </c>
      <c r="N2197" s="54">
        <v>60</v>
      </c>
      <c r="O2197" s="55">
        <f t="shared" si="594"/>
        <v>1237</v>
      </c>
      <c r="P2197" s="57">
        <f t="shared" si="595"/>
        <v>1237</v>
      </c>
      <c r="Q2197" s="23"/>
      <c r="R2197" s="23"/>
      <c r="S2197" s="46">
        <v>25</v>
      </c>
      <c r="T2197" s="46">
        <v>25</v>
      </c>
      <c r="U2197" s="46">
        <f t="shared" si="596"/>
        <v>200</v>
      </c>
      <c r="V2197" s="15">
        <f t="shared" si="597"/>
        <v>250</v>
      </c>
    </row>
    <row r="2198" spans="1:22" ht="13.5" customHeight="1">
      <c r="A2198" s="235" t="str">
        <f t="shared" si="589"/>
        <v>LW10 14080Drewnopodobne</v>
      </c>
      <c r="B2198" s="18" t="s">
        <v>94</v>
      </c>
      <c r="C2198" s="14" t="s">
        <v>432</v>
      </c>
      <c r="D2198" s="15">
        <v>140</v>
      </c>
      <c r="E2198" s="13">
        <v>80</v>
      </c>
      <c r="F2198" s="61" t="s">
        <v>78</v>
      </c>
      <c r="G2198" s="43" t="str">
        <f t="shared" si="590"/>
        <v>60,04</v>
      </c>
      <c r="H2198" s="43" t="str">
        <f t="shared" si="591"/>
        <v>60,04</v>
      </c>
      <c r="I2198" s="43">
        <f t="shared" si="598"/>
        <v>63.04</v>
      </c>
      <c r="J2198" s="44"/>
      <c r="K2198" s="58">
        <f t="shared" si="592"/>
        <v>1149</v>
      </c>
      <c r="L2198" s="51">
        <f t="shared" si="593"/>
        <v>1149</v>
      </c>
      <c r="M2198" s="53">
        <v>1.1000000000000001</v>
      </c>
      <c r="N2198" s="54">
        <v>60</v>
      </c>
      <c r="O2198" s="55">
        <f t="shared" si="594"/>
        <v>1323.9</v>
      </c>
      <c r="P2198" s="57">
        <f t="shared" si="595"/>
        <v>1323</v>
      </c>
      <c r="Q2198" s="23"/>
      <c r="R2198" s="23"/>
      <c r="S2198" s="46">
        <v>25</v>
      </c>
      <c r="T2198" s="46">
        <v>25</v>
      </c>
      <c r="U2198" s="46">
        <f t="shared" si="596"/>
        <v>200</v>
      </c>
      <c r="V2198" s="15">
        <f t="shared" si="597"/>
        <v>250</v>
      </c>
    </row>
    <row r="2199" spans="1:22" ht="13.5" customHeight="1">
      <c r="A2199" s="235" t="str">
        <f t="shared" si="589"/>
        <v>LW11 14080Drewnopodobne</v>
      </c>
      <c r="B2199" s="18" t="s">
        <v>95</v>
      </c>
      <c r="C2199" s="14" t="s">
        <v>432</v>
      </c>
      <c r="D2199" s="15">
        <v>140</v>
      </c>
      <c r="E2199" s="13">
        <v>80</v>
      </c>
      <c r="F2199" s="61" t="s">
        <v>3707</v>
      </c>
      <c r="G2199" s="43" t="str">
        <f t="shared" si="590"/>
        <v>63,11</v>
      </c>
      <c r="H2199" s="43" t="str">
        <f t="shared" si="591"/>
        <v>63,11</v>
      </c>
      <c r="I2199" s="43">
        <f t="shared" si="598"/>
        <v>66.11</v>
      </c>
      <c r="J2199" s="44"/>
      <c r="K2199" s="58">
        <f t="shared" si="592"/>
        <v>1024.5</v>
      </c>
      <c r="L2199" s="51">
        <f t="shared" si="593"/>
        <v>1025</v>
      </c>
      <c r="M2199" s="53">
        <v>1.1000000000000001</v>
      </c>
      <c r="N2199" s="54">
        <v>60</v>
      </c>
      <c r="O2199" s="55">
        <f t="shared" si="594"/>
        <v>1187.5</v>
      </c>
      <c r="P2199" s="57">
        <f t="shared" si="595"/>
        <v>1187</v>
      </c>
      <c r="Q2199" s="23"/>
      <c r="R2199" s="23"/>
      <c r="S2199" s="46">
        <v>25</v>
      </c>
      <c r="T2199" s="46">
        <v>25</v>
      </c>
      <c r="U2199" s="46">
        <f t="shared" si="596"/>
        <v>220</v>
      </c>
      <c r="V2199" s="15">
        <f t="shared" si="597"/>
        <v>270</v>
      </c>
    </row>
    <row r="2200" spans="1:22" ht="13.5" customHeight="1">
      <c r="A2200" s="235" t="str">
        <f t="shared" si="589"/>
        <v>LW12 14080Drewnopodobne</v>
      </c>
      <c r="B2200" s="18" t="s">
        <v>96</v>
      </c>
      <c r="C2200" s="14" t="s">
        <v>432</v>
      </c>
      <c r="D2200" s="15">
        <v>140</v>
      </c>
      <c r="E2200" s="13">
        <v>80</v>
      </c>
      <c r="F2200" s="61" t="s">
        <v>3708</v>
      </c>
      <c r="G2200" s="43" t="str">
        <f t="shared" si="590"/>
        <v>66,29</v>
      </c>
      <c r="H2200" s="43" t="str">
        <f t="shared" si="591"/>
        <v>66,29</v>
      </c>
      <c r="I2200" s="43">
        <f t="shared" si="598"/>
        <v>69.290000000000006</v>
      </c>
      <c r="J2200" s="44"/>
      <c r="K2200" s="58">
        <f t="shared" si="592"/>
        <v>1147.5</v>
      </c>
      <c r="L2200" s="51">
        <f t="shared" si="593"/>
        <v>1148</v>
      </c>
      <c r="M2200" s="53">
        <v>1.1000000000000001</v>
      </c>
      <c r="N2200" s="54">
        <v>60</v>
      </c>
      <c r="O2200" s="55">
        <f t="shared" si="594"/>
        <v>1322.8000000000002</v>
      </c>
      <c r="P2200" s="57">
        <f t="shared" si="595"/>
        <v>1322</v>
      </c>
      <c r="Q2200" s="23"/>
      <c r="R2200" s="23"/>
      <c r="S2200" s="46">
        <v>25</v>
      </c>
      <c r="T2200" s="46">
        <v>25</v>
      </c>
      <c r="U2200" s="46">
        <f t="shared" si="596"/>
        <v>220</v>
      </c>
      <c r="V2200" s="15">
        <f t="shared" si="597"/>
        <v>270</v>
      </c>
    </row>
    <row r="2201" spans="1:22" ht="13.5" customHeight="1">
      <c r="A2201" s="235" t="str">
        <f t="shared" si="589"/>
        <v>LW13 14080Drewnopodobne</v>
      </c>
      <c r="B2201" s="18" t="s">
        <v>97</v>
      </c>
      <c r="C2201" s="14" t="s">
        <v>432</v>
      </c>
      <c r="D2201" s="15">
        <v>140</v>
      </c>
      <c r="E2201" s="13">
        <v>80</v>
      </c>
      <c r="F2201" s="61" t="s">
        <v>3709</v>
      </c>
      <c r="G2201" s="43" t="str">
        <f t="shared" si="590"/>
        <v>63,89</v>
      </c>
      <c r="H2201" s="43" t="str">
        <f t="shared" si="591"/>
        <v>63,89</v>
      </c>
      <c r="I2201" s="43">
        <f t="shared" si="598"/>
        <v>66.89</v>
      </c>
      <c r="J2201" s="44"/>
      <c r="K2201" s="58">
        <f t="shared" si="592"/>
        <v>1137</v>
      </c>
      <c r="L2201" s="51">
        <f t="shared" si="593"/>
        <v>1137</v>
      </c>
      <c r="M2201" s="53">
        <v>1.1000000000000001</v>
      </c>
      <c r="N2201" s="54">
        <v>60</v>
      </c>
      <c r="O2201" s="55">
        <f t="shared" si="594"/>
        <v>1310.7</v>
      </c>
      <c r="P2201" s="57">
        <f t="shared" si="595"/>
        <v>1310</v>
      </c>
      <c r="Q2201" s="23"/>
      <c r="R2201" s="23"/>
      <c r="S2201" s="46">
        <v>25</v>
      </c>
      <c r="T2201" s="46">
        <v>25</v>
      </c>
      <c r="U2201" s="46">
        <f t="shared" si="596"/>
        <v>220</v>
      </c>
      <c r="V2201" s="15">
        <f t="shared" si="597"/>
        <v>270</v>
      </c>
    </row>
    <row r="2202" spans="1:22" ht="13.5" customHeight="1">
      <c r="A2202" s="235" t="str">
        <f t="shared" si="589"/>
        <v>LW14 14080Drewnopodobne</v>
      </c>
      <c r="B2202" s="18" t="s">
        <v>98</v>
      </c>
      <c r="C2202" s="14" t="s">
        <v>432</v>
      </c>
      <c r="D2202" s="15">
        <v>140</v>
      </c>
      <c r="E2202" s="13">
        <v>80</v>
      </c>
      <c r="F2202" s="61" t="s">
        <v>3710</v>
      </c>
      <c r="G2202" s="43" t="str">
        <f t="shared" si="590"/>
        <v>67,07</v>
      </c>
      <c r="H2202" s="43" t="str">
        <f t="shared" si="591"/>
        <v>67,07</v>
      </c>
      <c r="I2202" s="43">
        <f t="shared" si="598"/>
        <v>70.069999999999993</v>
      </c>
      <c r="J2202" s="44"/>
      <c r="K2202" s="58">
        <f t="shared" si="592"/>
        <v>1242</v>
      </c>
      <c r="L2202" s="51">
        <f t="shared" si="593"/>
        <v>1242</v>
      </c>
      <c r="M2202" s="53">
        <v>1.1000000000000001</v>
      </c>
      <c r="N2202" s="54">
        <v>60</v>
      </c>
      <c r="O2202" s="55">
        <f t="shared" si="594"/>
        <v>1426.2</v>
      </c>
      <c r="P2202" s="57">
        <f t="shared" si="595"/>
        <v>1426</v>
      </c>
      <c r="Q2202" s="23"/>
      <c r="R2202" s="23"/>
      <c r="S2202" s="46">
        <v>25</v>
      </c>
      <c r="T2202" s="46">
        <v>25</v>
      </c>
      <c r="U2202" s="46">
        <f t="shared" si="596"/>
        <v>220</v>
      </c>
      <c r="V2202" s="15">
        <f t="shared" si="597"/>
        <v>270</v>
      </c>
    </row>
    <row r="2203" spans="1:22" ht="13.5" customHeight="1">
      <c r="A2203" s="235" t="str">
        <f t="shared" si="589"/>
        <v>LW15 14080Drewnopodobne</v>
      </c>
      <c r="B2203" s="18" t="s">
        <v>99</v>
      </c>
      <c r="C2203" s="14" t="s">
        <v>432</v>
      </c>
      <c r="D2203" s="15">
        <v>140</v>
      </c>
      <c r="E2203" s="13">
        <v>80</v>
      </c>
      <c r="F2203" s="61" t="s">
        <v>3711</v>
      </c>
      <c r="G2203" s="43" t="str">
        <f t="shared" si="590"/>
        <v>62,35</v>
      </c>
      <c r="H2203" s="43" t="str">
        <f t="shared" si="591"/>
        <v>62,35</v>
      </c>
      <c r="I2203" s="43">
        <f t="shared" si="598"/>
        <v>65.349999999999994</v>
      </c>
      <c r="J2203" s="44"/>
      <c r="K2203" s="58">
        <f t="shared" si="592"/>
        <v>982</v>
      </c>
      <c r="L2203" s="51">
        <f t="shared" si="593"/>
        <v>982</v>
      </c>
      <c r="M2203" s="53">
        <v>1.1000000000000001</v>
      </c>
      <c r="N2203" s="54">
        <v>60</v>
      </c>
      <c r="O2203" s="55">
        <f t="shared" si="594"/>
        <v>1140.2</v>
      </c>
      <c r="P2203" s="57">
        <f t="shared" si="595"/>
        <v>1140</v>
      </c>
      <c r="Q2203" s="23"/>
      <c r="R2203" s="23"/>
      <c r="S2203" s="46">
        <v>25</v>
      </c>
      <c r="T2203" s="46">
        <v>25</v>
      </c>
      <c r="U2203" s="46">
        <f t="shared" si="596"/>
        <v>220</v>
      </c>
      <c r="V2203" s="15">
        <f t="shared" si="597"/>
        <v>270</v>
      </c>
    </row>
    <row r="2204" spans="1:22" ht="13.5" customHeight="1">
      <c r="A2204" s="235" t="str">
        <f t="shared" si="589"/>
        <v>LW16 14080Drewnopodobne</v>
      </c>
      <c r="B2204" s="18" t="s">
        <v>100</v>
      </c>
      <c r="C2204" s="14" t="s">
        <v>432</v>
      </c>
      <c r="D2204" s="15">
        <v>140</v>
      </c>
      <c r="E2204" s="13">
        <v>80</v>
      </c>
      <c r="F2204" s="61" t="s">
        <v>3712</v>
      </c>
      <c r="G2204" s="43" t="str">
        <f t="shared" si="590"/>
        <v>65,56</v>
      </c>
      <c r="H2204" s="43" t="str">
        <f t="shared" si="591"/>
        <v>65,56</v>
      </c>
      <c r="I2204" s="43">
        <f t="shared" si="598"/>
        <v>68.56</v>
      </c>
      <c r="J2204" s="44"/>
      <c r="K2204" s="58">
        <f t="shared" si="592"/>
        <v>1139.5</v>
      </c>
      <c r="L2204" s="51">
        <f t="shared" si="593"/>
        <v>1140</v>
      </c>
      <c r="M2204" s="53">
        <v>1.1000000000000001</v>
      </c>
      <c r="N2204" s="54">
        <v>60</v>
      </c>
      <c r="O2204" s="55">
        <f t="shared" si="594"/>
        <v>1314</v>
      </c>
      <c r="P2204" s="57">
        <f t="shared" si="595"/>
        <v>1314</v>
      </c>
      <c r="Q2204" s="23"/>
      <c r="R2204" s="23"/>
      <c r="S2204" s="46">
        <v>25</v>
      </c>
      <c r="T2204" s="46">
        <v>25</v>
      </c>
      <c r="U2204" s="46">
        <f t="shared" si="596"/>
        <v>220</v>
      </c>
      <c r="V2204" s="15">
        <f t="shared" si="597"/>
        <v>270</v>
      </c>
    </row>
    <row r="2205" spans="1:22" ht="13.5" customHeight="1">
      <c r="A2205" s="235" t="str">
        <f t="shared" si="589"/>
        <v>LW17 14080Drewnopodobne</v>
      </c>
      <c r="B2205" s="18" t="s">
        <v>101</v>
      </c>
      <c r="C2205" s="14" t="s">
        <v>432</v>
      </c>
      <c r="D2205" s="15">
        <v>140</v>
      </c>
      <c r="E2205" s="13">
        <v>80</v>
      </c>
      <c r="F2205" s="61" t="s">
        <v>3713</v>
      </c>
      <c r="G2205" s="43" t="str">
        <f t="shared" si="590"/>
        <v>63,71</v>
      </c>
      <c r="H2205" s="43" t="str">
        <f t="shared" si="591"/>
        <v>63,71</v>
      </c>
      <c r="I2205" s="43">
        <f t="shared" si="598"/>
        <v>66.710000000000008</v>
      </c>
      <c r="J2205" s="44"/>
      <c r="K2205" s="58">
        <f t="shared" si="592"/>
        <v>1215</v>
      </c>
      <c r="L2205" s="51">
        <f t="shared" si="593"/>
        <v>1215</v>
      </c>
      <c r="M2205" s="53">
        <v>1.1000000000000001</v>
      </c>
      <c r="N2205" s="54">
        <v>60</v>
      </c>
      <c r="O2205" s="55">
        <f t="shared" si="594"/>
        <v>1396.5</v>
      </c>
      <c r="P2205" s="57">
        <f t="shared" si="595"/>
        <v>1396</v>
      </c>
      <c r="Q2205" s="23"/>
      <c r="R2205" s="23"/>
      <c r="S2205" s="46">
        <v>25</v>
      </c>
      <c r="T2205" s="46">
        <v>25</v>
      </c>
      <c r="U2205" s="46">
        <f t="shared" si="596"/>
        <v>220</v>
      </c>
      <c r="V2205" s="15">
        <f t="shared" si="597"/>
        <v>270</v>
      </c>
    </row>
    <row r="2206" spans="1:22" ht="13.5" customHeight="1">
      <c r="A2206" s="235" t="str">
        <f t="shared" si="589"/>
        <v>LW18 14080Drewnopodobne</v>
      </c>
      <c r="B2206" s="18" t="s">
        <v>102</v>
      </c>
      <c r="C2206" s="14" t="s">
        <v>432</v>
      </c>
      <c r="D2206" s="15">
        <v>140</v>
      </c>
      <c r="E2206" s="13">
        <v>80</v>
      </c>
      <c r="F2206" s="61" t="s">
        <v>3714</v>
      </c>
      <c r="G2206" s="43" t="str">
        <f t="shared" si="590"/>
        <v>66,89</v>
      </c>
      <c r="H2206" s="43" t="str">
        <f t="shared" si="591"/>
        <v>66,89</v>
      </c>
      <c r="I2206" s="43">
        <f t="shared" si="598"/>
        <v>69.89</v>
      </c>
      <c r="J2206" s="44"/>
      <c r="K2206" s="58">
        <f t="shared" si="592"/>
        <v>1279</v>
      </c>
      <c r="L2206" s="51">
        <f t="shared" si="593"/>
        <v>1279</v>
      </c>
      <c r="M2206" s="53">
        <v>1.1000000000000001</v>
      </c>
      <c r="N2206" s="54">
        <v>60</v>
      </c>
      <c r="O2206" s="55">
        <f t="shared" si="594"/>
        <v>1466.9</v>
      </c>
      <c r="P2206" s="57">
        <f t="shared" si="595"/>
        <v>1466</v>
      </c>
      <c r="Q2206" s="23"/>
      <c r="R2206" s="23"/>
      <c r="S2206" s="46">
        <v>25</v>
      </c>
      <c r="T2206" s="46">
        <v>25</v>
      </c>
      <c r="U2206" s="46">
        <f t="shared" si="596"/>
        <v>220</v>
      </c>
      <c r="V2206" s="15">
        <f t="shared" si="597"/>
        <v>270</v>
      </c>
    </row>
    <row r="2207" spans="1:22" ht="13.5" customHeight="1">
      <c r="A2207" s="235" t="str">
        <f t="shared" si="589"/>
        <v>LW19 14080Drewnopodobne</v>
      </c>
      <c r="B2207" s="18" t="s">
        <v>103</v>
      </c>
      <c r="C2207" s="14" t="s">
        <v>432</v>
      </c>
      <c r="D2207" s="15">
        <v>140</v>
      </c>
      <c r="E2207" s="13">
        <v>80</v>
      </c>
      <c r="F2207" s="61" t="s">
        <v>3715</v>
      </c>
      <c r="G2207" s="43" t="str">
        <f t="shared" si="590"/>
        <v>62,21</v>
      </c>
      <c r="H2207" s="43" t="str">
        <f t="shared" si="591"/>
        <v>62,21</v>
      </c>
      <c r="I2207" s="43">
        <f t="shared" si="598"/>
        <v>65.210000000000008</v>
      </c>
      <c r="J2207" s="44"/>
      <c r="K2207" s="58">
        <f t="shared" si="592"/>
        <v>1069</v>
      </c>
      <c r="L2207" s="51">
        <f t="shared" si="593"/>
        <v>1069</v>
      </c>
      <c r="M2207" s="53">
        <v>1.1000000000000001</v>
      </c>
      <c r="N2207" s="54">
        <v>60</v>
      </c>
      <c r="O2207" s="55">
        <f t="shared" si="594"/>
        <v>1235.9000000000001</v>
      </c>
      <c r="P2207" s="57">
        <f t="shared" si="595"/>
        <v>1235</v>
      </c>
      <c r="Q2207" s="23"/>
      <c r="R2207" s="23"/>
      <c r="S2207" s="46">
        <v>25</v>
      </c>
      <c r="T2207" s="46">
        <v>25</v>
      </c>
      <c r="U2207" s="46">
        <f t="shared" si="596"/>
        <v>220</v>
      </c>
      <c r="V2207" s="15">
        <f t="shared" si="597"/>
        <v>270</v>
      </c>
    </row>
    <row r="2208" spans="1:22" ht="13.5" customHeight="1">
      <c r="A2208" s="235" t="str">
        <f t="shared" si="589"/>
        <v>LW20 14080Drewnopodobne</v>
      </c>
      <c r="B2208" s="18" t="s">
        <v>105</v>
      </c>
      <c r="C2208" s="14" t="s">
        <v>432</v>
      </c>
      <c r="D2208" s="15">
        <v>140</v>
      </c>
      <c r="E2208" s="13">
        <v>80</v>
      </c>
      <c r="F2208" s="61" t="s">
        <v>3716</v>
      </c>
      <c r="G2208" s="43" t="str">
        <f t="shared" si="590"/>
        <v>65,42</v>
      </c>
      <c r="H2208" s="43" t="str">
        <f t="shared" si="591"/>
        <v>65,42</v>
      </c>
      <c r="I2208" s="43">
        <f t="shared" si="598"/>
        <v>68.42</v>
      </c>
      <c r="J2208" s="44"/>
      <c r="K2208" s="58">
        <f t="shared" si="592"/>
        <v>1174</v>
      </c>
      <c r="L2208" s="51">
        <f t="shared" si="593"/>
        <v>1174</v>
      </c>
      <c r="M2208" s="53">
        <v>1.1000000000000001</v>
      </c>
      <c r="N2208" s="54">
        <v>60</v>
      </c>
      <c r="O2208" s="55">
        <f t="shared" si="594"/>
        <v>1351.4</v>
      </c>
      <c r="P2208" s="57">
        <f t="shared" si="595"/>
        <v>1351</v>
      </c>
      <c r="Q2208" s="23"/>
      <c r="R2208" s="23"/>
      <c r="S2208" s="46">
        <v>25</v>
      </c>
      <c r="T2208" s="46">
        <v>25</v>
      </c>
      <c r="U2208" s="46">
        <f t="shared" si="596"/>
        <v>220</v>
      </c>
      <c r="V2208" s="15">
        <f t="shared" si="597"/>
        <v>270</v>
      </c>
    </row>
    <row r="2209" spans="1:22" ht="13.5" customHeight="1">
      <c r="A2209" s="235" t="str">
        <f t="shared" si="589"/>
        <v>LW2514080Drewnopodobne</v>
      </c>
      <c r="B2209" s="20" t="s">
        <v>559</v>
      </c>
      <c r="C2209" s="14" t="s">
        <v>432</v>
      </c>
      <c r="D2209" s="15">
        <v>140</v>
      </c>
      <c r="E2209" s="13">
        <v>80</v>
      </c>
      <c r="F2209" s="61" t="s">
        <v>3429</v>
      </c>
      <c r="G2209" s="43" t="str">
        <f t="shared" si="590"/>
        <v>51,37</v>
      </c>
      <c r="H2209" s="43" t="str">
        <f t="shared" si="591"/>
        <v>51,37</v>
      </c>
      <c r="I2209" s="43">
        <f t="shared" si="598"/>
        <v>54.37</v>
      </c>
      <c r="J2209" s="44"/>
      <c r="K2209" s="58">
        <f t="shared" si="592"/>
        <v>948.5</v>
      </c>
      <c r="L2209" s="51">
        <f t="shared" si="593"/>
        <v>949</v>
      </c>
      <c r="M2209" s="53">
        <v>1.1000000000000001</v>
      </c>
      <c r="N2209" s="54">
        <v>60</v>
      </c>
      <c r="O2209" s="55">
        <f t="shared" si="594"/>
        <v>1103.9000000000001</v>
      </c>
      <c r="P2209" s="57">
        <f t="shared" si="595"/>
        <v>1103</v>
      </c>
      <c r="Q2209" s="23"/>
      <c r="R2209" s="23"/>
      <c r="S2209" s="46">
        <v>25</v>
      </c>
      <c r="T2209" s="46">
        <v>25</v>
      </c>
      <c r="U2209" s="46">
        <f t="shared" si="596"/>
        <v>180</v>
      </c>
      <c r="V2209" s="15">
        <f t="shared" si="597"/>
        <v>230</v>
      </c>
    </row>
    <row r="2210" spans="1:22" ht="13.5" customHeight="1">
      <c r="A2210" s="235" t="str">
        <f t="shared" si="589"/>
        <v>LW2614080Drewnopodobne</v>
      </c>
      <c r="B2210" s="20" t="s">
        <v>560</v>
      </c>
      <c r="C2210" s="14" t="s">
        <v>432</v>
      </c>
      <c r="D2210" s="15">
        <v>140</v>
      </c>
      <c r="E2210" s="13">
        <v>80</v>
      </c>
      <c r="F2210" s="61" t="s">
        <v>3717</v>
      </c>
      <c r="G2210" s="43" t="str">
        <f t="shared" si="590"/>
        <v>54,55</v>
      </c>
      <c r="H2210" s="43" t="str">
        <f t="shared" si="591"/>
        <v>54,55</v>
      </c>
      <c r="I2210" s="43">
        <f t="shared" si="598"/>
        <v>57.55</v>
      </c>
      <c r="J2210" s="44"/>
      <c r="K2210" s="58">
        <f t="shared" si="592"/>
        <v>1094</v>
      </c>
      <c r="L2210" s="51">
        <f t="shared" si="593"/>
        <v>1094</v>
      </c>
      <c r="M2210" s="53">
        <v>1.1000000000000001</v>
      </c>
      <c r="N2210" s="54">
        <v>60</v>
      </c>
      <c r="O2210" s="55">
        <f t="shared" si="594"/>
        <v>1263.4000000000001</v>
      </c>
      <c r="P2210" s="57">
        <f t="shared" si="595"/>
        <v>1263</v>
      </c>
      <c r="Q2210" s="23"/>
      <c r="R2210" s="23"/>
      <c r="S2210" s="46">
        <v>25</v>
      </c>
      <c r="T2210" s="46">
        <v>25</v>
      </c>
      <c r="U2210" s="46">
        <f t="shared" si="596"/>
        <v>200</v>
      </c>
      <c r="V2210" s="15">
        <f t="shared" si="597"/>
        <v>250</v>
      </c>
    </row>
    <row r="2211" spans="1:22" ht="13.5" customHeight="1">
      <c r="A2211" s="235" t="str">
        <f t="shared" si="589"/>
        <v>LW2714080Drewnopodobne</v>
      </c>
      <c r="B2211" s="20" t="s">
        <v>1738</v>
      </c>
      <c r="C2211" s="14" t="s">
        <v>432</v>
      </c>
      <c r="D2211" s="15">
        <v>140</v>
      </c>
      <c r="E2211" s="13">
        <v>80</v>
      </c>
      <c r="F2211" s="61" t="s">
        <v>3718</v>
      </c>
      <c r="G2211" s="43" t="str">
        <f t="shared" si="590"/>
        <v>55,12</v>
      </c>
      <c r="H2211" s="43" t="str">
        <f t="shared" si="591"/>
        <v>55,12</v>
      </c>
      <c r="I2211" s="43">
        <f t="shared" si="598"/>
        <v>58.12</v>
      </c>
      <c r="J2211" s="44"/>
      <c r="K2211" s="58">
        <f t="shared" si="592"/>
        <v>1056</v>
      </c>
      <c r="L2211" s="51">
        <f t="shared" si="593"/>
        <v>1056</v>
      </c>
      <c r="M2211" s="53">
        <v>1.1000000000000001</v>
      </c>
      <c r="N2211" s="54">
        <v>60</v>
      </c>
      <c r="O2211" s="55">
        <f t="shared" si="594"/>
        <v>1221.6000000000001</v>
      </c>
      <c r="P2211" s="57">
        <f t="shared" si="595"/>
        <v>1221</v>
      </c>
      <c r="Q2211" s="23"/>
      <c r="R2211" s="23"/>
      <c r="S2211" s="46">
        <v>25</v>
      </c>
      <c r="T2211" s="46">
        <v>25</v>
      </c>
      <c r="U2211" s="46">
        <f t="shared" si="596"/>
        <v>200</v>
      </c>
      <c r="V2211" s="15">
        <f t="shared" si="597"/>
        <v>250</v>
      </c>
    </row>
    <row r="2212" spans="1:22" ht="13.5" customHeight="1">
      <c r="A2212" s="235" t="str">
        <f t="shared" si="589"/>
        <v>LW2814080Drewnopodobne</v>
      </c>
      <c r="B2212" s="20" t="s">
        <v>1739</v>
      </c>
      <c r="C2212" s="14" t="s">
        <v>432</v>
      </c>
      <c r="D2212" s="15">
        <v>140</v>
      </c>
      <c r="E2212" s="13">
        <v>80</v>
      </c>
      <c r="F2212" s="61" t="s">
        <v>55</v>
      </c>
      <c r="G2212" s="43" t="str">
        <f t="shared" si="590"/>
        <v>58,45</v>
      </c>
      <c r="H2212" s="43" t="str">
        <f t="shared" si="591"/>
        <v>58,45</v>
      </c>
      <c r="I2212" s="43">
        <f t="shared" si="598"/>
        <v>61.45</v>
      </c>
      <c r="J2212" s="44"/>
      <c r="K2212" s="58">
        <f t="shared" si="592"/>
        <v>1225</v>
      </c>
      <c r="L2212" s="51">
        <f t="shared" si="593"/>
        <v>1225</v>
      </c>
      <c r="M2212" s="53">
        <v>1.1000000000000001</v>
      </c>
      <c r="N2212" s="54">
        <v>60</v>
      </c>
      <c r="O2212" s="55">
        <f t="shared" si="594"/>
        <v>1407.5</v>
      </c>
      <c r="P2212" s="57">
        <f t="shared" si="595"/>
        <v>1407</v>
      </c>
      <c r="Q2212" s="23"/>
      <c r="R2212" s="23"/>
      <c r="S2212" s="46">
        <v>25</v>
      </c>
      <c r="T2212" s="46">
        <v>25</v>
      </c>
      <c r="U2212" s="46">
        <f t="shared" si="596"/>
        <v>200</v>
      </c>
      <c r="V2212" s="15">
        <f t="shared" si="597"/>
        <v>250</v>
      </c>
    </row>
    <row r="2213" spans="1:22" ht="13.5" customHeight="1">
      <c r="A2213" s="235" t="str">
        <f t="shared" si="589"/>
        <v>LW2914080Drewnopodobne</v>
      </c>
      <c r="B2213" s="20" t="s">
        <v>1740</v>
      </c>
      <c r="C2213" s="14" t="s">
        <v>432</v>
      </c>
      <c r="D2213" s="15">
        <v>140</v>
      </c>
      <c r="E2213" s="13">
        <v>80</v>
      </c>
      <c r="F2213" s="61" t="s">
        <v>3061</v>
      </c>
      <c r="G2213" s="43" t="str">
        <f t="shared" si="590"/>
        <v>61,68</v>
      </c>
      <c r="H2213" s="43" t="str">
        <f t="shared" si="591"/>
        <v>61,68</v>
      </c>
      <c r="I2213" s="43">
        <f t="shared" si="598"/>
        <v>64.680000000000007</v>
      </c>
      <c r="J2213" s="44"/>
      <c r="K2213" s="58">
        <f t="shared" si="592"/>
        <v>1154.5</v>
      </c>
      <c r="L2213" s="51">
        <f t="shared" si="593"/>
        <v>1155</v>
      </c>
      <c r="M2213" s="53">
        <v>1.1000000000000001</v>
      </c>
      <c r="N2213" s="54">
        <v>60</v>
      </c>
      <c r="O2213" s="55">
        <f t="shared" si="594"/>
        <v>1330.5</v>
      </c>
      <c r="P2213" s="57">
        <f t="shared" si="595"/>
        <v>1330</v>
      </c>
      <c r="Q2213" s="23"/>
      <c r="R2213" s="23"/>
      <c r="S2213" s="46">
        <v>25</v>
      </c>
      <c r="T2213" s="46">
        <v>25</v>
      </c>
      <c r="U2213" s="46">
        <f t="shared" si="596"/>
        <v>200</v>
      </c>
      <c r="V2213" s="15">
        <f t="shared" si="597"/>
        <v>250</v>
      </c>
    </row>
    <row r="2214" spans="1:22" ht="13.5" customHeight="1">
      <c r="A2214" s="235" t="str">
        <f t="shared" si="589"/>
        <v>LW3014080Drewnopodobne</v>
      </c>
      <c r="B2214" s="20" t="s">
        <v>1742</v>
      </c>
      <c r="C2214" s="14" t="s">
        <v>432</v>
      </c>
      <c r="D2214" s="15">
        <v>140</v>
      </c>
      <c r="E2214" s="13">
        <v>80</v>
      </c>
      <c r="F2214" s="61" t="s">
        <v>67</v>
      </c>
      <c r="G2214" s="43" t="str">
        <f t="shared" si="590"/>
        <v>65,01</v>
      </c>
      <c r="H2214" s="43" t="str">
        <f t="shared" si="591"/>
        <v>65,01</v>
      </c>
      <c r="I2214" s="43">
        <f t="shared" si="598"/>
        <v>68.010000000000005</v>
      </c>
      <c r="J2214" s="44"/>
      <c r="K2214" s="58">
        <f t="shared" si="592"/>
        <v>1371.5</v>
      </c>
      <c r="L2214" s="51">
        <f t="shared" si="593"/>
        <v>1372</v>
      </c>
      <c r="M2214" s="53">
        <v>1.1000000000000001</v>
      </c>
      <c r="N2214" s="54">
        <v>60</v>
      </c>
      <c r="O2214" s="55">
        <f t="shared" si="594"/>
        <v>1569.2</v>
      </c>
      <c r="P2214" s="57">
        <f t="shared" si="595"/>
        <v>1569</v>
      </c>
      <c r="Q2214" s="23"/>
      <c r="R2214" s="23"/>
      <c r="S2214" s="46">
        <v>25</v>
      </c>
      <c r="T2214" s="46">
        <v>25</v>
      </c>
      <c r="U2214" s="46">
        <f t="shared" si="596"/>
        <v>220</v>
      </c>
      <c r="V2214" s="15">
        <f t="shared" si="597"/>
        <v>270</v>
      </c>
    </row>
    <row r="2215" spans="1:22" ht="13.5" customHeight="1">
      <c r="A2215" s="235" t="str">
        <f t="shared" si="589"/>
        <v>LW3114080Drewnopodobne</v>
      </c>
      <c r="B2215" s="20" t="s">
        <v>1743</v>
      </c>
      <c r="C2215" s="14" t="s">
        <v>432</v>
      </c>
      <c r="D2215" s="15">
        <v>140</v>
      </c>
      <c r="E2215" s="13">
        <v>80</v>
      </c>
      <c r="F2215" s="61" t="s">
        <v>3719</v>
      </c>
      <c r="G2215" s="43" t="str">
        <f t="shared" si="590"/>
        <v>66,33</v>
      </c>
      <c r="H2215" s="43" t="str">
        <f t="shared" si="591"/>
        <v>66,33</v>
      </c>
      <c r="I2215" s="43">
        <f t="shared" si="598"/>
        <v>69.33</v>
      </c>
      <c r="J2215" s="13"/>
      <c r="K2215" s="58">
        <f t="shared" si="592"/>
        <v>1269.5</v>
      </c>
      <c r="L2215" s="51">
        <f t="shared" si="593"/>
        <v>1270</v>
      </c>
      <c r="M2215" s="53">
        <v>1.1000000000000001</v>
      </c>
      <c r="N2215" s="54">
        <v>60</v>
      </c>
      <c r="O2215" s="55">
        <f t="shared" si="594"/>
        <v>1457</v>
      </c>
      <c r="P2215" s="57">
        <f t="shared" si="595"/>
        <v>1457</v>
      </c>
      <c r="Q2215" s="23"/>
      <c r="R2215" s="23"/>
      <c r="S2215" s="46">
        <v>25</v>
      </c>
      <c r="T2215" s="46">
        <v>25</v>
      </c>
      <c r="U2215" s="46">
        <f t="shared" si="596"/>
        <v>220</v>
      </c>
      <c r="V2215" s="15">
        <f t="shared" si="597"/>
        <v>270</v>
      </c>
    </row>
    <row r="2216" spans="1:22" ht="13.5" customHeight="1">
      <c r="A2216" s="235" t="str">
        <f t="shared" si="589"/>
        <v>LW3214080Drewnopodobne</v>
      </c>
      <c r="B2216" s="20" t="s">
        <v>1744</v>
      </c>
      <c r="C2216" s="14" t="s">
        <v>432</v>
      </c>
      <c r="D2216" s="15">
        <v>140</v>
      </c>
      <c r="E2216" s="13">
        <v>80</v>
      </c>
      <c r="F2216" s="61" t="s">
        <v>3720</v>
      </c>
      <c r="G2216" s="43" t="str">
        <f t="shared" si="590"/>
        <v>69,66</v>
      </c>
      <c r="H2216" s="43" t="str">
        <f t="shared" si="591"/>
        <v>69,66</v>
      </c>
      <c r="I2216" s="43">
        <f t="shared" si="598"/>
        <v>72.66</v>
      </c>
      <c r="J2216" s="44"/>
      <c r="K2216" s="58">
        <f t="shared" si="592"/>
        <v>1435</v>
      </c>
      <c r="L2216" s="51">
        <f t="shared" si="593"/>
        <v>1435</v>
      </c>
      <c r="M2216" s="53">
        <v>1.1000000000000001</v>
      </c>
      <c r="N2216" s="54">
        <v>60</v>
      </c>
      <c r="O2216" s="55">
        <f t="shared" si="594"/>
        <v>1638.5000000000002</v>
      </c>
      <c r="P2216" s="57">
        <f t="shared" si="595"/>
        <v>1638</v>
      </c>
      <c r="Q2216" s="23"/>
      <c r="R2216" s="23"/>
      <c r="S2216" s="46">
        <v>25</v>
      </c>
      <c r="T2216" s="46">
        <v>25</v>
      </c>
      <c r="U2216" s="46">
        <f t="shared" si="596"/>
        <v>220</v>
      </c>
      <c r="V2216" s="15">
        <f t="shared" si="597"/>
        <v>270</v>
      </c>
    </row>
    <row r="2217" spans="1:22" ht="13.5" customHeight="1">
      <c r="A2217" s="235" t="str">
        <f t="shared" si="589"/>
        <v>LW3314080Drewnopodobne</v>
      </c>
      <c r="B2217" s="20" t="s">
        <v>1745</v>
      </c>
      <c r="C2217" s="14" t="s">
        <v>432</v>
      </c>
      <c r="D2217" s="15">
        <v>140</v>
      </c>
      <c r="E2217" s="13">
        <v>80</v>
      </c>
      <c r="F2217" s="61" t="s">
        <v>3721</v>
      </c>
      <c r="G2217" s="43" t="str">
        <f t="shared" si="590"/>
        <v>71,61</v>
      </c>
      <c r="H2217" s="43" t="str">
        <f t="shared" si="591"/>
        <v>71,61</v>
      </c>
      <c r="I2217" s="43">
        <f t="shared" si="598"/>
        <v>74.61</v>
      </c>
      <c r="J2217" s="44"/>
      <c r="K2217" s="58">
        <f t="shared" si="592"/>
        <v>1258</v>
      </c>
      <c r="L2217" s="51">
        <f t="shared" si="593"/>
        <v>1258</v>
      </c>
      <c r="M2217" s="53">
        <v>1.1000000000000001</v>
      </c>
      <c r="N2217" s="54">
        <v>60</v>
      </c>
      <c r="O2217" s="55">
        <f t="shared" si="594"/>
        <v>1443.8000000000002</v>
      </c>
      <c r="P2217" s="57">
        <f t="shared" si="595"/>
        <v>1443</v>
      </c>
      <c r="Q2217" s="23"/>
      <c r="R2217" s="23"/>
      <c r="S2217" s="46">
        <v>25</v>
      </c>
      <c r="T2217" s="46">
        <v>25</v>
      </c>
      <c r="U2217" s="46">
        <f t="shared" si="596"/>
        <v>220</v>
      </c>
      <c r="V2217" s="15">
        <f t="shared" si="597"/>
        <v>270</v>
      </c>
    </row>
    <row r="2218" spans="1:22" ht="13.5" customHeight="1">
      <c r="A2218" s="235" t="str">
        <f t="shared" si="589"/>
        <v>LW3414080Drewnopodobne</v>
      </c>
      <c r="B2218" s="20" t="s">
        <v>1746</v>
      </c>
      <c r="C2218" s="14" t="s">
        <v>432</v>
      </c>
      <c r="D2218" s="15">
        <v>140</v>
      </c>
      <c r="E2218" s="13">
        <v>80</v>
      </c>
      <c r="F2218" s="61" t="s">
        <v>3722</v>
      </c>
      <c r="G2218" s="43" t="str">
        <f t="shared" si="590"/>
        <v>70,08</v>
      </c>
      <c r="H2218" s="43" t="str">
        <f t="shared" si="591"/>
        <v>70,08</v>
      </c>
      <c r="I2218" s="43">
        <f t="shared" si="598"/>
        <v>73.08</v>
      </c>
      <c r="J2218" s="44"/>
      <c r="K2218" s="58">
        <f t="shared" si="592"/>
        <v>1442.5</v>
      </c>
      <c r="L2218" s="51">
        <f t="shared" si="593"/>
        <v>1443</v>
      </c>
      <c r="M2218" s="53">
        <v>1.1000000000000001</v>
      </c>
      <c r="N2218" s="54">
        <v>60</v>
      </c>
      <c r="O2218" s="55">
        <f t="shared" si="594"/>
        <v>1647.3000000000002</v>
      </c>
      <c r="P2218" s="57">
        <f t="shared" si="595"/>
        <v>1647</v>
      </c>
      <c r="Q2218" s="23"/>
      <c r="R2218" s="23"/>
      <c r="S2218" s="46">
        <v>25</v>
      </c>
      <c r="T2218" s="46">
        <v>25</v>
      </c>
      <c r="U2218" s="46">
        <f t="shared" si="596"/>
        <v>220</v>
      </c>
      <c r="V2218" s="15">
        <f t="shared" si="597"/>
        <v>270</v>
      </c>
    </row>
    <row r="2219" spans="1:22" ht="13.5" customHeight="1">
      <c r="A2219" s="235" t="str">
        <f t="shared" si="589"/>
        <v>LW3514080Drewnopodobne</v>
      </c>
      <c r="B2219" s="20" t="s">
        <v>1747</v>
      </c>
      <c r="C2219" s="14" t="s">
        <v>432</v>
      </c>
      <c r="D2219" s="15">
        <v>140</v>
      </c>
      <c r="E2219" s="13">
        <v>80</v>
      </c>
      <c r="F2219" s="61" t="s">
        <v>3723</v>
      </c>
      <c r="G2219" s="43" t="str">
        <f t="shared" si="590"/>
        <v>62,36</v>
      </c>
      <c r="H2219" s="43" t="str">
        <f t="shared" si="591"/>
        <v>62,36</v>
      </c>
      <c r="I2219" s="43">
        <f t="shared" si="598"/>
        <v>65.36</v>
      </c>
      <c r="J2219" s="44"/>
      <c r="K2219" s="58">
        <f t="shared" si="592"/>
        <v>1031</v>
      </c>
      <c r="L2219" s="51">
        <f t="shared" si="593"/>
        <v>1031</v>
      </c>
      <c r="M2219" s="53">
        <v>1.1000000000000001</v>
      </c>
      <c r="N2219" s="54">
        <v>60</v>
      </c>
      <c r="O2219" s="55">
        <f t="shared" si="594"/>
        <v>1194.1000000000001</v>
      </c>
      <c r="P2219" s="57">
        <f t="shared" si="595"/>
        <v>1194</v>
      </c>
      <c r="Q2219" s="23"/>
      <c r="R2219" s="23"/>
      <c r="S2219" s="46">
        <v>25</v>
      </c>
      <c r="T2219" s="46">
        <v>25</v>
      </c>
      <c r="U2219" s="46">
        <f t="shared" si="596"/>
        <v>220</v>
      </c>
      <c r="V2219" s="15">
        <f t="shared" si="597"/>
        <v>270</v>
      </c>
    </row>
    <row r="2220" spans="1:22" ht="13.5" customHeight="1">
      <c r="A2220" s="235" t="str">
        <f t="shared" si="589"/>
        <v>LW3614080Drewnopodobne</v>
      </c>
      <c r="B2220" s="20" t="s">
        <v>1748</v>
      </c>
      <c r="C2220" s="14" t="s">
        <v>432</v>
      </c>
      <c r="D2220" s="15">
        <v>140</v>
      </c>
      <c r="E2220" s="13">
        <v>80</v>
      </c>
      <c r="F2220" s="61" t="s">
        <v>3724</v>
      </c>
      <c r="G2220" s="43" t="str">
        <f t="shared" si="590"/>
        <v>65,69</v>
      </c>
      <c r="H2220" s="43" t="str">
        <f t="shared" si="591"/>
        <v>65,69</v>
      </c>
      <c r="I2220" s="43">
        <f t="shared" si="598"/>
        <v>68.69</v>
      </c>
      <c r="J2220" s="44"/>
      <c r="K2220" s="58">
        <f t="shared" si="592"/>
        <v>1197</v>
      </c>
      <c r="L2220" s="51">
        <f t="shared" si="593"/>
        <v>1197</v>
      </c>
      <c r="M2220" s="53">
        <v>1.1000000000000001</v>
      </c>
      <c r="N2220" s="54">
        <v>60</v>
      </c>
      <c r="O2220" s="55">
        <f t="shared" si="594"/>
        <v>1376.7</v>
      </c>
      <c r="P2220" s="57">
        <f t="shared" si="595"/>
        <v>1376</v>
      </c>
      <c r="Q2220" s="23"/>
      <c r="R2220" s="23"/>
      <c r="S2220" s="46">
        <v>25</v>
      </c>
      <c r="T2220" s="46">
        <v>25</v>
      </c>
      <c r="U2220" s="46">
        <f t="shared" si="596"/>
        <v>220</v>
      </c>
      <c r="V2220" s="15">
        <f t="shared" si="597"/>
        <v>270</v>
      </c>
    </row>
    <row r="2221" spans="1:22" ht="13.5" customHeight="1">
      <c r="A2221" s="235" t="str">
        <f t="shared" si="589"/>
        <v>LW3714080Drewnopodobne</v>
      </c>
      <c r="B2221" s="20" t="s">
        <v>1907</v>
      </c>
      <c r="C2221" s="14" t="s">
        <v>432</v>
      </c>
      <c r="D2221" s="15">
        <v>140</v>
      </c>
      <c r="E2221" s="13">
        <v>80</v>
      </c>
      <c r="F2221" s="61" t="s">
        <v>3725</v>
      </c>
      <c r="G2221" s="43" t="str">
        <f t="shared" si="590"/>
        <v>63,14</v>
      </c>
      <c r="H2221" s="43" t="str">
        <f t="shared" si="591"/>
        <v>63,14</v>
      </c>
      <c r="I2221" s="43">
        <f t="shared" si="598"/>
        <v>66.14</v>
      </c>
      <c r="J2221" s="44"/>
      <c r="K2221" s="58">
        <f t="shared" si="592"/>
        <v>966</v>
      </c>
      <c r="L2221" s="51">
        <f t="shared" si="593"/>
        <v>966</v>
      </c>
      <c r="M2221" s="53">
        <v>1.1000000000000001</v>
      </c>
      <c r="N2221" s="54">
        <v>60</v>
      </c>
      <c r="O2221" s="55">
        <f t="shared" si="594"/>
        <v>1122.6000000000001</v>
      </c>
      <c r="P2221" s="57">
        <f t="shared" si="595"/>
        <v>1122</v>
      </c>
      <c r="Q2221" s="23"/>
      <c r="R2221" s="23"/>
      <c r="S2221" s="46">
        <v>25</v>
      </c>
      <c r="T2221" s="46">
        <v>25</v>
      </c>
      <c r="U2221" s="46">
        <f t="shared" si="596"/>
        <v>220</v>
      </c>
      <c r="V2221" s="15">
        <f t="shared" si="597"/>
        <v>270</v>
      </c>
    </row>
    <row r="2222" spans="1:22" s="4" customFormat="1" ht="13.5" customHeight="1">
      <c r="A2222" s="235" t="str">
        <f t="shared" si="589"/>
        <v>LW3814080Drewnopodobne</v>
      </c>
      <c r="B2222" s="20" t="s">
        <v>1978</v>
      </c>
      <c r="C2222" s="14" t="s">
        <v>432</v>
      </c>
      <c r="D2222" s="15">
        <v>140</v>
      </c>
      <c r="E2222" s="13">
        <v>80</v>
      </c>
      <c r="F2222" s="61" t="s">
        <v>3726</v>
      </c>
      <c r="G2222" s="43" t="str">
        <f t="shared" si="590"/>
        <v>63,12</v>
      </c>
      <c r="H2222" s="43" t="str">
        <f t="shared" si="591"/>
        <v>63,12</v>
      </c>
      <c r="I2222" s="43">
        <f t="shared" si="598"/>
        <v>66.12</v>
      </c>
      <c r="J2222" s="44"/>
      <c r="K2222" s="58">
        <f t="shared" si="592"/>
        <v>1109.5</v>
      </c>
      <c r="L2222" s="51">
        <f t="shared" si="593"/>
        <v>1110</v>
      </c>
      <c r="M2222" s="53">
        <v>1.1000000000000001</v>
      </c>
      <c r="N2222" s="54">
        <v>60</v>
      </c>
      <c r="O2222" s="55">
        <f t="shared" si="594"/>
        <v>1281</v>
      </c>
      <c r="P2222" s="57">
        <f t="shared" si="595"/>
        <v>1281</v>
      </c>
      <c r="Q2222" s="23"/>
      <c r="R2222" s="23"/>
      <c r="S2222" s="46">
        <v>25</v>
      </c>
      <c r="T2222" s="46">
        <v>25</v>
      </c>
      <c r="U2222" s="46">
        <f t="shared" si="596"/>
        <v>220</v>
      </c>
      <c r="V2222" s="15">
        <f t="shared" si="597"/>
        <v>270</v>
      </c>
    </row>
    <row r="2223" spans="1:22" ht="13.5" customHeight="1">
      <c r="M2223" s="237"/>
    </row>
  </sheetData>
  <sheetProtection algorithmName="SHA-512" hashValue="XlHkQJDxRbnIWkg40sCrH7qtUr4PNpNFXgBGbuJSiGybzhd9YIfaiuYfOcDy1wURNTDBmNE6jjIkzQMyUGIo8Q==" saltValue="hLiZUsvIT6Di/R0FW4Z1Yg==" spinCount="100000" sheet="1" objects="1" scenarios="1"/>
  <autoFilter ref="A2:V2222" xr:uid="{00000000-0001-0000-0400-000000000000}"/>
  <dataConsolidate/>
  <pageMargins left="0.7" right="0.7" top="0.75" bottom="0.75" header="0.3" footer="0.3"/>
  <pageSetup paperSize="9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8"/>
  <dimension ref="A1:AI2223"/>
  <sheetViews>
    <sheetView zoomScaleNormal="100" workbookViewId="0">
      <pane ySplit="2" topLeftCell="A2166" activePane="bottomLeft" state="frozen"/>
      <selection pane="bottomLeft" activeCell="A2187" sqref="A2187"/>
    </sheetView>
  </sheetViews>
  <sheetFormatPr defaultRowHeight="13.5" customHeight="1"/>
  <cols>
    <col min="1" max="1" width="25.375" style="179" customWidth="1"/>
    <col min="2" max="2" width="8.625" style="199" customWidth="1"/>
    <col min="3" max="3" width="12.375" style="191" customWidth="1"/>
    <col min="4" max="4" width="8" style="192" customWidth="1"/>
    <col min="5" max="5" width="8.25" style="201" customWidth="1"/>
    <col min="6" max="6" width="6" style="202" customWidth="1"/>
    <col min="7" max="7" width="5.25" style="202" customWidth="1"/>
    <col min="8" max="8" width="8.625" style="202" customWidth="1"/>
    <col min="9" max="9" width="9.125" style="202" customWidth="1"/>
    <col min="10" max="10" width="7.125" style="201" customWidth="1"/>
    <col min="11" max="11" width="6.5" style="201" customWidth="1"/>
    <col min="12" max="12" width="8.875" style="220" customWidth="1"/>
    <col min="13" max="13" width="12.5" style="198" customWidth="1"/>
    <col min="14" max="14" width="13.375" style="179" customWidth="1"/>
    <col min="15" max="15" width="12.75" style="176" customWidth="1"/>
    <col min="16" max="16" width="17.375" style="177" customWidth="1"/>
    <col min="17" max="17" width="9" style="178" customWidth="1"/>
    <col min="18" max="18" width="2.625" style="179" customWidth="1"/>
    <col min="19" max="19" width="5.25" style="179" customWidth="1"/>
    <col min="20" max="20" width="8.5" style="179" customWidth="1"/>
    <col min="21" max="21" width="7.125" style="179" customWidth="1"/>
    <col min="22" max="22" width="7.5" style="179" customWidth="1"/>
    <col min="23" max="26" width="2.625" style="179" customWidth="1"/>
    <col min="27" max="27" width="7.5" style="179" customWidth="1"/>
    <col min="28" max="28" width="5.625" style="179" customWidth="1"/>
    <col min="29" max="29" width="7.75" style="179" customWidth="1"/>
    <col min="30" max="30" width="5.625" style="179" customWidth="1"/>
    <col min="31" max="31" width="7.75" style="179" customWidth="1"/>
    <col min="32" max="32" width="2.625" style="179" bestFit="1" customWidth="1"/>
    <col min="33" max="38" width="10.125" style="179" customWidth="1"/>
    <col min="39" max="16384" width="9" style="179"/>
  </cols>
  <sheetData>
    <row r="1" spans="1:32" ht="13.5" customHeight="1">
      <c r="A1" s="168">
        <v>1</v>
      </c>
      <c r="B1" s="169">
        <v>2</v>
      </c>
      <c r="C1" s="168">
        <v>10</v>
      </c>
      <c r="D1" s="168">
        <v>11</v>
      </c>
      <c r="E1" s="169">
        <v>12</v>
      </c>
      <c r="F1" s="170">
        <v>3</v>
      </c>
      <c r="G1" s="171">
        <v>4</v>
      </c>
      <c r="H1" s="171">
        <v>5</v>
      </c>
      <c r="I1" s="171">
        <v>6</v>
      </c>
      <c r="J1" s="170">
        <v>7</v>
      </c>
      <c r="K1" s="172">
        <v>8</v>
      </c>
      <c r="L1" s="173">
        <v>9</v>
      </c>
      <c r="M1" s="174">
        <v>17</v>
      </c>
      <c r="N1" s="175">
        <v>19</v>
      </c>
      <c r="O1" s="176">
        <v>18</v>
      </c>
      <c r="P1" s="177">
        <v>22</v>
      </c>
      <c r="S1" s="175">
        <v>24</v>
      </c>
      <c r="T1" s="175">
        <v>25</v>
      </c>
      <c r="U1" s="175">
        <v>26</v>
      </c>
      <c r="V1" s="179">
        <v>27</v>
      </c>
      <c r="W1" s="179">
        <v>28</v>
      </c>
      <c r="X1" s="179">
        <v>29</v>
      </c>
      <c r="Y1" s="179">
        <v>30</v>
      </c>
      <c r="Z1" s="179">
        <v>31</v>
      </c>
      <c r="AA1" s="179">
        <v>32</v>
      </c>
      <c r="AB1" s="179">
        <v>33</v>
      </c>
      <c r="AC1" s="179">
        <v>34</v>
      </c>
      <c r="AD1" s="179">
        <v>35</v>
      </c>
      <c r="AE1" s="179">
        <v>36</v>
      </c>
      <c r="AF1" s="179">
        <v>37</v>
      </c>
    </row>
    <row r="2" spans="1:32" ht="13.5" customHeight="1">
      <c r="A2" s="180" t="s">
        <v>430</v>
      </c>
      <c r="B2" s="181" t="s">
        <v>1908</v>
      </c>
      <c r="C2" s="169" t="s">
        <v>2</v>
      </c>
      <c r="D2" s="182" t="s">
        <v>5</v>
      </c>
      <c r="E2" s="182" t="s">
        <v>6</v>
      </c>
      <c r="F2" s="170" t="s">
        <v>4</v>
      </c>
      <c r="G2" s="171" t="s">
        <v>1909</v>
      </c>
      <c r="H2" s="171" t="s">
        <v>418</v>
      </c>
      <c r="I2" s="183" t="s">
        <v>419</v>
      </c>
      <c r="J2" s="184" t="s">
        <v>3</v>
      </c>
      <c r="K2" s="185" t="s">
        <v>1751</v>
      </c>
      <c r="L2" s="186" t="s">
        <v>420</v>
      </c>
      <c r="M2" s="174" t="s">
        <v>438</v>
      </c>
      <c r="N2" s="187" t="s">
        <v>421</v>
      </c>
      <c r="O2" s="188" t="s">
        <v>439</v>
      </c>
      <c r="P2" s="189" t="s">
        <v>484</v>
      </c>
      <c r="Q2" s="179"/>
      <c r="S2" s="190" t="s">
        <v>423</v>
      </c>
      <c r="T2" s="190" t="s">
        <v>424</v>
      </c>
      <c r="U2" s="190" t="s">
        <v>425</v>
      </c>
      <c r="V2" s="179" t="s">
        <v>422</v>
      </c>
      <c r="AA2" s="179" t="s">
        <v>422</v>
      </c>
      <c r="AB2" s="191" t="s">
        <v>520</v>
      </c>
      <c r="AC2" s="191" t="s">
        <v>520</v>
      </c>
      <c r="AD2" s="192" t="s">
        <v>1741</v>
      </c>
      <c r="AE2" s="192" t="s">
        <v>1741</v>
      </c>
    </row>
    <row r="3" spans="1:32" s="199" customFormat="1" ht="13.5" customHeight="1">
      <c r="A3" s="193"/>
      <c r="B3" s="193"/>
      <c r="C3" s="194"/>
      <c r="D3" s="195"/>
      <c r="E3" s="195"/>
      <c r="F3" s="194"/>
      <c r="G3" s="194"/>
      <c r="H3" s="194"/>
      <c r="I3" s="196">
        <v>5</v>
      </c>
      <c r="J3" s="195"/>
      <c r="K3" s="195"/>
      <c r="L3" s="197"/>
      <c r="M3" s="198"/>
      <c r="O3" s="176"/>
      <c r="P3" s="200"/>
      <c r="S3" s="201"/>
      <c r="T3" s="201"/>
      <c r="U3" s="201"/>
      <c r="AB3" s="202"/>
      <c r="AC3" s="202"/>
      <c r="AD3" s="201"/>
      <c r="AE3" s="201"/>
    </row>
    <row r="4" spans="1:32" ht="13.5" customHeight="1">
      <c r="A4" s="221" t="str">
        <f t="shared" ref="A4:A40" si="0">CONCATENATE(B4,D4,E4,C4)</f>
        <v>LW duble 1 10050Podstawowy</v>
      </c>
      <c r="B4" s="203" t="s">
        <v>90</v>
      </c>
      <c r="C4" s="168" t="s">
        <v>431</v>
      </c>
      <c r="D4" s="204">
        <v>100</v>
      </c>
      <c r="E4" s="182">
        <v>50</v>
      </c>
      <c r="F4" s="205" t="s">
        <v>1910</v>
      </c>
      <c r="G4" s="206" t="str">
        <f t="shared" ref="G4:G40" si="1">LEFT(F4,FIND("kg",F4)-2)</f>
        <v>30,39</v>
      </c>
      <c r="H4" s="206" t="str">
        <f t="shared" ref="H4:H93" si="2">MID(G4,1,5)</f>
        <v>30,39</v>
      </c>
      <c r="I4" s="206">
        <f>H4+$I$3</f>
        <v>35.39</v>
      </c>
      <c r="J4" s="205" t="s">
        <v>1943</v>
      </c>
      <c r="K4" s="207" t="str">
        <f t="shared" ref="K4:K40" si="3">LEFT(J4,FIND("zł",J4)-2)</f>
        <v>670,48</v>
      </c>
      <c r="L4" s="208">
        <f t="shared" ref="L4:L40" si="4">ROUNDUP(K4,0)</f>
        <v>671</v>
      </c>
      <c r="M4" s="209">
        <v>1.25</v>
      </c>
      <c r="N4" s="210">
        <v>60</v>
      </c>
      <c r="O4" s="211">
        <f t="shared" ref="O4:O40" si="5">L4*M4+N4</f>
        <v>898.75</v>
      </c>
      <c r="P4" s="212">
        <f>INT(O4)</f>
        <v>898</v>
      </c>
      <c r="Q4" s="180"/>
      <c r="R4" s="180"/>
      <c r="S4" s="184">
        <v>16</v>
      </c>
      <c r="T4" s="184">
        <v>14</v>
      </c>
      <c r="U4" s="184">
        <f t="shared" ref="U4:U40" si="6">IF(I4&lt;=$AA$6,$AB$5,IF(I4&lt;=$AA$16,$AB$7,IF(I4&lt;=$AA$18,$AB$17,IF(I4&lt;=$AA$20,AB$19,$AB$21))))</f>
        <v>69</v>
      </c>
      <c r="V4" s="204">
        <f t="shared" ref="V4:V40" si="7">SUM(S4:U4)</f>
        <v>99</v>
      </c>
      <c r="AA4" s="192" t="s">
        <v>521</v>
      </c>
      <c r="AB4" s="191" t="s">
        <v>517</v>
      </c>
      <c r="AC4" s="179" t="s">
        <v>522</v>
      </c>
      <c r="AD4" s="191" t="s">
        <v>517</v>
      </c>
      <c r="AE4" s="179" t="s">
        <v>522</v>
      </c>
    </row>
    <row r="5" spans="1:32" ht="13.5" customHeight="1">
      <c r="A5" s="180" t="str">
        <f t="shared" si="0"/>
        <v>LW duble 210050Podstawowy</v>
      </c>
      <c r="B5" s="203" t="s">
        <v>1749</v>
      </c>
      <c r="C5" s="168" t="s">
        <v>431</v>
      </c>
      <c r="D5" s="204">
        <v>100</v>
      </c>
      <c r="E5" s="182">
        <v>50</v>
      </c>
      <c r="F5" s="205" t="s">
        <v>1911</v>
      </c>
      <c r="G5" s="206" t="str">
        <f t="shared" si="1"/>
        <v>33,61</v>
      </c>
      <c r="H5" s="206" t="str">
        <f t="shared" si="2"/>
        <v>33,61</v>
      </c>
      <c r="I5" s="206">
        <f t="shared" ref="I5:I40" si="8">H5+$I$3</f>
        <v>38.61</v>
      </c>
      <c r="J5" s="205" t="s">
        <v>1944</v>
      </c>
      <c r="K5" s="207" t="str">
        <f t="shared" si="3"/>
        <v>765,65</v>
      </c>
      <c r="L5" s="208">
        <f t="shared" si="4"/>
        <v>766</v>
      </c>
      <c r="M5" s="209">
        <v>1</v>
      </c>
      <c r="N5" s="210">
        <v>60</v>
      </c>
      <c r="O5" s="211">
        <f t="shared" si="5"/>
        <v>826</v>
      </c>
      <c r="P5" s="212">
        <f t="shared" ref="P5:P67" si="9">INT(O5)</f>
        <v>826</v>
      </c>
      <c r="Q5" s="180"/>
      <c r="R5" s="180"/>
      <c r="S5" s="184">
        <v>16</v>
      </c>
      <c r="T5" s="184">
        <v>14</v>
      </c>
      <c r="U5" s="184">
        <f t="shared" si="6"/>
        <v>69</v>
      </c>
      <c r="V5" s="204">
        <f t="shared" si="7"/>
        <v>99</v>
      </c>
      <c r="AA5" s="192">
        <v>10</v>
      </c>
      <c r="AB5" s="213">
        <v>21</v>
      </c>
    </row>
    <row r="6" spans="1:32" ht="13.5" customHeight="1">
      <c r="A6" s="180" t="str">
        <f t="shared" si="0"/>
        <v>LW duble 310050Podstawowy</v>
      </c>
      <c r="B6" s="203" t="s">
        <v>1750</v>
      </c>
      <c r="C6" s="168" t="s">
        <v>431</v>
      </c>
      <c r="D6" s="204">
        <v>100</v>
      </c>
      <c r="E6" s="182">
        <v>50</v>
      </c>
      <c r="F6" s="205" t="s">
        <v>1912</v>
      </c>
      <c r="G6" s="206" t="str">
        <f t="shared" si="1"/>
        <v>34,92</v>
      </c>
      <c r="H6" s="206" t="str">
        <f t="shared" si="2"/>
        <v>34,92</v>
      </c>
      <c r="I6" s="206">
        <f t="shared" si="8"/>
        <v>39.92</v>
      </c>
      <c r="J6" s="205" t="s">
        <v>1945</v>
      </c>
      <c r="K6" s="207" t="str">
        <f t="shared" si="3"/>
        <v>828,76</v>
      </c>
      <c r="L6" s="208">
        <f t="shared" si="4"/>
        <v>829</v>
      </c>
      <c r="M6" s="209">
        <v>1</v>
      </c>
      <c r="N6" s="210">
        <v>60</v>
      </c>
      <c r="O6" s="211">
        <f t="shared" si="5"/>
        <v>889</v>
      </c>
      <c r="P6" s="212">
        <f t="shared" si="9"/>
        <v>889</v>
      </c>
      <c r="Q6" s="180"/>
      <c r="R6" s="180"/>
      <c r="S6" s="184">
        <v>16</v>
      </c>
      <c r="T6" s="184">
        <v>25</v>
      </c>
      <c r="U6" s="184">
        <f t="shared" si="6"/>
        <v>69</v>
      </c>
      <c r="V6" s="204">
        <f t="shared" si="7"/>
        <v>110</v>
      </c>
      <c r="AA6" s="192">
        <v>25</v>
      </c>
      <c r="AB6" s="191">
        <v>31</v>
      </c>
    </row>
    <row r="7" spans="1:32" ht="13.5" customHeight="1">
      <c r="A7" s="180" t="str">
        <f t="shared" si="0"/>
        <v>LW1 10050Podstawowy</v>
      </c>
      <c r="B7" s="203" t="s">
        <v>93</v>
      </c>
      <c r="C7" s="168" t="s">
        <v>431</v>
      </c>
      <c r="D7" s="204">
        <v>100</v>
      </c>
      <c r="E7" s="182">
        <v>50</v>
      </c>
      <c r="F7" s="205" t="s">
        <v>1913</v>
      </c>
      <c r="G7" s="206" t="str">
        <f t="shared" si="1"/>
        <v>22,16</v>
      </c>
      <c r="H7" s="206" t="str">
        <f t="shared" si="2"/>
        <v>22,16</v>
      </c>
      <c r="I7" s="206">
        <f t="shared" si="8"/>
        <v>27.16</v>
      </c>
      <c r="J7" s="205" t="s">
        <v>1946</v>
      </c>
      <c r="K7" s="207" t="str">
        <f t="shared" si="3"/>
        <v>387,54</v>
      </c>
      <c r="L7" s="208">
        <f t="shared" si="4"/>
        <v>388</v>
      </c>
      <c r="M7" s="209">
        <v>1</v>
      </c>
      <c r="N7" s="210">
        <v>60</v>
      </c>
      <c r="O7" s="211">
        <f t="shared" si="5"/>
        <v>448</v>
      </c>
      <c r="P7" s="212">
        <f t="shared" si="9"/>
        <v>448</v>
      </c>
      <c r="Q7" s="180"/>
      <c r="R7" s="180"/>
      <c r="S7" s="184">
        <v>16</v>
      </c>
      <c r="T7" s="184">
        <v>25</v>
      </c>
      <c r="U7" s="184">
        <f t="shared" si="6"/>
        <v>55</v>
      </c>
      <c r="V7" s="204">
        <f t="shared" si="7"/>
        <v>96</v>
      </c>
      <c r="AA7" s="192">
        <v>31.5</v>
      </c>
      <c r="AB7" s="213">
        <v>55</v>
      </c>
    </row>
    <row r="8" spans="1:32" ht="13.5" customHeight="1">
      <c r="A8" s="180" t="str">
        <f t="shared" si="0"/>
        <v>LW2 10050Podstawowy</v>
      </c>
      <c r="B8" s="203" t="s">
        <v>104</v>
      </c>
      <c r="C8" s="168" t="s">
        <v>431</v>
      </c>
      <c r="D8" s="204">
        <v>100</v>
      </c>
      <c r="E8" s="182">
        <v>50</v>
      </c>
      <c r="F8" s="205" t="s">
        <v>1914</v>
      </c>
      <c r="G8" s="206" t="str">
        <f t="shared" si="1"/>
        <v>27,56</v>
      </c>
      <c r="H8" s="206" t="str">
        <f t="shared" si="2"/>
        <v>27,56</v>
      </c>
      <c r="I8" s="206">
        <f t="shared" si="8"/>
        <v>32.56</v>
      </c>
      <c r="J8" s="205" t="s">
        <v>1947</v>
      </c>
      <c r="K8" s="207" t="str">
        <f t="shared" si="3"/>
        <v>440,77</v>
      </c>
      <c r="L8" s="208">
        <f t="shared" si="4"/>
        <v>441</v>
      </c>
      <c r="M8" s="209">
        <v>1</v>
      </c>
      <c r="N8" s="210">
        <v>60</v>
      </c>
      <c r="O8" s="211">
        <f t="shared" si="5"/>
        <v>501</v>
      </c>
      <c r="P8" s="212">
        <f t="shared" si="9"/>
        <v>501</v>
      </c>
      <c r="Q8" s="180"/>
      <c r="R8" s="180"/>
      <c r="S8" s="184">
        <v>16</v>
      </c>
      <c r="T8" s="184">
        <v>25</v>
      </c>
      <c r="U8" s="184">
        <f t="shared" si="6"/>
        <v>69</v>
      </c>
      <c r="V8" s="204">
        <f t="shared" si="7"/>
        <v>110</v>
      </c>
    </row>
    <row r="9" spans="1:32" ht="13.5" customHeight="1">
      <c r="A9" s="180" t="str">
        <f t="shared" si="0"/>
        <v>LW3 10050Podstawowy</v>
      </c>
      <c r="B9" s="203" t="s">
        <v>106</v>
      </c>
      <c r="C9" s="168" t="s">
        <v>431</v>
      </c>
      <c r="D9" s="204">
        <v>100</v>
      </c>
      <c r="E9" s="182">
        <v>50</v>
      </c>
      <c r="F9" s="205" t="s">
        <v>1915</v>
      </c>
      <c r="G9" s="206" t="str">
        <f t="shared" si="1"/>
        <v>27,22</v>
      </c>
      <c r="H9" s="206" t="str">
        <f t="shared" si="2"/>
        <v>27,22</v>
      </c>
      <c r="I9" s="206">
        <f t="shared" si="8"/>
        <v>32.22</v>
      </c>
      <c r="J9" s="205" t="s">
        <v>1948</v>
      </c>
      <c r="K9" s="207" t="str">
        <f t="shared" si="3"/>
        <v>447,18</v>
      </c>
      <c r="L9" s="208">
        <f t="shared" si="4"/>
        <v>448</v>
      </c>
      <c r="M9" s="209">
        <v>1.08</v>
      </c>
      <c r="N9" s="210">
        <v>60</v>
      </c>
      <c r="O9" s="211">
        <f t="shared" si="5"/>
        <v>543.84</v>
      </c>
      <c r="P9" s="212">
        <f t="shared" si="9"/>
        <v>543</v>
      </c>
      <c r="Q9" s="180"/>
      <c r="R9" s="180"/>
      <c r="S9" s="184">
        <v>16</v>
      </c>
      <c r="T9" s="184">
        <v>25</v>
      </c>
      <c r="U9" s="184">
        <f t="shared" si="6"/>
        <v>69</v>
      </c>
      <c r="V9" s="204">
        <f t="shared" si="7"/>
        <v>110</v>
      </c>
    </row>
    <row r="10" spans="1:32" ht="13.5" customHeight="1">
      <c r="A10" s="180" t="str">
        <f t="shared" si="0"/>
        <v>LW4 10050Podstawowy</v>
      </c>
      <c r="B10" s="203" t="s">
        <v>107</v>
      </c>
      <c r="C10" s="168" t="s">
        <v>431</v>
      </c>
      <c r="D10" s="204">
        <v>100</v>
      </c>
      <c r="E10" s="182">
        <v>50</v>
      </c>
      <c r="F10" s="205" t="s">
        <v>1916</v>
      </c>
      <c r="G10" s="206" t="str">
        <f t="shared" si="1"/>
        <v>30,47</v>
      </c>
      <c r="H10" s="206" t="str">
        <f t="shared" si="2"/>
        <v>30,47</v>
      </c>
      <c r="I10" s="206">
        <f t="shared" si="8"/>
        <v>35.47</v>
      </c>
      <c r="J10" s="205" t="s">
        <v>1949</v>
      </c>
      <c r="K10" s="207" t="str">
        <f t="shared" si="3"/>
        <v>541,67</v>
      </c>
      <c r="L10" s="208">
        <f t="shared" si="4"/>
        <v>542</v>
      </c>
      <c r="M10" s="209">
        <v>1</v>
      </c>
      <c r="N10" s="210">
        <v>60</v>
      </c>
      <c r="O10" s="211">
        <f t="shared" si="5"/>
        <v>602</v>
      </c>
      <c r="P10" s="212">
        <f t="shared" si="9"/>
        <v>602</v>
      </c>
      <c r="Q10" s="180"/>
      <c r="R10" s="180"/>
      <c r="S10" s="184">
        <v>16</v>
      </c>
      <c r="T10" s="184">
        <v>25</v>
      </c>
      <c r="U10" s="184">
        <f t="shared" si="6"/>
        <v>69</v>
      </c>
      <c r="V10" s="204">
        <f t="shared" si="7"/>
        <v>110</v>
      </c>
    </row>
    <row r="11" spans="1:32" ht="13.5" customHeight="1">
      <c r="A11" s="180" t="str">
        <f t="shared" si="0"/>
        <v>LW5 10050Podstawowy</v>
      </c>
      <c r="B11" s="203" t="s">
        <v>108</v>
      </c>
      <c r="C11" s="168" t="s">
        <v>431</v>
      </c>
      <c r="D11" s="204">
        <v>100</v>
      </c>
      <c r="E11" s="182">
        <v>50</v>
      </c>
      <c r="F11" s="205" t="s">
        <v>1735</v>
      </c>
      <c r="G11" s="206" t="str">
        <f t="shared" si="1"/>
        <v>30,58</v>
      </c>
      <c r="H11" s="206" t="str">
        <f t="shared" si="2"/>
        <v>30,58</v>
      </c>
      <c r="I11" s="206">
        <f t="shared" si="8"/>
        <v>35.58</v>
      </c>
      <c r="J11" s="205" t="s">
        <v>1950</v>
      </c>
      <c r="K11" s="207" t="str">
        <f t="shared" si="3"/>
        <v>546,94</v>
      </c>
      <c r="L11" s="208">
        <f t="shared" si="4"/>
        <v>547</v>
      </c>
      <c r="M11" s="209">
        <v>1</v>
      </c>
      <c r="N11" s="210">
        <v>60</v>
      </c>
      <c r="O11" s="211">
        <f t="shared" si="5"/>
        <v>607</v>
      </c>
      <c r="P11" s="212">
        <f t="shared" si="9"/>
        <v>607</v>
      </c>
      <c r="Q11" s="180"/>
      <c r="R11" s="180"/>
      <c r="S11" s="184">
        <v>16</v>
      </c>
      <c r="T11" s="184">
        <v>25</v>
      </c>
      <c r="U11" s="184">
        <f t="shared" si="6"/>
        <v>69</v>
      </c>
      <c r="V11" s="204">
        <f t="shared" si="7"/>
        <v>110</v>
      </c>
    </row>
    <row r="12" spans="1:32" ht="13.5" customHeight="1">
      <c r="A12" s="180" t="str">
        <f t="shared" si="0"/>
        <v>LW6 10050Podstawowy</v>
      </c>
      <c r="B12" s="203" t="s">
        <v>109</v>
      </c>
      <c r="C12" s="168" t="s">
        <v>431</v>
      </c>
      <c r="D12" s="204">
        <v>100</v>
      </c>
      <c r="E12" s="182">
        <v>50</v>
      </c>
      <c r="F12" s="205" t="s">
        <v>1917</v>
      </c>
      <c r="G12" s="206" t="str">
        <f t="shared" si="1"/>
        <v>34,94</v>
      </c>
      <c r="H12" s="206" t="str">
        <f t="shared" si="2"/>
        <v>34,94</v>
      </c>
      <c r="I12" s="206">
        <f t="shared" si="8"/>
        <v>39.94</v>
      </c>
      <c r="J12" s="205" t="s">
        <v>1951</v>
      </c>
      <c r="K12" s="207" t="str">
        <f t="shared" si="3"/>
        <v>641,04</v>
      </c>
      <c r="L12" s="208">
        <f t="shared" si="4"/>
        <v>642</v>
      </c>
      <c r="M12" s="209">
        <v>1</v>
      </c>
      <c r="N12" s="210">
        <v>60</v>
      </c>
      <c r="O12" s="211">
        <f t="shared" si="5"/>
        <v>702</v>
      </c>
      <c r="P12" s="212">
        <f t="shared" si="9"/>
        <v>702</v>
      </c>
      <c r="Q12" s="180"/>
      <c r="R12" s="180"/>
      <c r="S12" s="184">
        <v>16</v>
      </c>
      <c r="T12" s="184">
        <v>25</v>
      </c>
      <c r="U12" s="184">
        <f t="shared" si="6"/>
        <v>69</v>
      </c>
      <c r="V12" s="204">
        <f t="shared" si="7"/>
        <v>110</v>
      </c>
    </row>
    <row r="13" spans="1:32" ht="13.5" customHeight="1">
      <c r="A13" s="180" t="str">
        <f t="shared" si="0"/>
        <v>LW7 10050Podstawowy</v>
      </c>
      <c r="B13" s="203" t="s">
        <v>110</v>
      </c>
      <c r="C13" s="168" t="s">
        <v>431</v>
      </c>
      <c r="D13" s="204">
        <v>100</v>
      </c>
      <c r="E13" s="182">
        <v>50</v>
      </c>
      <c r="F13" s="205" t="s">
        <v>1918</v>
      </c>
      <c r="G13" s="206" t="str">
        <f t="shared" si="1"/>
        <v>29,4</v>
      </c>
      <c r="H13" s="206" t="str">
        <f t="shared" si="2"/>
        <v>29,4</v>
      </c>
      <c r="I13" s="206">
        <f t="shared" si="8"/>
        <v>34.4</v>
      </c>
      <c r="J13" s="205" t="s">
        <v>1952</v>
      </c>
      <c r="K13" s="207" t="str">
        <f t="shared" si="3"/>
        <v>538,31</v>
      </c>
      <c r="L13" s="208">
        <f t="shared" si="4"/>
        <v>539</v>
      </c>
      <c r="M13" s="209">
        <v>1</v>
      </c>
      <c r="N13" s="210">
        <v>60</v>
      </c>
      <c r="O13" s="211">
        <f t="shared" si="5"/>
        <v>599</v>
      </c>
      <c r="P13" s="212">
        <f t="shared" si="9"/>
        <v>599</v>
      </c>
      <c r="Q13" s="180"/>
      <c r="R13" s="180"/>
      <c r="S13" s="184">
        <v>16</v>
      </c>
      <c r="T13" s="184">
        <v>25</v>
      </c>
      <c r="U13" s="184">
        <f t="shared" si="6"/>
        <v>69</v>
      </c>
      <c r="V13" s="204">
        <f t="shared" si="7"/>
        <v>110</v>
      </c>
    </row>
    <row r="14" spans="1:32" ht="13.5" customHeight="1">
      <c r="A14" s="180" t="str">
        <f t="shared" si="0"/>
        <v>LW8 10050Podstawowy</v>
      </c>
      <c r="B14" s="203" t="s">
        <v>111</v>
      </c>
      <c r="C14" s="168" t="s">
        <v>431</v>
      </c>
      <c r="D14" s="204">
        <v>100</v>
      </c>
      <c r="E14" s="182">
        <v>50</v>
      </c>
      <c r="F14" s="205" t="s">
        <v>1919</v>
      </c>
      <c r="G14" s="206" t="str">
        <f t="shared" si="1"/>
        <v>31,7</v>
      </c>
      <c r="H14" s="206" t="str">
        <f t="shared" si="2"/>
        <v>31,7</v>
      </c>
      <c r="I14" s="206">
        <f t="shared" si="8"/>
        <v>36.700000000000003</v>
      </c>
      <c r="J14" s="205" t="s">
        <v>1953</v>
      </c>
      <c r="K14" s="207" t="str">
        <f t="shared" si="3"/>
        <v>595,51</v>
      </c>
      <c r="L14" s="208">
        <f t="shared" si="4"/>
        <v>596</v>
      </c>
      <c r="M14" s="209">
        <v>1</v>
      </c>
      <c r="N14" s="210">
        <v>60</v>
      </c>
      <c r="O14" s="211">
        <f t="shared" si="5"/>
        <v>656</v>
      </c>
      <c r="P14" s="212">
        <f t="shared" si="9"/>
        <v>656</v>
      </c>
      <c r="Q14" s="180"/>
      <c r="R14" s="180"/>
      <c r="S14" s="184">
        <v>16</v>
      </c>
      <c r="T14" s="184">
        <v>25</v>
      </c>
      <c r="U14" s="184">
        <f t="shared" si="6"/>
        <v>69</v>
      </c>
      <c r="V14" s="204">
        <f t="shared" si="7"/>
        <v>110</v>
      </c>
    </row>
    <row r="15" spans="1:32" ht="13.5" customHeight="1">
      <c r="A15" s="180" t="str">
        <f t="shared" si="0"/>
        <v>LW9 10050Podstawowy</v>
      </c>
      <c r="B15" s="203" t="s">
        <v>112</v>
      </c>
      <c r="C15" s="168" t="s">
        <v>431</v>
      </c>
      <c r="D15" s="204">
        <v>100</v>
      </c>
      <c r="E15" s="182">
        <v>50</v>
      </c>
      <c r="F15" s="205" t="s">
        <v>1920</v>
      </c>
      <c r="G15" s="206" t="str">
        <f t="shared" si="1"/>
        <v>31,41</v>
      </c>
      <c r="H15" s="206" t="str">
        <f t="shared" si="2"/>
        <v>31,41</v>
      </c>
      <c r="I15" s="206">
        <f t="shared" si="8"/>
        <v>36.409999999999997</v>
      </c>
      <c r="J15" s="205" t="s">
        <v>1954</v>
      </c>
      <c r="K15" s="207" t="str">
        <f t="shared" si="3"/>
        <v>616,21</v>
      </c>
      <c r="L15" s="208">
        <f t="shared" si="4"/>
        <v>617</v>
      </c>
      <c r="M15" s="209">
        <v>1</v>
      </c>
      <c r="N15" s="210">
        <v>60</v>
      </c>
      <c r="O15" s="211">
        <f t="shared" si="5"/>
        <v>677</v>
      </c>
      <c r="P15" s="212">
        <f t="shared" si="9"/>
        <v>677</v>
      </c>
      <c r="Q15" s="180"/>
      <c r="R15" s="180"/>
      <c r="S15" s="184">
        <v>16</v>
      </c>
      <c r="T15" s="184">
        <v>25</v>
      </c>
      <c r="U15" s="184">
        <f t="shared" si="6"/>
        <v>69</v>
      </c>
      <c r="V15" s="204">
        <f t="shared" si="7"/>
        <v>110</v>
      </c>
    </row>
    <row r="16" spans="1:32" ht="13.5" customHeight="1">
      <c r="A16" s="180" t="str">
        <f t="shared" si="0"/>
        <v>LW10 10050Podstawowy</v>
      </c>
      <c r="B16" s="203" t="s">
        <v>94</v>
      </c>
      <c r="C16" s="168" t="s">
        <v>431</v>
      </c>
      <c r="D16" s="204">
        <v>100</v>
      </c>
      <c r="E16" s="182">
        <v>50</v>
      </c>
      <c r="F16" s="205" t="s">
        <v>1921</v>
      </c>
      <c r="G16" s="206" t="str">
        <f t="shared" si="1"/>
        <v>33,69</v>
      </c>
      <c r="H16" s="206" t="str">
        <f t="shared" si="2"/>
        <v>33,69</v>
      </c>
      <c r="I16" s="206">
        <f t="shared" si="8"/>
        <v>38.69</v>
      </c>
      <c r="J16" s="205" t="s">
        <v>1955</v>
      </c>
      <c r="K16" s="207" t="str">
        <f t="shared" si="3"/>
        <v>695,71</v>
      </c>
      <c r="L16" s="208">
        <f t="shared" si="4"/>
        <v>696</v>
      </c>
      <c r="M16" s="209">
        <v>1</v>
      </c>
      <c r="N16" s="210">
        <v>60</v>
      </c>
      <c r="O16" s="211">
        <f t="shared" si="5"/>
        <v>756</v>
      </c>
      <c r="P16" s="212">
        <f t="shared" si="9"/>
        <v>756</v>
      </c>
      <c r="Q16" s="180"/>
      <c r="R16" s="180"/>
      <c r="S16" s="184">
        <v>16</v>
      </c>
      <c r="T16" s="184">
        <v>25</v>
      </c>
      <c r="U16" s="184">
        <f t="shared" si="6"/>
        <v>69</v>
      </c>
      <c r="V16" s="204">
        <f t="shared" si="7"/>
        <v>110</v>
      </c>
      <c r="AA16" s="192">
        <v>31.6</v>
      </c>
      <c r="AB16" s="191">
        <v>51</v>
      </c>
      <c r="AD16" s="179">
        <v>65</v>
      </c>
    </row>
    <row r="17" spans="1:30" ht="13.5" customHeight="1">
      <c r="A17" s="180" t="str">
        <f t="shared" si="0"/>
        <v>LW11 10050Podstawowy</v>
      </c>
      <c r="B17" s="203" t="s">
        <v>95</v>
      </c>
      <c r="C17" s="168" t="s">
        <v>431</v>
      </c>
      <c r="D17" s="204">
        <v>100</v>
      </c>
      <c r="E17" s="182">
        <v>50</v>
      </c>
      <c r="F17" s="205" t="s">
        <v>1911</v>
      </c>
      <c r="G17" s="206" t="str">
        <f t="shared" si="1"/>
        <v>33,61</v>
      </c>
      <c r="H17" s="206" t="str">
        <f t="shared" si="2"/>
        <v>33,61</v>
      </c>
      <c r="I17" s="206">
        <f t="shared" si="8"/>
        <v>38.61</v>
      </c>
      <c r="J17" s="205" t="s">
        <v>1956</v>
      </c>
      <c r="K17" s="207" t="str">
        <f t="shared" si="3"/>
        <v>547,72</v>
      </c>
      <c r="L17" s="208">
        <f t="shared" si="4"/>
        <v>548</v>
      </c>
      <c r="M17" s="209">
        <v>1</v>
      </c>
      <c r="N17" s="210">
        <v>60</v>
      </c>
      <c r="O17" s="211">
        <f t="shared" si="5"/>
        <v>608</v>
      </c>
      <c r="P17" s="212">
        <f t="shared" si="9"/>
        <v>608</v>
      </c>
      <c r="Q17" s="180"/>
      <c r="R17" s="180"/>
      <c r="S17" s="184">
        <v>16</v>
      </c>
      <c r="T17" s="184">
        <v>25</v>
      </c>
      <c r="U17" s="184">
        <f t="shared" si="6"/>
        <v>69</v>
      </c>
      <c r="V17" s="204">
        <f t="shared" si="7"/>
        <v>110</v>
      </c>
      <c r="AA17" s="192">
        <v>40</v>
      </c>
      <c r="AB17" s="213">
        <v>69</v>
      </c>
      <c r="AD17" s="179">
        <v>69</v>
      </c>
    </row>
    <row r="18" spans="1:30" ht="13.5" customHeight="1">
      <c r="A18" s="180" t="str">
        <f t="shared" si="0"/>
        <v>LW12 10050Podstawowy</v>
      </c>
      <c r="B18" s="203" t="s">
        <v>96</v>
      </c>
      <c r="C18" s="168" t="s">
        <v>431</v>
      </c>
      <c r="D18" s="204">
        <v>100</v>
      </c>
      <c r="E18" s="182">
        <v>50</v>
      </c>
      <c r="F18" s="205" t="s">
        <v>1922</v>
      </c>
      <c r="G18" s="206" t="str">
        <f t="shared" si="1"/>
        <v>35,89</v>
      </c>
      <c r="H18" s="206" t="str">
        <f t="shared" si="2"/>
        <v>35,89</v>
      </c>
      <c r="I18" s="206">
        <f t="shared" si="8"/>
        <v>40.89</v>
      </c>
      <c r="J18" s="205" t="s">
        <v>1957</v>
      </c>
      <c r="K18" s="207" t="str">
        <f t="shared" si="3"/>
        <v>672,90</v>
      </c>
      <c r="L18" s="208">
        <f t="shared" si="4"/>
        <v>673</v>
      </c>
      <c r="M18" s="209">
        <v>1</v>
      </c>
      <c r="N18" s="210">
        <v>60</v>
      </c>
      <c r="O18" s="211">
        <f t="shared" si="5"/>
        <v>733</v>
      </c>
      <c r="P18" s="212">
        <f t="shared" si="9"/>
        <v>733</v>
      </c>
      <c r="Q18" s="180"/>
      <c r="R18" s="180"/>
      <c r="S18" s="184">
        <v>16</v>
      </c>
      <c r="T18" s="184">
        <v>25</v>
      </c>
      <c r="U18" s="184">
        <f t="shared" si="6"/>
        <v>79</v>
      </c>
      <c r="V18" s="204">
        <f t="shared" si="7"/>
        <v>120</v>
      </c>
      <c r="AA18" s="192">
        <v>40.01</v>
      </c>
      <c r="AB18" s="191">
        <v>61</v>
      </c>
      <c r="AD18" s="179">
        <v>74</v>
      </c>
    </row>
    <row r="19" spans="1:30" ht="13.5" customHeight="1">
      <c r="A19" s="180" t="str">
        <f t="shared" si="0"/>
        <v>LW13 10050Podstawowy</v>
      </c>
      <c r="B19" s="203" t="s">
        <v>97</v>
      </c>
      <c r="C19" s="168" t="s">
        <v>431</v>
      </c>
      <c r="D19" s="204">
        <v>100</v>
      </c>
      <c r="E19" s="182">
        <v>50</v>
      </c>
      <c r="F19" s="205" t="s">
        <v>1923</v>
      </c>
      <c r="G19" s="206" t="str">
        <f t="shared" si="1"/>
        <v>35,09</v>
      </c>
      <c r="H19" s="206" t="str">
        <f t="shared" si="2"/>
        <v>35,09</v>
      </c>
      <c r="I19" s="206">
        <f t="shared" si="8"/>
        <v>40.090000000000003</v>
      </c>
      <c r="J19" s="205" t="s">
        <v>1958</v>
      </c>
      <c r="K19" s="207" t="str">
        <f t="shared" si="3"/>
        <v>650,03</v>
      </c>
      <c r="L19" s="208">
        <f t="shared" si="4"/>
        <v>651</v>
      </c>
      <c r="M19" s="209">
        <v>1</v>
      </c>
      <c r="N19" s="210">
        <v>60</v>
      </c>
      <c r="O19" s="211">
        <f t="shared" si="5"/>
        <v>711</v>
      </c>
      <c r="P19" s="212">
        <f t="shared" si="9"/>
        <v>711</v>
      </c>
      <c r="Q19" s="180"/>
      <c r="R19" s="180"/>
      <c r="S19" s="184">
        <v>16</v>
      </c>
      <c r="T19" s="184">
        <v>25</v>
      </c>
      <c r="U19" s="184">
        <f t="shared" si="6"/>
        <v>79</v>
      </c>
      <c r="V19" s="204">
        <f t="shared" si="7"/>
        <v>120</v>
      </c>
      <c r="AA19" s="192">
        <v>50</v>
      </c>
      <c r="AB19" s="213">
        <v>79</v>
      </c>
      <c r="AD19" s="179">
        <v>79</v>
      </c>
    </row>
    <row r="20" spans="1:30" ht="13.5" customHeight="1">
      <c r="A20" s="180" t="str">
        <f t="shared" si="0"/>
        <v>LW14 10050Podstawowy</v>
      </c>
      <c r="B20" s="203" t="s">
        <v>98</v>
      </c>
      <c r="C20" s="168" t="s">
        <v>431</v>
      </c>
      <c r="D20" s="204">
        <v>100</v>
      </c>
      <c r="E20" s="182">
        <v>50</v>
      </c>
      <c r="F20" s="205" t="s">
        <v>1924</v>
      </c>
      <c r="G20" s="206" t="str">
        <f t="shared" si="1"/>
        <v>36,75</v>
      </c>
      <c r="H20" s="206" t="str">
        <f t="shared" si="2"/>
        <v>36,75</v>
      </c>
      <c r="I20" s="206">
        <f t="shared" si="8"/>
        <v>41.75</v>
      </c>
      <c r="J20" s="205" t="s">
        <v>1959</v>
      </c>
      <c r="K20" s="207" t="str">
        <f t="shared" si="3"/>
        <v>734,10</v>
      </c>
      <c r="L20" s="208">
        <f t="shared" si="4"/>
        <v>735</v>
      </c>
      <c r="M20" s="209">
        <v>1</v>
      </c>
      <c r="N20" s="210">
        <v>60</v>
      </c>
      <c r="O20" s="211">
        <f t="shared" si="5"/>
        <v>795</v>
      </c>
      <c r="P20" s="212">
        <f t="shared" si="9"/>
        <v>795</v>
      </c>
      <c r="Q20" s="180"/>
      <c r="R20" s="180"/>
      <c r="S20" s="184">
        <v>16</v>
      </c>
      <c r="T20" s="184">
        <v>25</v>
      </c>
      <c r="U20" s="184">
        <f t="shared" si="6"/>
        <v>79</v>
      </c>
      <c r="V20" s="204">
        <f t="shared" si="7"/>
        <v>120</v>
      </c>
      <c r="AA20" s="192">
        <v>50.01</v>
      </c>
      <c r="AB20" s="191">
        <v>69</v>
      </c>
      <c r="AD20" s="179">
        <v>86</v>
      </c>
    </row>
    <row r="21" spans="1:30" ht="13.5" customHeight="1">
      <c r="A21" s="180" t="str">
        <f t="shared" si="0"/>
        <v>LW15 10050Podstawowy</v>
      </c>
      <c r="B21" s="203" t="s">
        <v>99</v>
      </c>
      <c r="C21" s="168" t="s">
        <v>431</v>
      </c>
      <c r="D21" s="204">
        <v>100</v>
      </c>
      <c r="E21" s="182">
        <v>50</v>
      </c>
      <c r="F21" s="205" t="s">
        <v>1925</v>
      </c>
      <c r="G21" s="206" t="str">
        <f t="shared" si="1"/>
        <v>33,06</v>
      </c>
      <c r="H21" s="206" t="str">
        <f t="shared" si="2"/>
        <v>33,06</v>
      </c>
      <c r="I21" s="206">
        <f t="shared" si="8"/>
        <v>38.06</v>
      </c>
      <c r="J21" s="205" t="s">
        <v>1960</v>
      </c>
      <c r="K21" s="207" t="str">
        <f t="shared" si="3"/>
        <v>542,04</v>
      </c>
      <c r="L21" s="208">
        <f t="shared" si="4"/>
        <v>543</v>
      </c>
      <c r="M21" s="209">
        <v>1</v>
      </c>
      <c r="N21" s="210">
        <v>60</v>
      </c>
      <c r="O21" s="211">
        <f t="shared" si="5"/>
        <v>603</v>
      </c>
      <c r="P21" s="212">
        <f t="shared" si="9"/>
        <v>603</v>
      </c>
      <c r="Q21" s="180"/>
      <c r="R21" s="180"/>
      <c r="S21" s="184">
        <v>16</v>
      </c>
      <c r="T21" s="184">
        <v>25</v>
      </c>
      <c r="U21" s="184">
        <f t="shared" si="6"/>
        <v>69</v>
      </c>
      <c r="V21" s="204">
        <f t="shared" si="7"/>
        <v>110</v>
      </c>
      <c r="AA21" s="192">
        <v>55</v>
      </c>
      <c r="AB21" s="213">
        <v>124</v>
      </c>
      <c r="AD21" s="179">
        <v>124</v>
      </c>
    </row>
    <row r="22" spans="1:30" ht="13.5" customHeight="1">
      <c r="A22" s="180" t="str">
        <f t="shared" si="0"/>
        <v>LW16 10050Podstawowy</v>
      </c>
      <c r="B22" s="203" t="s">
        <v>100</v>
      </c>
      <c r="C22" s="168" t="s">
        <v>431</v>
      </c>
      <c r="D22" s="204">
        <v>100</v>
      </c>
      <c r="E22" s="182">
        <v>50</v>
      </c>
      <c r="F22" s="205" t="s">
        <v>1926</v>
      </c>
      <c r="G22" s="206" t="str">
        <f t="shared" si="1"/>
        <v>35,38</v>
      </c>
      <c r="H22" s="206" t="str">
        <f t="shared" si="2"/>
        <v>35,38</v>
      </c>
      <c r="I22" s="206">
        <f t="shared" si="8"/>
        <v>40.380000000000003</v>
      </c>
      <c r="J22" s="205" t="s">
        <v>1961</v>
      </c>
      <c r="K22" s="207" t="str">
        <f t="shared" si="3"/>
        <v>667,58</v>
      </c>
      <c r="L22" s="208">
        <f t="shared" si="4"/>
        <v>668</v>
      </c>
      <c r="M22" s="209">
        <v>1</v>
      </c>
      <c r="N22" s="210">
        <v>60</v>
      </c>
      <c r="O22" s="211">
        <f t="shared" si="5"/>
        <v>728</v>
      </c>
      <c r="P22" s="212">
        <f t="shared" si="9"/>
        <v>728</v>
      </c>
      <c r="Q22" s="180"/>
      <c r="R22" s="180"/>
      <c r="S22" s="184">
        <v>16</v>
      </c>
      <c r="T22" s="184">
        <v>25</v>
      </c>
      <c r="U22" s="184">
        <f t="shared" si="6"/>
        <v>79</v>
      </c>
      <c r="V22" s="204">
        <f t="shared" si="7"/>
        <v>120</v>
      </c>
    </row>
    <row r="23" spans="1:30" ht="13.5" customHeight="1">
      <c r="A23" s="180" t="str">
        <f t="shared" si="0"/>
        <v>LW17 10050Podstawowy</v>
      </c>
      <c r="B23" s="203" t="s">
        <v>101</v>
      </c>
      <c r="C23" s="168" t="s">
        <v>431</v>
      </c>
      <c r="D23" s="204">
        <v>100</v>
      </c>
      <c r="E23" s="182">
        <v>50</v>
      </c>
      <c r="F23" s="205" t="s">
        <v>1927</v>
      </c>
      <c r="G23" s="206" t="str">
        <f t="shared" si="1"/>
        <v>35,98</v>
      </c>
      <c r="H23" s="206" t="str">
        <f t="shared" si="2"/>
        <v>35,98</v>
      </c>
      <c r="I23" s="206">
        <f t="shared" si="8"/>
        <v>40.98</v>
      </c>
      <c r="J23" s="205" t="s">
        <v>1962</v>
      </c>
      <c r="K23" s="207" t="str">
        <f t="shared" si="3"/>
        <v>704,87</v>
      </c>
      <c r="L23" s="208">
        <f t="shared" si="4"/>
        <v>705</v>
      </c>
      <c r="M23" s="209">
        <v>1</v>
      </c>
      <c r="N23" s="210">
        <v>60</v>
      </c>
      <c r="O23" s="211">
        <f t="shared" si="5"/>
        <v>765</v>
      </c>
      <c r="P23" s="212">
        <f t="shared" si="9"/>
        <v>765</v>
      </c>
      <c r="Q23" s="180"/>
      <c r="R23" s="180"/>
      <c r="S23" s="184">
        <v>16</v>
      </c>
      <c r="T23" s="184">
        <v>25</v>
      </c>
      <c r="U23" s="184">
        <f t="shared" si="6"/>
        <v>79</v>
      </c>
      <c r="V23" s="204">
        <f t="shared" si="7"/>
        <v>120</v>
      </c>
      <c r="AA23" s="179" t="s">
        <v>520</v>
      </c>
      <c r="AB23" s="192" t="e">
        <f>IF(#REF!&lt;=$AA$6,$AB$5,IF(#REF!&lt;=$AA$16,$AB$7,IF(#REF!&lt;=$AA$18,$AB$17,IF(#REF!&lt;=$AA$20,AI$19,$AB$21))))</f>
        <v>#REF!</v>
      </c>
    </row>
    <row r="24" spans="1:30" ht="13.5" customHeight="1">
      <c r="A24" s="180" t="str">
        <f t="shared" si="0"/>
        <v>LW18 10050Podstawowy</v>
      </c>
      <c r="B24" s="203" t="s">
        <v>102</v>
      </c>
      <c r="C24" s="168" t="s">
        <v>431</v>
      </c>
      <c r="D24" s="204">
        <v>100</v>
      </c>
      <c r="E24" s="182">
        <v>50</v>
      </c>
      <c r="F24" s="205" t="s">
        <v>1928</v>
      </c>
      <c r="G24" s="206" t="str">
        <f t="shared" si="1"/>
        <v>38,26</v>
      </c>
      <c r="H24" s="206" t="str">
        <f t="shared" si="2"/>
        <v>38,26</v>
      </c>
      <c r="I24" s="206">
        <f t="shared" si="8"/>
        <v>43.26</v>
      </c>
      <c r="J24" s="205" t="s">
        <v>1963</v>
      </c>
      <c r="K24" s="207" t="str">
        <f t="shared" si="3"/>
        <v>808,94</v>
      </c>
      <c r="L24" s="208">
        <f t="shared" si="4"/>
        <v>809</v>
      </c>
      <c r="M24" s="209">
        <v>1</v>
      </c>
      <c r="N24" s="210">
        <v>60</v>
      </c>
      <c r="O24" s="211">
        <f t="shared" si="5"/>
        <v>869</v>
      </c>
      <c r="P24" s="212">
        <f t="shared" si="9"/>
        <v>869</v>
      </c>
      <c r="Q24" s="180"/>
      <c r="R24" s="180"/>
      <c r="S24" s="184">
        <v>16</v>
      </c>
      <c r="T24" s="184">
        <v>25</v>
      </c>
      <c r="U24" s="184">
        <f t="shared" si="6"/>
        <v>79</v>
      </c>
      <c r="V24" s="204">
        <f t="shared" si="7"/>
        <v>120</v>
      </c>
      <c r="AA24" s="179" t="s">
        <v>1741</v>
      </c>
    </row>
    <row r="25" spans="1:30" ht="13.5" customHeight="1">
      <c r="A25" s="180" t="str">
        <f t="shared" si="0"/>
        <v>LW19 10050Podstawowy</v>
      </c>
      <c r="B25" s="203" t="s">
        <v>103</v>
      </c>
      <c r="C25" s="168" t="s">
        <v>431</v>
      </c>
      <c r="D25" s="204">
        <v>100</v>
      </c>
      <c r="E25" s="182">
        <v>50</v>
      </c>
      <c r="F25" s="205" t="s">
        <v>1929</v>
      </c>
      <c r="G25" s="206" t="str">
        <f t="shared" si="1"/>
        <v>33,98</v>
      </c>
      <c r="H25" s="206" t="str">
        <f t="shared" si="2"/>
        <v>33,98</v>
      </c>
      <c r="I25" s="206">
        <f t="shared" si="8"/>
        <v>38.979999999999997</v>
      </c>
      <c r="J25" s="205" t="s">
        <v>1964</v>
      </c>
      <c r="K25" s="207" t="str">
        <f t="shared" si="3"/>
        <v>619,63</v>
      </c>
      <c r="L25" s="208">
        <f t="shared" si="4"/>
        <v>620</v>
      </c>
      <c r="M25" s="209">
        <v>1</v>
      </c>
      <c r="N25" s="210">
        <v>60</v>
      </c>
      <c r="O25" s="211">
        <f t="shared" si="5"/>
        <v>680</v>
      </c>
      <c r="P25" s="212">
        <f t="shared" si="9"/>
        <v>680</v>
      </c>
      <c r="Q25" s="180"/>
      <c r="R25" s="180"/>
      <c r="S25" s="184">
        <v>16</v>
      </c>
      <c r="T25" s="184">
        <v>25</v>
      </c>
      <c r="U25" s="184">
        <f t="shared" si="6"/>
        <v>69</v>
      </c>
      <c r="V25" s="204">
        <f t="shared" si="7"/>
        <v>110</v>
      </c>
    </row>
    <row r="26" spans="1:30" ht="13.5" customHeight="1">
      <c r="A26" s="180" t="str">
        <f t="shared" si="0"/>
        <v>LW20 10050Podstawowy</v>
      </c>
      <c r="B26" s="203" t="s">
        <v>105</v>
      </c>
      <c r="C26" s="168" t="s">
        <v>431</v>
      </c>
      <c r="D26" s="204">
        <v>100</v>
      </c>
      <c r="E26" s="182">
        <v>50</v>
      </c>
      <c r="F26" s="205" t="s">
        <v>1930</v>
      </c>
      <c r="G26" s="206" t="str">
        <f t="shared" si="1"/>
        <v>36,3</v>
      </c>
      <c r="H26" s="206" t="str">
        <f t="shared" si="2"/>
        <v>36,3</v>
      </c>
      <c r="I26" s="206">
        <f t="shared" si="8"/>
        <v>41.3</v>
      </c>
      <c r="J26" s="205" t="s">
        <v>1965</v>
      </c>
      <c r="K26" s="207" t="str">
        <f t="shared" si="3"/>
        <v>699,52</v>
      </c>
      <c r="L26" s="208">
        <f t="shared" si="4"/>
        <v>700</v>
      </c>
      <c r="M26" s="209">
        <v>1</v>
      </c>
      <c r="N26" s="210">
        <v>60</v>
      </c>
      <c r="O26" s="211">
        <f t="shared" si="5"/>
        <v>760</v>
      </c>
      <c r="P26" s="212">
        <f t="shared" si="9"/>
        <v>760</v>
      </c>
      <c r="Q26" s="180"/>
      <c r="R26" s="180"/>
      <c r="S26" s="184">
        <v>16</v>
      </c>
      <c r="T26" s="184">
        <v>25</v>
      </c>
      <c r="U26" s="184">
        <f t="shared" si="6"/>
        <v>79</v>
      </c>
      <c r="V26" s="204">
        <f t="shared" si="7"/>
        <v>120</v>
      </c>
    </row>
    <row r="27" spans="1:30" ht="12">
      <c r="A27" s="180" t="str">
        <f t="shared" si="0"/>
        <v>LW2510050Podstawowy</v>
      </c>
      <c r="B27" s="203" t="s">
        <v>559</v>
      </c>
      <c r="C27" s="168" t="s">
        <v>431</v>
      </c>
      <c r="D27" s="204">
        <v>100</v>
      </c>
      <c r="E27" s="182">
        <v>50</v>
      </c>
      <c r="F27" s="205" t="s">
        <v>1931</v>
      </c>
      <c r="G27" s="206" t="str">
        <f t="shared" si="1"/>
        <v>27,76</v>
      </c>
      <c r="H27" s="206" t="str">
        <f t="shared" si="2"/>
        <v>27,76</v>
      </c>
      <c r="I27" s="206">
        <f t="shared" si="8"/>
        <v>32.760000000000005</v>
      </c>
      <c r="J27" s="205" t="s">
        <v>1966</v>
      </c>
      <c r="K27" s="207" t="str">
        <f t="shared" si="3"/>
        <v>551,96</v>
      </c>
      <c r="L27" s="208">
        <f t="shared" si="4"/>
        <v>552</v>
      </c>
      <c r="M27" s="209">
        <v>1</v>
      </c>
      <c r="N27" s="210">
        <v>60</v>
      </c>
      <c r="O27" s="211">
        <f t="shared" si="5"/>
        <v>612</v>
      </c>
      <c r="P27" s="212">
        <f t="shared" si="9"/>
        <v>612</v>
      </c>
      <c r="Q27" s="180"/>
      <c r="R27" s="180"/>
      <c r="S27" s="184">
        <v>16</v>
      </c>
      <c r="T27" s="184">
        <v>25</v>
      </c>
      <c r="U27" s="184">
        <f t="shared" si="6"/>
        <v>69</v>
      </c>
      <c r="V27" s="204">
        <f t="shared" si="7"/>
        <v>110</v>
      </c>
    </row>
    <row r="28" spans="1:30" ht="12">
      <c r="A28" s="180" t="str">
        <f t="shared" si="0"/>
        <v>LW2610050Podstawowy</v>
      </c>
      <c r="B28" s="203" t="s">
        <v>560</v>
      </c>
      <c r="C28" s="168" t="s">
        <v>431</v>
      </c>
      <c r="D28" s="204">
        <v>100</v>
      </c>
      <c r="E28" s="182">
        <v>50</v>
      </c>
      <c r="F28" s="205" t="s">
        <v>1932</v>
      </c>
      <c r="G28" s="206" t="str">
        <f t="shared" si="1"/>
        <v>29,88</v>
      </c>
      <c r="H28" s="206" t="str">
        <f t="shared" si="2"/>
        <v>29,88</v>
      </c>
      <c r="I28" s="206">
        <f t="shared" si="8"/>
        <v>34.879999999999995</v>
      </c>
      <c r="J28" s="205" t="s">
        <v>1967</v>
      </c>
      <c r="K28" s="207" t="str">
        <f t="shared" si="3"/>
        <v>662,27</v>
      </c>
      <c r="L28" s="208">
        <f t="shared" si="4"/>
        <v>663</v>
      </c>
      <c r="M28" s="209">
        <v>1</v>
      </c>
      <c r="N28" s="210">
        <v>60</v>
      </c>
      <c r="O28" s="211">
        <f t="shared" si="5"/>
        <v>723</v>
      </c>
      <c r="P28" s="212">
        <f t="shared" si="9"/>
        <v>723</v>
      </c>
      <c r="Q28" s="180"/>
      <c r="R28" s="180"/>
      <c r="S28" s="184">
        <v>16</v>
      </c>
      <c r="T28" s="184">
        <v>25</v>
      </c>
      <c r="U28" s="184">
        <f t="shared" si="6"/>
        <v>69</v>
      </c>
      <c r="V28" s="204">
        <f t="shared" si="7"/>
        <v>110</v>
      </c>
    </row>
    <row r="29" spans="1:30" ht="12">
      <c r="A29" s="180" t="str">
        <f t="shared" si="0"/>
        <v>LW2710050Podstawowy</v>
      </c>
      <c r="B29" s="203" t="s">
        <v>1738</v>
      </c>
      <c r="C29" s="168" t="s">
        <v>431</v>
      </c>
      <c r="D29" s="204">
        <v>100</v>
      </c>
      <c r="E29" s="182">
        <v>50</v>
      </c>
      <c r="F29" s="205" t="s">
        <v>1933</v>
      </c>
      <c r="G29" s="206" t="str">
        <f t="shared" si="1"/>
        <v>30,32</v>
      </c>
      <c r="H29" s="206" t="str">
        <f t="shared" si="2"/>
        <v>30,32</v>
      </c>
      <c r="I29" s="206">
        <f t="shared" si="8"/>
        <v>35.32</v>
      </c>
      <c r="J29" s="205" t="s">
        <v>1968</v>
      </c>
      <c r="K29" s="207" t="str">
        <f t="shared" si="3"/>
        <v>632,51</v>
      </c>
      <c r="L29" s="208">
        <f t="shared" si="4"/>
        <v>633</v>
      </c>
      <c r="M29" s="209">
        <v>1</v>
      </c>
      <c r="N29" s="210">
        <v>60</v>
      </c>
      <c r="O29" s="211">
        <f t="shared" si="5"/>
        <v>693</v>
      </c>
      <c r="P29" s="212">
        <f t="shared" si="9"/>
        <v>693</v>
      </c>
      <c r="Q29" s="180"/>
      <c r="R29" s="180"/>
      <c r="S29" s="184">
        <v>16</v>
      </c>
      <c r="T29" s="184">
        <v>25</v>
      </c>
      <c r="U29" s="184">
        <f t="shared" si="6"/>
        <v>69</v>
      </c>
      <c r="V29" s="204">
        <f t="shared" si="7"/>
        <v>110</v>
      </c>
    </row>
    <row r="30" spans="1:30" ht="12">
      <c r="A30" s="180" t="str">
        <f t="shared" si="0"/>
        <v>LW2810050Podstawowy</v>
      </c>
      <c r="B30" s="203" t="s">
        <v>1739</v>
      </c>
      <c r="C30" s="168" t="s">
        <v>431</v>
      </c>
      <c r="D30" s="204">
        <v>100</v>
      </c>
      <c r="E30" s="182">
        <v>50</v>
      </c>
      <c r="F30" s="205" t="s">
        <v>1934</v>
      </c>
      <c r="G30" s="206" t="str">
        <f t="shared" si="1"/>
        <v>32,76</v>
      </c>
      <c r="H30" s="206" t="str">
        <f t="shared" si="2"/>
        <v>32,76</v>
      </c>
      <c r="I30" s="206">
        <f t="shared" si="8"/>
        <v>37.76</v>
      </c>
      <c r="J30" s="205" t="s">
        <v>1969</v>
      </c>
      <c r="K30" s="207" t="str">
        <f t="shared" si="3"/>
        <v>766,65</v>
      </c>
      <c r="L30" s="208">
        <f t="shared" si="4"/>
        <v>767</v>
      </c>
      <c r="M30" s="209">
        <v>1</v>
      </c>
      <c r="N30" s="210">
        <v>60</v>
      </c>
      <c r="O30" s="211">
        <f t="shared" si="5"/>
        <v>827</v>
      </c>
      <c r="P30" s="212">
        <f t="shared" si="9"/>
        <v>827</v>
      </c>
      <c r="Q30" s="180"/>
      <c r="R30" s="180"/>
      <c r="S30" s="184">
        <v>16</v>
      </c>
      <c r="T30" s="184">
        <v>25</v>
      </c>
      <c r="U30" s="184">
        <f t="shared" si="6"/>
        <v>69</v>
      </c>
      <c r="V30" s="204">
        <f t="shared" si="7"/>
        <v>110</v>
      </c>
    </row>
    <row r="31" spans="1:30" ht="12">
      <c r="A31" s="180" t="str">
        <f t="shared" si="0"/>
        <v>LW2910050Podstawowy</v>
      </c>
      <c r="B31" s="203" t="s">
        <v>1740</v>
      </c>
      <c r="C31" s="168" t="s">
        <v>431</v>
      </c>
      <c r="D31" s="204">
        <v>100</v>
      </c>
      <c r="E31" s="182">
        <v>50</v>
      </c>
      <c r="F31" s="205" t="s">
        <v>1935</v>
      </c>
      <c r="G31" s="206" t="str">
        <f t="shared" si="1"/>
        <v>34,72</v>
      </c>
      <c r="H31" s="206" t="str">
        <f t="shared" si="2"/>
        <v>34,72</v>
      </c>
      <c r="I31" s="206">
        <f t="shared" si="8"/>
        <v>39.72</v>
      </c>
      <c r="J31" s="205" t="s">
        <v>1970</v>
      </c>
      <c r="K31" s="207" t="str">
        <f t="shared" si="3"/>
        <v>747,58</v>
      </c>
      <c r="L31" s="208">
        <f t="shared" si="4"/>
        <v>748</v>
      </c>
      <c r="M31" s="209">
        <v>1</v>
      </c>
      <c r="N31" s="210">
        <v>60</v>
      </c>
      <c r="O31" s="211">
        <f t="shared" si="5"/>
        <v>808</v>
      </c>
      <c r="P31" s="212">
        <f t="shared" si="9"/>
        <v>808</v>
      </c>
      <c r="Q31" s="180"/>
      <c r="R31" s="180"/>
      <c r="S31" s="184">
        <v>16</v>
      </c>
      <c r="T31" s="184">
        <v>25</v>
      </c>
      <c r="U31" s="184">
        <f t="shared" si="6"/>
        <v>69</v>
      </c>
      <c r="V31" s="204">
        <f t="shared" si="7"/>
        <v>110</v>
      </c>
    </row>
    <row r="32" spans="1:30" ht="12">
      <c r="A32" s="180" t="str">
        <f t="shared" si="0"/>
        <v>LW3010050Podstawowy</v>
      </c>
      <c r="B32" s="203" t="s">
        <v>1742</v>
      </c>
      <c r="C32" s="168" t="s">
        <v>431</v>
      </c>
      <c r="D32" s="204">
        <v>100</v>
      </c>
      <c r="E32" s="182">
        <v>50</v>
      </c>
      <c r="F32" s="205" t="s">
        <v>1936</v>
      </c>
      <c r="G32" s="206" t="str">
        <f t="shared" si="1"/>
        <v>37,16</v>
      </c>
      <c r="H32" s="206" t="str">
        <f t="shared" si="2"/>
        <v>37,16</v>
      </c>
      <c r="I32" s="206">
        <f t="shared" si="8"/>
        <v>42.16</v>
      </c>
      <c r="J32" s="205" t="s">
        <v>1971</v>
      </c>
      <c r="K32" s="207" t="str">
        <f t="shared" si="3"/>
        <v>868,99</v>
      </c>
      <c r="L32" s="208">
        <f t="shared" si="4"/>
        <v>869</v>
      </c>
      <c r="M32" s="209">
        <v>1</v>
      </c>
      <c r="N32" s="210">
        <v>60</v>
      </c>
      <c r="O32" s="211">
        <f t="shared" si="5"/>
        <v>929</v>
      </c>
      <c r="P32" s="212">
        <f t="shared" si="9"/>
        <v>929</v>
      </c>
      <c r="Q32" s="180"/>
      <c r="R32" s="180"/>
      <c r="S32" s="184">
        <v>16</v>
      </c>
      <c r="T32" s="184">
        <v>25</v>
      </c>
      <c r="U32" s="184">
        <f t="shared" si="6"/>
        <v>79</v>
      </c>
      <c r="V32" s="204">
        <f t="shared" si="7"/>
        <v>120</v>
      </c>
    </row>
    <row r="33" spans="1:35" ht="12">
      <c r="A33" s="180" t="str">
        <f t="shared" si="0"/>
        <v>LW3110050Podstawowy</v>
      </c>
      <c r="B33" s="203" t="s">
        <v>1743</v>
      </c>
      <c r="C33" s="168" t="s">
        <v>431</v>
      </c>
      <c r="D33" s="204">
        <v>100</v>
      </c>
      <c r="E33" s="182">
        <v>50</v>
      </c>
      <c r="F33" s="205" t="s">
        <v>1937</v>
      </c>
      <c r="G33" s="206" t="str">
        <f t="shared" si="1"/>
        <v>37,77</v>
      </c>
      <c r="H33" s="206" t="str">
        <f t="shared" si="2"/>
        <v>37,77</v>
      </c>
      <c r="I33" s="206">
        <f t="shared" si="8"/>
        <v>42.77</v>
      </c>
      <c r="J33" s="205" t="s">
        <v>1972</v>
      </c>
      <c r="K33" s="207" t="str">
        <f t="shared" si="3"/>
        <v>830,93</v>
      </c>
      <c r="L33" s="208">
        <f t="shared" si="4"/>
        <v>831</v>
      </c>
      <c r="M33" s="209">
        <v>1</v>
      </c>
      <c r="N33" s="210">
        <v>60</v>
      </c>
      <c r="O33" s="211">
        <f t="shared" si="5"/>
        <v>891</v>
      </c>
      <c r="P33" s="212">
        <f t="shared" si="9"/>
        <v>891</v>
      </c>
      <c r="Q33" s="180"/>
      <c r="R33" s="180"/>
      <c r="S33" s="184">
        <v>16</v>
      </c>
      <c r="T33" s="184">
        <v>25</v>
      </c>
      <c r="U33" s="184">
        <f t="shared" si="6"/>
        <v>79</v>
      </c>
      <c r="V33" s="204">
        <f t="shared" si="7"/>
        <v>120</v>
      </c>
    </row>
    <row r="34" spans="1:35" ht="12">
      <c r="A34" s="180" t="str">
        <f t="shared" si="0"/>
        <v>LW3210050Podstawowy</v>
      </c>
      <c r="B34" s="203" t="s">
        <v>1744</v>
      </c>
      <c r="C34" s="168" t="s">
        <v>431</v>
      </c>
      <c r="D34" s="204">
        <v>100</v>
      </c>
      <c r="E34" s="182">
        <v>50</v>
      </c>
      <c r="F34" s="205" t="s">
        <v>1938</v>
      </c>
      <c r="G34" s="206" t="str">
        <f t="shared" si="1"/>
        <v>40,21</v>
      </c>
      <c r="H34" s="206" t="str">
        <f t="shared" si="2"/>
        <v>40,21</v>
      </c>
      <c r="I34" s="206">
        <f t="shared" si="8"/>
        <v>45.21</v>
      </c>
      <c r="J34" s="205" t="s">
        <v>1973</v>
      </c>
      <c r="K34" s="207" t="str">
        <f t="shared" si="3"/>
        <v>965,08</v>
      </c>
      <c r="L34" s="208">
        <f t="shared" si="4"/>
        <v>966</v>
      </c>
      <c r="M34" s="209">
        <v>1</v>
      </c>
      <c r="N34" s="210">
        <v>60</v>
      </c>
      <c r="O34" s="211">
        <f t="shared" si="5"/>
        <v>1026</v>
      </c>
      <c r="P34" s="212">
        <f t="shared" si="9"/>
        <v>1026</v>
      </c>
      <c r="Q34" s="180"/>
      <c r="R34" s="180"/>
      <c r="S34" s="184">
        <v>16</v>
      </c>
      <c r="T34" s="184">
        <v>25</v>
      </c>
      <c r="U34" s="184">
        <f t="shared" si="6"/>
        <v>79</v>
      </c>
      <c r="V34" s="204">
        <f t="shared" si="7"/>
        <v>120</v>
      </c>
    </row>
    <row r="35" spans="1:35" ht="12">
      <c r="A35" s="180" t="str">
        <f t="shared" si="0"/>
        <v>LW3310050Podstawowy</v>
      </c>
      <c r="B35" s="203" t="s">
        <v>1745</v>
      </c>
      <c r="C35" s="168" t="s">
        <v>431</v>
      </c>
      <c r="D35" s="204">
        <v>100</v>
      </c>
      <c r="E35" s="182">
        <v>50</v>
      </c>
      <c r="F35" s="205" t="s">
        <v>1939</v>
      </c>
      <c r="G35" s="206" t="str">
        <f t="shared" si="1"/>
        <v>38,07</v>
      </c>
      <c r="H35" s="206" t="str">
        <f t="shared" si="2"/>
        <v>38,07</v>
      </c>
      <c r="I35" s="206">
        <f t="shared" si="8"/>
        <v>43.07</v>
      </c>
      <c r="J35" s="205" t="s">
        <v>1974</v>
      </c>
      <c r="K35" s="207" t="str">
        <f t="shared" si="3"/>
        <v>835,46</v>
      </c>
      <c r="L35" s="208">
        <f t="shared" si="4"/>
        <v>836</v>
      </c>
      <c r="M35" s="209">
        <v>1</v>
      </c>
      <c r="N35" s="210">
        <v>60</v>
      </c>
      <c r="O35" s="211">
        <f t="shared" si="5"/>
        <v>896</v>
      </c>
      <c r="P35" s="212">
        <f t="shared" si="9"/>
        <v>896</v>
      </c>
      <c r="Q35" s="180"/>
      <c r="R35" s="180"/>
      <c r="S35" s="184">
        <v>16</v>
      </c>
      <c r="T35" s="184">
        <v>25</v>
      </c>
      <c r="U35" s="184">
        <f t="shared" si="6"/>
        <v>79</v>
      </c>
      <c r="V35" s="204">
        <f t="shared" si="7"/>
        <v>120</v>
      </c>
    </row>
    <row r="36" spans="1:35" ht="12">
      <c r="A36" s="180" t="str">
        <f t="shared" si="0"/>
        <v>LW3410050Podstawowy</v>
      </c>
      <c r="B36" s="203" t="s">
        <v>1746</v>
      </c>
      <c r="C36" s="168" t="s">
        <v>431</v>
      </c>
      <c r="D36" s="204">
        <v>100</v>
      </c>
      <c r="E36" s="182">
        <v>50</v>
      </c>
      <c r="F36" s="205" t="s">
        <v>1940</v>
      </c>
      <c r="G36" s="206" t="str">
        <f t="shared" si="1"/>
        <v>40,5</v>
      </c>
      <c r="H36" s="206" t="str">
        <f t="shared" si="2"/>
        <v>40,5</v>
      </c>
      <c r="I36" s="206">
        <f t="shared" si="8"/>
        <v>45.5</v>
      </c>
      <c r="J36" s="205" t="s">
        <v>1975</v>
      </c>
      <c r="K36" s="207" t="str">
        <f t="shared" si="3"/>
        <v>956,86</v>
      </c>
      <c r="L36" s="208">
        <f t="shared" si="4"/>
        <v>957</v>
      </c>
      <c r="M36" s="209">
        <v>1</v>
      </c>
      <c r="N36" s="210">
        <v>60</v>
      </c>
      <c r="O36" s="211">
        <f t="shared" si="5"/>
        <v>1017</v>
      </c>
      <c r="P36" s="212">
        <f t="shared" si="9"/>
        <v>1017</v>
      </c>
      <c r="Q36" s="180"/>
      <c r="R36" s="180"/>
      <c r="S36" s="184">
        <v>16</v>
      </c>
      <c r="T36" s="184">
        <v>25</v>
      </c>
      <c r="U36" s="184">
        <f t="shared" si="6"/>
        <v>79</v>
      </c>
      <c r="V36" s="204">
        <f t="shared" si="7"/>
        <v>120</v>
      </c>
    </row>
    <row r="37" spans="1:35" ht="12">
      <c r="A37" s="180" t="str">
        <f t="shared" si="0"/>
        <v>LW3510050Podstawowy</v>
      </c>
      <c r="B37" s="203" t="s">
        <v>1747</v>
      </c>
      <c r="C37" s="168" t="s">
        <v>431</v>
      </c>
      <c r="D37" s="204">
        <v>100</v>
      </c>
      <c r="E37" s="182">
        <v>50</v>
      </c>
      <c r="F37" s="205" t="s">
        <v>1941</v>
      </c>
      <c r="G37" s="206" t="str">
        <f t="shared" si="1"/>
        <v>34,11</v>
      </c>
      <c r="H37" s="206" t="str">
        <f t="shared" si="2"/>
        <v>34,11</v>
      </c>
      <c r="I37" s="206">
        <f t="shared" si="8"/>
        <v>39.11</v>
      </c>
      <c r="J37" s="205" t="s">
        <v>1976</v>
      </c>
      <c r="K37" s="207" t="str">
        <f t="shared" si="3"/>
        <v>628,97</v>
      </c>
      <c r="L37" s="208">
        <f t="shared" si="4"/>
        <v>629</v>
      </c>
      <c r="M37" s="209">
        <v>1</v>
      </c>
      <c r="N37" s="210">
        <v>60</v>
      </c>
      <c r="O37" s="211">
        <f t="shared" si="5"/>
        <v>689</v>
      </c>
      <c r="P37" s="212">
        <f t="shared" si="9"/>
        <v>689</v>
      </c>
      <c r="Q37" s="180"/>
      <c r="R37" s="180"/>
      <c r="S37" s="184">
        <v>16</v>
      </c>
      <c r="T37" s="184">
        <v>25</v>
      </c>
      <c r="U37" s="184">
        <f t="shared" si="6"/>
        <v>69</v>
      </c>
      <c r="V37" s="204">
        <f t="shared" si="7"/>
        <v>110</v>
      </c>
    </row>
    <row r="38" spans="1:35" ht="12">
      <c r="A38" s="180" t="str">
        <f t="shared" si="0"/>
        <v>LW3610050Podstawowy</v>
      </c>
      <c r="B38" s="203" t="s">
        <v>1748</v>
      </c>
      <c r="C38" s="168" t="s">
        <v>431</v>
      </c>
      <c r="D38" s="204">
        <v>100</v>
      </c>
      <c r="E38" s="182">
        <v>50</v>
      </c>
      <c r="F38" s="205" t="s">
        <v>1942</v>
      </c>
      <c r="G38" s="206" t="str">
        <f t="shared" si="1"/>
        <v>36,54</v>
      </c>
      <c r="H38" s="206" t="str">
        <f t="shared" si="2"/>
        <v>36,54</v>
      </c>
      <c r="I38" s="206">
        <f t="shared" si="8"/>
        <v>41.54</v>
      </c>
      <c r="J38" s="205" t="s">
        <v>1977</v>
      </c>
      <c r="K38" s="207" t="str">
        <f t="shared" si="3"/>
        <v>763,11</v>
      </c>
      <c r="L38" s="208">
        <f t="shared" si="4"/>
        <v>764</v>
      </c>
      <c r="M38" s="209">
        <v>1</v>
      </c>
      <c r="N38" s="210">
        <v>60</v>
      </c>
      <c r="O38" s="211">
        <f t="shared" si="5"/>
        <v>824</v>
      </c>
      <c r="P38" s="212">
        <f t="shared" si="9"/>
        <v>824</v>
      </c>
      <c r="Q38" s="180"/>
      <c r="R38" s="180"/>
      <c r="S38" s="184">
        <v>16</v>
      </c>
      <c r="T38" s="184">
        <v>25</v>
      </c>
      <c r="U38" s="184">
        <f t="shared" si="6"/>
        <v>79</v>
      </c>
      <c r="V38" s="204">
        <f t="shared" si="7"/>
        <v>120</v>
      </c>
    </row>
    <row r="39" spans="1:35" ht="12">
      <c r="A39" s="180" t="str">
        <f t="shared" si="0"/>
        <v>LW3710050Podstawowy</v>
      </c>
      <c r="B39" s="203" t="s">
        <v>1907</v>
      </c>
      <c r="C39" s="168" t="s">
        <v>431</v>
      </c>
      <c r="D39" s="204">
        <v>100</v>
      </c>
      <c r="E39" s="182">
        <v>50</v>
      </c>
      <c r="F39" s="205" t="s">
        <v>1979</v>
      </c>
      <c r="G39" s="206" t="str">
        <f t="shared" si="1"/>
        <v>34,28</v>
      </c>
      <c r="H39" s="206" t="str">
        <f t="shared" si="2"/>
        <v>34,28</v>
      </c>
      <c r="I39" s="206">
        <f t="shared" si="8"/>
        <v>39.28</v>
      </c>
      <c r="J39" s="205" t="s">
        <v>1981</v>
      </c>
      <c r="K39" s="207" t="str">
        <f t="shared" si="3"/>
        <v>569,94</v>
      </c>
      <c r="L39" s="208">
        <f t="shared" si="4"/>
        <v>570</v>
      </c>
      <c r="M39" s="209">
        <v>1</v>
      </c>
      <c r="N39" s="210">
        <v>60</v>
      </c>
      <c r="O39" s="211">
        <f t="shared" si="5"/>
        <v>630</v>
      </c>
      <c r="P39" s="212">
        <f t="shared" si="9"/>
        <v>630</v>
      </c>
      <c r="Q39" s="180"/>
      <c r="R39" s="180"/>
      <c r="S39" s="184">
        <v>16</v>
      </c>
      <c r="T39" s="184">
        <v>25</v>
      </c>
      <c r="U39" s="184">
        <f t="shared" si="6"/>
        <v>69</v>
      </c>
      <c r="V39" s="204">
        <f t="shared" si="7"/>
        <v>110</v>
      </c>
    </row>
    <row r="40" spans="1:35" ht="12">
      <c r="A40" s="180" t="str">
        <f t="shared" si="0"/>
        <v>LW3810050Podstawowy</v>
      </c>
      <c r="B40" s="203" t="s">
        <v>1978</v>
      </c>
      <c r="C40" s="168" t="s">
        <v>431</v>
      </c>
      <c r="D40" s="204">
        <v>100</v>
      </c>
      <c r="E40" s="182">
        <v>50</v>
      </c>
      <c r="F40" s="205" t="s">
        <v>1980</v>
      </c>
      <c r="G40" s="206" t="str">
        <f t="shared" si="1"/>
        <v>36,71</v>
      </c>
      <c r="H40" s="206" t="str">
        <f t="shared" si="2"/>
        <v>36,71</v>
      </c>
      <c r="I40" s="206">
        <f t="shared" si="8"/>
        <v>41.71</v>
      </c>
      <c r="J40" s="205" t="s">
        <v>1982</v>
      </c>
      <c r="K40" s="207" t="str">
        <f t="shared" si="3"/>
        <v>704,08</v>
      </c>
      <c r="L40" s="208">
        <f t="shared" si="4"/>
        <v>705</v>
      </c>
      <c r="M40" s="209">
        <v>1</v>
      </c>
      <c r="N40" s="210">
        <v>60</v>
      </c>
      <c r="O40" s="211">
        <f t="shared" si="5"/>
        <v>765</v>
      </c>
      <c r="P40" s="212">
        <f t="shared" si="9"/>
        <v>765</v>
      </c>
      <c r="Q40" s="180"/>
      <c r="R40" s="180"/>
      <c r="S40" s="184">
        <v>16</v>
      </c>
      <c r="T40" s="184">
        <v>25</v>
      </c>
      <c r="U40" s="184">
        <f t="shared" si="6"/>
        <v>79</v>
      </c>
      <c r="V40" s="204">
        <f t="shared" si="7"/>
        <v>120</v>
      </c>
    </row>
    <row r="41" spans="1:35" ht="12">
      <c r="A41" s="221" t="str">
        <f t="shared" ref="A41:A77" si="10">CONCATENATE(B41,D41,E41,C41)</f>
        <v>LW duble 1 10050Kolor</v>
      </c>
      <c r="B41" s="203" t="s">
        <v>90</v>
      </c>
      <c r="C41" s="168" t="s">
        <v>2</v>
      </c>
      <c r="D41" s="204">
        <v>100</v>
      </c>
      <c r="E41" s="182">
        <v>50</v>
      </c>
      <c r="F41" s="205" t="s">
        <v>1910</v>
      </c>
      <c r="G41" s="206" t="str">
        <f>LEFT(F41,FIND("kg",F41)-2)</f>
        <v>30,39</v>
      </c>
      <c r="H41" s="206" t="str">
        <f t="shared" si="2"/>
        <v>30,39</v>
      </c>
      <c r="I41" s="206">
        <f>H41+$I$3</f>
        <v>35.39</v>
      </c>
      <c r="J41" s="205" t="s">
        <v>1983</v>
      </c>
      <c r="K41" s="207" t="str">
        <f t="shared" ref="K41:K56" si="11">LEFT(J41,FIND("zł",J41)-2)</f>
        <v>735,66</v>
      </c>
      <c r="L41" s="214">
        <f t="shared" ref="L41:L56" si="12">ROUNDUP(K41,0)</f>
        <v>736</v>
      </c>
      <c r="M41" s="209">
        <v>1</v>
      </c>
      <c r="N41" s="210">
        <v>60</v>
      </c>
      <c r="O41" s="211">
        <f t="shared" ref="O41:O77" si="13">L41*M41+N41</f>
        <v>796</v>
      </c>
      <c r="P41" s="212">
        <f t="shared" si="9"/>
        <v>796</v>
      </c>
      <c r="Q41" s="180"/>
      <c r="R41" s="180"/>
      <c r="S41" s="184">
        <v>16</v>
      </c>
      <c r="T41" s="184">
        <v>25</v>
      </c>
      <c r="U41" s="184">
        <f t="shared" ref="U41:U77" si="14">IF(I41&lt;=$AA$6,$AB$5,IF(I41&lt;=$AA$16,$AB$7,IF(I41&lt;=$AA$18,$AB$17,IF(I41&lt;=$AA$20,AB$19,$AB$21))))</f>
        <v>69</v>
      </c>
      <c r="V41" s="204">
        <f>SUM(S41:U41)</f>
        <v>110</v>
      </c>
    </row>
    <row r="42" spans="1:35" ht="12">
      <c r="A42" s="180" t="str">
        <f t="shared" si="10"/>
        <v>LW duble 2 10050Kolor</v>
      </c>
      <c r="B42" s="203" t="s">
        <v>91</v>
      </c>
      <c r="C42" s="168" t="s">
        <v>2</v>
      </c>
      <c r="D42" s="204">
        <v>100</v>
      </c>
      <c r="E42" s="182">
        <v>50</v>
      </c>
      <c r="F42" s="205" t="s">
        <v>1911</v>
      </c>
      <c r="G42" s="206" t="str">
        <f t="shared" ref="G42:G105" si="15">LEFT(F42,FIND("kg",F42)-2)</f>
        <v>33,61</v>
      </c>
      <c r="H42" s="206" t="str">
        <f t="shared" si="2"/>
        <v>33,61</v>
      </c>
      <c r="I42" s="206">
        <f t="shared" ref="I42:I63" si="16">H42+3</f>
        <v>36.61</v>
      </c>
      <c r="J42" s="205" t="s">
        <v>1984</v>
      </c>
      <c r="K42" s="207" t="str">
        <f t="shared" si="11"/>
        <v>837,33</v>
      </c>
      <c r="L42" s="214">
        <f t="shared" si="12"/>
        <v>838</v>
      </c>
      <c r="M42" s="209">
        <v>1</v>
      </c>
      <c r="N42" s="210">
        <v>60</v>
      </c>
      <c r="O42" s="211">
        <f t="shared" si="13"/>
        <v>898</v>
      </c>
      <c r="P42" s="212">
        <f t="shared" si="9"/>
        <v>898</v>
      </c>
      <c r="Q42" s="180"/>
      <c r="R42" s="180"/>
      <c r="S42" s="184">
        <v>16</v>
      </c>
      <c r="T42" s="184">
        <v>25</v>
      </c>
      <c r="U42" s="184">
        <f t="shared" si="14"/>
        <v>69</v>
      </c>
      <c r="V42" s="204">
        <f t="shared" ref="V42:V76" si="17">SUM(S42:U42)</f>
        <v>110</v>
      </c>
    </row>
    <row r="43" spans="1:35" ht="12">
      <c r="A43" s="180" t="str">
        <f t="shared" si="10"/>
        <v>LW duble 3 10050Kolor</v>
      </c>
      <c r="B43" s="203" t="s">
        <v>92</v>
      </c>
      <c r="C43" s="168" t="s">
        <v>2</v>
      </c>
      <c r="D43" s="204">
        <v>100</v>
      </c>
      <c r="E43" s="182">
        <v>50</v>
      </c>
      <c r="F43" s="205" t="s">
        <v>1912</v>
      </c>
      <c r="G43" s="206" t="str">
        <f t="shared" si="15"/>
        <v>34,92</v>
      </c>
      <c r="H43" s="206" t="str">
        <f t="shared" si="2"/>
        <v>34,92</v>
      </c>
      <c r="I43" s="206">
        <f t="shared" si="16"/>
        <v>37.92</v>
      </c>
      <c r="J43" s="205" t="s">
        <v>1985</v>
      </c>
      <c r="K43" s="207" t="str">
        <f t="shared" si="11"/>
        <v>902,87</v>
      </c>
      <c r="L43" s="214">
        <f t="shared" si="12"/>
        <v>903</v>
      </c>
      <c r="M43" s="209">
        <v>1</v>
      </c>
      <c r="N43" s="210">
        <v>60</v>
      </c>
      <c r="O43" s="211">
        <f t="shared" si="13"/>
        <v>963</v>
      </c>
      <c r="P43" s="212">
        <f t="shared" si="9"/>
        <v>963</v>
      </c>
      <c r="Q43" s="180"/>
      <c r="R43" s="180"/>
      <c r="S43" s="184">
        <v>16</v>
      </c>
      <c r="T43" s="184">
        <v>25</v>
      </c>
      <c r="U43" s="184">
        <f t="shared" si="14"/>
        <v>69</v>
      </c>
      <c r="V43" s="204">
        <f t="shared" si="17"/>
        <v>110</v>
      </c>
    </row>
    <row r="44" spans="1:35" ht="12">
      <c r="A44" s="180" t="str">
        <f t="shared" si="10"/>
        <v>LW1 10050Kolor</v>
      </c>
      <c r="B44" s="203" t="s">
        <v>93</v>
      </c>
      <c r="C44" s="168" t="s">
        <v>2</v>
      </c>
      <c r="D44" s="204">
        <v>100</v>
      </c>
      <c r="E44" s="182">
        <v>50</v>
      </c>
      <c r="F44" s="205" t="s">
        <v>1913</v>
      </c>
      <c r="G44" s="206" t="str">
        <f t="shared" si="15"/>
        <v>22,16</v>
      </c>
      <c r="H44" s="206" t="str">
        <f t="shared" si="2"/>
        <v>22,16</v>
      </c>
      <c r="I44" s="206">
        <f t="shared" si="16"/>
        <v>25.16</v>
      </c>
      <c r="J44" s="205" t="s">
        <v>1986</v>
      </c>
      <c r="K44" s="207" t="str">
        <f t="shared" si="11"/>
        <v>435,17</v>
      </c>
      <c r="L44" s="214">
        <f t="shared" si="12"/>
        <v>436</v>
      </c>
      <c r="M44" s="209">
        <v>1</v>
      </c>
      <c r="N44" s="210">
        <v>60</v>
      </c>
      <c r="O44" s="211">
        <f t="shared" si="13"/>
        <v>496</v>
      </c>
      <c r="P44" s="212">
        <f t="shared" si="9"/>
        <v>496</v>
      </c>
      <c r="Q44" s="180"/>
      <c r="R44" s="180"/>
      <c r="S44" s="184">
        <v>16</v>
      </c>
      <c r="T44" s="184">
        <v>25</v>
      </c>
      <c r="U44" s="184">
        <f t="shared" si="14"/>
        <v>55</v>
      </c>
      <c r="V44" s="204">
        <f t="shared" si="17"/>
        <v>96</v>
      </c>
    </row>
    <row r="45" spans="1:35" ht="13.5" customHeight="1">
      <c r="A45" s="180" t="str">
        <f t="shared" si="10"/>
        <v>LW2 10050Kolor</v>
      </c>
      <c r="B45" s="203" t="s">
        <v>104</v>
      </c>
      <c r="C45" s="168" t="s">
        <v>2</v>
      </c>
      <c r="D45" s="204">
        <v>100</v>
      </c>
      <c r="E45" s="182">
        <v>50</v>
      </c>
      <c r="F45" s="205" t="s">
        <v>1914</v>
      </c>
      <c r="G45" s="206" t="str">
        <f t="shared" si="15"/>
        <v>27,56</v>
      </c>
      <c r="H45" s="206" t="str">
        <f t="shared" si="2"/>
        <v>27,56</v>
      </c>
      <c r="I45" s="206">
        <f t="shared" si="16"/>
        <v>30.56</v>
      </c>
      <c r="J45" s="205" t="s">
        <v>1987</v>
      </c>
      <c r="K45" s="207" t="str">
        <f t="shared" si="11"/>
        <v>499,53</v>
      </c>
      <c r="L45" s="214">
        <f t="shared" si="12"/>
        <v>500</v>
      </c>
      <c r="M45" s="209">
        <v>1</v>
      </c>
      <c r="N45" s="210">
        <v>60</v>
      </c>
      <c r="O45" s="211">
        <f t="shared" si="13"/>
        <v>560</v>
      </c>
      <c r="P45" s="212">
        <f t="shared" si="9"/>
        <v>560</v>
      </c>
      <c r="Q45" s="180"/>
      <c r="R45" s="180"/>
      <c r="S45" s="184">
        <v>16</v>
      </c>
      <c r="T45" s="184">
        <v>25</v>
      </c>
      <c r="U45" s="184">
        <f t="shared" si="14"/>
        <v>55</v>
      </c>
      <c r="V45" s="204">
        <f t="shared" si="17"/>
        <v>96</v>
      </c>
    </row>
    <row r="46" spans="1:35" ht="13.5" customHeight="1">
      <c r="A46" s="180" t="str">
        <f t="shared" si="10"/>
        <v>LW3 10050Kolor</v>
      </c>
      <c r="B46" s="203" t="s">
        <v>106</v>
      </c>
      <c r="C46" s="168" t="s">
        <v>2</v>
      </c>
      <c r="D46" s="204">
        <v>100</v>
      </c>
      <c r="E46" s="182">
        <v>50</v>
      </c>
      <c r="F46" s="205" t="s">
        <v>1915</v>
      </c>
      <c r="G46" s="206" t="str">
        <f t="shared" si="15"/>
        <v>27,22</v>
      </c>
      <c r="H46" s="206" t="str">
        <f t="shared" si="2"/>
        <v>27,22</v>
      </c>
      <c r="I46" s="206">
        <f t="shared" si="16"/>
        <v>30.22</v>
      </c>
      <c r="J46" s="205" t="s">
        <v>1988</v>
      </c>
      <c r="K46" s="207" t="str">
        <f t="shared" si="11"/>
        <v>505,58</v>
      </c>
      <c r="L46" s="214">
        <f t="shared" si="12"/>
        <v>506</v>
      </c>
      <c r="M46" s="209">
        <v>1</v>
      </c>
      <c r="N46" s="210">
        <v>60</v>
      </c>
      <c r="O46" s="211">
        <f t="shared" si="13"/>
        <v>566</v>
      </c>
      <c r="P46" s="212">
        <f t="shared" si="9"/>
        <v>566</v>
      </c>
      <c r="Q46" s="180"/>
      <c r="R46" s="180"/>
      <c r="S46" s="184">
        <v>16</v>
      </c>
      <c r="T46" s="184">
        <v>25</v>
      </c>
      <c r="U46" s="184">
        <f t="shared" si="14"/>
        <v>55</v>
      </c>
      <c r="V46" s="204">
        <f t="shared" si="17"/>
        <v>96</v>
      </c>
    </row>
    <row r="47" spans="1:35" ht="13.5" customHeight="1">
      <c r="A47" s="180" t="str">
        <f t="shared" si="10"/>
        <v>LW4 10050Kolor</v>
      </c>
      <c r="B47" s="203" t="s">
        <v>107</v>
      </c>
      <c r="C47" s="168" t="s">
        <v>2</v>
      </c>
      <c r="D47" s="204">
        <v>100</v>
      </c>
      <c r="E47" s="182">
        <v>50</v>
      </c>
      <c r="F47" s="205" t="s">
        <v>1916</v>
      </c>
      <c r="G47" s="206" t="str">
        <f t="shared" si="15"/>
        <v>30,47</v>
      </c>
      <c r="H47" s="206" t="str">
        <f t="shared" si="2"/>
        <v>30,47</v>
      </c>
      <c r="I47" s="206">
        <f t="shared" si="16"/>
        <v>33.47</v>
      </c>
      <c r="J47" s="205" t="s">
        <v>1989</v>
      </c>
      <c r="K47" s="207" t="str">
        <f t="shared" si="11"/>
        <v>606,68</v>
      </c>
      <c r="L47" s="214">
        <f t="shared" si="12"/>
        <v>607</v>
      </c>
      <c r="M47" s="209">
        <v>1</v>
      </c>
      <c r="N47" s="210">
        <v>60</v>
      </c>
      <c r="O47" s="211">
        <f t="shared" si="13"/>
        <v>667</v>
      </c>
      <c r="P47" s="212">
        <f t="shared" si="9"/>
        <v>667</v>
      </c>
      <c r="Q47" s="180"/>
      <c r="R47" s="180"/>
      <c r="S47" s="184">
        <v>16</v>
      </c>
      <c r="T47" s="184">
        <v>25</v>
      </c>
      <c r="U47" s="184">
        <f t="shared" si="14"/>
        <v>69</v>
      </c>
      <c r="V47" s="204">
        <f t="shared" si="17"/>
        <v>110</v>
      </c>
    </row>
    <row r="48" spans="1:35" ht="12">
      <c r="A48" s="180" t="str">
        <f t="shared" si="10"/>
        <v>LW5 10050Kolor</v>
      </c>
      <c r="B48" s="203" t="s">
        <v>108</v>
      </c>
      <c r="C48" s="168" t="s">
        <v>2</v>
      </c>
      <c r="D48" s="204">
        <v>100</v>
      </c>
      <c r="E48" s="182">
        <v>50</v>
      </c>
      <c r="F48" s="205" t="s">
        <v>1735</v>
      </c>
      <c r="G48" s="206" t="str">
        <f t="shared" si="15"/>
        <v>30,58</v>
      </c>
      <c r="H48" s="206" t="str">
        <f t="shared" si="2"/>
        <v>30,58</v>
      </c>
      <c r="I48" s="206">
        <f t="shared" si="16"/>
        <v>33.58</v>
      </c>
      <c r="J48" s="205" t="s">
        <v>1990</v>
      </c>
      <c r="K48" s="207" t="str">
        <f t="shared" si="11"/>
        <v>612,42</v>
      </c>
      <c r="L48" s="214">
        <f t="shared" si="12"/>
        <v>613</v>
      </c>
      <c r="M48" s="209">
        <v>1</v>
      </c>
      <c r="N48" s="210">
        <v>60</v>
      </c>
      <c r="O48" s="211">
        <f t="shared" si="13"/>
        <v>673</v>
      </c>
      <c r="P48" s="212">
        <f t="shared" si="9"/>
        <v>673</v>
      </c>
      <c r="Q48" s="180"/>
      <c r="R48" s="180"/>
      <c r="S48" s="184">
        <v>16</v>
      </c>
      <c r="T48" s="184">
        <v>25</v>
      </c>
      <c r="U48" s="184">
        <f t="shared" si="14"/>
        <v>69</v>
      </c>
      <c r="V48" s="204">
        <f t="shared" si="17"/>
        <v>110</v>
      </c>
      <c r="Y48" s="199"/>
      <c r="Z48" s="199"/>
      <c r="AA48" s="199"/>
      <c r="AB48" s="199"/>
      <c r="AC48" s="199"/>
      <c r="AD48" s="199"/>
      <c r="AE48" s="199"/>
      <c r="AF48" s="199"/>
      <c r="AG48" s="199"/>
      <c r="AH48" s="199"/>
      <c r="AI48" s="199"/>
    </row>
    <row r="49" spans="1:35" ht="12">
      <c r="A49" s="180" t="str">
        <f t="shared" si="10"/>
        <v>LW6 10050Kolor</v>
      </c>
      <c r="B49" s="203" t="s">
        <v>109</v>
      </c>
      <c r="C49" s="168" t="s">
        <v>2</v>
      </c>
      <c r="D49" s="204">
        <v>100</v>
      </c>
      <c r="E49" s="182">
        <v>50</v>
      </c>
      <c r="F49" s="205" t="s">
        <v>1917</v>
      </c>
      <c r="G49" s="206" t="str">
        <f t="shared" si="15"/>
        <v>34,94</v>
      </c>
      <c r="H49" s="206" t="str">
        <f t="shared" si="2"/>
        <v>34,94</v>
      </c>
      <c r="I49" s="206">
        <f t="shared" si="16"/>
        <v>37.94</v>
      </c>
      <c r="J49" s="205" t="s">
        <v>1991</v>
      </c>
      <c r="K49" s="207" t="str">
        <f t="shared" si="11"/>
        <v>715,43</v>
      </c>
      <c r="L49" s="214">
        <f t="shared" si="12"/>
        <v>716</v>
      </c>
      <c r="M49" s="209">
        <v>1</v>
      </c>
      <c r="N49" s="210">
        <v>60</v>
      </c>
      <c r="O49" s="211">
        <f t="shared" si="13"/>
        <v>776</v>
      </c>
      <c r="P49" s="212">
        <f t="shared" si="9"/>
        <v>776</v>
      </c>
      <c r="Q49" s="180"/>
      <c r="R49" s="180"/>
      <c r="S49" s="184">
        <v>16</v>
      </c>
      <c r="T49" s="184">
        <v>25</v>
      </c>
      <c r="U49" s="184">
        <f t="shared" si="14"/>
        <v>69</v>
      </c>
      <c r="V49" s="204">
        <f t="shared" si="17"/>
        <v>110</v>
      </c>
      <c r="Y49" s="199"/>
      <c r="Z49" s="199"/>
      <c r="AA49" s="199"/>
      <c r="AB49" s="199"/>
      <c r="AC49" s="199"/>
      <c r="AD49" s="199"/>
      <c r="AE49" s="199"/>
      <c r="AF49" s="199"/>
      <c r="AG49" s="199"/>
      <c r="AH49" s="199"/>
      <c r="AI49" s="199"/>
    </row>
    <row r="50" spans="1:35" ht="12">
      <c r="A50" s="180" t="str">
        <f t="shared" si="10"/>
        <v>LW7 10050Kolor</v>
      </c>
      <c r="B50" s="203" t="s">
        <v>110</v>
      </c>
      <c r="C50" s="168" t="s">
        <v>2</v>
      </c>
      <c r="D50" s="204">
        <v>100</v>
      </c>
      <c r="E50" s="182">
        <v>50</v>
      </c>
      <c r="F50" s="205" t="s">
        <v>1918</v>
      </c>
      <c r="G50" s="206" t="str">
        <f t="shared" si="15"/>
        <v>29,4</v>
      </c>
      <c r="H50" s="206" t="str">
        <f t="shared" si="2"/>
        <v>29,4</v>
      </c>
      <c r="I50" s="206">
        <f t="shared" si="16"/>
        <v>32.4</v>
      </c>
      <c r="J50" s="205" t="s">
        <v>1992</v>
      </c>
      <c r="K50" s="207" t="str">
        <f t="shared" si="11"/>
        <v>601,34</v>
      </c>
      <c r="L50" s="214">
        <f t="shared" si="12"/>
        <v>602</v>
      </c>
      <c r="M50" s="209">
        <v>1</v>
      </c>
      <c r="N50" s="210">
        <v>60</v>
      </c>
      <c r="O50" s="211">
        <f t="shared" si="13"/>
        <v>662</v>
      </c>
      <c r="P50" s="212">
        <f t="shared" si="9"/>
        <v>662</v>
      </c>
      <c r="Q50" s="180"/>
      <c r="R50" s="180"/>
      <c r="S50" s="184">
        <v>16</v>
      </c>
      <c r="T50" s="184">
        <v>25</v>
      </c>
      <c r="U50" s="184">
        <f t="shared" si="14"/>
        <v>69</v>
      </c>
      <c r="V50" s="204">
        <f t="shared" si="17"/>
        <v>110</v>
      </c>
      <c r="Y50" s="199"/>
      <c r="Z50" s="199"/>
      <c r="AA50" s="199"/>
      <c r="AB50" s="199"/>
      <c r="AC50" s="199"/>
      <c r="AD50" s="199"/>
      <c r="AE50" s="199"/>
      <c r="AF50" s="199"/>
      <c r="AG50" s="199"/>
      <c r="AH50" s="199"/>
      <c r="AI50" s="199"/>
    </row>
    <row r="51" spans="1:35" ht="12">
      <c r="A51" s="180" t="str">
        <f t="shared" si="10"/>
        <v>LW8 10050Kolor</v>
      </c>
      <c r="B51" s="203" t="s">
        <v>111</v>
      </c>
      <c r="C51" s="168" t="s">
        <v>2</v>
      </c>
      <c r="D51" s="204">
        <v>100</v>
      </c>
      <c r="E51" s="182">
        <v>50</v>
      </c>
      <c r="F51" s="205" t="s">
        <v>1919</v>
      </c>
      <c r="G51" s="206" t="str">
        <f t="shared" si="15"/>
        <v>31,7</v>
      </c>
      <c r="H51" s="206" t="str">
        <f t="shared" si="2"/>
        <v>31,7</v>
      </c>
      <c r="I51" s="206">
        <f t="shared" si="16"/>
        <v>34.700000000000003</v>
      </c>
      <c r="J51" s="205" t="s">
        <v>1993</v>
      </c>
      <c r="K51" s="207" t="str">
        <f>LEFT(J51,FIND("zł",J51)-2)</f>
        <v>662,99</v>
      </c>
      <c r="L51" s="214">
        <f t="shared" si="12"/>
        <v>663</v>
      </c>
      <c r="M51" s="209">
        <v>1</v>
      </c>
      <c r="N51" s="210">
        <v>60</v>
      </c>
      <c r="O51" s="211">
        <f t="shared" si="13"/>
        <v>723</v>
      </c>
      <c r="P51" s="212">
        <f t="shared" si="9"/>
        <v>723</v>
      </c>
      <c r="Q51" s="180"/>
      <c r="R51" s="180"/>
      <c r="S51" s="184">
        <v>16</v>
      </c>
      <c r="T51" s="184">
        <v>25</v>
      </c>
      <c r="U51" s="184">
        <f t="shared" si="14"/>
        <v>69</v>
      </c>
      <c r="V51" s="204">
        <f t="shared" si="17"/>
        <v>110</v>
      </c>
      <c r="Y51" s="199"/>
      <c r="Z51" s="199"/>
      <c r="AA51" s="199"/>
      <c r="AB51" s="199"/>
      <c r="AC51" s="199"/>
      <c r="AD51" s="199"/>
      <c r="AE51" s="199"/>
      <c r="AF51" s="199"/>
      <c r="AG51" s="199"/>
      <c r="AH51" s="199"/>
      <c r="AI51" s="199"/>
    </row>
    <row r="52" spans="1:35" ht="12">
      <c r="A52" s="180" t="str">
        <f t="shared" si="10"/>
        <v>LW9 10050Kolor</v>
      </c>
      <c r="B52" s="203" t="s">
        <v>112</v>
      </c>
      <c r="C52" s="168" t="s">
        <v>2</v>
      </c>
      <c r="D52" s="204">
        <v>100</v>
      </c>
      <c r="E52" s="182">
        <v>50</v>
      </c>
      <c r="F52" s="205" t="s">
        <v>1920</v>
      </c>
      <c r="G52" s="206" t="str">
        <f t="shared" si="15"/>
        <v>31,41</v>
      </c>
      <c r="H52" s="206" t="str">
        <f t="shared" si="2"/>
        <v>31,41</v>
      </c>
      <c r="I52" s="206">
        <f t="shared" si="16"/>
        <v>34.409999999999997</v>
      </c>
      <c r="J52" s="205" t="s">
        <v>1994</v>
      </c>
      <c r="K52" s="207" t="str">
        <f t="shared" si="11"/>
        <v>683,47</v>
      </c>
      <c r="L52" s="214">
        <f t="shared" si="12"/>
        <v>684</v>
      </c>
      <c r="M52" s="209">
        <v>1</v>
      </c>
      <c r="N52" s="210">
        <v>60</v>
      </c>
      <c r="O52" s="211">
        <f t="shared" si="13"/>
        <v>744</v>
      </c>
      <c r="P52" s="212">
        <f t="shared" si="9"/>
        <v>744</v>
      </c>
      <c r="Q52" s="180"/>
      <c r="R52" s="180"/>
      <c r="S52" s="184">
        <v>16</v>
      </c>
      <c r="T52" s="184">
        <v>25</v>
      </c>
      <c r="U52" s="184">
        <f t="shared" si="14"/>
        <v>69</v>
      </c>
      <c r="V52" s="204">
        <f t="shared" si="17"/>
        <v>110</v>
      </c>
      <c r="Y52" s="199"/>
      <c r="Z52" s="199"/>
      <c r="AA52" s="199"/>
      <c r="AB52" s="199"/>
      <c r="AC52" s="199"/>
      <c r="AD52" s="199"/>
      <c r="AE52" s="199"/>
      <c r="AF52" s="199"/>
      <c r="AG52" s="199"/>
      <c r="AH52" s="199"/>
      <c r="AI52" s="199"/>
    </row>
    <row r="53" spans="1:35" ht="12">
      <c r="A53" s="180" t="str">
        <f t="shared" si="10"/>
        <v>LW10 10050Kolor</v>
      </c>
      <c r="B53" s="203" t="s">
        <v>94</v>
      </c>
      <c r="C53" s="168" t="s">
        <v>2</v>
      </c>
      <c r="D53" s="204">
        <v>100</v>
      </c>
      <c r="E53" s="182">
        <v>50</v>
      </c>
      <c r="F53" s="205" t="s">
        <v>1921</v>
      </c>
      <c r="G53" s="206" t="str">
        <f t="shared" si="15"/>
        <v>33,69</v>
      </c>
      <c r="H53" s="206" t="str">
        <f t="shared" si="2"/>
        <v>33,69</v>
      </c>
      <c r="I53" s="206">
        <f t="shared" si="16"/>
        <v>36.69</v>
      </c>
      <c r="J53" s="205" t="s">
        <v>1995</v>
      </c>
      <c r="K53" s="207" t="str">
        <f t="shared" si="11"/>
        <v>767,41</v>
      </c>
      <c r="L53" s="214">
        <f t="shared" si="12"/>
        <v>768</v>
      </c>
      <c r="M53" s="209">
        <v>1</v>
      </c>
      <c r="N53" s="210">
        <v>60</v>
      </c>
      <c r="O53" s="211">
        <f t="shared" si="13"/>
        <v>828</v>
      </c>
      <c r="P53" s="212">
        <f t="shared" si="9"/>
        <v>828</v>
      </c>
      <c r="Q53" s="180"/>
      <c r="R53" s="180"/>
      <c r="S53" s="184">
        <v>16</v>
      </c>
      <c r="T53" s="184">
        <v>25</v>
      </c>
      <c r="U53" s="184">
        <f t="shared" si="14"/>
        <v>69</v>
      </c>
      <c r="V53" s="204">
        <f t="shared" si="17"/>
        <v>110</v>
      </c>
      <c r="Y53" s="199"/>
      <c r="Z53" s="199"/>
      <c r="AA53" s="199"/>
      <c r="AB53" s="199"/>
      <c r="AC53" s="199"/>
      <c r="AD53" s="199"/>
      <c r="AE53" s="199"/>
      <c r="AF53" s="199"/>
      <c r="AG53" s="199"/>
      <c r="AH53" s="199"/>
      <c r="AI53" s="199"/>
    </row>
    <row r="54" spans="1:35" ht="12">
      <c r="A54" s="180" t="str">
        <f t="shared" si="10"/>
        <v>LW11 10050Kolor</v>
      </c>
      <c r="B54" s="203" t="s">
        <v>95</v>
      </c>
      <c r="C54" s="168" t="s">
        <v>2</v>
      </c>
      <c r="D54" s="204">
        <v>100</v>
      </c>
      <c r="E54" s="182">
        <v>50</v>
      </c>
      <c r="F54" s="205" t="s">
        <v>1911</v>
      </c>
      <c r="G54" s="206" t="str">
        <f t="shared" si="15"/>
        <v>33,61</v>
      </c>
      <c r="H54" s="206" t="str">
        <f t="shared" si="2"/>
        <v>33,61</v>
      </c>
      <c r="I54" s="206">
        <f t="shared" si="16"/>
        <v>36.61</v>
      </c>
      <c r="J54" s="205" t="s">
        <v>1996</v>
      </c>
      <c r="K54" s="207" t="str">
        <f t="shared" si="11"/>
        <v>619,78</v>
      </c>
      <c r="L54" s="214">
        <f t="shared" si="12"/>
        <v>620</v>
      </c>
      <c r="M54" s="209">
        <v>1</v>
      </c>
      <c r="N54" s="210">
        <v>60</v>
      </c>
      <c r="O54" s="211">
        <f t="shared" si="13"/>
        <v>680</v>
      </c>
      <c r="P54" s="212">
        <f t="shared" si="9"/>
        <v>680</v>
      </c>
      <c r="Q54" s="180"/>
      <c r="R54" s="180"/>
      <c r="S54" s="184">
        <v>16</v>
      </c>
      <c r="T54" s="184">
        <v>25</v>
      </c>
      <c r="U54" s="184">
        <f t="shared" si="14"/>
        <v>69</v>
      </c>
      <c r="V54" s="204">
        <f t="shared" si="17"/>
        <v>110</v>
      </c>
      <c r="Y54" s="199"/>
      <c r="Z54" s="199"/>
      <c r="AA54" s="199"/>
      <c r="AB54" s="199"/>
      <c r="AC54" s="199"/>
      <c r="AD54" s="199"/>
      <c r="AE54" s="199"/>
      <c r="AF54" s="199"/>
      <c r="AG54" s="199"/>
      <c r="AH54" s="199"/>
      <c r="AI54" s="199"/>
    </row>
    <row r="55" spans="1:35" ht="12">
      <c r="A55" s="180" t="str">
        <f t="shared" si="10"/>
        <v>LW12 10050Kolor</v>
      </c>
      <c r="B55" s="203" t="s">
        <v>96</v>
      </c>
      <c r="C55" s="168" t="s">
        <v>2</v>
      </c>
      <c r="D55" s="204">
        <v>100</v>
      </c>
      <c r="E55" s="182">
        <v>50</v>
      </c>
      <c r="F55" s="205" t="s">
        <v>1922</v>
      </c>
      <c r="G55" s="206" t="str">
        <f t="shared" si="15"/>
        <v>35,89</v>
      </c>
      <c r="H55" s="206" t="str">
        <f t="shared" si="2"/>
        <v>35,89</v>
      </c>
      <c r="I55" s="206">
        <f t="shared" si="16"/>
        <v>38.89</v>
      </c>
      <c r="J55" s="205" t="s">
        <v>1997</v>
      </c>
      <c r="K55" s="207" t="str">
        <f t="shared" si="11"/>
        <v>749,41</v>
      </c>
      <c r="L55" s="214">
        <f t="shared" si="12"/>
        <v>750</v>
      </c>
      <c r="M55" s="209">
        <v>1</v>
      </c>
      <c r="N55" s="210">
        <v>60</v>
      </c>
      <c r="O55" s="211">
        <f t="shared" si="13"/>
        <v>810</v>
      </c>
      <c r="P55" s="212">
        <f t="shared" si="9"/>
        <v>810</v>
      </c>
      <c r="Q55" s="180"/>
      <c r="R55" s="180"/>
      <c r="S55" s="184">
        <v>16</v>
      </c>
      <c r="T55" s="184">
        <v>25</v>
      </c>
      <c r="U55" s="184">
        <f t="shared" si="14"/>
        <v>69</v>
      </c>
      <c r="V55" s="204">
        <f t="shared" si="17"/>
        <v>110</v>
      </c>
      <c r="Y55" s="199"/>
      <c r="Z55" s="199"/>
      <c r="AA55" s="199"/>
      <c r="AB55" s="199"/>
      <c r="AC55" s="199"/>
      <c r="AD55" s="199"/>
      <c r="AE55" s="199"/>
      <c r="AF55" s="199"/>
      <c r="AG55" s="199"/>
      <c r="AH55" s="199"/>
      <c r="AI55" s="199"/>
    </row>
    <row r="56" spans="1:35" ht="12">
      <c r="A56" s="180" t="str">
        <f t="shared" si="10"/>
        <v>LW13 10050Kolor</v>
      </c>
      <c r="B56" s="203" t="s">
        <v>97</v>
      </c>
      <c r="C56" s="168" t="s">
        <v>2</v>
      </c>
      <c r="D56" s="204">
        <v>100</v>
      </c>
      <c r="E56" s="182">
        <v>50</v>
      </c>
      <c r="F56" s="205" t="s">
        <v>1923</v>
      </c>
      <c r="G56" s="206" t="str">
        <f t="shared" si="15"/>
        <v>35,09</v>
      </c>
      <c r="H56" s="206" t="str">
        <f t="shared" si="2"/>
        <v>35,09</v>
      </c>
      <c r="I56" s="206">
        <f t="shared" si="16"/>
        <v>38.090000000000003</v>
      </c>
      <c r="J56" s="205" t="s">
        <v>1998</v>
      </c>
      <c r="K56" s="207" t="str">
        <f t="shared" si="11"/>
        <v>725,14</v>
      </c>
      <c r="L56" s="214">
        <f t="shared" si="12"/>
        <v>726</v>
      </c>
      <c r="M56" s="209">
        <v>1</v>
      </c>
      <c r="N56" s="210">
        <v>60</v>
      </c>
      <c r="O56" s="211">
        <f t="shared" si="13"/>
        <v>786</v>
      </c>
      <c r="P56" s="212">
        <f t="shared" si="9"/>
        <v>786</v>
      </c>
      <c r="Q56" s="180"/>
      <c r="R56" s="180"/>
      <c r="S56" s="184">
        <v>16</v>
      </c>
      <c r="T56" s="184">
        <v>25</v>
      </c>
      <c r="U56" s="184">
        <f t="shared" si="14"/>
        <v>69</v>
      </c>
      <c r="V56" s="204">
        <f t="shared" si="17"/>
        <v>110</v>
      </c>
      <c r="Y56" s="199"/>
      <c r="Z56" s="199"/>
      <c r="AA56" s="199"/>
      <c r="AB56" s="199"/>
      <c r="AC56" s="199"/>
      <c r="AD56" s="199"/>
      <c r="AE56" s="199"/>
      <c r="AF56" s="199"/>
      <c r="AG56" s="199"/>
      <c r="AH56" s="199"/>
      <c r="AI56" s="199"/>
    </row>
    <row r="57" spans="1:35" ht="12">
      <c r="A57" s="180" t="str">
        <f t="shared" si="10"/>
        <v>LW14 10050Kolor</v>
      </c>
      <c r="B57" s="203" t="s">
        <v>98</v>
      </c>
      <c r="C57" s="168" t="s">
        <v>2</v>
      </c>
      <c r="D57" s="204">
        <v>100</v>
      </c>
      <c r="E57" s="182">
        <v>50</v>
      </c>
      <c r="F57" s="205" t="s">
        <v>1924</v>
      </c>
      <c r="G57" s="206" t="str">
        <f t="shared" si="15"/>
        <v>36,75</v>
      </c>
      <c r="H57" s="206" t="str">
        <f t="shared" si="2"/>
        <v>36,75</v>
      </c>
      <c r="I57" s="206">
        <f t="shared" si="16"/>
        <v>39.75</v>
      </c>
      <c r="J57" s="205" t="s">
        <v>1999</v>
      </c>
      <c r="K57" s="207" t="str">
        <f>LEFT(J57,FIND("zł",J57)-2)</f>
        <v>812,30</v>
      </c>
      <c r="L57" s="214">
        <f>ROUNDUP(K57,0)</f>
        <v>813</v>
      </c>
      <c r="M57" s="209">
        <v>1</v>
      </c>
      <c r="N57" s="210">
        <v>60</v>
      </c>
      <c r="O57" s="211">
        <f t="shared" si="13"/>
        <v>873</v>
      </c>
      <c r="P57" s="212">
        <f t="shared" si="9"/>
        <v>873</v>
      </c>
      <c r="Q57" s="180"/>
      <c r="R57" s="180"/>
      <c r="S57" s="184">
        <v>16</v>
      </c>
      <c r="T57" s="184">
        <v>25</v>
      </c>
      <c r="U57" s="184">
        <f t="shared" si="14"/>
        <v>69</v>
      </c>
      <c r="V57" s="204">
        <f t="shared" si="17"/>
        <v>110</v>
      </c>
      <c r="Y57" s="199"/>
      <c r="Z57" s="199"/>
      <c r="AA57" s="199"/>
      <c r="AB57" s="199"/>
      <c r="AC57" s="199"/>
      <c r="AD57" s="199"/>
      <c r="AE57" s="199"/>
      <c r="AF57" s="199"/>
      <c r="AG57" s="199"/>
      <c r="AH57" s="199"/>
      <c r="AI57" s="199"/>
    </row>
    <row r="58" spans="1:35" ht="12">
      <c r="A58" s="180" t="str">
        <f t="shared" si="10"/>
        <v>LW15 10050Kolor</v>
      </c>
      <c r="B58" s="203" t="s">
        <v>99</v>
      </c>
      <c r="C58" s="168" t="s">
        <v>2</v>
      </c>
      <c r="D58" s="204">
        <v>100</v>
      </c>
      <c r="E58" s="182">
        <v>50</v>
      </c>
      <c r="F58" s="205" t="s">
        <v>1925</v>
      </c>
      <c r="G58" s="206" t="str">
        <f t="shared" si="15"/>
        <v>33,06</v>
      </c>
      <c r="H58" s="206" t="str">
        <f t="shared" si="2"/>
        <v>33,06</v>
      </c>
      <c r="I58" s="206">
        <f t="shared" si="16"/>
        <v>36.06</v>
      </c>
      <c r="J58" s="205" t="s">
        <v>2000</v>
      </c>
      <c r="K58" s="207" t="str">
        <f t="shared" ref="K58:K77" si="18">LEFT(J58,FIND("zł",J58)-2)</f>
        <v>612,93</v>
      </c>
      <c r="L58" s="214">
        <f t="shared" ref="L58:L114" si="19">ROUNDUP(K58,0)</f>
        <v>613</v>
      </c>
      <c r="M58" s="209">
        <v>1</v>
      </c>
      <c r="N58" s="210">
        <v>60</v>
      </c>
      <c r="O58" s="211">
        <f t="shared" si="13"/>
        <v>673</v>
      </c>
      <c r="P58" s="212">
        <f t="shared" si="9"/>
        <v>673</v>
      </c>
      <c r="Q58" s="180"/>
      <c r="R58" s="180"/>
      <c r="S58" s="184">
        <v>16</v>
      </c>
      <c r="T58" s="184">
        <v>25</v>
      </c>
      <c r="U58" s="184">
        <f t="shared" si="14"/>
        <v>69</v>
      </c>
      <c r="V58" s="204">
        <f t="shared" si="17"/>
        <v>110</v>
      </c>
      <c r="Y58" s="199"/>
      <c r="Z58" s="199"/>
      <c r="AA58" s="199"/>
      <c r="AB58" s="199"/>
      <c r="AC58" s="199"/>
      <c r="AD58" s="199"/>
      <c r="AE58" s="199"/>
      <c r="AF58" s="199"/>
      <c r="AG58" s="199"/>
      <c r="AH58" s="199"/>
      <c r="AI58" s="199"/>
    </row>
    <row r="59" spans="1:35" ht="12">
      <c r="A59" s="180" t="str">
        <f t="shared" si="10"/>
        <v>LW16 10050Kolor</v>
      </c>
      <c r="B59" s="203" t="s">
        <v>100</v>
      </c>
      <c r="C59" s="168" t="s">
        <v>2</v>
      </c>
      <c r="D59" s="204">
        <v>100</v>
      </c>
      <c r="E59" s="182">
        <v>50</v>
      </c>
      <c r="F59" s="205" t="s">
        <v>1926</v>
      </c>
      <c r="G59" s="206" t="str">
        <f t="shared" si="15"/>
        <v>35,38</v>
      </c>
      <c r="H59" s="206" t="str">
        <f t="shared" si="2"/>
        <v>35,38</v>
      </c>
      <c r="I59" s="206">
        <f t="shared" si="16"/>
        <v>38.380000000000003</v>
      </c>
      <c r="J59" s="205" t="s">
        <v>2001</v>
      </c>
      <c r="K59" s="207" t="str">
        <f t="shared" si="18"/>
        <v>742,93</v>
      </c>
      <c r="L59" s="214">
        <f t="shared" si="19"/>
        <v>743</v>
      </c>
      <c r="M59" s="209">
        <v>1</v>
      </c>
      <c r="N59" s="210">
        <v>60</v>
      </c>
      <c r="O59" s="211">
        <f t="shared" si="13"/>
        <v>803</v>
      </c>
      <c r="P59" s="212">
        <f t="shared" si="9"/>
        <v>803</v>
      </c>
      <c r="Q59" s="180"/>
      <c r="R59" s="180"/>
      <c r="S59" s="184">
        <v>16</v>
      </c>
      <c r="T59" s="184">
        <v>25</v>
      </c>
      <c r="U59" s="184">
        <f t="shared" si="14"/>
        <v>69</v>
      </c>
      <c r="V59" s="204">
        <f t="shared" si="17"/>
        <v>110</v>
      </c>
      <c r="Y59" s="199"/>
      <c r="Z59" s="199"/>
      <c r="AA59" s="199"/>
      <c r="AB59" s="199"/>
      <c r="AC59" s="199"/>
      <c r="AD59" s="199"/>
      <c r="AE59" s="199"/>
      <c r="AF59" s="199"/>
      <c r="AG59" s="199"/>
      <c r="AH59" s="199"/>
      <c r="AI59" s="199"/>
    </row>
    <row r="60" spans="1:35" ht="12">
      <c r="A60" s="180" t="str">
        <f t="shared" si="10"/>
        <v>LW17 10050Kolor</v>
      </c>
      <c r="B60" s="203" t="s">
        <v>101</v>
      </c>
      <c r="C60" s="168" t="s">
        <v>2</v>
      </c>
      <c r="D60" s="204">
        <v>100</v>
      </c>
      <c r="E60" s="182">
        <v>50</v>
      </c>
      <c r="F60" s="205" t="s">
        <v>1927</v>
      </c>
      <c r="G60" s="206" t="str">
        <f t="shared" si="15"/>
        <v>35,98</v>
      </c>
      <c r="H60" s="206" t="str">
        <f t="shared" si="2"/>
        <v>35,98</v>
      </c>
      <c r="I60" s="206">
        <f t="shared" si="16"/>
        <v>38.979999999999997</v>
      </c>
      <c r="J60" s="205" t="s">
        <v>2002</v>
      </c>
      <c r="K60" s="207" t="str">
        <f t="shared" si="18"/>
        <v>781,87</v>
      </c>
      <c r="L60" s="214">
        <f t="shared" si="19"/>
        <v>782</v>
      </c>
      <c r="M60" s="209">
        <v>1</v>
      </c>
      <c r="N60" s="210">
        <v>60</v>
      </c>
      <c r="O60" s="211">
        <f t="shared" si="13"/>
        <v>842</v>
      </c>
      <c r="P60" s="212">
        <f t="shared" si="9"/>
        <v>842</v>
      </c>
      <c r="Q60" s="180"/>
      <c r="R60" s="180"/>
      <c r="S60" s="184">
        <v>16</v>
      </c>
      <c r="T60" s="184">
        <v>25</v>
      </c>
      <c r="U60" s="184">
        <f t="shared" si="14"/>
        <v>69</v>
      </c>
      <c r="V60" s="204">
        <f t="shared" si="17"/>
        <v>110</v>
      </c>
      <c r="Y60" s="199"/>
      <c r="Z60" s="199"/>
      <c r="AA60" s="199"/>
      <c r="AB60" s="199"/>
      <c r="AC60" s="199"/>
      <c r="AD60" s="199"/>
      <c r="AE60" s="199"/>
      <c r="AF60" s="199"/>
      <c r="AG60" s="199"/>
      <c r="AH60" s="199"/>
      <c r="AI60" s="199"/>
    </row>
    <row r="61" spans="1:35" ht="12">
      <c r="A61" s="180" t="str">
        <f t="shared" si="10"/>
        <v>LW18 10050Kolor</v>
      </c>
      <c r="B61" s="203" t="s">
        <v>102</v>
      </c>
      <c r="C61" s="168" t="s">
        <v>2</v>
      </c>
      <c r="D61" s="204">
        <v>100</v>
      </c>
      <c r="E61" s="182">
        <v>50</v>
      </c>
      <c r="F61" s="205" t="s">
        <v>1928</v>
      </c>
      <c r="G61" s="206" t="str">
        <f t="shared" si="15"/>
        <v>38,26</v>
      </c>
      <c r="H61" s="206" t="str">
        <f t="shared" si="2"/>
        <v>38,26</v>
      </c>
      <c r="I61" s="206">
        <f t="shared" si="16"/>
        <v>41.26</v>
      </c>
      <c r="J61" s="205" t="s">
        <v>2003</v>
      </c>
      <c r="K61" s="207" t="str">
        <f t="shared" si="18"/>
        <v>890,39</v>
      </c>
      <c r="L61" s="214">
        <f t="shared" si="19"/>
        <v>891</v>
      </c>
      <c r="M61" s="209">
        <v>1</v>
      </c>
      <c r="N61" s="210">
        <v>60</v>
      </c>
      <c r="O61" s="211">
        <f t="shared" si="13"/>
        <v>951</v>
      </c>
      <c r="P61" s="212">
        <f t="shared" si="9"/>
        <v>951</v>
      </c>
      <c r="Q61" s="180"/>
      <c r="R61" s="180"/>
      <c r="S61" s="184">
        <v>16</v>
      </c>
      <c r="T61" s="184">
        <v>25</v>
      </c>
      <c r="U61" s="184">
        <f t="shared" si="14"/>
        <v>79</v>
      </c>
      <c r="V61" s="204">
        <f t="shared" si="17"/>
        <v>120</v>
      </c>
      <c r="Y61" s="199"/>
      <c r="Z61" s="199"/>
      <c r="AA61" s="199"/>
      <c r="AB61" s="199"/>
      <c r="AC61" s="199"/>
      <c r="AD61" s="199"/>
      <c r="AE61" s="199"/>
      <c r="AF61" s="199"/>
      <c r="AG61" s="199"/>
      <c r="AH61" s="199"/>
      <c r="AI61" s="199"/>
    </row>
    <row r="62" spans="1:35" ht="12">
      <c r="A62" s="180" t="str">
        <f t="shared" si="10"/>
        <v>LW19 10050Kolor</v>
      </c>
      <c r="B62" s="203" t="s">
        <v>103</v>
      </c>
      <c r="C62" s="168" t="s">
        <v>2</v>
      </c>
      <c r="D62" s="204">
        <v>100</v>
      </c>
      <c r="E62" s="182">
        <v>50</v>
      </c>
      <c r="F62" s="205" t="s">
        <v>1929</v>
      </c>
      <c r="G62" s="206" t="str">
        <f t="shared" si="15"/>
        <v>33,98</v>
      </c>
      <c r="H62" s="206" t="str">
        <f t="shared" si="2"/>
        <v>33,98</v>
      </c>
      <c r="I62" s="206">
        <f t="shared" si="16"/>
        <v>36.979999999999997</v>
      </c>
      <c r="J62" s="205" t="s">
        <v>2004</v>
      </c>
      <c r="K62" s="207" t="str">
        <f t="shared" si="18"/>
        <v>692,42</v>
      </c>
      <c r="L62" s="214">
        <f t="shared" si="19"/>
        <v>693</v>
      </c>
      <c r="M62" s="209">
        <v>1</v>
      </c>
      <c r="N62" s="210">
        <v>60</v>
      </c>
      <c r="O62" s="211">
        <f t="shared" si="13"/>
        <v>753</v>
      </c>
      <c r="P62" s="212">
        <f t="shared" si="9"/>
        <v>753</v>
      </c>
      <c r="Q62" s="180"/>
      <c r="R62" s="180"/>
      <c r="S62" s="184">
        <v>16</v>
      </c>
      <c r="T62" s="184">
        <v>25</v>
      </c>
      <c r="U62" s="184">
        <f t="shared" si="14"/>
        <v>69</v>
      </c>
      <c r="V62" s="204">
        <f t="shared" si="17"/>
        <v>110</v>
      </c>
      <c r="Y62" s="199"/>
      <c r="Z62" s="199"/>
      <c r="AA62" s="199"/>
      <c r="AB62" s="199"/>
      <c r="AC62" s="199"/>
      <c r="AD62" s="199"/>
      <c r="AE62" s="199"/>
      <c r="AF62" s="199"/>
      <c r="AG62" s="199"/>
      <c r="AH62" s="199"/>
      <c r="AI62" s="199"/>
    </row>
    <row r="63" spans="1:35" ht="12">
      <c r="A63" s="180" t="str">
        <f t="shared" si="10"/>
        <v>LW20 10050Kolor</v>
      </c>
      <c r="B63" s="203" t="s">
        <v>105</v>
      </c>
      <c r="C63" s="168" t="s">
        <v>2</v>
      </c>
      <c r="D63" s="204">
        <v>100</v>
      </c>
      <c r="E63" s="182">
        <v>50</v>
      </c>
      <c r="F63" s="205" t="s">
        <v>1930</v>
      </c>
      <c r="G63" s="206" t="str">
        <f t="shared" si="15"/>
        <v>36,3</v>
      </c>
      <c r="H63" s="206" t="str">
        <f t="shared" si="2"/>
        <v>36,3</v>
      </c>
      <c r="I63" s="206">
        <f t="shared" si="16"/>
        <v>39.299999999999997</v>
      </c>
      <c r="J63" s="205" t="s">
        <v>2005</v>
      </c>
      <c r="K63" s="207" t="str">
        <f t="shared" si="18"/>
        <v>776,75</v>
      </c>
      <c r="L63" s="214">
        <f t="shared" si="19"/>
        <v>777</v>
      </c>
      <c r="M63" s="209">
        <v>1</v>
      </c>
      <c r="N63" s="210">
        <v>60</v>
      </c>
      <c r="O63" s="211">
        <f t="shared" si="13"/>
        <v>837</v>
      </c>
      <c r="P63" s="212">
        <f t="shared" si="9"/>
        <v>837</v>
      </c>
      <c r="Q63" s="180"/>
      <c r="R63" s="180"/>
      <c r="S63" s="184">
        <v>16</v>
      </c>
      <c r="T63" s="184">
        <v>25</v>
      </c>
      <c r="U63" s="184">
        <f t="shared" si="14"/>
        <v>69</v>
      </c>
      <c r="V63" s="204">
        <f t="shared" si="17"/>
        <v>110</v>
      </c>
      <c r="Y63" s="199"/>
      <c r="Z63" s="199"/>
      <c r="AA63" s="199"/>
      <c r="AB63" s="199"/>
      <c r="AC63" s="199"/>
      <c r="AD63" s="199"/>
      <c r="AE63" s="199"/>
      <c r="AF63" s="199"/>
      <c r="AG63" s="199"/>
      <c r="AH63" s="199"/>
      <c r="AI63" s="199"/>
    </row>
    <row r="64" spans="1:35" ht="12">
      <c r="A64" s="180" t="str">
        <f t="shared" si="10"/>
        <v>LW2510050Kolor</v>
      </c>
      <c r="B64" s="203" t="s">
        <v>559</v>
      </c>
      <c r="C64" s="168" t="s">
        <v>2</v>
      </c>
      <c r="D64" s="204">
        <v>100</v>
      </c>
      <c r="E64" s="182">
        <v>50</v>
      </c>
      <c r="F64" s="205" t="s">
        <v>1931</v>
      </c>
      <c r="G64" s="206" t="str">
        <f t="shared" si="15"/>
        <v>27,76</v>
      </c>
      <c r="H64" s="206" t="str">
        <f t="shared" si="2"/>
        <v>27,76</v>
      </c>
      <c r="I64" s="206">
        <f t="shared" ref="I64:I77" si="20">H64+3</f>
        <v>30.76</v>
      </c>
      <c r="J64" s="205" t="s">
        <v>2006</v>
      </c>
      <c r="K64" s="207" t="str">
        <f t="shared" si="18"/>
        <v>611,29</v>
      </c>
      <c r="L64" s="214">
        <f t="shared" si="19"/>
        <v>612</v>
      </c>
      <c r="M64" s="209">
        <v>1</v>
      </c>
      <c r="N64" s="210">
        <v>60</v>
      </c>
      <c r="O64" s="211">
        <f t="shared" si="13"/>
        <v>672</v>
      </c>
      <c r="P64" s="212">
        <f t="shared" si="9"/>
        <v>672</v>
      </c>
      <c r="Q64" s="180"/>
      <c r="R64" s="180"/>
      <c r="S64" s="184">
        <v>16</v>
      </c>
      <c r="T64" s="184">
        <v>25</v>
      </c>
      <c r="U64" s="184">
        <f t="shared" si="14"/>
        <v>55</v>
      </c>
      <c r="V64" s="204">
        <f t="shared" si="17"/>
        <v>96</v>
      </c>
      <c r="Y64" s="199"/>
      <c r="Z64" s="199"/>
      <c r="AA64" s="199"/>
      <c r="AB64" s="199"/>
      <c r="AC64" s="199"/>
      <c r="AD64" s="199"/>
      <c r="AE64" s="199"/>
      <c r="AF64" s="199"/>
      <c r="AG64" s="199"/>
      <c r="AH64" s="199"/>
      <c r="AI64" s="199"/>
    </row>
    <row r="65" spans="1:35" ht="12">
      <c r="A65" s="180" t="str">
        <f t="shared" si="10"/>
        <v>LW2610050Kolor</v>
      </c>
      <c r="B65" s="203" t="s">
        <v>560</v>
      </c>
      <c r="C65" s="168" t="s">
        <v>2</v>
      </c>
      <c r="D65" s="204">
        <v>100</v>
      </c>
      <c r="E65" s="182">
        <v>50</v>
      </c>
      <c r="F65" s="205" t="s">
        <v>1932</v>
      </c>
      <c r="G65" s="206" t="str">
        <f t="shared" si="15"/>
        <v>29,88</v>
      </c>
      <c r="H65" s="206" t="str">
        <f t="shared" si="2"/>
        <v>29,88</v>
      </c>
      <c r="I65" s="206">
        <f t="shared" si="20"/>
        <v>32.879999999999995</v>
      </c>
      <c r="J65" s="205" t="s">
        <v>2007</v>
      </c>
      <c r="K65" s="207" t="str">
        <f t="shared" si="18"/>
        <v>725,38</v>
      </c>
      <c r="L65" s="214">
        <f t="shared" si="19"/>
        <v>726</v>
      </c>
      <c r="M65" s="209">
        <v>1</v>
      </c>
      <c r="N65" s="210">
        <v>60</v>
      </c>
      <c r="O65" s="211">
        <f t="shared" si="13"/>
        <v>786</v>
      </c>
      <c r="P65" s="212">
        <f t="shared" si="9"/>
        <v>786</v>
      </c>
      <c r="Q65" s="180"/>
      <c r="R65" s="180"/>
      <c r="S65" s="184">
        <v>16</v>
      </c>
      <c r="T65" s="184">
        <v>25</v>
      </c>
      <c r="U65" s="184">
        <f t="shared" si="14"/>
        <v>69</v>
      </c>
      <c r="V65" s="204">
        <f t="shared" si="17"/>
        <v>110</v>
      </c>
      <c r="Y65" s="199"/>
      <c r="Z65" s="199"/>
      <c r="AA65" s="199"/>
      <c r="AB65" s="199"/>
      <c r="AC65" s="199"/>
      <c r="AD65" s="199"/>
      <c r="AE65" s="199"/>
      <c r="AF65" s="199"/>
      <c r="AG65" s="199"/>
      <c r="AH65" s="199"/>
      <c r="AI65" s="199"/>
    </row>
    <row r="66" spans="1:35" ht="12">
      <c r="A66" s="180" t="str">
        <f t="shared" si="10"/>
        <v>LW2710050Kolor</v>
      </c>
      <c r="B66" s="203" t="s">
        <v>1738</v>
      </c>
      <c r="C66" s="168" t="s">
        <v>2</v>
      </c>
      <c r="D66" s="204">
        <v>100</v>
      </c>
      <c r="E66" s="182">
        <v>50</v>
      </c>
      <c r="F66" s="205" t="s">
        <v>1933</v>
      </c>
      <c r="G66" s="206" t="str">
        <f t="shared" si="15"/>
        <v>30,32</v>
      </c>
      <c r="H66" s="206" t="str">
        <f t="shared" si="2"/>
        <v>30,32</v>
      </c>
      <c r="I66" s="206">
        <f t="shared" si="20"/>
        <v>33.32</v>
      </c>
      <c r="J66" s="205" t="s">
        <v>2008</v>
      </c>
      <c r="K66" s="207" t="str">
        <f t="shared" si="18"/>
        <v>697,28</v>
      </c>
      <c r="L66" s="214">
        <f t="shared" si="19"/>
        <v>698</v>
      </c>
      <c r="M66" s="209">
        <v>1</v>
      </c>
      <c r="N66" s="210">
        <v>60</v>
      </c>
      <c r="O66" s="211">
        <f t="shared" si="13"/>
        <v>758</v>
      </c>
      <c r="P66" s="212">
        <f t="shared" si="9"/>
        <v>758</v>
      </c>
      <c r="Q66" s="180"/>
      <c r="R66" s="180"/>
      <c r="S66" s="184">
        <v>16</v>
      </c>
      <c r="T66" s="184">
        <v>25</v>
      </c>
      <c r="U66" s="184">
        <f t="shared" si="14"/>
        <v>69</v>
      </c>
      <c r="V66" s="204">
        <f t="shared" si="17"/>
        <v>110</v>
      </c>
      <c r="Y66" s="199"/>
      <c r="Z66" s="199"/>
      <c r="AA66" s="199"/>
      <c r="AB66" s="199"/>
      <c r="AC66" s="199"/>
      <c r="AD66" s="199"/>
      <c r="AE66" s="199"/>
      <c r="AF66" s="199"/>
      <c r="AG66" s="199"/>
      <c r="AH66" s="199"/>
      <c r="AI66" s="199"/>
    </row>
    <row r="67" spans="1:35" ht="12">
      <c r="A67" s="180" t="str">
        <f t="shared" si="10"/>
        <v>LW2810050Kolor</v>
      </c>
      <c r="B67" s="203" t="s">
        <v>1739</v>
      </c>
      <c r="C67" s="168" t="s">
        <v>2</v>
      </c>
      <c r="D67" s="204">
        <v>100</v>
      </c>
      <c r="E67" s="182">
        <v>50</v>
      </c>
      <c r="F67" s="205" t="s">
        <v>1934</v>
      </c>
      <c r="G67" s="206" t="str">
        <f t="shared" si="15"/>
        <v>32,76</v>
      </c>
      <c r="H67" s="206" t="str">
        <f t="shared" si="2"/>
        <v>32,76</v>
      </c>
      <c r="I67" s="206">
        <f t="shared" si="20"/>
        <v>35.76</v>
      </c>
      <c r="J67" s="205" t="s">
        <v>2009</v>
      </c>
      <c r="K67" s="207" t="str">
        <f t="shared" si="18"/>
        <v>835,87</v>
      </c>
      <c r="L67" s="214">
        <f t="shared" si="19"/>
        <v>836</v>
      </c>
      <c r="M67" s="209">
        <v>1</v>
      </c>
      <c r="N67" s="210">
        <v>60</v>
      </c>
      <c r="O67" s="211">
        <f t="shared" si="13"/>
        <v>896</v>
      </c>
      <c r="P67" s="212">
        <f t="shared" si="9"/>
        <v>896</v>
      </c>
      <c r="Q67" s="180"/>
      <c r="R67" s="180"/>
      <c r="S67" s="184">
        <v>16</v>
      </c>
      <c r="T67" s="184">
        <v>25</v>
      </c>
      <c r="U67" s="184">
        <f t="shared" si="14"/>
        <v>69</v>
      </c>
      <c r="V67" s="204">
        <f t="shared" si="17"/>
        <v>110</v>
      </c>
      <c r="Y67" s="199"/>
      <c r="Z67" s="199"/>
      <c r="AA67" s="199"/>
      <c r="AB67" s="199"/>
      <c r="AC67" s="199"/>
      <c r="AD67" s="199"/>
      <c r="AE67" s="199"/>
      <c r="AF67" s="199"/>
      <c r="AG67" s="199"/>
      <c r="AH67" s="199"/>
      <c r="AI67" s="199"/>
    </row>
    <row r="68" spans="1:35" ht="12">
      <c r="A68" s="180" t="str">
        <f t="shared" si="10"/>
        <v>LW2910050Kolor</v>
      </c>
      <c r="B68" s="203" t="s">
        <v>1740</v>
      </c>
      <c r="C68" s="168" t="s">
        <v>2</v>
      </c>
      <c r="D68" s="204">
        <v>100</v>
      </c>
      <c r="E68" s="182">
        <v>50</v>
      </c>
      <c r="F68" s="205" t="s">
        <v>1935</v>
      </c>
      <c r="G68" s="206" t="str">
        <f t="shared" si="15"/>
        <v>34,72</v>
      </c>
      <c r="H68" s="206" t="str">
        <f t="shared" si="2"/>
        <v>34,72</v>
      </c>
      <c r="I68" s="206">
        <f t="shared" si="20"/>
        <v>37.72</v>
      </c>
      <c r="J68" s="205" t="s">
        <v>2010</v>
      </c>
      <c r="K68" s="207" t="str">
        <f t="shared" si="18"/>
        <v>821,74</v>
      </c>
      <c r="L68" s="214">
        <f t="shared" si="19"/>
        <v>822</v>
      </c>
      <c r="M68" s="209">
        <v>1</v>
      </c>
      <c r="N68" s="210">
        <v>60</v>
      </c>
      <c r="O68" s="211">
        <f t="shared" si="13"/>
        <v>882</v>
      </c>
      <c r="P68" s="212">
        <f t="shared" ref="P68:P114" si="21">INT(O68)</f>
        <v>882</v>
      </c>
      <c r="Q68" s="180"/>
      <c r="R68" s="180"/>
      <c r="S68" s="184">
        <v>16</v>
      </c>
      <c r="T68" s="184">
        <v>25</v>
      </c>
      <c r="U68" s="184">
        <f t="shared" si="14"/>
        <v>69</v>
      </c>
      <c r="V68" s="204">
        <f t="shared" si="17"/>
        <v>110</v>
      </c>
      <c r="Y68" s="199"/>
      <c r="Z68" s="199"/>
      <c r="AA68" s="199"/>
      <c r="AB68" s="199"/>
      <c r="AC68" s="199"/>
      <c r="AD68" s="199"/>
      <c r="AE68" s="199"/>
      <c r="AF68" s="199"/>
      <c r="AG68" s="199"/>
      <c r="AH68" s="199"/>
      <c r="AI68" s="199"/>
    </row>
    <row r="69" spans="1:35" ht="12">
      <c r="A69" s="180" t="str">
        <f t="shared" si="10"/>
        <v>LW3010050Kolor</v>
      </c>
      <c r="B69" s="203" t="s">
        <v>1742</v>
      </c>
      <c r="C69" s="168" t="s">
        <v>2</v>
      </c>
      <c r="D69" s="204">
        <v>100</v>
      </c>
      <c r="E69" s="182">
        <v>50</v>
      </c>
      <c r="F69" s="205" t="s">
        <v>1936</v>
      </c>
      <c r="G69" s="206" t="str">
        <f t="shared" si="15"/>
        <v>37,16</v>
      </c>
      <c r="H69" s="206" t="str">
        <f t="shared" si="2"/>
        <v>37,16</v>
      </c>
      <c r="I69" s="206">
        <f t="shared" si="20"/>
        <v>40.159999999999997</v>
      </c>
      <c r="J69" s="205" t="s">
        <v>2011</v>
      </c>
      <c r="K69" s="207" t="str">
        <f t="shared" si="18"/>
        <v>947,59</v>
      </c>
      <c r="L69" s="214">
        <f t="shared" si="19"/>
        <v>948</v>
      </c>
      <c r="M69" s="209">
        <v>1</v>
      </c>
      <c r="N69" s="210">
        <v>60</v>
      </c>
      <c r="O69" s="211">
        <f t="shared" si="13"/>
        <v>1008</v>
      </c>
      <c r="P69" s="212">
        <f t="shared" si="21"/>
        <v>1008</v>
      </c>
      <c r="Q69" s="180"/>
      <c r="R69" s="180"/>
      <c r="S69" s="184">
        <v>16</v>
      </c>
      <c r="T69" s="184">
        <v>25</v>
      </c>
      <c r="U69" s="184">
        <f t="shared" si="14"/>
        <v>79</v>
      </c>
      <c r="V69" s="204">
        <f t="shared" si="17"/>
        <v>120</v>
      </c>
      <c r="Y69" s="199"/>
      <c r="Z69" s="199"/>
      <c r="AA69" s="199"/>
      <c r="AB69" s="199"/>
      <c r="AC69" s="199"/>
      <c r="AD69" s="199"/>
      <c r="AE69" s="199"/>
      <c r="AF69" s="199"/>
      <c r="AG69" s="199"/>
      <c r="AH69" s="199"/>
      <c r="AI69" s="199"/>
    </row>
    <row r="70" spans="1:35" ht="12">
      <c r="A70" s="180" t="str">
        <f t="shared" si="10"/>
        <v>LW3110050Kolor</v>
      </c>
      <c r="B70" s="203" t="s">
        <v>1743</v>
      </c>
      <c r="C70" s="168" t="s">
        <v>2</v>
      </c>
      <c r="D70" s="204">
        <v>100</v>
      </c>
      <c r="E70" s="182">
        <v>50</v>
      </c>
      <c r="F70" s="205" t="s">
        <v>1937</v>
      </c>
      <c r="G70" s="206" t="str">
        <f t="shared" si="15"/>
        <v>37,77</v>
      </c>
      <c r="H70" s="206" t="str">
        <f t="shared" si="2"/>
        <v>37,77</v>
      </c>
      <c r="I70" s="206">
        <f t="shared" si="20"/>
        <v>40.770000000000003</v>
      </c>
      <c r="J70" s="205" t="s">
        <v>2012</v>
      </c>
      <c r="K70" s="207" t="str">
        <f t="shared" si="18"/>
        <v>911,56</v>
      </c>
      <c r="L70" s="214">
        <f t="shared" si="19"/>
        <v>912</v>
      </c>
      <c r="M70" s="209">
        <v>1</v>
      </c>
      <c r="N70" s="210">
        <v>60</v>
      </c>
      <c r="O70" s="211">
        <f t="shared" si="13"/>
        <v>972</v>
      </c>
      <c r="P70" s="212">
        <f t="shared" si="21"/>
        <v>972</v>
      </c>
      <c r="Q70" s="180"/>
      <c r="R70" s="180"/>
      <c r="S70" s="184">
        <v>16</v>
      </c>
      <c r="T70" s="184">
        <v>25</v>
      </c>
      <c r="U70" s="184">
        <f t="shared" si="14"/>
        <v>79</v>
      </c>
      <c r="V70" s="204">
        <f t="shared" si="17"/>
        <v>120</v>
      </c>
      <c r="Y70" s="199"/>
      <c r="Z70" s="199"/>
      <c r="AA70" s="199"/>
      <c r="AB70" s="199"/>
      <c r="AC70" s="199"/>
      <c r="AD70" s="199"/>
      <c r="AE70" s="199"/>
      <c r="AF70" s="199"/>
      <c r="AG70" s="199"/>
      <c r="AH70" s="199"/>
      <c r="AI70" s="199"/>
    </row>
    <row r="71" spans="1:35" ht="12">
      <c r="A71" s="180" t="str">
        <f t="shared" si="10"/>
        <v>LW3210050Kolor</v>
      </c>
      <c r="B71" s="203" t="s">
        <v>1744</v>
      </c>
      <c r="C71" s="168" t="s">
        <v>2</v>
      </c>
      <c r="D71" s="204">
        <v>100</v>
      </c>
      <c r="E71" s="182">
        <v>50</v>
      </c>
      <c r="F71" s="205" t="s">
        <v>1938</v>
      </c>
      <c r="G71" s="206" t="str">
        <f t="shared" si="15"/>
        <v>40,21</v>
      </c>
      <c r="H71" s="206" t="str">
        <f t="shared" si="2"/>
        <v>40,21</v>
      </c>
      <c r="I71" s="206">
        <f t="shared" si="20"/>
        <v>43.21</v>
      </c>
      <c r="J71" s="205" t="s">
        <v>2013</v>
      </c>
      <c r="K71" s="207" t="str">
        <f t="shared" si="18"/>
        <v>1050,16</v>
      </c>
      <c r="L71" s="214">
        <f t="shared" si="19"/>
        <v>1051</v>
      </c>
      <c r="M71" s="209">
        <v>1</v>
      </c>
      <c r="N71" s="210">
        <v>60</v>
      </c>
      <c r="O71" s="211">
        <f t="shared" si="13"/>
        <v>1111</v>
      </c>
      <c r="P71" s="212">
        <f t="shared" si="21"/>
        <v>1111</v>
      </c>
      <c r="Q71" s="180"/>
      <c r="R71" s="180"/>
      <c r="S71" s="184">
        <v>16</v>
      </c>
      <c r="T71" s="184">
        <v>25</v>
      </c>
      <c r="U71" s="184">
        <f t="shared" si="14"/>
        <v>79</v>
      </c>
      <c r="V71" s="204">
        <f t="shared" si="17"/>
        <v>120</v>
      </c>
      <c r="Y71" s="199"/>
      <c r="Z71" s="199"/>
      <c r="AA71" s="199"/>
      <c r="AB71" s="199"/>
      <c r="AC71" s="199"/>
      <c r="AD71" s="199"/>
      <c r="AE71" s="199"/>
      <c r="AF71" s="199"/>
      <c r="AG71" s="199"/>
      <c r="AH71" s="199"/>
      <c r="AI71" s="199"/>
    </row>
    <row r="72" spans="1:35" ht="12">
      <c r="A72" s="180" t="str">
        <f t="shared" si="10"/>
        <v>LW3310050Kolor</v>
      </c>
      <c r="B72" s="203" t="s">
        <v>1745</v>
      </c>
      <c r="C72" s="168" t="s">
        <v>2</v>
      </c>
      <c r="D72" s="204">
        <v>100</v>
      </c>
      <c r="E72" s="182">
        <v>50</v>
      </c>
      <c r="F72" s="205" t="s">
        <v>1939</v>
      </c>
      <c r="G72" s="206" t="str">
        <f t="shared" si="15"/>
        <v>38,07</v>
      </c>
      <c r="H72" s="206" t="str">
        <f t="shared" si="2"/>
        <v>38,07</v>
      </c>
      <c r="I72" s="206">
        <f t="shared" si="20"/>
        <v>41.07</v>
      </c>
      <c r="J72" s="205" t="s">
        <v>2014</v>
      </c>
      <c r="K72" s="207" t="str">
        <f t="shared" si="18"/>
        <v>916,73</v>
      </c>
      <c r="L72" s="214">
        <f t="shared" si="19"/>
        <v>917</v>
      </c>
      <c r="M72" s="209">
        <v>1</v>
      </c>
      <c r="N72" s="210">
        <v>60</v>
      </c>
      <c r="O72" s="211">
        <f t="shared" si="13"/>
        <v>977</v>
      </c>
      <c r="P72" s="212">
        <f t="shared" si="21"/>
        <v>977</v>
      </c>
      <c r="Q72" s="180"/>
      <c r="R72" s="180"/>
      <c r="S72" s="184">
        <v>16</v>
      </c>
      <c r="T72" s="184">
        <v>25</v>
      </c>
      <c r="U72" s="184">
        <f t="shared" si="14"/>
        <v>79</v>
      </c>
      <c r="V72" s="204">
        <f t="shared" si="17"/>
        <v>120</v>
      </c>
      <c r="Y72" s="199"/>
      <c r="Z72" s="199"/>
      <c r="AA72" s="199"/>
      <c r="AB72" s="199"/>
      <c r="AC72" s="199"/>
      <c r="AD72" s="199"/>
      <c r="AE72" s="199"/>
      <c r="AF72" s="199"/>
      <c r="AG72" s="199"/>
      <c r="AH72" s="199"/>
      <c r="AI72" s="199"/>
    </row>
    <row r="73" spans="1:35" ht="12">
      <c r="A73" s="180" t="str">
        <f t="shared" si="10"/>
        <v>LW3410050Kolor</v>
      </c>
      <c r="B73" s="203" t="s">
        <v>1746</v>
      </c>
      <c r="C73" s="168" t="s">
        <v>2</v>
      </c>
      <c r="D73" s="204">
        <v>100</v>
      </c>
      <c r="E73" s="182">
        <v>50</v>
      </c>
      <c r="F73" s="205" t="s">
        <v>1940</v>
      </c>
      <c r="G73" s="206" t="str">
        <f t="shared" si="15"/>
        <v>40,5</v>
      </c>
      <c r="H73" s="206" t="str">
        <f t="shared" si="2"/>
        <v>40,5</v>
      </c>
      <c r="I73" s="206">
        <f t="shared" si="20"/>
        <v>43.5</v>
      </c>
      <c r="J73" s="205" t="s">
        <v>2015</v>
      </c>
      <c r="K73" s="207" t="str">
        <f t="shared" si="18"/>
        <v>1042,58</v>
      </c>
      <c r="L73" s="214">
        <f t="shared" si="19"/>
        <v>1043</v>
      </c>
      <c r="M73" s="209">
        <v>1</v>
      </c>
      <c r="N73" s="210">
        <v>60</v>
      </c>
      <c r="O73" s="211">
        <f t="shared" si="13"/>
        <v>1103</v>
      </c>
      <c r="P73" s="212">
        <f t="shared" si="21"/>
        <v>1103</v>
      </c>
      <c r="Q73" s="180"/>
      <c r="R73" s="180"/>
      <c r="S73" s="184">
        <v>16</v>
      </c>
      <c r="T73" s="184">
        <v>25</v>
      </c>
      <c r="U73" s="184">
        <f t="shared" si="14"/>
        <v>79</v>
      </c>
      <c r="V73" s="204">
        <f t="shared" si="17"/>
        <v>120</v>
      </c>
      <c r="Y73" s="199"/>
      <c r="Z73" s="199"/>
      <c r="AA73" s="199"/>
      <c r="AB73" s="199"/>
      <c r="AC73" s="199"/>
      <c r="AD73" s="199"/>
      <c r="AE73" s="199"/>
      <c r="AF73" s="199"/>
      <c r="AG73" s="199"/>
      <c r="AH73" s="199"/>
      <c r="AI73" s="199"/>
    </row>
    <row r="74" spans="1:35" ht="12">
      <c r="A74" s="180" t="str">
        <f t="shared" si="10"/>
        <v>LW3510050Kolor</v>
      </c>
      <c r="B74" s="203" t="s">
        <v>1747</v>
      </c>
      <c r="C74" s="168" t="s">
        <v>2</v>
      </c>
      <c r="D74" s="204">
        <v>100</v>
      </c>
      <c r="E74" s="182">
        <v>50</v>
      </c>
      <c r="F74" s="205" t="s">
        <v>1941</v>
      </c>
      <c r="G74" s="206" t="str">
        <f t="shared" si="15"/>
        <v>34,11</v>
      </c>
      <c r="H74" s="206" t="str">
        <f t="shared" si="2"/>
        <v>34,11</v>
      </c>
      <c r="I74" s="206">
        <f t="shared" si="20"/>
        <v>37.11</v>
      </c>
      <c r="J74" s="205" t="s">
        <v>2016</v>
      </c>
      <c r="K74" s="207" t="str">
        <f t="shared" si="18"/>
        <v>701,90</v>
      </c>
      <c r="L74" s="214">
        <f t="shared" si="19"/>
        <v>702</v>
      </c>
      <c r="M74" s="209">
        <v>1</v>
      </c>
      <c r="N74" s="210">
        <v>60</v>
      </c>
      <c r="O74" s="211">
        <f t="shared" si="13"/>
        <v>762</v>
      </c>
      <c r="P74" s="212">
        <f t="shared" si="21"/>
        <v>762</v>
      </c>
      <c r="Q74" s="180"/>
      <c r="R74" s="180"/>
      <c r="S74" s="184">
        <v>16</v>
      </c>
      <c r="T74" s="184">
        <v>25</v>
      </c>
      <c r="U74" s="184">
        <f t="shared" si="14"/>
        <v>69</v>
      </c>
      <c r="V74" s="204">
        <f t="shared" si="17"/>
        <v>110</v>
      </c>
      <c r="Y74" s="199"/>
      <c r="Z74" s="199"/>
      <c r="AA74" s="199"/>
      <c r="AB74" s="199"/>
      <c r="AC74" s="199"/>
      <c r="AD74" s="199"/>
      <c r="AE74" s="199"/>
      <c r="AF74" s="199"/>
      <c r="AG74" s="199"/>
      <c r="AH74" s="199"/>
      <c r="AI74" s="199"/>
    </row>
    <row r="75" spans="1:35" ht="12">
      <c r="A75" s="180" t="str">
        <f t="shared" si="10"/>
        <v>LW3610050Kolor</v>
      </c>
      <c r="B75" s="203" t="s">
        <v>1748</v>
      </c>
      <c r="C75" s="168" t="s">
        <v>2</v>
      </c>
      <c r="D75" s="204">
        <v>100</v>
      </c>
      <c r="E75" s="182">
        <v>50</v>
      </c>
      <c r="F75" s="205" t="s">
        <v>1942</v>
      </c>
      <c r="G75" s="206" t="str">
        <f t="shared" si="15"/>
        <v>36,54</v>
      </c>
      <c r="H75" s="206" t="str">
        <f t="shared" si="2"/>
        <v>36,54</v>
      </c>
      <c r="I75" s="206">
        <f t="shared" si="20"/>
        <v>39.54</v>
      </c>
      <c r="J75" s="205" t="s">
        <v>2017</v>
      </c>
      <c r="K75" s="207" t="str">
        <f t="shared" si="18"/>
        <v>840,48</v>
      </c>
      <c r="L75" s="214">
        <f t="shared" si="19"/>
        <v>841</v>
      </c>
      <c r="M75" s="209">
        <v>1</v>
      </c>
      <c r="N75" s="210">
        <v>60</v>
      </c>
      <c r="O75" s="211">
        <f t="shared" si="13"/>
        <v>901</v>
      </c>
      <c r="P75" s="212">
        <f t="shared" si="21"/>
        <v>901</v>
      </c>
      <c r="Q75" s="180"/>
      <c r="R75" s="180"/>
      <c r="S75" s="184">
        <v>16</v>
      </c>
      <c r="T75" s="184">
        <v>25</v>
      </c>
      <c r="U75" s="184">
        <f t="shared" si="14"/>
        <v>69</v>
      </c>
      <c r="V75" s="204">
        <f t="shared" si="17"/>
        <v>110</v>
      </c>
      <c r="Y75" s="199"/>
      <c r="Z75" s="199"/>
      <c r="AA75" s="199"/>
      <c r="AB75" s="199"/>
      <c r="AC75" s="199"/>
      <c r="AD75" s="199"/>
      <c r="AE75" s="199"/>
      <c r="AF75" s="199"/>
      <c r="AG75" s="199"/>
      <c r="AH75" s="199"/>
      <c r="AI75" s="199"/>
    </row>
    <row r="76" spans="1:35" ht="12">
      <c r="A76" s="180" t="str">
        <f t="shared" si="10"/>
        <v>LW3710050Kolor</v>
      </c>
      <c r="B76" s="203" t="s">
        <v>1907</v>
      </c>
      <c r="C76" s="168" t="s">
        <v>2</v>
      </c>
      <c r="D76" s="204">
        <v>100</v>
      </c>
      <c r="E76" s="182">
        <v>50</v>
      </c>
      <c r="F76" s="205" t="s">
        <v>1979</v>
      </c>
      <c r="G76" s="206" t="str">
        <f t="shared" si="15"/>
        <v>34,28</v>
      </c>
      <c r="H76" s="206" t="str">
        <f t="shared" si="2"/>
        <v>34,28</v>
      </c>
      <c r="I76" s="206">
        <f t="shared" si="20"/>
        <v>37.28</v>
      </c>
      <c r="J76" s="205" t="s">
        <v>2018</v>
      </c>
      <c r="K76" s="207" t="str">
        <f t="shared" si="18"/>
        <v>643,31</v>
      </c>
      <c r="L76" s="214">
        <f t="shared" si="19"/>
        <v>644</v>
      </c>
      <c r="M76" s="209">
        <v>1</v>
      </c>
      <c r="N76" s="210">
        <v>60</v>
      </c>
      <c r="O76" s="211">
        <f t="shared" si="13"/>
        <v>704</v>
      </c>
      <c r="P76" s="212">
        <f t="shared" si="21"/>
        <v>704</v>
      </c>
      <c r="Q76" s="180"/>
      <c r="R76" s="180"/>
      <c r="S76" s="184">
        <v>16</v>
      </c>
      <c r="T76" s="184">
        <v>25</v>
      </c>
      <c r="U76" s="184">
        <f t="shared" si="14"/>
        <v>69</v>
      </c>
      <c r="V76" s="204">
        <f t="shared" si="17"/>
        <v>110</v>
      </c>
      <c r="Y76" s="199"/>
      <c r="Z76" s="199"/>
      <c r="AA76" s="199"/>
      <c r="AB76" s="199"/>
      <c r="AC76" s="199"/>
      <c r="AD76" s="199"/>
      <c r="AE76" s="199"/>
      <c r="AF76" s="199"/>
      <c r="AG76" s="199"/>
      <c r="AH76" s="199"/>
      <c r="AI76" s="199"/>
    </row>
    <row r="77" spans="1:35" s="199" customFormat="1" ht="12">
      <c r="A77" s="180" t="str">
        <f t="shared" si="10"/>
        <v>LW3810050Kolor</v>
      </c>
      <c r="B77" s="203" t="s">
        <v>1978</v>
      </c>
      <c r="C77" s="168" t="s">
        <v>2</v>
      </c>
      <c r="D77" s="204">
        <v>100</v>
      </c>
      <c r="E77" s="182">
        <v>50</v>
      </c>
      <c r="F77" s="205" t="s">
        <v>1980</v>
      </c>
      <c r="G77" s="206" t="str">
        <f t="shared" si="15"/>
        <v>36,71</v>
      </c>
      <c r="H77" s="206" t="str">
        <f t="shared" si="2"/>
        <v>36,71</v>
      </c>
      <c r="I77" s="206">
        <f t="shared" si="20"/>
        <v>39.71</v>
      </c>
      <c r="J77" s="205" t="s">
        <v>2019</v>
      </c>
      <c r="K77" s="207" t="str">
        <f t="shared" si="18"/>
        <v>781,90</v>
      </c>
      <c r="L77" s="214">
        <f t="shared" si="19"/>
        <v>782</v>
      </c>
      <c r="M77" s="209">
        <v>1</v>
      </c>
      <c r="N77" s="210">
        <v>60</v>
      </c>
      <c r="O77" s="211">
        <f t="shared" si="13"/>
        <v>842</v>
      </c>
      <c r="P77" s="212">
        <f t="shared" si="21"/>
        <v>842</v>
      </c>
      <c r="Q77" s="180"/>
      <c r="R77" s="180"/>
      <c r="S77" s="184">
        <v>16</v>
      </c>
      <c r="T77" s="184">
        <v>25</v>
      </c>
      <c r="U77" s="184">
        <f t="shared" si="14"/>
        <v>69</v>
      </c>
      <c r="V77" s="204">
        <f t="shared" ref="V77" si="22">SUM(S77:U77)</f>
        <v>110</v>
      </c>
    </row>
    <row r="78" spans="1:35" ht="12">
      <c r="A78" s="221" t="str">
        <f t="shared" ref="A78:A114" si="23">CONCATENATE(B78,D78,E78,C78)</f>
        <v>LW duble 1 10050Drewnopodobne</v>
      </c>
      <c r="B78" s="203" t="s">
        <v>90</v>
      </c>
      <c r="C78" s="168" t="s">
        <v>432</v>
      </c>
      <c r="D78" s="204">
        <v>100</v>
      </c>
      <c r="E78" s="182">
        <v>50</v>
      </c>
      <c r="F78" s="205" t="s">
        <v>1910</v>
      </c>
      <c r="G78" s="206" t="str">
        <f t="shared" si="15"/>
        <v>30,39</v>
      </c>
      <c r="H78" s="206" t="str">
        <f t="shared" si="2"/>
        <v>30,39</v>
      </c>
      <c r="I78" s="206">
        <f>H78+3</f>
        <v>33.39</v>
      </c>
      <c r="J78" s="215"/>
      <c r="K78" s="207">
        <f t="shared" ref="K78:K114" si="24">L4+(L41-L4)/2</f>
        <v>703.5</v>
      </c>
      <c r="L78" s="214">
        <f t="shared" si="19"/>
        <v>704</v>
      </c>
      <c r="M78" s="209">
        <v>1</v>
      </c>
      <c r="N78" s="210">
        <v>60</v>
      </c>
      <c r="O78" s="211">
        <f t="shared" ref="O78:O114" si="25">L78*M78+N78</f>
        <v>764</v>
      </c>
      <c r="P78" s="212">
        <f t="shared" si="21"/>
        <v>764</v>
      </c>
      <c r="Q78" s="180"/>
      <c r="R78" s="180"/>
      <c r="S78" s="184">
        <v>16</v>
      </c>
      <c r="T78" s="184">
        <v>25</v>
      </c>
      <c r="U78" s="184">
        <f t="shared" ref="U78:U114" si="26">IF(I78&lt;=$AA$6,$AB$5,IF(I78&lt;=$AA$16,$AB$7,IF(I78&lt;=$AA$18,$AB$17,IF(I78&lt;=$AA$20,AB$19,$AB$21))))</f>
        <v>69</v>
      </c>
      <c r="V78" s="204">
        <f t="shared" ref="V78:V79" si="27">SUM(S78:U78)</f>
        <v>110</v>
      </c>
      <c r="Y78" s="199"/>
      <c r="Z78" s="199"/>
      <c r="AA78" s="199"/>
      <c r="AB78" s="199"/>
      <c r="AC78" s="199"/>
      <c r="AD78" s="199"/>
      <c r="AE78" s="199"/>
      <c r="AF78" s="199"/>
      <c r="AG78" s="199"/>
      <c r="AH78" s="199"/>
      <c r="AI78" s="199"/>
    </row>
    <row r="79" spans="1:35" ht="12">
      <c r="A79" s="180" t="str">
        <f t="shared" si="23"/>
        <v>LW duble 2 10050Drewnopodobne</v>
      </c>
      <c r="B79" s="203" t="s">
        <v>91</v>
      </c>
      <c r="C79" s="168" t="s">
        <v>432</v>
      </c>
      <c r="D79" s="204">
        <v>100</v>
      </c>
      <c r="E79" s="182">
        <v>50</v>
      </c>
      <c r="F79" s="205" t="s">
        <v>1911</v>
      </c>
      <c r="G79" s="206" t="str">
        <f t="shared" si="15"/>
        <v>33,61</v>
      </c>
      <c r="H79" s="206" t="str">
        <f t="shared" si="2"/>
        <v>33,61</v>
      </c>
      <c r="I79" s="206">
        <f t="shared" ref="I79" si="28">H79+3</f>
        <v>36.61</v>
      </c>
      <c r="J79" s="216"/>
      <c r="K79" s="207">
        <f t="shared" si="24"/>
        <v>802</v>
      </c>
      <c r="L79" s="214">
        <f t="shared" si="19"/>
        <v>802</v>
      </c>
      <c r="M79" s="209">
        <v>1</v>
      </c>
      <c r="N79" s="210">
        <v>60</v>
      </c>
      <c r="O79" s="211">
        <f t="shared" si="25"/>
        <v>862</v>
      </c>
      <c r="P79" s="212">
        <f t="shared" si="21"/>
        <v>862</v>
      </c>
      <c r="Q79" s="180"/>
      <c r="R79" s="180"/>
      <c r="S79" s="184">
        <v>16</v>
      </c>
      <c r="T79" s="184">
        <v>25</v>
      </c>
      <c r="U79" s="184">
        <f t="shared" si="26"/>
        <v>69</v>
      </c>
      <c r="V79" s="204">
        <f t="shared" si="27"/>
        <v>110</v>
      </c>
      <c r="Y79" s="199"/>
      <c r="Z79" s="199"/>
      <c r="AA79" s="199"/>
      <c r="AB79" s="199"/>
      <c r="AC79" s="199"/>
      <c r="AD79" s="199"/>
      <c r="AE79" s="199"/>
      <c r="AF79" s="199"/>
      <c r="AG79" s="199"/>
      <c r="AH79" s="199"/>
      <c r="AI79" s="199"/>
    </row>
    <row r="80" spans="1:35" ht="12">
      <c r="A80" s="180" t="str">
        <f t="shared" si="23"/>
        <v>LW duble 310050Drewnopodobne</v>
      </c>
      <c r="B80" s="203" t="s">
        <v>1750</v>
      </c>
      <c r="C80" s="168" t="s">
        <v>432</v>
      </c>
      <c r="D80" s="204">
        <v>100</v>
      </c>
      <c r="E80" s="182">
        <v>50</v>
      </c>
      <c r="F80" s="205" t="s">
        <v>1912</v>
      </c>
      <c r="G80" s="206" t="str">
        <f t="shared" si="15"/>
        <v>34,92</v>
      </c>
      <c r="H80" s="206" t="str">
        <f t="shared" si="2"/>
        <v>34,92</v>
      </c>
      <c r="I80" s="206">
        <f t="shared" ref="I80:I100" si="29">H80+3</f>
        <v>37.92</v>
      </c>
      <c r="J80" s="216"/>
      <c r="K80" s="207">
        <f t="shared" si="24"/>
        <v>866</v>
      </c>
      <c r="L80" s="214">
        <f t="shared" si="19"/>
        <v>866</v>
      </c>
      <c r="M80" s="209">
        <v>1</v>
      </c>
      <c r="N80" s="210">
        <v>60</v>
      </c>
      <c r="O80" s="211">
        <f t="shared" si="25"/>
        <v>926</v>
      </c>
      <c r="P80" s="212">
        <f t="shared" si="21"/>
        <v>926</v>
      </c>
      <c r="Q80" s="180"/>
      <c r="R80" s="180"/>
      <c r="S80" s="184">
        <v>16</v>
      </c>
      <c r="T80" s="184">
        <v>25</v>
      </c>
      <c r="U80" s="184">
        <f t="shared" si="26"/>
        <v>69</v>
      </c>
      <c r="V80" s="204">
        <f t="shared" ref="V80:V114" si="30">SUM(S80:U80)</f>
        <v>110</v>
      </c>
      <c r="Y80" s="199"/>
      <c r="Z80" s="199"/>
      <c r="AA80" s="199"/>
      <c r="AB80" s="199"/>
      <c r="AC80" s="199"/>
      <c r="AD80" s="199"/>
      <c r="AE80" s="199"/>
      <c r="AF80" s="199"/>
      <c r="AG80" s="199"/>
      <c r="AH80" s="199"/>
      <c r="AI80" s="199"/>
    </row>
    <row r="81" spans="1:35" ht="12">
      <c r="A81" s="180" t="str">
        <f t="shared" si="23"/>
        <v>LW1 10050Drewnopodobne</v>
      </c>
      <c r="B81" s="203" t="s">
        <v>93</v>
      </c>
      <c r="C81" s="168" t="s">
        <v>432</v>
      </c>
      <c r="D81" s="204">
        <v>100</v>
      </c>
      <c r="E81" s="182">
        <v>50</v>
      </c>
      <c r="F81" s="205" t="s">
        <v>1913</v>
      </c>
      <c r="G81" s="206" t="str">
        <f t="shared" si="15"/>
        <v>22,16</v>
      </c>
      <c r="H81" s="206" t="str">
        <f t="shared" si="2"/>
        <v>22,16</v>
      </c>
      <c r="I81" s="206">
        <f t="shared" si="29"/>
        <v>25.16</v>
      </c>
      <c r="J81" s="216"/>
      <c r="K81" s="207">
        <f t="shared" si="24"/>
        <v>412</v>
      </c>
      <c r="L81" s="214">
        <f t="shared" si="19"/>
        <v>412</v>
      </c>
      <c r="M81" s="209">
        <v>1</v>
      </c>
      <c r="N81" s="210">
        <v>60</v>
      </c>
      <c r="O81" s="211">
        <f t="shared" si="25"/>
        <v>472</v>
      </c>
      <c r="P81" s="212">
        <f t="shared" si="21"/>
        <v>472</v>
      </c>
      <c r="Q81" s="180"/>
      <c r="R81" s="180"/>
      <c r="S81" s="184">
        <v>16</v>
      </c>
      <c r="T81" s="184">
        <v>25</v>
      </c>
      <c r="U81" s="184">
        <f t="shared" si="26"/>
        <v>55</v>
      </c>
      <c r="V81" s="204">
        <f t="shared" si="30"/>
        <v>96</v>
      </c>
      <c r="Y81" s="199"/>
      <c r="Z81" s="199"/>
      <c r="AA81" s="199"/>
      <c r="AB81" s="199"/>
      <c r="AC81" s="199"/>
      <c r="AD81" s="199"/>
      <c r="AE81" s="199"/>
      <c r="AF81" s="199"/>
      <c r="AG81" s="199"/>
      <c r="AH81" s="199"/>
      <c r="AI81" s="199"/>
    </row>
    <row r="82" spans="1:35" ht="12">
      <c r="A82" s="180" t="str">
        <f t="shared" si="23"/>
        <v>LW2 10050Drewnopodobne</v>
      </c>
      <c r="B82" s="203" t="s">
        <v>104</v>
      </c>
      <c r="C82" s="168" t="s">
        <v>432</v>
      </c>
      <c r="D82" s="204">
        <v>100</v>
      </c>
      <c r="E82" s="182">
        <v>50</v>
      </c>
      <c r="F82" s="205" t="s">
        <v>1914</v>
      </c>
      <c r="G82" s="206" t="str">
        <f t="shared" si="15"/>
        <v>27,56</v>
      </c>
      <c r="H82" s="206" t="str">
        <f t="shared" si="2"/>
        <v>27,56</v>
      </c>
      <c r="I82" s="206">
        <f t="shared" si="29"/>
        <v>30.56</v>
      </c>
      <c r="J82" s="216"/>
      <c r="K82" s="207">
        <f t="shared" si="24"/>
        <v>470.5</v>
      </c>
      <c r="L82" s="214">
        <f t="shared" si="19"/>
        <v>471</v>
      </c>
      <c r="M82" s="209">
        <v>1</v>
      </c>
      <c r="N82" s="210">
        <v>60</v>
      </c>
      <c r="O82" s="211">
        <f t="shared" si="25"/>
        <v>531</v>
      </c>
      <c r="P82" s="212">
        <f t="shared" si="21"/>
        <v>531</v>
      </c>
      <c r="Q82" s="180"/>
      <c r="R82" s="180"/>
      <c r="S82" s="184">
        <v>16</v>
      </c>
      <c r="T82" s="184">
        <v>25</v>
      </c>
      <c r="U82" s="184">
        <f t="shared" si="26"/>
        <v>55</v>
      </c>
      <c r="V82" s="204">
        <f t="shared" si="30"/>
        <v>96</v>
      </c>
      <c r="Y82" s="199"/>
      <c r="Z82" s="199"/>
      <c r="AA82" s="199"/>
      <c r="AB82" s="199"/>
      <c r="AC82" s="199"/>
      <c r="AD82" s="199"/>
      <c r="AE82" s="199"/>
      <c r="AF82" s="199"/>
      <c r="AG82" s="199"/>
      <c r="AH82" s="199"/>
      <c r="AI82" s="199"/>
    </row>
    <row r="83" spans="1:35" ht="12">
      <c r="A83" s="180" t="str">
        <f t="shared" si="23"/>
        <v>LW3 10050Drewnopodobne</v>
      </c>
      <c r="B83" s="203" t="s">
        <v>106</v>
      </c>
      <c r="C83" s="168" t="s">
        <v>432</v>
      </c>
      <c r="D83" s="204">
        <v>100</v>
      </c>
      <c r="E83" s="182">
        <v>50</v>
      </c>
      <c r="F83" s="205" t="s">
        <v>1915</v>
      </c>
      <c r="G83" s="206" t="str">
        <f t="shared" si="15"/>
        <v>27,22</v>
      </c>
      <c r="H83" s="206" t="str">
        <f t="shared" si="2"/>
        <v>27,22</v>
      </c>
      <c r="I83" s="206">
        <f t="shared" si="29"/>
        <v>30.22</v>
      </c>
      <c r="J83" s="216"/>
      <c r="K83" s="207">
        <f t="shared" si="24"/>
        <v>477</v>
      </c>
      <c r="L83" s="214">
        <f t="shared" si="19"/>
        <v>477</v>
      </c>
      <c r="M83" s="209">
        <v>1</v>
      </c>
      <c r="N83" s="210">
        <v>60</v>
      </c>
      <c r="O83" s="211">
        <f t="shared" si="25"/>
        <v>537</v>
      </c>
      <c r="P83" s="212">
        <f t="shared" si="21"/>
        <v>537</v>
      </c>
      <c r="Q83" s="180"/>
      <c r="R83" s="180"/>
      <c r="S83" s="184">
        <v>16</v>
      </c>
      <c r="T83" s="184">
        <v>25</v>
      </c>
      <c r="U83" s="184">
        <f t="shared" si="26"/>
        <v>55</v>
      </c>
      <c r="V83" s="204">
        <f t="shared" si="30"/>
        <v>96</v>
      </c>
      <c r="Y83" s="199"/>
      <c r="Z83" s="199"/>
      <c r="AA83" s="199"/>
      <c r="AB83" s="199"/>
      <c r="AC83" s="199"/>
      <c r="AD83" s="199"/>
      <c r="AE83" s="199"/>
      <c r="AF83" s="199"/>
      <c r="AG83" s="199"/>
      <c r="AH83" s="199"/>
      <c r="AI83" s="199"/>
    </row>
    <row r="84" spans="1:35" ht="12">
      <c r="A84" s="180" t="str">
        <f t="shared" si="23"/>
        <v>LW4 10050Drewnopodobne</v>
      </c>
      <c r="B84" s="203" t="s">
        <v>107</v>
      </c>
      <c r="C84" s="168" t="s">
        <v>432</v>
      </c>
      <c r="D84" s="204">
        <v>100</v>
      </c>
      <c r="E84" s="182">
        <v>50</v>
      </c>
      <c r="F84" s="205" t="s">
        <v>1916</v>
      </c>
      <c r="G84" s="206" t="str">
        <f t="shared" si="15"/>
        <v>30,47</v>
      </c>
      <c r="H84" s="206" t="str">
        <f t="shared" si="2"/>
        <v>30,47</v>
      </c>
      <c r="I84" s="206">
        <f t="shared" si="29"/>
        <v>33.47</v>
      </c>
      <c r="J84" s="216"/>
      <c r="K84" s="207">
        <f t="shared" si="24"/>
        <v>574.5</v>
      </c>
      <c r="L84" s="214">
        <f t="shared" si="19"/>
        <v>575</v>
      </c>
      <c r="M84" s="209">
        <v>1</v>
      </c>
      <c r="N84" s="210">
        <v>60</v>
      </c>
      <c r="O84" s="211">
        <f t="shared" si="25"/>
        <v>635</v>
      </c>
      <c r="P84" s="212">
        <f t="shared" si="21"/>
        <v>635</v>
      </c>
      <c r="Q84" s="180"/>
      <c r="R84" s="180"/>
      <c r="S84" s="184">
        <v>16</v>
      </c>
      <c r="T84" s="184">
        <v>25</v>
      </c>
      <c r="U84" s="184">
        <f t="shared" si="26"/>
        <v>69</v>
      </c>
      <c r="V84" s="204">
        <f t="shared" si="30"/>
        <v>110</v>
      </c>
      <c r="Y84" s="199"/>
      <c r="Z84" s="199"/>
      <c r="AA84" s="199"/>
      <c r="AB84" s="199"/>
      <c r="AC84" s="199"/>
      <c r="AD84" s="199"/>
      <c r="AE84" s="199"/>
      <c r="AF84" s="199"/>
      <c r="AG84" s="199"/>
      <c r="AH84" s="199"/>
      <c r="AI84" s="199"/>
    </row>
    <row r="85" spans="1:35" ht="12">
      <c r="A85" s="180" t="str">
        <f t="shared" si="23"/>
        <v>LW5 10050Drewnopodobne</v>
      </c>
      <c r="B85" s="203" t="s">
        <v>108</v>
      </c>
      <c r="C85" s="168" t="s">
        <v>432</v>
      </c>
      <c r="D85" s="204">
        <v>100</v>
      </c>
      <c r="E85" s="182">
        <v>50</v>
      </c>
      <c r="F85" s="205" t="s">
        <v>1735</v>
      </c>
      <c r="G85" s="206" t="str">
        <f t="shared" si="15"/>
        <v>30,58</v>
      </c>
      <c r="H85" s="206" t="str">
        <f t="shared" si="2"/>
        <v>30,58</v>
      </c>
      <c r="I85" s="206">
        <f t="shared" si="29"/>
        <v>33.58</v>
      </c>
      <c r="J85" s="216"/>
      <c r="K85" s="207">
        <f t="shared" si="24"/>
        <v>580</v>
      </c>
      <c r="L85" s="214">
        <f t="shared" si="19"/>
        <v>580</v>
      </c>
      <c r="M85" s="209">
        <v>1</v>
      </c>
      <c r="N85" s="210">
        <v>60</v>
      </c>
      <c r="O85" s="211">
        <f t="shared" si="25"/>
        <v>640</v>
      </c>
      <c r="P85" s="212">
        <f t="shared" si="21"/>
        <v>640</v>
      </c>
      <c r="Q85" s="180"/>
      <c r="R85" s="180"/>
      <c r="S85" s="184">
        <v>16</v>
      </c>
      <c r="T85" s="184">
        <v>25</v>
      </c>
      <c r="U85" s="184">
        <f t="shared" si="26"/>
        <v>69</v>
      </c>
      <c r="V85" s="204">
        <f t="shared" si="30"/>
        <v>110</v>
      </c>
      <c r="Y85" s="199"/>
      <c r="Z85" s="199"/>
      <c r="AA85" s="199"/>
      <c r="AB85" s="199"/>
      <c r="AC85" s="199"/>
      <c r="AD85" s="199"/>
      <c r="AE85" s="199"/>
      <c r="AF85" s="199"/>
      <c r="AG85" s="199"/>
      <c r="AH85" s="199"/>
      <c r="AI85" s="199"/>
    </row>
    <row r="86" spans="1:35" ht="12">
      <c r="A86" s="180" t="str">
        <f t="shared" si="23"/>
        <v>LW6 10050Drewnopodobne</v>
      </c>
      <c r="B86" s="203" t="s">
        <v>109</v>
      </c>
      <c r="C86" s="168" t="s">
        <v>432</v>
      </c>
      <c r="D86" s="204">
        <v>100</v>
      </c>
      <c r="E86" s="182">
        <v>50</v>
      </c>
      <c r="F86" s="205" t="s">
        <v>1917</v>
      </c>
      <c r="G86" s="206" t="str">
        <f t="shared" si="15"/>
        <v>34,94</v>
      </c>
      <c r="H86" s="206" t="str">
        <f t="shared" si="2"/>
        <v>34,94</v>
      </c>
      <c r="I86" s="206">
        <f t="shared" si="29"/>
        <v>37.94</v>
      </c>
      <c r="J86" s="216"/>
      <c r="K86" s="207">
        <f t="shared" si="24"/>
        <v>679</v>
      </c>
      <c r="L86" s="214">
        <f t="shared" si="19"/>
        <v>679</v>
      </c>
      <c r="M86" s="209">
        <v>1</v>
      </c>
      <c r="N86" s="210">
        <v>60</v>
      </c>
      <c r="O86" s="211">
        <f t="shared" si="25"/>
        <v>739</v>
      </c>
      <c r="P86" s="212">
        <f t="shared" si="21"/>
        <v>739</v>
      </c>
      <c r="Q86" s="180"/>
      <c r="R86" s="180"/>
      <c r="S86" s="184">
        <v>16</v>
      </c>
      <c r="T86" s="184">
        <v>25</v>
      </c>
      <c r="U86" s="184">
        <f t="shared" si="26"/>
        <v>69</v>
      </c>
      <c r="V86" s="204">
        <f t="shared" si="30"/>
        <v>110</v>
      </c>
      <c r="Y86" s="199"/>
      <c r="Z86" s="199"/>
      <c r="AA86" s="199"/>
      <c r="AB86" s="199"/>
      <c r="AC86" s="199"/>
      <c r="AD86" s="199"/>
      <c r="AE86" s="199"/>
      <c r="AF86" s="199"/>
      <c r="AG86" s="199"/>
      <c r="AH86" s="199"/>
      <c r="AI86" s="199"/>
    </row>
    <row r="87" spans="1:35" ht="12">
      <c r="A87" s="180" t="str">
        <f t="shared" si="23"/>
        <v>LW7 10050Drewnopodobne</v>
      </c>
      <c r="B87" s="203" t="s">
        <v>110</v>
      </c>
      <c r="C87" s="168" t="s">
        <v>432</v>
      </c>
      <c r="D87" s="204">
        <v>100</v>
      </c>
      <c r="E87" s="182">
        <v>50</v>
      </c>
      <c r="F87" s="205" t="s">
        <v>1918</v>
      </c>
      <c r="G87" s="206" t="str">
        <f t="shared" si="15"/>
        <v>29,4</v>
      </c>
      <c r="H87" s="206" t="str">
        <f t="shared" si="2"/>
        <v>29,4</v>
      </c>
      <c r="I87" s="206">
        <f t="shared" si="29"/>
        <v>32.4</v>
      </c>
      <c r="J87" s="216"/>
      <c r="K87" s="207">
        <f t="shared" si="24"/>
        <v>570.5</v>
      </c>
      <c r="L87" s="214">
        <f t="shared" si="19"/>
        <v>571</v>
      </c>
      <c r="M87" s="209">
        <v>1</v>
      </c>
      <c r="N87" s="210">
        <v>60</v>
      </c>
      <c r="O87" s="211">
        <f t="shared" si="25"/>
        <v>631</v>
      </c>
      <c r="P87" s="212">
        <f t="shared" si="21"/>
        <v>631</v>
      </c>
      <c r="Q87" s="180"/>
      <c r="R87" s="180"/>
      <c r="S87" s="184">
        <v>16</v>
      </c>
      <c r="T87" s="184">
        <v>25</v>
      </c>
      <c r="U87" s="184">
        <f t="shared" si="26"/>
        <v>69</v>
      </c>
      <c r="V87" s="204">
        <f t="shared" si="30"/>
        <v>110</v>
      </c>
      <c r="Y87" s="199"/>
      <c r="Z87" s="199"/>
      <c r="AA87" s="199"/>
      <c r="AB87" s="199"/>
      <c r="AC87" s="199"/>
      <c r="AD87" s="199"/>
      <c r="AE87" s="199"/>
      <c r="AF87" s="199"/>
      <c r="AG87" s="199"/>
      <c r="AH87" s="199"/>
      <c r="AI87" s="199"/>
    </row>
    <row r="88" spans="1:35" ht="12">
      <c r="A88" s="180" t="str">
        <f t="shared" si="23"/>
        <v>LW8 10050Drewnopodobne</v>
      </c>
      <c r="B88" s="203" t="s">
        <v>111</v>
      </c>
      <c r="C88" s="168" t="s">
        <v>432</v>
      </c>
      <c r="D88" s="204">
        <v>100</v>
      </c>
      <c r="E88" s="182">
        <v>50</v>
      </c>
      <c r="F88" s="205" t="s">
        <v>1919</v>
      </c>
      <c r="G88" s="206" t="str">
        <f t="shared" si="15"/>
        <v>31,7</v>
      </c>
      <c r="H88" s="206" t="str">
        <f t="shared" si="2"/>
        <v>31,7</v>
      </c>
      <c r="I88" s="206">
        <f t="shared" si="29"/>
        <v>34.700000000000003</v>
      </c>
      <c r="J88" s="216"/>
      <c r="K88" s="207">
        <f t="shared" si="24"/>
        <v>629.5</v>
      </c>
      <c r="L88" s="214">
        <f t="shared" si="19"/>
        <v>630</v>
      </c>
      <c r="M88" s="209">
        <v>1</v>
      </c>
      <c r="N88" s="210">
        <v>60</v>
      </c>
      <c r="O88" s="211">
        <f t="shared" si="25"/>
        <v>690</v>
      </c>
      <c r="P88" s="212">
        <f t="shared" si="21"/>
        <v>690</v>
      </c>
      <c r="Q88" s="180"/>
      <c r="R88" s="180"/>
      <c r="S88" s="184">
        <v>16</v>
      </c>
      <c r="T88" s="184">
        <v>25</v>
      </c>
      <c r="U88" s="184">
        <f t="shared" si="26"/>
        <v>69</v>
      </c>
      <c r="V88" s="204">
        <f t="shared" si="30"/>
        <v>110</v>
      </c>
      <c r="Y88" s="199"/>
      <c r="Z88" s="199"/>
      <c r="AA88" s="199"/>
      <c r="AB88" s="199"/>
      <c r="AC88" s="199"/>
      <c r="AD88" s="199"/>
      <c r="AE88" s="199"/>
      <c r="AF88" s="199"/>
      <c r="AG88" s="199"/>
      <c r="AH88" s="199"/>
      <c r="AI88" s="199"/>
    </row>
    <row r="89" spans="1:35" ht="12">
      <c r="A89" s="180" t="str">
        <f t="shared" si="23"/>
        <v>LW9 10050Drewnopodobne</v>
      </c>
      <c r="B89" s="203" t="s">
        <v>112</v>
      </c>
      <c r="C89" s="168" t="s">
        <v>432</v>
      </c>
      <c r="D89" s="204">
        <v>100</v>
      </c>
      <c r="E89" s="182">
        <v>50</v>
      </c>
      <c r="F89" s="205" t="s">
        <v>1920</v>
      </c>
      <c r="G89" s="206" t="str">
        <f t="shared" si="15"/>
        <v>31,41</v>
      </c>
      <c r="H89" s="206" t="str">
        <f t="shared" si="2"/>
        <v>31,41</v>
      </c>
      <c r="I89" s="206">
        <f t="shared" si="29"/>
        <v>34.409999999999997</v>
      </c>
      <c r="J89" s="216"/>
      <c r="K89" s="207">
        <f t="shared" si="24"/>
        <v>650.5</v>
      </c>
      <c r="L89" s="214">
        <f t="shared" si="19"/>
        <v>651</v>
      </c>
      <c r="M89" s="209">
        <v>1</v>
      </c>
      <c r="N89" s="210">
        <v>60</v>
      </c>
      <c r="O89" s="211">
        <f t="shared" si="25"/>
        <v>711</v>
      </c>
      <c r="P89" s="212">
        <f t="shared" si="21"/>
        <v>711</v>
      </c>
      <c r="Q89" s="180"/>
      <c r="R89" s="180"/>
      <c r="S89" s="184">
        <v>16</v>
      </c>
      <c r="T89" s="184">
        <v>25</v>
      </c>
      <c r="U89" s="184">
        <f t="shared" si="26"/>
        <v>69</v>
      </c>
      <c r="V89" s="204">
        <f t="shared" si="30"/>
        <v>110</v>
      </c>
      <c r="Y89" s="199"/>
      <c r="Z89" s="199"/>
      <c r="AA89" s="199"/>
      <c r="AB89" s="199"/>
      <c r="AC89" s="199"/>
      <c r="AD89" s="199"/>
      <c r="AE89" s="199"/>
      <c r="AF89" s="199"/>
      <c r="AG89" s="199"/>
      <c r="AH89" s="199"/>
      <c r="AI89" s="199"/>
    </row>
    <row r="90" spans="1:35" ht="12">
      <c r="A90" s="180" t="str">
        <f t="shared" si="23"/>
        <v>LW10 10050Drewnopodobne</v>
      </c>
      <c r="B90" s="203" t="s">
        <v>94</v>
      </c>
      <c r="C90" s="168" t="s">
        <v>432</v>
      </c>
      <c r="D90" s="204">
        <v>100</v>
      </c>
      <c r="E90" s="182">
        <v>50</v>
      </c>
      <c r="F90" s="205" t="s">
        <v>1921</v>
      </c>
      <c r="G90" s="206" t="str">
        <f t="shared" si="15"/>
        <v>33,69</v>
      </c>
      <c r="H90" s="206" t="str">
        <f t="shared" si="2"/>
        <v>33,69</v>
      </c>
      <c r="I90" s="206">
        <f t="shared" si="29"/>
        <v>36.69</v>
      </c>
      <c r="J90" s="216"/>
      <c r="K90" s="207">
        <f t="shared" si="24"/>
        <v>732</v>
      </c>
      <c r="L90" s="214">
        <f t="shared" si="19"/>
        <v>732</v>
      </c>
      <c r="M90" s="209">
        <v>1</v>
      </c>
      <c r="N90" s="210">
        <v>60</v>
      </c>
      <c r="O90" s="211">
        <f t="shared" si="25"/>
        <v>792</v>
      </c>
      <c r="P90" s="212">
        <f t="shared" si="21"/>
        <v>792</v>
      </c>
      <c r="Q90" s="180"/>
      <c r="R90" s="180"/>
      <c r="S90" s="184">
        <v>16</v>
      </c>
      <c r="T90" s="184">
        <v>25</v>
      </c>
      <c r="U90" s="184">
        <f t="shared" si="26"/>
        <v>69</v>
      </c>
      <c r="V90" s="204">
        <f t="shared" si="30"/>
        <v>110</v>
      </c>
      <c r="Y90" s="199"/>
      <c r="Z90" s="199"/>
      <c r="AA90" s="199"/>
      <c r="AB90" s="199"/>
      <c r="AC90" s="199"/>
      <c r="AD90" s="199"/>
      <c r="AE90" s="199"/>
      <c r="AF90" s="199"/>
      <c r="AG90" s="199"/>
      <c r="AH90" s="199"/>
      <c r="AI90" s="199"/>
    </row>
    <row r="91" spans="1:35" ht="12">
      <c r="A91" s="180" t="str">
        <f t="shared" si="23"/>
        <v>LW11 10050Drewnopodobne</v>
      </c>
      <c r="B91" s="203" t="s">
        <v>95</v>
      </c>
      <c r="C91" s="168" t="s">
        <v>432</v>
      </c>
      <c r="D91" s="204">
        <v>100</v>
      </c>
      <c r="E91" s="182">
        <v>50</v>
      </c>
      <c r="F91" s="205" t="s">
        <v>1911</v>
      </c>
      <c r="G91" s="206" t="str">
        <f t="shared" si="15"/>
        <v>33,61</v>
      </c>
      <c r="H91" s="206" t="str">
        <f t="shared" si="2"/>
        <v>33,61</v>
      </c>
      <c r="I91" s="206">
        <f t="shared" si="29"/>
        <v>36.61</v>
      </c>
      <c r="J91" s="216"/>
      <c r="K91" s="207">
        <f t="shared" si="24"/>
        <v>584</v>
      </c>
      <c r="L91" s="214">
        <f t="shared" si="19"/>
        <v>584</v>
      </c>
      <c r="M91" s="209">
        <v>1</v>
      </c>
      <c r="N91" s="210">
        <v>60</v>
      </c>
      <c r="O91" s="211">
        <f t="shared" si="25"/>
        <v>644</v>
      </c>
      <c r="P91" s="212">
        <f t="shared" si="21"/>
        <v>644</v>
      </c>
      <c r="Q91" s="180"/>
      <c r="R91" s="180"/>
      <c r="S91" s="184">
        <v>16</v>
      </c>
      <c r="T91" s="184">
        <v>25</v>
      </c>
      <c r="U91" s="184">
        <f t="shared" si="26"/>
        <v>69</v>
      </c>
      <c r="V91" s="204">
        <f t="shared" si="30"/>
        <v>110</v>
      </c>
      <c r="Y91" s="199"/>
      <c r="Z91" s="199"/>
      <c r="AA91" s="199"/>
      <c r="AB91" s="199"/>
      <c r="AC91" s="199"/>
      <c r="AD91" s="199"/>
      <c r="AE91" s="199"/>
      <c r="AF91" s="199"/>
      <c r="AG91" s="199"/>
      <c r="AH91" s="199"/>
      <c r="AI91" s="199"/>
    </row>
    <row r="92" spans="1:35" ht="12">
      <c r="A92" s="180" t="str">
        <f t="shared" si="23"/>
        <v>LW12 10050Drewnopodobne</v>
      </c>
      <c r="B92" s="203" t="s">
        <v>96</v>
      </c>
      <c r="C92" s="168" t="s">
        <v>432</v>
      </c>
      <c r="D92" s="204">
        <v>100</v>
      </c>
      <c r="E92" s="182">
        <v>50</v>
      </c>
      <c r="F92" s="205" t="s">
        <v>1922</v>
      </c>
      <c r="G92" s="206" t="str">
        <f t="shared" si="15"/>
        <v>35,89</v>
      </c>
      <c r="H92" s="206" t="str">
        <f t="shared" si="2"/>
        <v>35,89</v>
      </c>
      <c r="I92" s="206">
        <f t="shared" si="29"/>
        <v>38.89</v>
      </c>
      <c r="J92" s="216"/>
      <c r="K92" s="207">
        <f t="shared" si="24"/>
        <v>711.5</v>
      </c>
      <c r="L92" s="214">
        <f t="shared" si="19"/>
        <v>712</v>
      </c>
      <c r="M92" s="209">
        <v>1</v>
      </c>
      <c r="N92" s="210">
        <v>60</v>
      </c>
      <c r="O92" s="211">
        <f t="shared" si="25"/>
        <v>772</v>
      </c>
      <c r="P92" s="212">
        <f t="shared" si="21"/>
        <v>772</v>
      </c>
      <c r="Q92" s="180"/>
      <c r="R92" s="180"/>
      <c r="S92" s="184">
        <v>16</v>
      </c>
      <c r="T92" s="184">
        <v>25</v>
      </c>
      <c r="U92" s="184">
        <f t="shared" si="26"/>
        <v>69</v>
      </c>
      <c r="V92" s="204">
        <f t="shared" si="30"/>
        <v>110</v>
      </c>
      <c r="Y92" s="199"/>
      <c r="Z92" s="199"/>
      <c r="AA92" s="199"/>
      <c r="AB92" s="199"/>
      <c r="AC92" s="199"/>
      <c r="AD92" s="199"/>
      <c r="AE92" s="199"/>
      <c r="AF92" s="199"/>
      <c r="AG92" s="199"/>
      <c r="AH92" s="199"/>
      <c r="AI92" s="199"/>
    </row>
    <row r="93" spans="1:35" ht="12">
      <c r="A93" s="180" t="str">
        <f t="shared" si="23"/>
        <v>LW13 10050Drewnopodobne</v>
      </c>
      <c r="B93" s="203" t="s">
        <v>97</v>
      </c>
      <c r="C93" s="168" t="s">
        <v>432</v>
      </c>
      <c r="D93" s="204">
        <v>100</v>
      </c>
      <c r="E93" s="182">
        <v>50</v>
      </c>
      <c r="F93" s="205" t="s">
        <v>1923</v>
      </c>
      <c r="G93" s="206" t="str">
        <f t="shared" si="15"/>
        <v>35,09</v>
      </c>
      <c r="H93" s="206" t="str">
        <f t="shared" si="2"/>
        <v>35,09</v>
      </c>
      <c r="I93" s="206">
        <f t="shared" si="29"/>
        <v>38.090000000000003</v>
      </c>
      <c r="J93" s="216"/>
      <c r="K93" s="207">
        <f t="shared" si="24"/>
        <v>688.5</v>
      </c>
      <c r="L93" s="214">
        <f t="shared" si="19"/>
        <v>689</v>
      </c>
      <c r="M93" s="209">
        <v>1</v>
      </c>
      <c r="N93" s="210">
        <v>60</v>
      </c>
      <c r="O93" s="211">
        <f t="shared" si="25"/>
        <v>749</v>
      </c>
      <c r="P93" s="212">
        <f t="shared" si="21"/>
        <v>749</v>
      </c>
      <c r="Q93" s="180"/>
      <c r="R93" s="180"/>
      <c r="S93" s="184">
        <v>16</v>
      </c>
      <c r="T93" s="184">
        <v>25</v>
      </c>
      <c r="U93" s="184">
        <f t="shared" si="26"/>
        <v>69</v>
      </c>
      <c r="V93" s="204">
        <f t="shared" si="30"/>
        <v>110</v>
      </c>
      <c r="Y93" s="199"/>
      <c r="Z93" s="199"/>
      <c r="AA93" s="199"/>
      <c r="AB93" s="199"/>
      <c r="AC93" s="199"/>
      <c r="AD93" s="199"/>
      <c r="AE93" s="199"/>
      <c r="AF93" s="199"/>
      <c r="AG93" s="199"/>
      <c r="AH93" s="199"/>
      <c r="AI93" s="199"/>
    </row>
    <row r="94" spans="1:35" ht="12">
      <c r="A94" s="180" t="str">
        <f t="shared" si="23"/>
        <v>LW14 10050Drewnopodobne</v>
      </c>
      <c r="B94" s="203" t="s">
        <v>98</v>
      </c>
      <c r="C94" s="168" t="s">
        <v>432</v>
      </c>
      <c r="D94" s="204">
        <v>100</v>
      </c>
      <c r="E94" s="182">
        <v>50</v>
      </c>
      <c r="F94" s="205" t="s">
        <v>1924</v>
      </c>
      <c r="G94" s="206" t="str">
        <f t="shared" si="15"/>
        <v>36,75</v>
      </c>
      <c r="H94" s="206" t="str">
        <f t="shared" ref="H94" si="31">MID(G94,1,5)</f>
        <v>36,75</v>
      </c>
      <c r="I94" s="206">
        <f t="shared" si="29"/>
        <v>39.75</v>
      </c>
      <c r="J94" s="216"/>
      <c r="K94" s="207">
        <f t="shared" si="24"/>
        <v>774</v>
      </c>
      <c r="L94" s="214">
        <f t="shared" si="19"/>
        <v>774</v>
      </c>
      <c r="M94" s="209">
        <v>1</v>
      </c>
      <c r="N94" s="210">
        <v>60</v>
      </c>
      <c r="O94" s="211">
        <f t="shared" si="25"/>
        <v>834</v>
      </c>
      <c r="P94" s="212">
        <f t="shared" si="21"/>
        <v>834</v>
      </c>
      <c r="Q94" s="180"/>
      <c r="R94" s="180"/>
      <c r="S94" s="184">
        <v>16</v>
      </c>
      <c r="T94" s="184">
        <v>25</v>
      </c>
      <c r="U94" s="184">
        <f t="shared" si="26"/>
        <v>69</v>
      </c>
      <c r="V94" s="204">
        <f t="shared" si="30"/>
        <v>110</v>
      </c>
      <c r="Y94" s="199"/>
      <c r="Z94" s="199"/>
      <c r="AA94" s="199"/>
      <c r="AB94" s="199"/>
      <c r="AC94" s="199"/>
      <c r="AD94" s="199"/>
      <c r="AE94" s="199"/>
      <c r="AF94" s="199"/>
      <c r="AG94" s="199"/>
      <c r="AH94" s="199"/>
      <c r="AI94" s="199"/>
    </row>
    <row r="95" spans="1:35" ht="12">
      <c r="A95" s="180" t="str">
        <f t="shared" si="23"/>
        <v>LW15 10050Drewnopodobne</v>
      </c>
      <c r="B95" s="203" t="s">
        <v>99</v>
      </c>
      <c r="C95" s="168" t="s">
        <v>432</v>
      </c>
      <c r="D95" s="204">
        <v>100</v>
      </c>
      <c r="E95" s="182">
        <v>50</v>
      </c>
      <c r="F95" s="205" t="s">
        <v>1925</v>
      </c>
      <c r="G95" s="206" t="str">
        <f t="shared" si="15"/>
        <v>33,06</v>
      </c>
      <c r="H95" s="206" t="str">
        <f t="shared" ref="H95" si="32">MID(G95,1,5)</f>
        <v>33,06</v>
      </c>
      <c r="I95" s="206">
        <f t="shared" si="29"/>
        <v>36.06</v>
      </c>
      <c r="J95" s="216"/>
      <c r="K95" s="207">
        <f t="shared" si="24"/>
        <v>578</v>
      </c>
      <c r="L95" s="214">
        <f t="shared" si="19"/>
        <v>578</v>
      </c>
      <c r="M95" s="209">
        <v>1</v>
      </c>
      <c r="N95" s="210">
        <v>60</v>
      </c>
      <c r="O95" s="211">
        <f t="shared" si="25"/>
        <v>638</v>
      </c>
      <c r="P95" s="212">
        <f t="shared" si="21"/>
        <v>638</v>
      </c>
      <c r="Q95" s="180"/>
      <c r="R95" s="180"/>
      <c r="S95" s="184">
        <v>16</v>
      </c>
      <c r="T95" s="184">
        <v>25</v>
      </c>
      <c r="U95" s="184">
        <f t="shared" si="26"/>
        <v>69</v>
      </c>
      <c r="V95" s="204">
        <f t="shared" si="30"/>
        <v>110</v>
      </c>
      <c r="Y95" s="199"/>
      <c r="Z95" s="199"/>
      <c r="AA95" s="199"/>
      <c r="AB95" s="199"/>
      <c r="AC95" s="199"/>
      <c r="AD95" s="199"/>
      <c r="AE95" s="199"/>
      <c r="AF95" s="199"/>
      <c r="AG95" s="199"/>
      <c r="AH95" s="199"/>
      <c r="AI95" s="199"/>
    </row>
    <row r="96" spans="1:35" ht="12">
      <c r="A96" s="180" t="str">
        <f t="shared" si="23"/>
        <v>LW16 10050Drewnopodobne</v>
      </c>
      <c r="B96" s="203" t="s">
        <v>100</v>
      </c>
      <c r="C96" s="168" t="s">
        <v>432</v>
      </c>
      <c r="D96" s="204">
        <v>100</v>
      </c>
      <c r="E96" s="182">
        <v>50</v>
      </c>
      <c r="F96" s="205" t="s">
        <v>1926</v>
      </c>
      <c r="G96" s="206" t="str">
        <f t="shared" si="15"/>
        <v>35,38</v>
      </c>
      <c r="H96" s="206" t="str">
        <f t="shared" ref="H96" si="33">MID(G96,1,5)</f>
        <v>35,38</v>
      </c>
      <c r="I96" s="206">
        <f t="shared" si="29"/>
        <v>38.380000000000003</v>
      </c>
      <c r="J96" s="216"/>
      <c r="K96" s="207">
        <f t="shared" si="24"/>
        <v>705.5</v>
      </c>
      <c r="L96" s="214">
        <f t="shared" si="19"/>
        <v>706</v>
      </c>
      <c r="M96" s="209">
        <v>1</v>
      </c>
      <c r="N96" s="210">
        <v>60</v>
      </c>
      <c r="O96" s="211">
        <f t="shared" si="25"/>
        <v>766</v>
      </c>
      <c r="P96" s="212">
        <f t="shared" si="21"/>
        <v>766</v>
      </c>
      <c r="Q96" s="180"/>
      <c r="R96" s="180"/>
      <c r="S96" s="184">
        <v>16</v>
      </c>
      <c r="T96" s="184">
        <v>25</v>
      </c>
      <c r="U96" s="184">
        <f t="shared" si="26"/>
        <v>69</v>
      </c>
      <c r="V96" s="204">
        <f t="shared" si="30"/>
        <v>110</v>
      </c>
      <c r="Y96" s="199"/>
      <c r="Z96" s="199"/>
      <c r="AA96" s="199"/>
      <c r="AB96" s="199"/>
      <c r="AC96" s="199"/>
      <c r="AD96" s="199"/>
      <c r="AE96" s="199"/>
      <c r="AF96" s="199"/>
      <c r="AG96" s="199"/>
      <c r="AH96" s="199"/>
      <c r="AI96" s="199"/>
    </row>
    <row r="97" spans="1:35" ht="12">
      <c r="A97" s="180" t="str">
        <f t="shared" si="23"/>
        <v>LW17 10050Drewnopodobne</v>
      </c>
      <c r="B97" s="203" t="s">
        <v>101</v>
      </c>
      <c r="C97" s="168" t="s">
        <v>432</v>
      </c>
      <c r="D97" s="204">
        <v>100</v>
      </c>
      <c r="E97" s="182">
        <v>50</v>
      </c>
      <c r="F97" s="205" t="s">
        <v>1927</v>
      </c>
      <c r="G97" s="206" t="str">
        <f t="shared" si="15"/>
        <v>35,98</v>
      </c>
      <c r="H97" s="206" t="str">
        <f t="shared" ref="H97" si="34">MID(G97,1,5)</f>
        <v>35,98</v>
      </c>
      <c r="I97" s="206">
        <f t="shared" si="29"/>
        <v>38.979999999999997</v>
      </c>
      <c r="J97" s="216"/>
      <c r="K97" s="207">
        <f t="shared" si="24"/>
        <v>743.5</v>
      </c>
      <c r="L97" s="214">
        <f t="shared" si="19"/>
        <v>744</v>
      </c>
      <c r="M97" s="209">
        <v>1</v>
      </c>
      <c r="N97" s="210">
        <v>60</v>
      </c>
      <c r="O97" s="211">
        <f t="shared" si="25"/>
        <v>804</v>
      </c>
      <c r="P97" s="212">
        <f t="shared" si="21"/>
        <v>804</v>
      </c>
      <c r="Q97" s="180"/>
      <c r="R97" s="180"/>
      <c r="S97" s="184">
        <v>16</v>
      </c>
      <c r="T97" s="184">
        <v>25</v>
      </c>
      <c r="U97" s="184">
        <f t="shared" si="26"/>
        <v>69</v>
      </c>
      <c r="V97" s="204">
        <f t="shared" si="30"/>
        <v>110</v>
      </c>
      <c r="Y97" s="199"/>
      <c r="Z97" s="199"/>
      <c r="AA97" s="199"/>
      <c r="AB97" s="199"/>
      <c r="AC97" s="199"/>
      <c r="AD97" s="199"/>
      <c r="AE97" s="199"/>
      <c r="AF97" s="199"/>
      <c r="AG97" s="199"/>
      <c r="AH97" s="199"/>
      <c r="AI97" s="199"/>
    </row>
    <row r="98" spans="1:35" ht="12">
      <c r="A98" s="180" t="str">
        <f t="shared" si="23"/>
        <v>LW18 10050Drewnopodobne</v>
      </c>
      <c r="B98" s="203" t="s">
        <v>102</v>
      </c>
      <c r="C98" s="168" t="s">
        <v>432</v>
      </c>
      <c r="D98" s="204">
        <v>100</v>
      </c>
      <c r="E98" s="182">
        <v>50</v>
      </c>
      <c r="F98" s="205" t="s">
        <v>1928</v>
      </c>
      <c r="G98" s="206" t="str">
        <f t="shared" si="15"/>
        <v>38,26</v>
      </c>
      <c r="H98" s="206" t="str">
        <f t="shared" ref="H98" si="35">MID(G98,1,5)</f>
        <v>38,26</v>
      </c>
      <c r="I98" s="206">
        <f t="shared" si="29"/>
        <v>41.26</v>
      </c>
      <c r="J98" s="216"/>
      <c r="K98" s="207">
        <f t="shared" si="24"/>
        <v>850</v>
      </c>
      <c r="L98" s="214">
        <f t="shared" si="19"/>
        <v>850</v>
      </c>
      <c r="M98" s="209">
        <v>1</v>
      </c>
      <c r="N98" s="210">
        <v>60</v>
      </c>
      <c r="O98" s="211">
        <f t="shared" si="25"/>
        <v>910</v>
      </c>
      <c r="P98" s="212">
        <f t="shared" si="21"/>
        <v>910</v>
      </c>
      <c r="Q98" s="180"/>
      <c r="R98" s="180"/>
      <c r="S98" s="184">
        <v>16</v>
      </c>
      <c r="T98" s="184">
        <v>25</v>
      </c>
      <c r="U98" s="184">
        <f t="shared" si="26"/>
        <v>79</v>
      </c>
      <c r="V98" s="204">
        <f t="shared" si="30"/>
        <v>120</v>
      </c>
      <c r="Y98" s="199"/>
      <c r="Z98" s="199"/>
      <c r="AA98" s="199"/>
      <c r="AB98" s="199"/>
      <c r="AC98" s="199"/>
      <c r="AD98" s="199"/>
      <c r="AE98" s="199"/>
      <c r="AF98" s="199"/>
      <c r="AG98" s="199"/>
      <c r="AH98" s="199"/>
      <c r="AI98" s="199"/>
    </row>
    <row r="99" spans="1:35" ht="12">
      <c r="A99" s="180" t="str">
        <f t="shared" si="23"/>
        <v>LW19 10050Drewnopodobne</v>
      </c>
      <c r="B99" s="203" t="s">
        <v>103</v>
      </c>
      <c r="C99" s="168" t="s">
        <v>432</v>
      </c>
      <c r="D99" s="204">
        <v>100</v>
      </c>
      <c r="E99" s="182">
        <v>50</v>
      </c>
      <c r="F99" s="205" t="s">
        <v>1929</v>
      </c>
      <c r="G99" s="206" t="str">
        <f t="shared" si="15"/>
        <v>33,98</v>
      </c>
      <c r="H99" s="206" t="str">
        <f t="shared" ref="H99" si="36">MID(G99,1,5)</f>
        <v>33,98</v>
      </c>
      <c r="I99" s="206">
        <f t="shared" si="29"/>
        <v>36.979999999999997</v>
      </c>
      <c r="J99" s="216"/>
      <c r="K99" s="207">
        <f t="shared" si="24"/>
        <v>656.5</v>
      </c>
      <c r="L99" s="214">
        <f t="shared" si="19"/>
        <v>657</v>
      </c>
      <c r="M99" s="209">
        <v>1</v>
      </c>
      <c r="N99" s="210">
        <v>60</v>
      </c>
      <c r="O99" s="211">
        <f t="shared" si="25"/>
        <v>717</v>
      </c>
      <c r="P99" s="212">
        <f t="shared" si="21"/>
        <v>717</v>
      </c>
      <c r="Q99" s="180"/>
      <c r="R99" s="180"/>
      <c r="S99" s="184">
        <v>16</v>
      </c>
      <c r="T99" s="184">
        <v>25</v>
      </c>
      <c r="U99" s="184">
        <f t="shared" si="26"/>
        <v>69</v>
      </c>
      <c r="V99" s="204">
        <f t="shared" si="30"/>
        <v>110</v>
      </c>
      <c r="Y99" s="199"/>
      <c r="Z99" s="199"/>
      <c r="AA99" s="199"/>
      <c r="AB99" s="199"/>
      <c r="AC99" s="199"/>
      <c r="AD99" s="199"/>
      <c r="AE99" s="199"/>
      <c r="AF99" s="199"/>
      <c r="AG99" s="199"/>
      <c r="AH99" s="199"/>
      <c r="AI99" s="199"/>
    </row>
    <row r="100" spans="1:35" ht="12">
      <c r="A100" s="180" t="str">
        <f t="shared" si="23"/>
        <v>LW20 10050Drewnopodobne</v>
      </c>
      <c r="B100" s="203" t="s">
        <v>105</v>
      </c>
      <c r="C100" s="168" t="s">
        <v>432</v>
      </c>
      <c r="D100" s="204">
        <v>100</v>
      </c>
      <c r="E100" s="182">
        <v>50</v>
      </c>
      <c r="F100" s="205" t="s">
        <v>1930</v>
      </c>
      <c r="G100" s="206" t="str">
        <f t="shared" si="15"/>
        <v>36,3</v>
      </c>
      <c r="H100" s="206" t="str">
        <f t="shared" ref="H100" si="37">MID(G100,1,5)</f>
        <v>36,3</v>
      </c>
      <c r="I100" s="206">
        <f t="shared" si="29"/>
        <v>39.299999999999997</v>
      </c>
      <c r="J100" s="216"/>
      <c r="K100" s="207">
        <f t="shared" si="24"/>
        <v>738.5</v>
      </c>
      <c r="L100" s="214">
        <f t="shared" si="19"/>
        <v>739</v>
      </c>
      <c r="M100" s="209">
        <v>1</v>
      </c>
      <c r="N100" s="210">
        <v>60</v>
      </c>
      <c r="O100" s="211">
        <f t="shared" si="25"/>
        <v>799</v>
      </c>
      <c r="P100" s="212">
        <f t="shared" si="21"/>
        <v>799</v>
      </c>
      <c r="Q100" s="180"/>
      <c r="R100" s="180"/>
      <c r="S100" s="184">
        <v>16</v>
      </c>
      <c r="T100" s="184">
        <v>25</v>
      </c>
      <c r="U100" s="184">
        <f t="shared" si="26"/>
        <v>69</v>
      </c>
      <c r="V100" s="204">
        <f t="shared" si="30"/>
        <v>110</v>
      </c>
      <c r="Y100" s="199"/>
      <c r="Z100" s="199"/>
      <c r="AA100" s="199"/>
      <c r="AB100" s="199"/>
      <c r="AC100" s="199"/>
      <c r="AD100" s="199"/>
      <c r="AE100" s="199"/>
      <c r="AF100" s="199"/>
      <c r="AG100" s="199"/>
      <c r="AH100" s="199"/>
      <c r="AI100" s="199"/>
    </row>
    <row r="101" spans="1:35" ht="12">
      <c r="A101" s="180" t="str">
        <f t="shared" si="23"/>
        <v>LW2510050Drewnopodobne</v>
      </c>
      <c r="B101" s="217" t="s">
        <v>559</v>
      </c>
      <c r="C101" s="168" t="s">
        <v>432</v>
      </c>
      <c r="D101" s="204">
        <v>100</v>
      </c>
      <c r="E101" s="182">
        <v>50</v>
      </c>
      <c r="F101" s="205" t="s">
        <v>1931</v>
      </c>
      <c r="G101" s="206" t="str">
        <f t="shared" si="15"/>
        <v>27,76</v>
      </c>
      <c r="H101" s="206" t="str">
        <f t="shared" ref="H101" si="38">MID(G101,1,5)</f>
        <v>27,76</v>
      </c>
      <c r="I101" s="206">
        <f t="shared" ref="I101:I114" si="39">H101+3</f>
        <v>30.76</v>
      </c>
      <c r="J101" s="216"/>
      <c r="K101" s="207">
        <f t="shared" si="24"/>
        <v>582</v>
      </c>
      <c r="L101" s="214">
        <f t="shared" si="19"/>
        <v>582</v>
      </c>
      <c r="M101" s="209">
        <v>1</v>
      </c>
      <c r="N101" s="210">
        <v>60</v>
      </c>
      <c r="O101" s="211">
        <f t="shared" si="25"/>
        <v>642</v>
      </c>
      <c r="P101" s="212">
        <f t="shared" si="21"/>
        <v>642</v>
      </c>
      <c r="Q101" s="180"/>
      <c r="R101" s="180"/>
      <c r="S101" s="184">
        <v>16</v>
      </c>
      <c r="T101" s="184">
        <v>25</v>
      </c>
      <c r="U101" s="184">
        <f t="shared" si="26"/>
        <v>55</v>
      </c>
      <c r="V101" s="204">
        <f t="shared" si="30"/>
        <v>96</v>
      </c>
      <c r="Y101" s="199"/>
      <c r="Z101" s="199"/>
      <c r="AA101" s="199"/>
      <c r="AB101" s="199"/>
      <c r="AC101" s="199"/>
      <c r="AD101" s="199"/>
      <c r="AE101" s="199"/>
      <c r="AF101" s="199"/>
      <c r="AG101" s="199"/>
      <c r="AH101" s="199"/>
      <c r="AI101" s="199"/>
    </row>
    <row r="102" spans="1:35" ht="12">
      <c r="A102" s="180" t="str">
        <f t="shared" si="23"/>
        <v>LW2610050Drewnopodobne</v>
      </c>
      <c r="B102" s="217" t="s">
        <v>560</v>
      </c>
      <c r="C102" s="168" t="s">
        <v>432</v>
      </c>
      <c r="D102" s="204">
        <v>100</v>
      </c>
      <c r="E102" s="182">
        <v>50</v>
      </c>
      <c r="F102" s="205" t="s">
        <v>1932</v>
      </c>
      <c r="G102" s="206" t="str">
        <f t="shared" si="15"/>
        <v>29,88</v>
      </c>
      <c r="H102" s="206" t="str">
        <f t="shared" ref="H102" si="40">MID(G102,1,5)</f>
        <v>29,88</v>
      </c>
      <c r="I102" s="206">
        <f t="shared" si="39"/>
        <v>32.879999999999995</v>
      </c>
      <c r="J102" s="216"/>
      <c r="K102" s="207">
        <f t="shared" si="24"/>
        <v>694.5</v>
      </c>
      <c r="L102" s="214">
        <f t="shared" si="19"/>
        <v>695</v>
      </c>
      <c r="M102" s="209">
        <v>1</v>
      </c>
      <c r="N102" s="210">
        <v>60</v>
      </c>
      <c r="O102" s="211">
        <f t="shared" si="25"/>
        <v>755</v>
      </c>
      <c r="P102" s="212">
        <f t="shared" si="21"/>
        <v>755</v>
      </c>
      <c r="Q102" s="180"/>
      <c r="R102" s="180"/>
      <c r="S102" s="184">
        <v>16</v>
      </c>
      <c r="T102" s="184">
        <v>25</v>
      </c>
      <c r="U102" s="184">
        <f t="shared" si="26"/>
        <v>69</v>
      </c>
      <c r="V102" s="204">
        <f t="shared" si="30"/>
        <v>110</v>
      </c>
      <c r="Y102" s="199"/>
      <c r="Z102" s="199"/>
      <c r="AA102" s="199"/>
      <c r="AB102" s="199"/>
      <c r="AC102" s="199"/>
      <c r="AD102" s="199"/>
      <c r="AE102" s="199"/>
      <c r="AF102" s="199"/>
      <c r="AG102" s="199"/>
      <c r="AH102" s="199"/>
      <c r="AI102" s="199"/>
    </row>
    <row r="103" spans="1:35" ht="12">
      <c r="A103" s="180" t="str">
        <f t="shared" si="23"/>
        <v>LW2710050Drewnopodobne</v>
      </c>
      <c r="B103" s="217" t="s">
        <v>1738</v>
      </c>
      <c r="C103" s="168" t="s">
        <v>432</v>
      </c>
      <c r="D103" s="204">
        <v>100</v>
      </c>
      <c r="E103" s="182">
        <v>50</v>
      </c>
      <c r="F103" s="205" t="s">
        <v>1933</v>
      </c>
      <c r="G103" s="206" t="str">
        <f t="shared" si="15"/>
        <v>30,32</v>
      </c>
      <c r="H103" s="206" t="str">
        <f t="shared" ref="H103" si="41">MID(G103,1,5)</f>
        <v>30,32</v>
      </c>
      <c r="I103" s="206">
        <f t="shared" si="39"/>
        <v>33.32</v>
      </c>
      <c r="J103" s="216"/>
      <c r="K103" s="207">
        <f t="shared" si="24"/>
        <v>665.5</v>
      </c>
      <c r="L103" s="214">
        <f t="shared" si="19"/>
        <v>666</v>
      </c>
      <c r="M103" s="209">
        <v>1</v>
      </c>
      <c r="N103" s="210">
        <v>60</v>
      </c>
      <c r="O103" s="211">
        <f t="shared" si="25"/>
        <v>726</v>
      </c>
      <c r="P103" s="212">
        <f t="shared" si="21"/>
        <v>726</v>
      </c>
      <c r="Q103" s="180"/>
      <c r="R103" s="180"/>
      <c r="S103" s="184">
        <v>16</v>
      </c>
      <c r="T103" s="184">
        <v>25</v>
      </c>
      <c r="U103" s="184">
        <f t="shared" si="26"/>
        <v>69</v>
      </c>
      <c r="V103" s="204">
        <f t="shared" si="30"/>
        <v>110</v>
      </c>
      <c r="Y103" s="199"/>
      <c r="Z103" s="199"/>
      <c r="AA103" s="199"/>
      <c r="AB103" s="199"/>
      <c r="AC103" s="199"/>
      <c r="AD103" s="199"/>
      <c r="AE103" s="199"/>
      <c r="AF103" s="199"/>
      <c r="AG103" s="199"/>
      <c r="AH103" s="199"/>
      <c r="AI103" s="199"/>
    </row>
    <row r="104" spans="1:35" ht="12">
      <c r="A104" s="180" t="str">
        <f t="shared" si="23"/>
        <v>LW2810050Drewnopodobne</v>
      </c>
      <c r="B104" s="217" t="s">
        <v>1739</v>
      </c>
      <c r="C104" s="168" t="s">
        <v>432</v>
      </c>
      <c r="D104" s="204">
        <v>100</v>
      </c>
      <c r="E104" s="182">
        <v>50</v>
      </c>
      <c r="F104" s="205" t="s">
        <v>1934</v>
      </c>
      <c r="G104" s="206" t="str">
        <f t="shared" si="15"/>
        <v>32,76</v>
      </c>
      <c r="H104" s="206" t="str">
        <f t="shared" ref="H104" si="42">MID(G104,1,5)</f>
        <v>32,76</v>
      </c>
      <c r="I104" s="206">
        <f t="shared" si="39"/>
        <v>35.76</v>
      </c>
      <c r="J104" s="216"/>
      <c r="K104" s="207">
        <f t="shared" si="24"/>
        <v>801.5</v>
      </c>
      <c r="L104" s="214">
        <f t="shared" si="19"/>
        <v>802</v>
      </c>
      <c r="M104" s="209">
        <v>1</v>
      </c>
      <c r="N104" s="210">
        <v>60</v>
      </c>
      <c r="O104" s="211">
        <f t="shared" si="25"/>
        <v>862</v>
      </c>
      <c r="P104" s="212">
        <f t="shared" si="21"/>
        <v>862</v>
      </c>
      <c r="Q104" s="180"/>
      <c r="R104" s="180"/>
      <c r="S104" s="184">
        <v>16</v>
      </c>
      <c r="T104" s="184">
        <v>25</v>
      </c>
      <c r="U104" s="184">
        <f t="shared" si="26"/>
        <v>69</v>
      </c>
      <c r="V104" s="204">
        <f t="shared" si="30"/>
        <v>110</v>
      </c>
      <c r="Y104" s="199"/>
      <c r="Z104" s="199"/>
      <c r="AA104" s="199"/>
      <c r="AB104" s="199"/>
      <c r="AC104" s="199"/>
      <c r="AD104" s="199"/>
      <c r="AE104" s="199"/>
      <c r="AF104" s="199"/>
      <c r="AG104" s="199"/>
      <c r="AH104" s="199"/>
      <c r="AI104" s="199"/>
    </row>
    <row r="105" spans="1:35" ht="12">
      <c r="A105" s="180" t="str">
        <f t="shared" si="23"/>
        <v>LW2910050Drewnopodobne</v>
      </c>
      <c r="B105" s="217" t="s">
        <v>1740</v>
      </c>
      <c r="C105" s="168" t="s">
        <v>432</v>
      </c>
      <c r="D105" s="204">
        <v>100</v>
      </c>
      <c r="E105" s="182">
        <v>50</v>
      </c>
      <c r="F105" s="205" t="s">
        <v>1935</v>
      </c>
      <c r="G105" s="206" t="str">
        <f t="shared" si="15"/>
        <v>34,72</v>
      </c>
      <c r="H105" s="206" t="str">
        <f t="shared" ref="H105" si="43">MID(G105,1,5)</f>
        <v>34,72</v>
      </c>
      <c r="I105" s="206">
        <f t="shared" si="39"/>
        <v>37.72</v>
      </c>
      <c r="J105" s="216"/>
      <c r="K105" s="207">
        <f t="shared" si="24"/>
        <v>785</v>
      </c>
      <c r="L105" s="214">
        <f t="shared" si="19"/>
        <v>785</v>
      </c>
      <c r="M105" s="209">
        <v>1</v>
      </c>
      <c r="N105" s="210">
        <v>60</v>
      </c>
      <c r="O105" s="211">
        <f t="shared" si="25"/>
        <v>845</v>
      </c>
      <c r="P105" s="212">
        <f t="shared" si="21"/>
        <v>845</v>
      </c>
      <c r="Q105" s="180"/>
      <c r="R105" s="180"/>
      <c r="S105" s="184">
        <v>16</v>
      </c>
      <c r="T105" s="184">
        <v>25</v>
      </c>
      <c r="U105" s="184">
        <f t="shared" si="26"/>
        <v>69</v>
      </c>
      <c r="V105" s="204">
        <f t="shared" si="30"/>
        <v>110</v>
      </c>
      <c r="Y105" s="199"/>
      <c r="Z105" s="199"/>
      <c r="AA105" s="199"/>
      <c r="AB105" s="199"/>
      <c r="AC105" s="199"/>
      <c r="AD105" s="199"/>
      <c r="AE105" s="199"/>
      <c r="AF105" s="199"/>
      <c r="AG105" s="199"/>
      <c r="AH105" s="199"/>
      <c r="AI105" s="199"/>
    </row>
    <row r="106" spans="1:35" ht="12">
      <c r="A106" s="180" t="str">
        <f t="shared" si="23"/>
        <v>LW3010050Drewnopodobne</v>
      </c>
      <c r="B106" s="217" t="s">
        <v>1742</v>
      </c>
      <c r="C106" s="168" t="s">
        <v>432</v>
      </c>
      <c r="D106" s="204">
        <v>100</v>
      </c>
      <c r="E106" s="182">
        <v>50</v>
      </c>
      <c r="F106" s="205" t="s">
        <v>1936</v>
      </c>
      <c r="G106" s="206" t="str">
        <f t="shared" ref="G106:G114" si="44">LEFT(F106,FIND("kg",F106)-2)</f>
        <v>37,16</v>
      </c>
      <c r="H106" s="206" t="str">
        <f t="shared" ref="H106" si="45">MID(G106,1,5)</f>
        <v>37,16</v>
      </c>
      <c r="I106" s="206">
        <f t="shared" si="39"/>
        <v>40.159999999999997</v>
      </c>
      <c r="J106" s="216"/>
      <c r="K106" s="207">
        <f t="shared" si="24"/>
        <v>908.5</v>
      </c>
      <c r="L106" s="214">
        <f t="shared" si="19"/>
        <v>909</v>
      </c>
      <c r="M106" s="209">
        <v>1</v>
      </c>
      <c r="N106" s="210">
        <v>60</v>
      </c>
      <c r="O106" s="211">
        <f t="shared" si="25"/>
        <v>969</v>
      </c>
      <c r="P106" s="212">
        <f t="shared" si="21"/>
        <v>969</v>
      </c>
      <c r="Q106" s="180"/>
      <c r="R106" s="180"/>
      <c r="S106" s="184">
        <v>16</v>
      </c>
      <c r="T106" s="184">
        <v>25</v>
      </c>
      <c r="U106" s="184">
        <f t="shared" si="26"/>
        <v>79</v>
      </c>
      <c r="V106" s="204">
        <f t="shared" si="30"/>
        <v>120</v>
      </c>
      <c r="Y106" s="199"/>
      <c r="Z106" s="199"/>
      <c r="AA106" s="199"/>
      <c r="AB106" s="199"/>
      <c r="AC106" s="199"/>
      <c r="AD106" s="199"/>
      <c r="AE106" s="199"/>
      <c r="AF106" s="199"/>
      <c r="AG106" s="199"/>
      <c r="AH106" s="199"/>
      <c r="AI106" s="199"/>
    </row>
    <row r="107" spans="1:35" ht="13.5" customHeight="1">
      <c r="A107" s="180" t="str">
        <f t="shared" si="23"/>
        <v>LW3110050Drewnopodobne</v>
      </c>
      <c r="B107" s="217" t="s">
        <v>1743</v>
      </c>
      <c r="C107" s="168" t="s">
        <v>432</v>
      </c>
      <c r="D107" s="204">
        <v>100</v>
      </c>
      <c r="E107" s="182">
        <v>50</v>
      </c>
      <c r="F107" s="205" t="s">
        <v>1937</v>
      </c>
      <c r="G107" s="206" t="str">
        <f t="shared" si="44"/>
        <v>37,77</v>
      </c>
      <c r="H107" s="206" t="str">
        <f t="shared" ref="H107" si="46">MID(G107,1,5)</f>
        <v>37,77</v>
      </c>
      <c r="I107" s="206">
        <f t="shared" si="39"/>
        <v>40.770000000000003</v>
      </c>
      <c r="J107" s="182"/>
      <c r="K107" s="207">
        <f t="shared" si="24"/>
        <v>871.5</v>
      </c>
      <c r="L107" s="214">
        <f t="shared" si="19"/>
        <v>872</v>
      </c>
      <c r="M107" s="209">
        <v>1</v>
      </c>
      <c r="N107" s="210">
        <v>60</v>
      </c>
      <c r="O107" s="211">
        <f t="shared" si="25"/>
        <v>932</v>
      </c>
      <c r="P107" s="212">
        <f t="shared" si="21"/>
        <v>932</v>
      </c>
      <c r="Q107" s="180"/>
      <c r="R107" s="180"/>
      <c r="S107" s="184">
        <v>16</v>
      </c>
      <c r="T107" s="184">
        <v>25</v>
      </c>
      <c r="U107" s="184">
        <f t="shared" si="26"/>
        <v>79</v>
      </c>
      <c r="V107" s="204">
        <f t="shared" si="30"/>
        <v>120</v>
      </c>
      <c r="Y107" s="199"/>
      <c r="Z107" s="199"/>
      <c r="AA107" s="199"/>
      <c r="AB107" s="199"/>
      <c r="AC107" s="199"/>
      <c r="AD107" s="199"/>
      <c r="AE107" s="199"/>
      <c r="AF107" s="199"/>
      <c r="AG107" s="199"/>
      <c r="AH107" s="199"/>
      <c r="AI107" s="199"/>
    </row>
    <row r="108" spans="1:35" ht="12">
      <c r="A108" s="180" t="str">
        <f t="shared" si="23"/>
        <v>LW3210050Drewnopodobne</v>
      </c>
      <c r="B108" s="217" t="s">
        <v>1744</v>
      </c>
      <c r="C108" s="168" t="s">
        <v>432</v>
      </c>
      <c r="D108" s="204">
        <v>100</v>
      </c>
      <c r="E108" s="182">
        <v>50</v>
      </c>
      <c r="F108" s="205" t="s">
        <v>1938</v>
      </c>
      <c r="G108" s="206" t="str">
        <f t="shared" si="44"/>
        <v>40,21</v>
      </c>
      <c r="H108" s="206" t="str">
        <f t="shared" ref="H108" si="47">MID(G108,1,5)</f>
        <v>40,21</v>
      </c>
      <c r="I108" s="206">
        <f t="shared" si="39"/>
        <v>43.21</v>
      </c>
      <c r="J108" s="216"/>
      <c r="K108" s="207">
        <f t="shared" si="24"/>
        <v>1008.5</v>
      </c>
      <c r="L108" s="214">
        <f t="shared" si="19"/>
        <v>1009</v>
      </c>
      <c r="M108" s="209">
        <v>1</v>
      </c>
      <c r="N108" s="210">
        <v>60</v>
      </c>
      <c r="O108" s="211">
        <f t="shared" si="25"/>
        <v>1069</v>
      </c>
      <c r="P108" s="212">
        <f t="shared" si="21"/>
        <v>1069</v>
      </c>
      <c r="Q108" s="180"/>
      <c r="R108" s="180"/>
      <c r="S108" s="184">
        <v>16</v>
      </c>
      <c r="T108" s="184">
        <v>25</v>
      </c>
      <c r="U108" s="184">
        <f t="shared" si="26"/>
        <v>79</v>
      </c>
      <c r="V108" s="204">
        <f t="shared" si="30"/>
        <v>120</v>
      </c>
      <c r="Y108" s="199"/>
      <c r="Z108" s="199"/>
      <c r="AA108" s="199"/>
      <c r="AB108" s="199"/>
      <c r="AC108" s="199"/>
      <c r="AD108" s="199"/>
      <c r="AE108" s="199"/>
      <c r="AF108" s="199"/>
      <c r="AG108" s="199"/>
      <c r="AH108" s="199"/>
      <c r="AI108" s="199"/>
    </row>
    <row r="109" spans="1:35" ht="12">
      <c r="A109" s="180" t="str">
        <f t="shared" si="23"/>
        <v>LW3310050Drewnopodobne</v>
      </c>
      <c r="B109" s="217" t="s">
        <v>1745</v>
      </c>
      <c r="C109" s="168" t="s">
        <v>432</v>
      </c>
      <c r="D109" s="204">
        <v>100</v>
      </c>
      <c r="E109" s="182">
        <v>50</v>
      </c>
      <c r="F109" s="205" t="s">
        <v>1939</v>
      </c>
      <c r="G109" s="206" t="str">
        <f t="shared" si="44"/>
        <v>38,07</v>
      </c>
      <c r="H109" s="206" t="str">
        <f t="shared" ref="H109" si="48">MID(G109,1,5)</f>
        <v>38,07</v>
      </c>
      <c r="I109" s="206">
        <f t="shared" si="39"/>
        <v>41.07</v>
      </c>
      <c r="J109" s="216"/>
      <c r="K109" s="207">
        <f t="shared" si="24"/>
        <v>876.5</v>
      </c>
      <c r="L109" s="214">
        <f t="shared" si="19"/>
        <v>877</v>
      </c>
      <c r="M109" s="209">
        <v>1</v>
      </c>
      <c r="N109" s="210">
        <v>60</v>
      </c>
      <c r="O109" s="211">
        <f t="shared" si="25"/>
        <v>937</v>
      </c>
      <c r="P109" s="212">
        <f t="shared" si="21"/>
        <v>937</v>
      </c>
      <c r="Q109" s="180"/>
      <c r="R109" s="180"/>
      <c r="S109" s="184">
        <v>16</v>
      </c>
      <c r="T109" s="184">
        <v>25</v>
      </c>
      <c r="U109" s="184">
        <f t="shared" si="26"/>
        <v>79</v>
      </c>
      <c r="V109" s="204">
        <f t="shared" si="30"/>
        <v>120</v>
      </c>
      <c r="Y109" s="199"/>
      <c r="Z109" s="199"/>
      <c r="AA109" s="199"/>
      <c r="AB109" s="199"/>
      <c r="AC109" s="199"/>
      <c r="AD109" s="199"/>
      <c r="AE109" s="199"/>
      <c r="AF109" s="199"/>
      <c r="AG109" s="199"/>
      <c r="AH109" s="199"/>
      <c r="AI109" s="199"/>
    </row>
    <row r="110" spans="1:35" ht="12">
      <c r="A110" s="180" t="str">
        <f t="shared" si="23"/>
        <v>LW3410050Drewnopodobne</v>
      </c>
      <c r="B110" s="217" t="s">
        <v>1746</v>
      </c>
      <c r="C110" s="168" t="s">
        <v>432</v>
      </c>
      <c r="D110" s="204">
        <v>100</v>
      </c>
      <c r="E110" s="182">
        <v>50</v>
      </c>
      <c r="F110" s="205" t="s">
        <v>1940</v>
      </c>
      <c r="G110" s="206" t="str">
        <f t="shared" si="44"/>
        <v>40,5</v>
      </c>
      <c r="H110" s="206" t="str">
        <f t="shared" ref="H110" si="49">MID(G110,1,5)</f>
        <v>40,5</v>
      </c>
      <c r="I110" s="206">
        <f t="shared" si="39"/>
        <v>43.5</v>
      </c>
      <c r="J110" s="216"/>
      <c r="K110" s="207">
        <f t="shared" si="24"/>
        <v>1000</v>
      </c>
      <c r="L110" s="214">
        <f t="shared" si="19"/>
        <v>1000</v>
      </c>
      <c r="M110" s="209">
        <v>1</v>
      </c>
      <c r="N110" s="210">
        <v>60</v>
      </c>
      <c r="O110" s="211">
        <f t="shared" si="25"/>
        <v>1060</v>
      </c>
      <c r="P110" s="212">
        <f t="shared" si="21"/>
        <v>1060</v>
      </c>
      <c r="Q110" s="180"/>
      <c r="R110" s="180"/>
      <c r="S110" s="184">
        <v>16</v>
      </c>
      <c r="T110" s="184">
        <v>25</v>
      </c>
      <c r="U110" s="184">
        <f t="shared" si="26"/>
        <v>79</v>
      </c>
      <c r="V110" s="204">
        <f t="shared" si="30"/>
        <v>120</v>
      </c>
      <c r="Y110" s="199"/>
      <c r="Z110" s="199"/>
      <c r="AA110" s="199"/>
      <c r="AB110" s="199"/>
      <c r="AC110" s="199"/>
      <c r="AD110" s="199"/>
      <c r="AE110" s="199"/>
      <c r="AF110" s="199"/>
      <c r="AG110" s="199"/>
      <c r="AH110" s="199"/>
      <c r="AI110" s="199"/>
    </row>
    <row r="111" spans="1:35" ht="12">
      <c r="A111" s="180" t="str">
        <f t="shared" si="23"/>
        <v>LW3510050Drewnopodobne</v>
      </c>
      <c r="B111" s="217" t="s">
        <v>1747</v>
      </c>
      <c r="C111" s="168" t="s">
        <v>432</v>
      </c>
      <c r="D111" s="204">
        <v>100</v>
      </c>
      <c r="E111" s="182">
        <v>50</v>
      </c>
      <c r="F111" s="205" t="s">
        <v>1941</v>
      </c>
      <c r="G111" s="206" t="str">
        <f t="shared" si="44"/>
        <v>34,11</v>
      </c>
      <c r="H111" s="206" t="str">
        <f t="shared" ref="H111" si="50">MID(G111,1,5)</f>
        <v>34,11</v>
      </c>
      <c r="I111" s="206">
        <f t="shared" si="39"/>
        <v>37.11</v>
      </c>
      <c r="J111" s="216"/>
      <c r="K111" s="207">
        <f t="shared" si="24"/>
        <v>665.5</v>
      </c>
      <c r="L111" s="214">
        <f t="shared" si="19"/>
        <v>666</v>
      </c>
      <c r="M111" s="209">
        <v>1</v>
      </c>
      <c r="N111" s="210">
        <v>60</v>
      </c>
      <c r="O111" s="211">
        <f t="shared" si="25"/>
        <v>726</v>
      </c>
      <c r="P111" s="212">
        <f t="shared" si="21"/>
        <v>726</v>
      </c>
      <c r="Q111" s="180"/>
      <c r="R111" s="180"/>
      <c r="S111" s="184">
        <v>16</v>
      </c>
      <c r="T111" s="184">
        <v>25</v>
      </c>
      <c r="U111" s="184">
        <f t="shared" si="26"/>
        <v>69</v>
      </c>
      <c r="V111" s="204">
        <f t="shared" si="30"/>
        <v>110</v>
      </c>
      <c r="Y111" s="199"/>
      <c r="Z111" s="199"/>
      <c r="AA111" s="199"/>
      <c r="AB111" s="199"/>
      <c r="AC111" s="199"/>
      <c r="AD111" s="199"/>
      <c r="AE111" s="199"/>
      <c r="AF111" s="199"/>
      <c r="AG111" s="199"/>
      <c r="AH111" s="199"/>
      <c r="AI111" s="199"/>
    </row>
    <row r="112" spans="1:35" ht="12">
      <c r="A112" s="180" t="str">
        <f t="shared" si="23"/>
        <v>LW3610050Drewnopodobne</v>
      </c>
      <c r="B112" s="217" t="s">
        <v>1748</v>
      </c>
      <c r="C112" s="168" t="s">
        <v>432</v>
      </c>
      <c r="D112" s="204">
        <v>100</v>
      </c>
      <c r="E112" s="182">
        <v>50</v>
      </c>
      <c r="F112" s="205" t="s">
        <v>1942</v>
      </c>
      <c r="G112" s="206" t="str">
        <f t="shared" si="44"/>
        <v>36,54</v>
      </c>
      <c r="H112" s="206" t="str">
        <f t="shared" ref="H112:H114" si="51">MID(G112,1,5)</f>
        <v>36,54</v>
      </c>
      <c r="I112" s="206">
        <f t="shared" si="39"/>
        <v>39.54</v>
      </c>
      <c r="J112" s="216"/>
      <c r="K112" s="207">
        <f t="shared" si="24"/>
        <v>802.5</v>
      </c>
      <c r="L112" s="214">
        <f t="shared" si="19"/>
        <v>803</v>
      </c>
      <c r="M112" s="209">
        <v>1</v>
      </c>
      <c r="N112" s="210">
        <v>60</v>
      </c>
      <c r="O112" s="211">
        <f t="shared" si="25"/>
        <v>863</v>
      </c>
      <c r="P112" s="212">
        <f t="shared" si="21"/>
        <v>863</v>
      </c>
      <c r="Q112" s="180"/>
      <c r="R112" s="180"/>
      <c r="S112" s="184">
        <v>16</v>
      </c>
      <c r="T112" s="184">
        <v>25</v>
      </c>
      <c r="U112" s="184">
        <f t="shared" si="26"/>
        <v>69</v>
      </c>
      <c r="V112" s="204">
        <f t="shared" si="30"/>
        <v>110</v>
      </c>
      <c r="Y112" s="199"/>
      <c r="Z112" s="199"/>
      <c r="AA112" s="199"/>
      <c r="AB112" s="199"/>
      <c r="AC112" s="199"/>
      <c r="AD112" s="199"/>
      <c r="AE112" s="199"/>
      <c r="AF112" s="199"/>
      <c r="AG112" s="199"/>
      <c r="AH112" s="199"/>
      <c r="AI112" s="199"/>
    </row>
    <row r="113" spans="1:35" ht="12">
      <c r="A113" s="180" t="str">
        <f t="shared" si="23"/>
        <v>LW3710050Drewnopodobne</v>
      </c>
      <c r="B113" s="217" t="s">
        <v>1907</v>
      </c>
      <c r="C113" s="168" t="s">
        <v>432</v>
      </c>
      <c r="D113" s="204">
        <v>100</v>
      </c>
      <c r="E113" s="182">
        <v>50</v>
      </c>
      <c r="F113" s="205" t="s">
        <v>1979</v>
      </c>
      <c r="G113" s="206" t="str">
        <f t="shared" si="44"/>
        <v>34,28</v>
      </c>
      <c r="H113" s="206" t="str">
        <f t="shared" ref="H113" si="52">MID(G113,1,5)</f>
        <v>34,28</v>
      </c>
      <c r="I113" s="206">
        <f t="shared" si="39"/>
        <v>37.28</v>
      </c>
      <c r="J113" s="216"/>
      <c r="K113" s="207">
        <f t="shared" si="24"/>
        <v>607</v>
      </c>
      <c r="L113" s="214">
        <f t="shared" si="19"/>
        <v>607</v>
      </c>
      <c r="M113" s="209">
        <v>1</v>
      </c>
      <c r="N113" s="210">
        <v>60</v>
      </c>
      <c r="O113" s="211">
        <f t="shared" si="25"/>
        <v>667</v>
      </c>
      <c r="P113" s="212">
        <f t="shared" si="21"/>
        <v>667</v>
      </c>
      <c r="Q113" s="180"/>
      <c r="R113" s="180"/>
      <c r="S113" s="184">
        <v>16</v>
      </c>
      <c r="T113" s="184">
        <v>25</v>
      </c>
      <c r="U113" s="184">
        <f t="shared" si="26"/>
        <v>69</v>
      </c>
      <c r="V113" s="204">
        <f t="shared" si="30"/>
        <v>110</v>
      </c>
      <c r="Y113" s="199"/>
      <c r="Z113" s="199"/>
      <c r="AA113" s="199"/>
      <c r="AB113" s="199"/>
      <c r="AC113" s="199"/>
      <c r="AD113" s="199"/>
      <c r="AE113" s="199"/>
      <c r="AF113" s="199"/>
      <c r="AG113" s="199"/>
      <c r="AH113" s="199"/>
      <c r="AI113" s="199"/>
    </row>
    <row r="114" spans="1:35" s="199" customFormat="1" ht="12">
      <c r="A114" s="180" t="str">
        <f t="shared" si="23"/>
        <v>LW3810050Drewnopodobne</v>
      </c>
      <c r="B114" s="217" t="s">
        <v>1978</v>
      </c>
      <c r="C114" s="168" t="s">
        <v>432</v>
      </c>
      <c r="D114" s="204">
        <v>100</v>
      </c>
      <c r="E114" s="182">
        <v>50</v>
      </c>
      <c r="F114" s="205" t="s">
        <v>1980</v>
      </c>
      <c r="G114" s="206" t="str">
        <f t="shared" si="44"/>
        <v>36,71</v>
      </c>
      <c r="H114" s="206" t="str">
        <f t="shared" si="51"/>
        <v>36,71</v>
      </c>
      <c r="I114" s="206">
        <f t="shared" si="39"/>
        <v>39.71</v>
      </c>
      <c r="J114" s="216"/>
      <c r="K114" s="207">
        <f t="shared" si="24"/>
        <v>743.5</v>
      </c>
      <c r="L114" s="214">
        <f t="shared" si="19"/>
        <v>744</v>
      </c>
      <c r="M114" s="209">
        <v>1</v>
      </c>
      <c r="N114" s="210">
        <v>60</v>
      </c>
      <c r="O114" s="211">
        <f t="shared" si="25"/>
        <v>804</v>
      </c>
      <c r="P114" s="212">
        <f t="shared" si="21"/>
        <v>804</v>
      </c>
      <c r="Q114" s="180"/>
      <c r="R114" s="180"/>
      <c r="S114" s="184">
        <v>16</v>
      </c>
      <c r="T114" s="184">
        <v>25</v>
      </c>
      <c r="U114" s="184">
        <f t="shared" si="26"/>
        <v>69</v>
      </c>
      <c r="V114" s="204">
        <f t="shared" si="30"/>
        <v>110</v>
      </c>
    </row>
    <row r="115" spans="1:35" ht="12">
      <c r="A115" s="221" t="str">
        <f t="shared" ref="A115:A151" si="53">CONCATENATE(B115,D115,E115,C115)</f>
        <v>LW duble 1 10060Podstawowy</v>
      </c>
      <c r="B115" s="203" t="s">
        <v>90</v>
      </c>
      <c r="C115" s="168" t="s">
        <v>431</v>
      </c>
      <c r="D115" s="204">
        <v>100</v>
      </c>
      <c r="E115" s="182">
        <v>60</v>
      </c>
      <c r="F115" s="218" t="s">
        <v>2020</v>
      </c>
      <c r="G115" s="206" t="str">
        <f t="shared" ref="G115:G151" si="54">LEFT(F115,FIND("kg",F115)-2)</f>
        <v>35,44</v>
      </c>
      <c r="H115" s="206" t="str">
        <f t="shared" ref="H115:H177" si="55">MID(G115,1,5)</f>
        <v>35,44</v>
      </c>
      <c r="I115" s="206">
        <f t="shared" ref="I115" si="56">H115+3</f>
        <v>38.44</v>
      </c>
      <c r="J115" s="218" t="s">
        <v>2087</v>
      </c>
      <c r="K115" s="207" t="str">
        <f t="shared" ref="K115:K151" si="57">LEFT(J115,FIND("zł",J115)-2)</f>
        <v>705,29</v>
      </c>
      <c r="L115" s="208">
        <f t="shared" ref="L115:L151" si="58">ROUNDUP(K115,0)</f>
        <v>706</v>
      </c>
      <c r="M115" s="209">
        <v>1.25</v>
      </c>
      <c r="N115" s="210">
        <v>60</v>
      </c>
      <c r="O115" s="211">
        <f t="shared" ref="O115:O151" si="59">L115*M115+N115</f>
        <v>942.5</v>
      </c>
      <c r="P115" s="212">
        <f>INT(O115)</f>
        <v>942</v>
      </c>
      <c r="Q115" s="180"/>
      <c r="R115" s="180"/>
      <c r="S115" s="184">
        <v>16</v>
      </c>
      <c r="T115" s="184">
        <v>14</v>
      </c>
      <c r="U115" s="184">
        <f t="shared" ref="U115:U151" si="60">IF(I115&lt;=$AA$6,$AB$5,IF(I115&lt;=$AA$16,$AB$7,IF(I115&lt;=$AA$18,$AB$17,IF(I115&lt;=$AA$20,AB$19,$AB$21))))</f>
        <v>69</v>
      </c>
      <c r="V115" s="204">
        <f t="shared" ref="V115:V151" si="61">SUM(S115:U115)</f>
        <v>99</v>
      </c>
      <c r="Y115" s="199"/>
      <c r="Z115" s="199"/>
      <c r="AA115" s="201"/>
      <c r="AB115" s="202"/>
      <c r="AC115" s="199"/>
      <c r="AD115" s="202"/>
      <c r="AE115" s="199"/>
      <c r="AF115" s="199"/>
      <c r="AG115" s="199"/>
      <c r="AH115" s="199"/>
      <c r="AI115" s="199"/>
    </row>
    <row r="116" spans="1:35" ht="12">
      <c r="A116" s="180" t="str">
        <f t="shared" si="53"/>
        <v>LW duble 210060Podstawowy</v>
      </c>
      <c r="B116" s="203" t="s">
        <v>1749</v>
      </c>
      <c r="C116" s="168" t="s">
        <v>431</v>
      </c>
      <c r="D116" s="204">
        <v>100</v>
      </c>
      <c r="E116" s="182">
        <v>60</v>
      </c>
      <c r="F116" s="218" t="s">
        <v>2021</v>
      </c>
      <c r="G116" s="206" t="str">
        <f t="shared" si="54"/>
        <v>38,66</v>
      </c>
      <c r="H116" s="206" t="str">
        <f t="shared" si="55"/>
        <v>38,66</v>
      </c>
      <c r="I116" s="206">
        <f t="shared" ref="I116:I135" si="62">H116+3</f>
        <v>41.66</v>
      </c>
      <c r="J116" s="218" t="s">
        <v>2088</v>
      </c>
      <c r="K116" s="207" t="str">
        <f t="shared" si="57"/>
        <v>800,48</v>
      </c>
      <c r="L116" s="208">
        <f t="shared" si="58"/>
        <v>801</v>
      </c>
      <c r="M116" s="209">
        <v>1</v>
      </c>
      <c r="N116" s="210">
        <v>60</v>
      </c>
      <c r="O116" s="211">
        <f t="shared" si="59"/>
        <v>861</v>
      </c>
      <c r="P116" s="212">
        <f t="shared" ref="P116:P178" si="63">INT(O116)</f>
        <v>861</v>
      </c>
      <c r="Q116" s="180"/>
      <c r="R116" s="180"/>
      <c r="S116" s="184">
        <v>16</v>
      </c>
      <c r="T116" s="184">
        <v>14</v>
      </c>
      <c r="U116" s="184">
        <f t="shared" si="60"/>
        <v>79</v>
      </c>
      <c r="V116" s="204">
        <f t="shared" si="61"/>
        <v>109</v>
      </c>
      <c r="Y116" s="199"/>
      <c r="Z116" s="199"/>
      <c r="AA116" s="201"/>
      <c r="AB116" s="202"/>
      <c r="AC116" s="199"/>
      <c r="AD116" s="199"/>
      <c r="AE116" s="199"/>
      <c r="AF116" s="199"/>
      <c r="AG116" s="199"/>
      <c r="AH116" s="199"/>
      <c r="AI116" s="199"/>
    </row>
    <row r="117" spans="1:35" ht="12">
      <c r="A117" s="180" t="str">
        <f t="shared" si="53"/>
        <v>LW duble 310060Podstawowy</v>
      </c>
      <c r="B117" s="203" t="s">
        <v>1750</v>
      </c>
      <c r="C117" s="168" t="s">
        <v>431</v>
      </c>
      <c r="D117" s="204">
        <v>100</v>
      </c>
      <c r="E117" s="182">
        <v>60</v>
      </c>
      <c r="F117" s="218" t="s">
        <v>2022</v>
      </c>
      <c r="G117" s="206" t="str">
        <f t="shared" si="54"/>
        <v>39,95</v>
      </c>
      <c r="H117" s="206" t="str">
        <f t="shared" si="55"/>
        <v>39,95</v>
      </c>
      <c r="I117" s="206">
        <f t="shared" si="62"/>
        <v>42.95</v>
      </c>
      <c r="J117" s="218" t="s">
        <v>2089</v>
      </c>
      <c r="K117" s="207" t="str">
        <f t="shared" si="57"/>
        <v>863,47</v>
      </c>
      <c r="L117" s="208">
        <f t="shared" si="58"/>
        <v>864</v>
      </c>
      <c r="M117" s="209">
        <v>1</v>
      </c>
      <c r="N117" s="210">
        <v>60</v>
      </c>
      <c r="O117" s="211">
        <f t="shared" si="59"/>
        <v>924</v>
      </c>
      <c r="P117" s="212">
        <f t="shared" si="63"/>
        <v>924</v>
      </c>
      <c r="Q117" s="180"/>
      <c r="R117" s="180"/>
      <c r="S117" s="184">
        <v>16</v>
      </c>
      <c r="T117" s="184">
        <v>25</v>
      </c>
      <c r="U117" s="184">
        <f t="shared" si="60"/>
        <v>79</v>
      </c>
      <c r="V117" s="204">
        <f t="shared" si="61"/>
        <v>120</v>
      </c>
      <c r="Y117" s="199"/>
      <c r="Z117" s="199"/>
      <c r="AA117" s="201"/>
      <c r="AB117" s="202"/>
      <c r="AC117" s="199"/>
      <c r="AD117" s="199"/>
      <c r="AE117" s="199"/>
      <c r="AF117" s="199"/>
      <c r="AG117" s="199"/>
      <c r="AH117" s="199"/>
      <c r="AI117" s="199"/>
    </row>
    <row r="118" spans="1:35" ht="12">
      <c r="A118" s="180" t="str">
        <f t="shared" si="53"/>
        <v>LW1 10060Podstawowy</v>
      </c>
      <c r="B118" s="203" t="s">
        <v>93</v>
      </c>
      <c r="C118" s="168" t="s">
        <v>431</v>
      </c>
      <c r="D118" s="204">
        <v>100</v>
      </c>
      <c r="E118" s="182">
        <v>60</v>
      </c>
      <c r="F118" s="218" t="s">
        <v>2023</v>
      </c>
      <c r="G118" s="206" t="str">
        <f t="shared" si="54"/>
        <v>26,84</v>
      </c>
      <c r="H118" s="206" t="str">
        <f t="shared" si="55"/>
        <v>26,84</v>
      </c>
      <c r="I118" s="206">
        <f t="shared" si="62"/>
        <v>29.84</v>
      </c>
      <c r="J118" s="218" t="s">
        <v>2090</v>
      </c>
      <c r="K118" s="207" t="str">
        <f t="shared" si="57"/>
        <v>420,60</v>
      </c>
      <c r="L118" s="208">
        <f t="shared" si="58"/>
        <v>421</v>
      </c>
      <c r="M118" s="209">
        <v>1</v>
      </c>
      <c r="N118" s="210">
        <v>60</v>
      </c>
      <c r="O118" s="211">
        <f t="shared" si="59"/>
        <v>481</v>
      </c>
      <c r="P118" s="212">
        <f t="shared" si="63"/>
        <v>481</v>
      </c>
      <c r="Q118" s="180"/>
      <c r="R118" s="180"/>
      <c r="S118" s="184">
        <v>16</v>
      </c>
      <c r="T118" s="184">
        <v>25</v>
      </c>
      <c r="U118" s="184">
        <f t="shared" si="60"/>
        <v>55</v>
      </c>
      <c r="V118" s="204">
        <f t="shared" si="61"/>
        <v>96</v>
      </c>
      <c r="Y118" s="199"/>
      <c r="Z118" s="199"/>
      <c r="AA118" s="201"/>
      <c r="AB118" s="202"/>
      <c r="AC118" s="199"/>
      <c r="AD118" s="199"/>
      <c r="AE118" s="199"/>
      <c r="AF118" s="199"/>
      <c r="AG118" s="199"/>
      <c r="AH118" s="199"/>
      <c r="AI118" s="199"/>
    </row>
    <row r="119" spans="1:35" ht="12">
      <c r="A119" s="180" t="str">
        <f t="shared" si="53"/>
        <v>LW2 10060Podstawowy</v>
      </c>
      <c r="B119" s="203" t="s">
        <v>104</v>
      </c>
      <c r="C119" s="168" t="s">
        <v>431</v>
      </c>
      <c r="D119" s="204">
        <v>100</v>
      </c>
      <c r="E119" s="182">
        <v>60</v>
      </c>
      <c r="F119" s="218" t="s">
        <v>2024</v>
      </c>
      <c r="G119" s="206" t="str">
        <f t="shared" si="54"/>
        <v>32,48</v>
      </c>
      <c r="H119" s="206" t="str">
        <f t="shared" si="55"/>
        <v>32,48</v>
      </c>
      <c r="I119" s="206">
        <f t="shared" si="62"/>
        <v>35.479999999999997</v>
      </c>
      <c r="J119" s="218" t="s">
        <v>2091</v>
      </c>
      <c r="K119" s="207" t="str">
        <f t="shared" si="57"/>
        <v>474,98</v>
      </c>
      <c r="L119" s="208">
        <f t="shared" si="58"/>
        <v>475</v>
      </c>
      <c r="M119" s="209">
        <v>1</v>
      </c>
      <c r="N119" s="210">
        <v>60</v>
      </c>
      <c r="O119" s="211">
        <f t="shared" si="59"/>
        <v>535</v>
      </c>
      <c r="P119" s="212">
        <f t="shared" si="63"/>
        <v>535</v>
      </c>
      <c r="Q119" s="180"/>
      <c r="R119" s="180"/>
      <c r="S119" s="184">
        <v>16</v>
      </c>
      <c r="T119" s="184">
        <v>25</v>
      </c>
      <c r="U119" s="184">
        <f t="shared" si="60"/>
        <v>69</v>
      </c>
      <c r="V119" s="204">
        <f t="shared" si="61"/>
        <v>110</v>
      </c>
      <c r="Y119" s="199"/>
      <c r="Z119" s="199"/>
      <c r="AA119" s="199"/>
      <c r="AB119" s="199"/>
      <c r="AC119" s="199"/>
      <c r="AD119" s="199"/>
      <c r="AE119" s="199"/>
      <c r="AF119" s="199"/>
      <c r="AG119" s="199"/>
      <c r="AH119" s="199"/>
      <c r="AI119" s="199"/>
    </row>
    <row r="120" spans="1:35" ht="12">
      <c r="A120" s="180" t="str">
        <f t="shared" si="53"/>
        <v>LW3 10060Podstawowy</v>
      </c>
      <c r="B120" s="203" t="s">
        <v>106</v>
      </c>
      <c r="C120" s="168" t="s">
        <v>431</v>
      </c>
      <c r="D120" s="204">
        <v>100</v>
      </c>
      <c r="E120" s="182">
        <v>60</v>
      </c>
      <c r="F120" s="218" t="s">
        <v>2025</v>
      </c>
      <c r="G120" s="206" t="str">
        <f t="shared" si="54"/>
        <v>32,97</v>
      </c>
      <c r="H120" s="206" t="str">
        <f t="shared" si="55"/>
        <v>32,97</v>
      </c>
      <c r="I120" s="206">
        <f t="shared" si="62"/>
        <v>35.97</v>
      </c>
      <c r="J120" s="218" t="s">
        <v>2092</v>
      </c>
      <c r="K120" s="207" t="str">
        <f t="shared" si="57"/>
        <v>486,04</v>
      </c>
      <c r="L120" s="208">
        <f t="shared" si="58"/>
        <v>487</v>
      </c>
      <c r="M120" s="209">
        <v>1.08</v>
      </c>
      <c r="N120" s="210">
        <v>60</v>
      </c>
      <c r="O120" s="211">
        <f t="shared" si="59"/>
        <v>585.96</v>
      </c>
      <c r="P120" s="212">
        <f t="shared" si="63"/>
        <v>585</v>
      </c>
      <c r="Q120" s="180"/>
      <c r="R120" s="180"/>
      <c r="S120" s="184">
        <v>16</v>
      </c>
      <c r="T120" s="184">
        <v>25</v>
      </c>
      <c r="U120" s="184">
        <f t="shared" si="60"/>
        <v>69</v>
      </c>
      <c r="V120" s="204">
        <f t="shared" si="61"/>
        <v>110</v>
      </c>
      <c r="Y120" s="199"/>
      <c r="Z120" s="199"/>
      <c r="AA120" s="199"/>
      <c r="AB120" s="199"/>
      <c r="AC120" s="199"/>
      <c r="AD120" s="199"/>
      <c r="AE120" s="199"/>
      <c r="AF120" s="199"/>
      <c r="AG120" s="199"/>
      <c r="AH120" s="199"/>
      <c r="AI120" s="199"/>
    </row>
    <row r="121" spans="1:35" ht="12">
      <c r="A121" s="180" t="str">
        <f t="shared" si="53"/>
        <v>LW4 10060Podstawowy</v>
      </c>
      <c r="B121" s="203" t="s">
        <v>107</v>
      </c>
      <c r="C121" s="168" t="s">
        <v>431</v>
      </c>
      <c r="D121" s="204">
        <v>100</v>
      </c>
      <c r="E121" s="182">
        <v>60</v>
      </c>
      <c r="F121" s="218" t="s">
        <v>2026</v>
      </c>
      <c r="G121" s="206" t="str">
        <f t="shared" si="54"/>
        <v>36,48</v>
      </c>
      <c r="H121" s="206" t="str">
        <f t="shared" si="55"/>
        <v>36,48</v>
      </c>
      <c r="I121" s="206">
        <f t="shared" si="62"/>
        <v>39.479999999999997</v>
      </c>
      <c r="J121" s="218" t="s">
        <v>2093</v>
      </c>
      <c r="K121" s="207" t="str">
        <f t="shared" si="57"/>
        <v>581,70</v>
      </c>
      <c r="L121" s="208">
        <f t="shared" si="58"/>
        <v>582</v>
      </c>
      <c r="M121" s="209">
        <v>1</v>
      </c>
      <c r="N121" s="210">
        <v>60</v>
      </c>
      <c r="O121" s="211">
        <f t="shared" si="59"/>
        <v>642</v>
      </c>
      <c r="P121" s="212">
        <f t="shared" si="63"/>
        <v>642</v>
      </c>
      <c r="Q121" s="180"/>
      <c r="R121" s="180"/>
      <c r="S121" s="184">
        <v>16</v>
      </c>
      <c r="T121" s="184">
        <v>25</v>
      </c>
      <c r="U121" s="184">
        <f t="shared" si="60"/>
        <v>69</v>
      </c>
      <c r="V121" s="204">
        <f t="shared" si="61"/>
        <v>110</v>
      </c>
      <c r="Y121" s="199"/>
      <c r="Z121" s="199"/>
      <c r="AA121" s="199"/>
      <c r="AB121" s="199"/>
      <c r="AC121" s="199"/>
      <c r="AD121" s="199"/>
      <c r="AE121" s="199"/>
      <c r="AF121" s="199"/>
      <c r="AG121" s="199"/>
      <c r="AH121" s="199"/>
      <c r="AI121" s="199"/>
    </row>
    <row r="122" spans="1:35" ht="12">
      <c r="A122" s="180" t="str">
        <f t="shared" si="53"/>
        <v>LW5 10060Podstawowy</v>
      </c>
      <c r="B122" s="203" t="s">
        <v>108</v>
      </c>
      <c r="C122" s="168" t="s">
        <v>431</v>
      </c>
      <c r="D122" s="204">
        <v>100</v>
      </c>
      <c r="E122" s="182">
        <v>60</v>
      </c>
      <c r="F122" s="218" t="s">
        <v>2027</v>
      </c>
      <c r="G122" s="206" t="str">
        <f t="shared" si="54"/>
        <v>36,58</v>
      </c>
      <c r="H122" s="206" t="str">
        <f t="shared" si="55"/>
        <v>36,58</v>
      </c>
      <c r="I122" s="206">
        <f t="shared" si="62"/>
        <v>39.58</v>
      </c>
      <c r="J122" s="218" t="s">
        <v>2094</v>
      </c>
      <c r="K122" s="207" t="str">
        <f t="shared" si="57"/>
        <v>586,97</v>
      </c>
      <c r="L122" s="208">
        <f t="shared" si="58"/>
        <v>587</v>
      </c>
      <c r="M122" s="209">
        <v>1</v>
      </c>
      <c r="N122" s="210">
        <v>60</v>
      </c>
      <c r="O122" s="211">
        <f t="shared" si="59"/>
        <v>647</v>
      </c>
      <c r="P122" s="212">
        <f t="shared" si="63"/>
        <v>647</v>
      </c>
      <c r="Q122" s="180"/>
      <c r="R122" s="180"/>
      <c r="S122" s="184">
        <v>16</v>
      </c>
      <c r="T122" s="184">
        <v>25</v>
      </c>
      <c r="U122" s="184">
        <f t="shared" si="60"/>
        <v>69</v>
      </c>
      <c r="V122" s="204">
        <f t="shared" si="61"/>
        <v>110</v>
      </c>
      <c r="Y122" s="199"/>
      <c r="Z122" s="199"/>
      <c r="AA122" s="199"/>
      <c r="AB122" s="199"/>
      <c r="AC122" s="199"/>
      <c r="AD122" s="199"/>
      <c r="AE122" s="199"/>
      <c r="AF122" s="199"/>
      <c r="AG122" s="199"/>
      <c r="AH122" s="199"/>
      <c r="AI122" s="199"/>
    </row>
    <row r="123" spans="1:35" ht="12">
      <c r="A123" s="180" t="str">
        <f t="shared" si="53"/>
        <v>LW6 10060Podstawowy</v>
      </c>
      <c r="B123" s="203" t="s">
        <v>109</v>
      </c>
      <c r="C123" s="168" t="s">
        <v>431</v>
      </c>
      <c r="D123" s="204">
        <v>100</v>
      </c>
      <c r="E123" s="182">
        <v>60</v>
      </c>
      <c r="F123" s="218" t="s">
        <v>14</v>
      </c>
      <c r="G123" s="206" t="str">
        <f t="shared" si="54"/>
        <v>40,91</v>
      </c>
      <c r="H123" s="206" t="str">
        <f t="shared" si="55"/>
        <v>40,91</v>
      </c>
      <c r="I123" s="206">
        <f t="shared" si="62"/>
        <v>43.91</v>
      </c>
      <c r="J123" s="218" t="s">
        <v>2095</v>
      </c>
      <c r="K123" s="207" t="str">
        <f t="shared" si="57"/>
        <v>680,93</v>
      </c>
      <c r="L123" s="208">
        <f t="shared" si="58"/>
        <v>681</v>
      </c>
      <c r="M123" s="209">
        <v>1</v>
      </c>
      <c r="N123" s="210">
        <v>60</v>
      </c>
      <c r="O123" s="211">
        <f t="shared" si="59"/>
        <v>741</v>
      </c>
      <c r="P123" s="212">
        <f t="shared" si="63"/>
        <v>741</v>
      </c>
      <c r="Q123" s="180"/>
      <c r="R123" s="180"/>
      <c r="S123" s="184">
        <v>16</v>
      </c>
      <c r="T123" s="184">
        <v>25</v>
      </c>
      <c r="U123" s="184">
        <f t="shared" si="60"/>
        <v>79</v>
      </c>
      <c r="V123" s="204">
        <f t="shared" si="61"/>
        <v>120</v>
      </c>
      <c r="Y123" s="199"/>
      <c r="Z123" s="199"/>
      <c r="AA123" s="199"/>
      <c r="AB123" s="199"/>
      <c r="AC123" s="199"/>
      <c r="AD123" s="199"/>
      <c r="AE123" s="199"/>
      <c r="AF123" s="199"/>
      <c r="AG123" s="199"/>
      <c r="AH123" s="199"/>
      <c r="AI123" s="199"/>
    </row>
    <row r="124" spans="1:35" ht="12">
      <c r="A124" s="180" t="str">
        <f t="shared" si="53"/>
        <v>LW7 10060Podstawowy</v>
      </c>
      <c r="B124" s="203" t="s">
        <v>110</v>
      </c>
      <c r="C124" s="168" t="s">
        <v>431</v>
      </c>
      <c r="D124" s="204">
        <v>100</v>
      </c>
      <c r="E124" s="182">
        <v>60</v>
      </c>
      <c r="F124" s="218" t="s">
        <v>2028</v>
      </c>
      <c r="G124" s="206" t="str">
        <f t="shared" si="54"/>
        <v>35,41</v>
      </c>
      <c r="H124" s="206" t="str">
        <f t="shared" si="55"/>
        <v>35,41</v>
      </c>
      <c r="I124" s="206">
        <f t="shared" si="62"/>
        <v>38.409999999999997</v>
      </c>
      <c r="J124" s="218" t="s">
        <v>2096</v>
      </c>
      <c r="K124" s="207" t="str">
        <f t="shared" si="57"/>
        <v>578,32</v>
      </c>
      <c r="L124" s="208">
        <f t="shared" si="58"/>
        <v>579</v>
      </c>
      <c r="M124" s="209">
        <v>1</v>
      </c>
      <c r="N124" s="210">
        <v>60</v>
      </c>
      <c r="O124" s="211">
        <f t="shared" si="59"/>
        <v>639</v>
      </c>
      <c r="P124" s="212">
        <f t="shared" si="63"/>
        <v>639</v>
      </c>
      <c r="Q124" s="180"/>
      <c r="R124" s="180"/>
      <c r="S124" s="184">
        <v>16</v>
      </c>
      <c r="T124" s="184">
        <v>25</v>
      </c>
      <c r="U124" s="184">
        <f t="shared" si="60"/>
        <v>69</v>
      </c>
      <c r="V124" s="204">
        <f t="shared" si="61"/>
        <v>110</v>
      </c>
      <c r="Y124" s="199"/>
      <c r="Z124" s="199"/>
      <c r="AA124" s="199"/>
      <c r="AB124" s="199"/>
      <c r="AC124" s="199"/>
      <c r="AD124" s="199"/>
      <c r="AE124" s="199"/>
      <c r="AF124" s="199"/>
      <c r="AG124" s="199"/>
      <c r="AH124" s="199"/>
      <c r="AI124" s="199"/>
    </row>
    <row r="125" spans="1:35" ht="12">
      <c r="A125" s="180" t="str">
        <f t="shared" si="53"/>
        <v>LW8 10060Podstawowy</v>
      </c>
      <c r="B125" s="203" t="s">
        <v>111</v>
      </c>
      <c r="C125" s="168" t="s">
        <v>431</v>
      </c>
      <c r="D125" s="204">
        <v>100</v>
      </c>
      <c r="E125" s="182">
        <v>60</v>
      </c>
      <c r="F125" s="218" t="s">
        <v>2029</v>
      </c>
      <c r="G125" s="206" t="str">
        <f t="shared" si="54"/>
        <v>37,7</v>
      </c>
      <c r="H125" s="206" t="str">
        <f t="shared" si="55"/>
        <v>37,7</v>
      </c>
      <c r="I125" s="206">
        <f t="shared" si="62"/>
        <v>40.700000000000003</v>
      </c>
      <c r="J125" s="218" t="s">
        <v>2097</v>
      </c>
      <c r="K125" s="207" t="str">
        <f t="shared" si="57"/>
        <v>635,52</v>
      </c>
      <c r="L125" s="208">
        <f t="shared" si="58"/>
        <v>636</v>
      </c>
      <c r="M125" s="209">
        <v>1</v>
      </c>
      <c r="N125" s="210">
        <v>60</v>
      </c>
      <c r="O125" s="211">
        <f t="shared" si="59"/>
        <v>696</v>
      </c>
      <c r="P125" s="212">
        <f t="shared" si="63"/>
        <v>696</v>
      </c>
      <c r="Q125" s="180"/>
      <c r="R125" s="180"/>
      <c r="S125" s="184">
        <v>16</v>
      </c>
      <c r="T125" s="184">
        <v>25</v>
      </c>
      <c r="U125" s="184">
        <f t="shared" si="60"/>
        <v>79</v>
      </c>
      <c r="V125" s="204">
        <f t="shared" si="61"/>
        <v>120</v>
      </c>
      <c r="Y125" s="199"/>
      <c r="Z125" s="199"/>
      <c r="AA125" s="199"/>
      <c r="AB125" s="199"/>
      <c r="AC125" s="199"/>
      <c r="AD125" s="199"/>
      <c r="AE125" s="199"/>
      <c r="AF125" s="199"/>
      <c r="AG125" s="199"/>
      <c r="AH125" s="199"/>
      <c r="AI125" s="199"/>
    </row>
    <row r="126" spans="1:35" ht="12">
      <c r="A126" s="180" t="str">
        <f t="shared" si="53"/>
        <v>LW9 10060Podstawowy</v>
      </c>
      <c r="B126" s="203" t="s">
        <v>112</v>
      </c>
      <c r="C126" s="168" t="s">
        <v>431</v>
      </c>
      <c r="D126" s="204">
        <v>100</v>
      </c>
      <c r="E126" s="182">
        <v>60</v>
      </c>
      <c r="F126" s="218" t="s">
        <v>2030</v>
      </c>
      <c r="G126" s="206" t="str">
        <f t="shared" si="54"/>
        <v>37,06</v>
      </c>
      <c r="H126" s="206" t="str">
        <f t="shared" si="55"/>
        <v>37,06</v>
      </c>
      <c r="I126" s="206">
        <f t="shared" si="62"/>
        <v>40.06</v>
      </c>
      <c r="J126" s="218" t="s">
        <v>2098</v>
      </c>
      <c r="K126" s="207" t="str">
        <f t="shared" si="57"/>
        <v>654,61</v>
      </c>
      <c r="L126" s="208">
        <f t="shared" si="58"/>
        <v>655</v>
      </c>
      <c r="M126" s="209">
        <v>1</v>
      </c>
      <c r="N126" s="210">
        <v>60</v>
      </c>
      <c r="O126" s="211">
        <f t="shared" si="59"/>
        <v>715</v>
      </c>
      <c r="P126" s="212">
        <f t="shared" si="63"/>
        <v>715</v>
      </c>
      <c r="Q126" s="180"/>
      <c r="R126" s="180"/>
      <c r="S126" s="184">
        <v>16</v>
      </c>
      <c r="T126" s="184">
        <v>25</v>
      </c>
      <c r="U126" s="184">
        <f t="shared" si="60"/>
        <v>79</v>
      </c>
      <c r="V126" s="204">
        <f t="shared" si="61"/>
        <v>120</v>
      </c>
      <c r="Y126" s="199"/>
      <c r="Z126" s="199"/>
      <c r="AA126" s="199"/>
      <c r="AB126" s="199"/>
      <c r="AC126" s="199"/>
      <c r="AD126" s="199"/>
      <c r="AE126" s="199"/>
      <c r="AF126" s="199"/>
      <c r="AG126" s="199"/>
      <c r="AH126" s="199"/>
      <c r="AI126" s="199"/>
    </row>
    <row r="127" spans="1:35" ht="12">
      <c r="A127" s="180" t="str">
        <f t="shared" si="53"/>
        <v>LW10 10060Podstawowy</v>
      </c>
      <c r="B127" s="203" t="s">
        <v>94</v>
      </c>
      <c r="C127" s="168" t="s">
        <v>431</v>
      </c>
      <c r="D127" s="204">
        <v>100</v>
      </c>
      <c r="E127" s="182">
        <v>60</v>
      </c>
      <c r="F127" s="218" t="s">
        <v>36</v>
      </c>
      <c r="G127" s="206" t="str">
        <f t="shared" si="54"/>
        <v>39,34</v>
      </c>
      <c r="H127" s="206" t="str">
        <f t="shared" si="55"/>
        <v>39,34</v>
      </c>
      <c r="I127" s="206">
        <f t="shared" si="62"/>
        <v>42.34</v>
      </c>
      <c r="J127" s="218" t="s">
        <v>1959</v>
      </c>
      <c r="K127" s="207" t="str">
        <f t="shared" si="57"/>
        <v>734,10</v>
      </c>
      <c r="L127" s="208">
        <f t="shared" si="58"/>
        <v>735</v>
      </c>
      <c r="M127" s="209">
        <v>1</v>
      </c>
      <c r="N127" s="210">
        <v>60</v>
      </c>
      <c r="O127" s="211">
        <f t="shared" si="59"/>
        <v>795</v>
      </c>
      <c r="P127" s="212">
        <f t="shared" si="63"/>
        <v>795</v>
      </c>
      <c r="Q127" s="180"/>
      <c r="R127" s="180"/>
      <c r="S127" s="184">
        <v>16</v>
      </c>
      <c r="T127" s="184">
        <v>25</v>
      </c>
      <c r="U127" s="184">
        <f t="shared" si="60"/>
        <v>79</v>
      </c>
      <c r="V127" s="204">
        <f t="shared" si="61"/>
        <v>120</v>
      </c>
      <c r="Y127" s="199"/>
      <c r="Z127" s="199"/>
      <c r="AA127" s="201"/>
      <c r="AB127" s="202"/>
      <c r="AC127" s="199"/>
      <c r="AD127" s="199"/>
      <c r="AE127" s="199"/>
      <c r="AF127" s="199"/>
      <c r="AG127" s="199"/>
      <c r="AH127" s="199"/>
      <c r="AI127" s="199"/>
    </row>
    <row r="128" spans="1:35" ht="12">
      <c r="A128" s="180" t="str">
        <f t="shared" si="53"/>
        <v>LW11 10060Podstawowy</v>
      </c>
      <c r="B128" s="203" t="s">
        <v>95</v>
      </c>
      <c r="C128" s="168" t="s">
        <v>431</v>
      </c>
      <c r="D128" s="204">
        <v>100</v>
      </c>
      <c r="E128" s="182">
        <v>60</v>
      </c>
      <c r="F128" s="218" t="s">
        <v>2031</v>
      </c>
      <c r="G128" s="206" t="str">
        <f t="shared" si="54"/>
        <v>40,15</v>
      </c>
      <c r="H128" s="206" t="str">
        <f t="shared" si="55"/>
        <v>40,15</v>
      </c>
      <c r="I128" s="206">
        <f t="shared" si="62"/>
        <v>43.15</v>
      </c>
      <c r="J128" s="218" t="s">
        <v>2099</v>
      </c>
      <c r="K128" s="207" t="str">
        <f t="shared" si="57"/>
        <v>590,24</v>
      </c>
      <c r="L128" s="208">
        <f t="shared" si="58"/>
        <v>591</v>
      </c>
      <c r="M128" s="209">
        <v>1</v>
      </c>
      <c r="N128" s="210">
        <v>60</v>
      </c>
      <c r="O128" s="211">
        <f t="shared" si="59"/>
        <v>651</v>
      </c>
      <c r="P128" s="212">
        <f t="shared" si="63"/>
        <v>651</v>
      </c>
      <c r="Q128" s="180"/>
      <c r="R128" s="180"/>
      <c r="S128" s="184">
        <v>16</v>
      </c>
      <c r="T128" s="184">
        <v>25</v>
      </c>
      <c r="U128" s="184">
        <f t="shared" si="60"/>
        <v>79</v>
      </c>
      <c r="V128" s="204">
        <f t="shared" si="61"/>
        <v>120</v>
      </c>
      <c r="Y128" s="199"/>
      <c r="Z128" s="199"/>
      <c r="AA128" s="201"/>
      <c r="AB128" s="202"/>
      <c r="AC128" s="199"/>
      <c r="AD128" s="199"/>
      <c r="AE128" s="199"/>
      <c r="AF128" s="199"/>
      <c r="AG128" s="199"/>
      <c r="AH128" s="199"/>
      <c r="AI128" s="199"/>
    </row>
    <row r="129" spans="1:35" ht="12">
      <c r="A129" s="180" t="str">
        <f t="shared" si="53"/>
        <v>LW12 10060Podstawowy</v>
      </c>
      <c r="B129" s="203" t="s">
        <v>96</v>
      </c>
      <c r="C129" s="168" t="s">
        <v>431</v>
      </c>
      <c r="D129" s="204">
        <v>100</v>
      </c>
      <c r="E129" s="182">
        <v>60</v>
      </c>
      <c r="F129" s="218" t="s">
        <v>2032</v>
      </c>
      <c r="G129" s="206" t="str">
        <f t="shared" si="54"/>
        <v>42,43</v>
      </c>
      <c r="H129" s="206" t="str">
        <f t="shared" si="55"/>
        <v>42,43</v>
      </c>
      <c r="I129" s="206">
        <f t="shared" si="62"/>
        <v>45.43</v>
      </c>
      <c r="J129" s="218" t="s">
        <v>2100</v>
      </c>
      <c r="K129" s="207" t="str">
        <f t="shared" si="57"/>
        <v>715,42</v>
      </c>
      <c r="L129" s="208">
        <f t="shared" si="58"/>
        <v>716</v>
      </c>
      <c r="M129" s="209">
        <v>1</v>
      </c>
      <c r="N129" s="210">
        <v>60</v>
      </c>
      <c r="O129" s="211">
        <f t="shared" si="59"/>
        <v>776</v>
      </c>
      <c r="P129" s="212">
        <f t="shared" si="63"/>
        <v>776</v>
      </c>
      <c r="Q129" s="180"/>
      <c r="R129" s="180"/>
      <c r="S129" s="184">
        <v>16</v>
      </c>
      <c r="T129" s="184">
        <v>25</v>
      </c>
      <c r="U129" s="184">
        <f t="shared" si="60"/>
        <v>79</v>
      </c>
      <c r="V129" s="204">
        <f t="shared" si="61"/>
        <v>120</v>
      </c>
      <c r="Y129" s="199"/>
      <c r="Z129" s="199"/>
      <c r="AA129" s="201"/>
      <c r="AB129" s="202"/>
      <c r="AC129" s="199"/>
      <c r="AD129" s="199"/>
      <c r="AE129" s="199"/>
      <c r="AF129" s="199"/>
      <c r="AG129" s="199"/>
      <c r="AH129" s="199"/>
      <c r="AI129" s="199"/>
    </row>
    <row r="130" spans="1:35" ht="12">
      <c r="A130" s="180" t="str">
        <f t="shared" si="53"/>
        <v>LW13 10060Podstawowy</v>
      </c>
      <c r="B130" s="203" t="s">
        <v>97</v>
      </c>
      <c r="C130" s="168" t="s">
        <v>431</v>
      </c>
      <c r="D130" s="204">
        <v>100</v>
      </c>
      <c r="E130" s="182">
        <v>60</v>
      </c>
      <c r="F130" s="218" t="s">
        <v>2033</v>
      </c>
      <c r="G130" s="206" t="str">
        <f t="shared" si="54"/>
        <v>41,28</v>
      </c>
      <c r="H130" s="206" t="str">
        <f t="shared" si="55"/>
        <v>41,28</v>
      </c>
      <c r="I130" s="206">
        <f t="shared" si="62"/>
        <v>44.28</v>
      </c>
      <c r="J130" s="218" t="s">
        <v>2101</v>
      </c>
      <c r="K130" s="207" t="str">
        <f t="shared" si="57"/>
        <v>690,91</v>
      </c>
      <c r="L130" s="208">
        <f t="shared" si="58"/>
        <v>691</v>
      </c>
      <c r="M130" s="209">
        <v>1</v>
      </c>
      <c r="N130" s="210">
        <v>60</v>
      </c>
      <c r="O130" s="211">
        <f t="shared" si="59"/>
        <v>751</v>
      </c>
      <c r="P130" s="212">
        <f t="shared" si="63"/>
        <v>751</v>
      </c>
      <c r="Q130" s="180"/>
      <c r="R130" s="180"/>
      <c r="S130" s="184">
        <v>16</v>
      </c>
      <c r="T130" s="184">
        <v>25</v>
      </c>
      <c r="U130" s="184">
        <f t="shared" si="60"/>
        <v>79</v>
      </c>
      <c r="V130" s="204">
        <f t="shared" si="61"/>
        <v>120</v>
      </c>
      <c r="Y130" s="199"/>
      <c r="Z130" s="199"/>
      <c r="AA130" s="201"/>
      <c r="AB130" s="202"/>
      <c r="AC130" s="199"/>
      <c r="AD130" s="199"/>
      <c r="AE130" s="199"/>
      <c r="AF130" s="199"/>
      <c r="AG130" s="199"/>
      <c r="AH130" s="199"/>
      <c r="AI130" s="199"/>
    </row>
    <row r="131" spans="1:35" ht="12">
      <c r="A131" s="180" t="str">
        <f t="shared" si="53"/>
        <v>LW14 10060Podstawowy</v>
      </c>
      <c r="B131" s="203" t="s">
        <v>98</v>
      </c>
      <c r="C131" s="168" t="s">
        <v>431</v>
      </c>
      <c r="D131" s="204">
        <v>100</v>
      </c>
      <c r="E131" s="182">
        <v>60</v>
      </c>
      <c r="F131" s="218" t="s">
        <v>2034</v>
      </c>
      <c r="G131" s="206" t="str">
        <f t="shared" si="54"/>
        <v>42,94</v>
      </c>
      <c r="H131" s="206" t="str">
        <f t="shared" si="55"/>
        <v>42,94</v>
      </c>
      <c r="I131" s="206">
        <f t="shared" si="62"/>
        <v>45.94</v>
      </c>
      <c r="J131" s="218" t="s">
        <v>2102</v>
      </c>
      <c r="K131" s="207" t="str">
        <f t="shared" si="57"/>
        <v>774,98</v>
      </c>
      <c r="L131" s="208">
        <f t="shared" si="58"/>
        <v>775</v>
      </c>
      <c r="M131" s="209">
        <v>1</v>
      </c>
      <c r="N131" s="210">
        <v>60</v>
      </c>
      <c r="O131" s="211">
        <f t="shared" si="59"/>
        <v>835</v>
      </c>
      <c r="P131" s="212">
        <f t="shared" si="63"/>
        <v>835</v>
      </c>
      <c r="Q131" s="180"/>
      <c r="R131" s="180"/>
      <c r="S131" s="184">
        <v>16</v>
      </c>
      <c r="T131" s="184">
        <v>25</v>
      </c>
      <c r="U131" s="184">
        <f t="shared" si="60"/>
        <v>79</v>
      </c>
      <c r="V131" s="204">
        <f t="shared" si="61"/>
        <v>120</v>
      </c>
      <c r="Y131" s="199"/>
      <c r="Z131" s="199"/>
      <c r="AA131" s="201"/>
      <c r="AB131" s="202"/>
      <c r="AC131" s="199"/>
      <c r="AD131" s="199"/>
      <c r="AE131" s="199"/>
      <c r="AF131" s="199"/>
      <c r="AG131" s="199"/>
      <c r="AH131" s="199"/>
      <c r="AI131" s="199"/>
    </row>
    <row r="132" spans="1:35" ht="12">
      <c r="A132" s="180" t="str">
        <f t="shared" si="53"/>
        <v>LW15 10060Podstawowy</v>
      </c>
      <c r="B132" s="203" t="s">
        <v>99</v>
      </c>
      <c r="C132" s="168" t="s">
        <v>431</v>
      </c>
      <c r="D132" s="204">
        <v>100</v>
      </c>
      <c r="E132" s="182">
        <v>60</v>
      </c>
      <c r="F132" s="218" t="s">
        <v>2035</v>
      </c>
      <c r="G132" s="206" t="str">
        <f t="shared" si="54"/>
        <v>39,61</v>
      </c>
      <c r="H132" s="206" t="str">
        <f t="shared" si="55"/>
        <v>39,61</v>
      </c>
      <c r="I132" s="206">
        <f t="shared" si="62"/>
        <v>42.61</v>
      </c>
      <c r="J132" s="218" t="s">
        <v>2103</v>
      </c>
      <c r="K132" s="207" t="str">
        <f t="shared" si="57"/>
        <v>584,56</v>
      </c>
      <c r="L132" s="208">
        <f t="shared" si="58"/>
        <v>585</v>
      </c>
      <c r="M132" s="209">
        <v>1</v>
      </c>
      <c r="N132" s="210">
        <v>60</v>
      </c>
      <c r="O132" s="211">
        <f t="shared" si="59"/>
        <v>645</v>
      </c>
      <c r="P132" s="212">
        <f t="shared" si="63"/>
        <v>645</v>
      </c>
      <c r="Q132" s="180"/>
      <c r="R132" s="180"/>
      <c r="S132" s="184">
        <v>16</v>
      </c>
      <c r="T132" s="184">
        <v>25</v>
      </c>
      <c r="U132" s="184">
        <f t="shared" si="60"/>
        <v>79</v>
      </c>
      <c r="V132" s="204">
        <f t="shared" si="61"/>
        <v>120</v>
      </c>
      <c r="Y132" s="199"/>
      <c r="Z132" s="199"/>
      <c r="AA132" s="201"/>
      <c r="AB132" s="202"/>
      <c r="AC132" s="199"/>
      <c r="AD132" s="199"/>
      <c r="AE132" s="199"/>
      <c r="AF132" s="199"/>
      <c r="AG132" s="199"/>
      <c r="AH132" s="199"/>
      <c r="AI132" s="199"/>
    </row>
    <row r="133" spans="1:35" ht="12">
      <c r="A133" s="180" t="str">
        <f t="shared" si="53"/>
        <v>LW16 10060Podstawowy</v>
      </c>
      <c r="B133" s="203" t="s">
        <v>100</v>
      </c>
      <c r="C133" s="168" t="s">
        <v>431</v>
      </c>
      <c r="D133" s="204">
        <v>100</v>
      </c>
      <c r="E133" s="182">
        <v>60</v>
      </c>
      <c r="F133" s="218" t="s">
        <v>2036</v>
      </c>
      <c r="G133" s="206" t="str">
        <f t="shared" si="54"/>
        <v>41,92</v>
      </c>
      <c r="H133" s="206" t="str">
        <f t="shared" si="55"/>
        <v>41,92</v>
      </c>
      <c r="I133" s="206">
        <f t="shared" si="62"/>
        <v>44.92</v>
      </c>
      <c r="J133" s="218" t="s">
        <v>2104</v>
      </c>
      <c r="K133" s="207" t="str">
        <f t="shared" si="57"/>
        <v>710,11</v>
      </c>
      <c r="L133" s="208">
        <f t="shared" si="58"/>
        <v>711</v>
      </c>
      <c r="M133" s="209">
        <v>1</v>
      </c>
      <c r="N133" s="210">
        <v>60</v>
      </c>
      <c r="O133" s="211">
        <f t="shared" si="59"/>
        <v>771</v>
      </c>
      <c r="P133" s="212">
        <f t="shared" si="63"/>
        <v>771</v>
      </c>
      <c r="Q133" s="180"/>
      <c r="R133" s="180"/>
      <c r="S133" s="184">
        <v>16</v>
      </c>
      <c r="T133" s="184">
        <v>25</v>
      </c>
      <c r="U133" s="184">
        <f t="shared" si="60"/>
        <v>79</v>
      </c>
      <c r="V133" s="204">
        <f t="shared" si="61"/>
        <v>120</v>
      </c>
      <c r="Y133" s="199"/>
      <c r="Z133" s="199"/>
      <c r="AA133" s="199"/>
      <c r="AB133" s="199"/>
      <c r="AC133" s="199"/>
      <c r="AD133" s="199"/>
      <c r="AE133" s="199"/>
      <c r="AF133" s="199"/>
      <c r="AG133" s="199"/>
      <c r="AH133" s="199"/>
      <c r="AI133" s="199"/>
    </row>
    <row r="134" spans="1:35" ht="12">
      <c r="A134" s="180" t="str">
        <f t="shared" si="53"/>
        <v>LW17 10060Podstawowy</v>
      </c>
      <c r="B134" s="203" t="s">
        <v>101</v>
      </c>
      <c r="C134" s="168" t="s">
        <v>431</v>
      </c>
      <c r="D134" s="204">
        <v>100</v>
      </c>
      <c r="E134" s="182">
        <v>60</v>
      </c>
      <c r="F134" s="218" t="s">
        <v>37</v>
      </c>
      <c r="G134" s="206" t="str">
        <f t="shared" si="54"/>
        <v>41,82</v>
      </c>
      <c r="H134" s="206" t="str">
        <f t="shared" si="55"/>
        <v>41,82</v>
      </c>
      <c r="I134" s="206">
        <f t="shared" si="62"/>
        <v>44.82</v>
      </c>
      <c r="J134" s="218" t="s">
        <v>2105</v>
      </c>
      <c r="K134" s="207" t="str">
        <f t="shared" si="57"/>
        <v>744,13</v>
      </c>
      <c r="L134" s="208">
        <f t="shared" si="58"/>
        <v>745</v>
      </c>
      <c r="M134" s="209">
        <v>1</v>
      </c>
      <c r="N134" s="210">
        <v>60</v>
      </c>
      <c r="O134" s="211">
        <f t="shared" si="59"/>
        <v>805</v>
      </c>
      <c r="P134" s="212">
        <f t="shared" si="63"/>
        <v>805</v>
      </c>
      <c r="Q134" s="180"/>
      <c r="R134" s="180"/>
      <c r="S134" s="184">
        <v>16</v>
      </c>
      <c r="T134" s="184">
        <v>25</v>
      </c>
      <c r="U134" s="184">
        <f t="shared" si="60"/>
        <v>79</v>
      </c>
      <c r="V134" s="204">
        <f t="shared" si="61"/>
        <v>120</v>
      </c>
      <c r="Y134" s="199"/>
      <c r="Z134" s="199"/>
      <c r="AA134" s="199"/>
      <c r="AB134" s="201"/>
      <c r="AC134" s="199"/>
      <c r="AD134" s="199"/>
      <c r="AE134" s="199"/>
      <c r="AF134" s="199"/>
      <c r="AG134" s="199"/>
      <c r="AH134" s="199"/>
      <c r="AI134" s="199"/>
    </row>
    <row r="135" spans="1:35" ht="11.25" customHeight="1">
      <c r="A135" s="180" t="str">
        <f t="shared" si="53"/>
        <v>LW18 10060Podstawowy</v>
      </c>
      <c r="B135" s="203" t="s">
        <v>102</v>
      </c>
      <c r="C135" s="168" t="s">
        <v>431</v>
      </c>
      <c r="D135" s="204">
        <v>100</v>
      </c>
      <c r="E135" s="182">
        <v>60</v>
      </c>
      <c r="F135" s="218" t="s">
        <v>52</v>
      </c>
      <c r="G135" s="206" t="str">
        <f t="shared" si="54"/>
        <v>44,1</v>
      </c>
      <c r="H135" s="206" t="str">
        <f t="shared" si="55"/>
        <v>44,1</v>
      </c>
      <c r="I135" s="206">
        <f t="shared" si="62"/>
        <v>47.1</v>
      </c>
      <c r="J135" s="218" t="s">
        <v>2106</v>
      </c>
      <c r="K135" s="207" t="str">
        <f t="shared" si="57"/>
        <v>848,21</v>
      </c>
      <c r="L135" s="208">
        <f t="shared" si="58"/>
        <v>849</v>
      </c>
      <c r="M135" s="209">
        <v>1</v>
      </c>
      <c r="N135" s="210">
        <v>60</v>
      </c>
      <c r="O135" s="211">
        <f t="shared" si="59"/>
        <v>909</v>
      </c>
      <c r="P135" s="212">
        <f t="shared" si="63"/>
        <v>909</v>
      </c>
      <c r="Q135" s="180"/>
      <c r="R135" s="180"/>
      <c r="S135" s="184">
        <v>16</v>
      </c>
      <c r="T135" s="184">
        <v>25</v>
      </c>
      <c r="U135" s="184">
        <f t="shared" si="60"/>
        <v>79</v>
      </c>
      <c r="V135" s="204">
        <f t="shared" si="61"/>
        <v>120</v>
      </c>
      <c r="Y135" s="199"/>
      <c r="Z135" s="199"/>
      <c r="AA135" s="199"/>
      <c r="AB135" s="199"/>
      <c r="AC135" s="199"/>
      <c r="AD135" s="199"/>
      <c r="AE135" s="199"/>
      <c r="AF135" s="199"/>
      <c r="AG135" s="199"/>
      <c r="AH135" s="199"/>
      <c r="AI135" s="199"/>
    </row>
    <row r="136" spans="1:35" ht="12">
      <c r="A136" s="180" t="str">
        <f t="shared" si="53"/>
        <v>LW19 10060Podstawowy</v>
      </c>
      <c r="B136" s="203" t="s">
        <v>103</v>
      </c>
      <c r="C136" s="168" t="s">
        <v>431</v>
      </c>
      <c r="D136" s="204">
        <v>100</v>
      </c>
      <c r="E136" s="182">
        <v>60</v>
      </c>
      <c r="F136" s="218" t="s">
        <v>2037</v>
      </c>
      <c r="G136" s="206" t="str">
        <f t="shared" si="54"/>
        <v>40,17</v>
      </c>
      <c r="H136" s="206" t="str">
        <f t="shared" si="55"/>
        <v>40,17</v>
      </c>
      <c r="I136" s="206">
        <f t="shared" ref="I136:I151" si="64">H136+3</f>
        <v>43.17</v>
      </c>
      <c r="J136" s="218" t="s">
        <v>2107</v>
      </c>
      <c r="K136" s="207" t="str">
        <f t="shared" si="57"/>
        <v>660,52</v>
      </c>
      <c r="L136" s="208">
        <f t="shared" si="58"/>
        <v>661</v>
      </c>
      <c r="M136" s="209">
        <v>1</v>
      </c>
      <c r="N136" s="210">
        <v>60</v>
      </c>
      <c r="O136" s="211">
        <f t="shared" si="59"/>
        <v>721</v>
      </c>
      <c r="P136" s="212">
        <f t="shared" si="63"/>
        <v>721</v>
      </c>
      <c r="Q136" s="180"/>
      <c r="R136" s="180"/>
      <c r="S136" s="184">
        <v>16</v>
      </c>
      <c r="T136" s="184">
        <v>25</v>
      </c>
      <c r="U136" s="184">
        <f t="shared" si="60"/>
        <v>79</v>
      </c>
      <c r="V136" s="204">
        <f t="shared" si="61"/>
        <v>120</v>
      </c>
      <c r="Y136" s="199"/>
      <c r="Z136" s="199"/>
      <c r="AA136" s="199"/>
      <c r="AB136" s="199"/>
      <c r="AC136" s="199"/>
      <c r="AD136" s="199"/>
      <c r="AE136" s="199"/>
      <c r="AF136" s="199"/>
      <c r="AG136" s="199"/>
      <c r="AH136" s="199"/>
      <c r="AI136" s="199"/>
    </row>
    <row r="137" spans="1:35" ht="12">
      <c r="A137" s="180" t="str">
        <f t="shared" si="53"/>
        <v>LW20 10060Podstawowy</v>
      </c>
      <c r="B137" s="203" t="s">
        <v>105</v>
      </c>
      <c r="C137" s="168" t="s">
        <v>431</v>
      </c>
      <c r="D137" s="204">
        <v>100</v>
      </c>
      <c r="E137" s="182">
        <v>60</v>
      </c>
      <c r="F137" s="218" t="s">
        <v>2038</v>
      </c>
      <c r="G137" s="206" t="str">
        <f t="shared" si="54"/>
        <v>42,49</v>
      </c>
      <c r="H137" s="206" t="str">
        <f t="shared" si="55"/>
        <v>42,49</v>
      </c>
      <c r="I137" s="206">
        <f t="shared" si="64"/>
        <v>45.49</v>
      </c>
      <c r="J137" s="218" t="s">
        <v>2108</v>
      </c>
      <c r="K137" s="207" t="str">
        <f t="shared" si="57"/>
        <v>740,40</v>
      </c>
      <c r="L137" s="208">
        <f t="shared" si="58"/>
        <v>741</v>
      </c>
      <c r="M137" s="209">
        <v>1</v>
      </c>
      <c r="N137" s="210">
        <v>60</v>
      </c>
      <c r="O137" s="211">
        <f t="shared" si="59"/>
        <v>801</v>
      </c>
      <c r="P137" s="212">
        <f t="shared" si="63"/>
        <v>801</v>
      </c>
      <c r="Q137" s="180"/>
      <c r="R137" s="180"/>
      <c r="S137" s="184">
        <v>16</v>
      </c>
      <c r="T137" s="184">
        <v>25</v>
      </c>
      <c r="U137" s="184">
        <f t="shared" si="60"/>
        <v>79</v>
      </c>
      <c r="V137" s="204">
        <f t="shared" si="61"/>
        <v>120</v>
      </c>
      <c r="Y137" s="199"/>
      <c r="Z137" s="199"/>
      <c r="AA137" s="199"/>
      <c r="AB137" s="199"/>
      <c r="AC137" s="199"/>
      <c r="AD137" s="199"/>
      <c r="AE137" s="199"/>
      <c r="AF137" s="199"/>
      <c r="AG137" s="199"/>
      <c r="AH137" s="199"/>
      <c r="AI137" s="199"/>
    </row>
    <row r="138" spans="1:35" ht="12">
      <c r="A138" s="180" t="str">
        <f t="shared" si="53"/>
        <v>LW2510060Podstawowy</v>
      </c>
      <c r="B138" s="203" t="s">
        <v>559</v>
      </c>
      <c r="C138" s="168" t="s">
        <v>431</v>
      </c>
      <c r="D138" s="204">
        <v>100</v>
      </c>
      <c r="E138" s="182">
        <v>60</v>
      </c>
      <c r="F138" s="218" t="s">
        <v>2039</v>
      </c>
      <c r="G138" s="206" t="str">
        <f t="shared" si="54"/>
        <v>33,13</v>
      </c>
      <c r="H138" s="206" t="str">
        <f t="shared" si="55"/>
        <v>33,13</v>
      </c>
      <c r="I138" s="206">
        <f t="shared" si="64"/>
        <v>36.130000000000003</v>
      </c>
      <c r="J138" s="218" t="s">
        <v>2109</v>
      </c>
      <c r="K138" s="207" t="str">
        <f t="shared" si="57"/>
        <v>589,07</v>
      </c>
      <c r="L138" s="208">
        <f t="shared" si="58"/>
        <v>590</v>
      </c>
      <c r="M138" s="209">
        <v>1</v>
      </c>
      <c r="N138" s="210">
        <v>60</v>
      </c>
      <c r="O138" s="211">
        <f t="shared" si="59"/>
        <v>650</v>
      </c>
      <c r="P138" s="212">
        <f t="shared" si="63"/>
        <v>650</v>
      </c>
      <c r="Q138" s="180"/>
      <c r="R138" s="180"/>
      <c r="S138" s="184">
        <v>16</v>
      </c>
      <c r="T138" s="184">
        <v>25</v>
      </c>
      <c r="U138" s="184">
        <f t="shared" si="60"/>
        <v>69</v>
      </c>
      <c r="V138" s="204">
        <f t="shared" si="61"/>
        <v>110</v>
      </c>
      <c r="Y138" s="199"/>
      <c r="Z138" s="199"/>
      <c r="AA138" s="199"/>
      <c r="AB138" s="199"/>
      <c r="AC138" s="199"/>
      <c r="AD138" s="199"/>
      <c r="AE138" s="199"/>
      <c r="AF138" s="199"/>
      <c r="AG138" s="199"/>
      <c r="AH138" s="199"/>
      <c r="AI138" s="199"/>
    </row>
    <row r="139" spans="1:35" ht="12">
      <c r="A139" s="180" t="str">
        <f t="shared" si="53"/>
        <v>LW2610060Podstawowy</v>
      </c>
      <c r="B139" s="203" t="s">
        <v>560</v>
      </c>
      <c r="C139" s="168" t="s">
        <v>431</v>
      </c>
      <c r="D139" s="204">
        <v>100</v>
      </c>
      <c r="E139" s="182">
        <v>60</v>
      </c>
      <c r="F139" s="218" t="s">
        <v>2040</v>
      </c>
      <c r="G139" s="206" t="str">
        <f t="shared" si="54"/>
        <v>35,25</v>
      </c>
      <c r="H139" s="206" t="str">
        <f t="shared" si="55"/>
        <v>35,25</v>
      </c>
      <c r="I139" s="206">
        <f t="shared" si="64"/>
        <v>38.25</v>
      </c>
      <c r="J139" s="218" t="s">
        <v>2110</v>
      </c>
      <c r="K139" s="207" t="str">
        <f t="shared" si="57"/>
        <v>701,02</v>
      </c>
      <c r="L139" s="208">
        <f t="shared" si="58"/>
        <v>702</v>
      </c>
      <c r="M139" s="209">
        <v>1</v>
      </c>
      <c r="N139" s="210">
        <v>60</v>
      </c>
      <c r="O139" s="211">
        <f t="shared" si="59"/>
        <v>762</v>
      </c>
      <c r="P139" s="212">
        <f t="shared" si="63"/>
        <v>762</v>
      </c>
      <c r="Q139" s="180"/>
      <c r="R139" s="180"/>
      <c r="S139" s="184">
        <v>16</v>
      </c>
      <c r="T139" s="184">
        <v>25</v>
      </c>
      <c r="U139" s="184">
        <f t="shared" si="60"/>
        <v>69</v>
      </c>
      <c r="V139" s="204">
        <f t="shared" si="61"/>
        <v>110</v>
      </c>
      <c r="Y139" s="199"/>
      <c r="Z139" s="199"/>
      <c r="AA139" s="199"/>
      <c r="AB139" s="199"/>
      <c r="AC139" s="199"/>
      <c r="AD139" s="199"/>
      <c r="AE139" s="199"/>
      <c r="AF139" s="199"/>
      <c r="AG139" s="199"/>
      <c r="AH139" s="199"/>
      <c r="AI139" s="199"/>
    </row>
    <row r="140" spans="1:35" ht="12">
      <c r="A140" s="180" t="str">
        <f t="shared" si="53"/>
        <v>LW2710060Podstawowy</v>
      </c>
      <c r="B140" s="203" t="s">
        <v>1738</v>
      </c>
      <c r="C140" s="168" t="s">
        <v>431</v>
      </c>
      <c r="D140" s="204">
        <v>100</v>
      </c>
      <c r="E140" s="182">
        <v>60</v>
      </c>
      <c r="F140" s="218" t="s">
        <v>2041</v>
      </c>
      <c r="G140" s="206" t="str">
        <f t="shared" si="54"/>
        <v>35,83</v>
      </c>
      <c r="H140" s="206" t="str">
        <f t="shared" si="55"/>
        <v>35,83</v>
      </c>
      <c r="I140" s="206">
        <f t="shared" si="64"/>
        <v>38.83</v>
      </c>
      <c r="J140" s="218" t="s">
        <v>2111</v>
      </c>
      <c r="K140" s="207" t="str">
        <f t="shared" si="57"/>
        <v>670,25</v>
      </c>
      <c r="L140" s="208">
        <f t="shared" si="58"/>
        <v>671</v>
      </c>
      <c r="M140" s="209">
        <v>1</v>
      </c>
      <c r="N140" s="210">
        <v>60</v>
      </c>
      <c r="O140" s="211">
        <f t="shared" si="59"/>
        <v>731</v>
      </c>
      <c r="P140" s="212">
        <f t="shared" si="63"/>
        <v>731</v>
      </c>
      <c r="Q140" s="180"/>
      <c r="R140" s="180"/>
      <c r="S140" s="184">
        <v>16</v>
      </c>
      <c r="T140" s="184">
        <v>25</v>
      </c>
      <c r="U140" s="184">
        <f t="shared" si="60"/>
        <v>69</v>
      </c>
      <c r="V140" s="204">
        <f t="shared" si="61"/>
        <v>110</v>
      </c>
      <c r="Y140" s="199"/>
      <c r="Z140" s="199"/>
      <c r="AA140" s="199"/>
      <c r="AB140" s="199"/>
      <c r="AC140" s="199"/>
      <c r="AD140" s="199"/>
      <c r="AE140" s="199"/>
      <c r="AF140" s="199"/>
      <c r="AG140" s="199"/>
      <c r="AH140" s="199"/>
      <c r="AI140" s="199"/>
    </row>
    <row r="141" spans="1:35" ht="12">
      <c r="A141" s="180" t="str">
        <f t="shared" si="53"/>
        <v>LW2810060Podstawowy</v>
      </c>
      <c r="B141" s="203" t="s">
        <v>1739</v>
      </c>
      <c r="C141" s="168" t="s">
        <v>431</v>
      </c>
      <c r="D141" s="204">
        <v>100</v>
      </c>
      <c r="E141" s="182">
        <v>60</v>
      </c>
      <c r="F141" s="218" t="s">
        <v>2042</v>
      </c>
      <c r="G141" s="206" t="str">
        <f t="shared" si="54"/>
        <v>38,27</v>
      </c>
      <c r="H141" s="206" t="str">
        <f t="shared" si="55"/>
        <v>38,27</v>
      </c>
      <c r="I141" s="206">
        <f t="shared" si="64"/>
        <v>41.27</v>
      </c>
      <c r="J141" s="218" t="s">
        <v>2112</v>
      </c>
      <c r="K141" s="207" t="str">
        <f t="shared" si="57"/>
        <v>806,03</v>
      </c>
      <c r="L141" s="208">
        <f t="shared" si="58"/>
        <v>807</v>
      </c>
      <c r="M141" s="209">
        <v>1</v>
      </c>
      <c r="N141" s="210">
        <v>60</v>
      </c>
      <c r="O141" s="211">
        <f t="shared" si="59"/>
        <v>867</v>
      </c>
      <c r="P141" s="212">
        <f t="shared" si="63"/>
        <v>867</v>
      </c>
      <c r="Q141" s="180"/>
      <c r="R141" s="180"/>
      <c r="S141" s="184">
        <v>16</v>
      </c>
      <c r="T141" s="184">
        <v>25</v>
      </c>
      <c r="U141" s="184">
        <f t="shared" si="60"/>
        <v>79</v>
      </c>
      <c r="V141" s="204">
        <f t="shared" si="61"/>
        <v>120</v>
      </c>
      <c r="Y141" s="199"/>
      <c r="Z141" s="199"/>
      <c r="AA141" s="199"/>
      <c r="AB141" s="199"/>
      <c r="AC141" s="199"/>
      <c r="AD141" s="199"/>
      <c r="AE141" s="199"/>
      <c r="AF141" s="199"/>
      <c r="AG141" s="199"/>
      <c r="AH141" s="199"/>
      <c r="AI141" s="199"/>
    </row>
    <row r="142" spans="1:35" ht="12">
      <c r="A142" s="180" t="str">
        <f t="shared" si="53"/>
        <v>LW2910060Podstawowy</v>
      </c>
      <c r="B142" s="203" t="s">
        <v>1740</v>
      </c>
      <c r="C142" s="168" t="s">
        <v>431</v>
      </c>
      <c r="D142" s="204">
        <v>100</v>
      </c>
      <c r="E142" s="182">
        <v>60</v>
      </c>
      <c r="F142" s="218" t="s">
        <v>2043</v>
      </c>
      <c r="G142" s="206" t="str">
        <f t="shared" si="54"/>
        <v>40,39</v>
      </c>
      <c r="H142" s="206" t="str">
        <f t="shared" si="55"/>
        <v>40,39</v>
      </c>
      <c r="I142" s="206">
        <f t="shared" si="64"/>
        <v>43.39</v>
      </c>
      <c r="J142" s="218" t="s">
        <v>2113</v>
      </c>
      <c r="K142" s="207" t="str">
        <f t="shared" si="57"/>
        <v>786,07</v>
      </c>
      <c r="L142" s="208">
        <f t="shared" si="58"/>
        <v>787</v>
      </c>
      <c r="M142" s="209">
        <v>1</v>
      </c>
      <c r="N142" s="210">
        <v>60</v>
      </c>
      <c r="O142" s="211">
        <f t="shared" si="59"/>
        <v>847</v>
      </c>
      <c r="P142" s="212">
        <f t="shared" si="63"/>
        <v>847</v>
      </c>
      <c r="Q142" s="180"/>
      <c r="R142" s="180"/>
      <c r="S142" s="184">
        <v>16</v>
      </c>
      <c r="T142" s="184">
        <v>25</v>
      </c>
      <c r="U142" s="184">
        <f t="shared" si="60"/>
        <v>79</v>
      </c>
      <c r="V142" s="204">
        <f t="shared" si="61"/>
        <v>120</v>
      </c>
      <c r="Y142" s="199"/>
      <c r="Z142" s="199"/>
      <c r="AA142" s="199"/>
      <c r="AB142" s="199"/>
      <c r="AC142" s="199"/>
      <c r="AD142" s="199"/>
      <c r="AE142" s="199"/>
      <c r="AF142" s="199"/>
      <c r="AG142" s="199"/>
      <c r="AH142" s="199"/>
      <c r="AI142" s="199"/>
    </row>
    <row r="143" spans="1:35" ht="12">
      <c r="A143" s="180" t="str">
        <f t="shared" si="53"/>
        <v>LW3010060Podstawowy</v>
      </c>
      <c r="B143" s="203" t="s">
        <v>1742</v>
      </c>
      <c r="C143" s="168" t="s">
        <v>431</v>
      </c>
      <c r="D143" s="204">
        <v>100</v>
      </c>
      <c r="E143" s="182">
        <v>60</v>
      </c>
      <c r="F143" s="218" t="s">
        <v>2044</v>
      </c>
      <c r="G143" s="206" t="str">
        <f t="shared" si="54"/>
        <v>42,83</v>
      </c>
      <c r="H143" s="206" t="str">
        <f t="shared" si="55"/>
        <v>42,83</v>
      </c>
      <c r="I143" s="206">
        <f t="shared" si="64"/>
        <v>45.83</v>
      </c>
      <c r="J143" s="218" t="s">
        <v>2114</v>
      </c>
      <c r="K143" s="207" t="str">
        <f t="shared" si="57"/>
        <v>909,11</v>
      </c>
      <c r="L143" s="208">
        <f t="shared" si="58"/>
        <v>910</v>
      </c>
      <c r="M143" s="209">
        <v>1</v>
      </c>
      <c r="N143" s="210">
        <v>60</v>
      </c>
      <c r="O143" s="211">
        <f t="shared" si="59"/>
        <v>970</v>
      </c>
      <c r="P143" s="212">
        <f t="shared" si="63"/>
        <v>970</v>
      </c>
      <c r="Q143" s="180"/>
      <c r="R143" s="180"/>
      <c r="S143" s="184">
        <v>16</v>
      </c>
      <c r="T143" s="184">
        <v>25</v>
      </c>
      <c r="U143" s="184">
        <f t="shared" si="60"/>
        <v>79</v>
      </c>
      <c r="V143" s="204">
        <f t="shared" si="61"/>
        <v>120</v>
      </c>
      <c r="Y143" s="199"/>
      <c r="Z143" s="199"/>
      <c r="AA143" s="199"/>
      <c r="AB143" s="199"/>
      <c r="AC143" s="199"/>
      <c r="AD143" s="199"/>
      <c r="AE143" s="199"/>
      <c r="AF143" s="199"/>
      <c r="AG143" s="199"/>
      <c r="AH143" s="199"/>
      <c r="AI143" s="199"/>
    </row>
    <row r="144" spans="1:35" ht="12">
      <c r="A144" s="180" t="str">
        <f t="shared" si="53"/>
        <v>LW3110060Podstawowy</v>
      </c>
      <c r="B144" s="203" t="s">
        <v>1743</v>
      </c>
      <c r="C144" s="168" t="s">
        <v>431</v>
      </c>
      <c r="D144" s="204">
        <v>100</v>
      </c>
      <c r="E144" s="182">
        <v>60</v>
      </c>
      <c r="F144" s="218" t="s">
        <v>2045</v>
      </c>
      <c r="G144" s="206" t="str">
        <f t="shared" si="54"/>
        <v>43,61</v>
      </c>
      <c r="H144" s="206" t="str">
        <f t="shared" si="55"/>
        <v>43,61</v>
      </c>
      <c r="I144" s="206">
        <f t="shared" si="64"/>
        <v>46.61</v>
      </c>
      <c r="J144" s="218" t="s">
        <v>2115</v>
      </c>
      <c r="K144" s="207" t="str">
        <f t="shared" si="57"/>
        <v>870,17</v>
      </c>
      <c r="L144" s="208">
        <f t="shared" si="58"/>
        <v>871</v>
      </c>
      <c r="M144" s="209">
        <v>1</v>
      </c>
      <c r="N144" s="210">
        <v>60</v>
      </c>
      <c r="O144" s="211">
        <f t="shared" si="59"/>
        <v>931</v>
      </c>
      <c r="P144" s="212">
        <f t="shared" si="63"/>
        <v>931</v>
      </c>
      <c r="Q144" s="180"/>
      <c r="R144" s="180"/>
      <c r="S144" s="184">
        <v>16</v>
      </c>
      <c r="T144" s="184">
        <v>25</v>
      </c>
      <c r="U144" s="184">
        <f t="shared" si="60"/>
        <v>79</v>
      </c>
      <c r="V144" s="204">
        <f t="shared" si="61"/>
        <v>120</v>
      </c>
      <c r="Y144" s="199"/>
      <c r="Z144" s="199"/>
      <c r="AA144" s="199"/>
      <c r="AB144" s="199"/>
      <c r="AC144" s="199"/>
      <c r="AD144" s="199"/>
      <c r="AE144" s="199"/>
      <c r="AF144" s="199"/>
      <c r="AG144" s="199"/>
      <c r="AH144" s="199"/>
      <c r="AI144" s="199"/>
    </row>
    <row r="145" spans="1:35" ht="12">
      <c r="A145" s="180" t="str">
        <f t="shared" si="53"/>
        <v>LW3210060Podstawowy</v>
      </c>
      <c r="B145" s="203" t="s">
        <v>1744</v>
      </c>
      <c r="C145" s="168" t="s">
        <v>431</v>
      </c>
      <c r="D145" s="204">
        <v>100</v>
      </c>
      <c r="E145" s="182">
        <v>60</v>
      </c>
      <c r="F145" s="218" t="s">
        <v>2046</v>
      </c>
      <c r="G145" s="206" t="str">
        <f t="shared" si="54"/>
        <v>46,04</v>
      </c>
      <c r="H145" s="206" t="str">
        <f t="shared" si="55"/>
        <v>46,04</v>
      </c>
      <c r="I145" s="206">
        <f t="shared" si="64"/>
        <v>49.04</v>
      </c>
      <c r="J145" s="218" t="s">
        <v>2116</v>
      </c>
      <c r="K145" s="207" t="str">
        <f t="shared" si="57"/>
        <v>1005,95</v>
      </c>
      <c r="L145" s="208">
        <f t="shared" si="58"/>
        <v>1006</v>
      </c>
      <c r="M145" s="209">
        <v>1</v>
      </c>
      <c r="N145" s="210">
        <v>60</v>
      </c>
      <c r="O145" s="211">
        <f t="shared" si="59"/>
        <v>1066</v>
      </c>
      <c r="P145" s="212">
        <f t="shared" si="63"/>
        <v>1066</v>
      </c>
      <c r="Q145" s="180"/>
      <c r="R145" s="180"/>
      <c r="S145" s="184">
        <v>16</v>
      </c>
      <c r="T145" s="184">
        <v>25</v>
      </c>
      <c r="U145" s="184">
        <f t="shared" si="60"/>
        <v>79</v>
      </c>
      <c r="V145" s="204">
        <f t="shared" si="61"/>
        <v>120</v>
      </c>
      <c r="Y145" s="199"/>
      <c r="Z145" s="199"/>
      <c r="AA145" s="199"/>
      <c r="AB145" s="199"/>
      <c r="AC145" s="199"/>
      <c r="AD145" s="199"/>
      <c r="AE145" s="199"/>
      <c r="AF145" s="199"/>
      <c r="AG145" s="199"/>
      <c r="AH145" s="199"/>
      <c r="AI145" s="199"/>
    </row>
    <row r="146" spans="1:35" ht="12">
      <c r="A146" s="180" t="str">
        <f t="shared" si="53"/>
        <v>LW3310060Podstawowy</v>
      </c>
      <c r="B146" s="203" t="s">
        <v>1745</v>
      </c>
      <c r="C146" s="168" t="s">
        <v>431</v>
      </c>
      <c r="D146" s="204">
        <v>100</v>
      </c>
      <c r="E146" s="182">
        <v>60</v>
      </c>
      <c r="F146" s="218" t="s">
        <v>76</v>
      </c>
      <c r="G146" s="206" t="str">
        <f t="shared" si="54"/>
        <v>43,9</v>
      </c>
      <c r="H146" s="206" t="str">
        <f t="shared" si="55"/>
        <v>43,9</v>
      </c>
      <c r="I146" s="206">
        <f t="shared" si="64"/>
        <v>46.9</v>
      </c>
      <c r="J146" s="218" t="s">
        <v>2117</v>
      </c>
      <c r="K146" s="207" t="str">
        <f t="shared" si="57"/>
        <v>874,70</v>
      </c>
      <c r="L146" s="208">
        <f t="shared" si="58"/>
        <v>875</v>
      </c>
      <c r="M146" s="209">
        <v>1</v>
      </c>
      <c r="N146" s="210">
        <v>60</v>
      </c>
      <c r="O146" s="211">
        <f t="shared" si="59"/>
        <v>935</v>
      </c>
      <c r="P146" s="212">
        <f t="shared" si="63"/>
        <v>935</v>
      </c>
      <c r="Q146" s="180"/>
      <c r="R146" s="180"/>
      <c r="S146" s="184">
        <v>16</v>
      </c>
      <c r="T146" s="184">
        <v>25</v>
      </c>
      <c r="U146" s="184">
        <f t="shared" si="60"/>
        <v>79</v>
      </c>
      <c r="V146" s="204">
        <f t="shared" si="61"/>
        <v>120</v>
      </c>
      <c r="Y146" s="199"/>
      <c r="Z146" s="199"/>
      <c r="AA146" s="199"/>
      <c r="AB146" s="199"/>
      <c r="AC146" s="199"/>
      <c r="AD146" s="199"/>
      <c r="AE146" s="199"/>
      <c r="AF146" s="199"/>
      <c r="AG146" s="199"/>
      <c r="AH146" s="199"/>
      <c r="AI146" s="199"/>
    </row>
    <row r="147" spans="1:35" ht="12">
      <c r="A147" s="180" t="str">
        <f t="shared" si="53"/>
        <v>LW3410060Podstawowy</v>
      </c>
      <c r="B147" s="203" t="s">
        <v>1746</v>
      </c>
      <c r="C147" s="168" t="s">
        <v>431</v>
      </c>
      <c r="D147" s="204">
        <v>100</v>
      </c>
      <c r="E147" s="182">
        <v>60</v>
      </c>
      <c r="F147" s="218" t="s">
        <v>2047</v>
      </c>
      <c r="G147" s="206" t="str">
        <f t="shared" si="54"/>
        <v>46,34</v>
      </c>
      <c r="H147" s="206" t="str">
        <f t="shared" si="55"/>
        <v>46,34</v>
      </c>
      <c r="I147" s="206">
        <f t="shared" si="64"/>
        <v>49.34</v>
      </c>
      <c r="J147" s="218" t="s">
        <v>2118</v>
      </c>
      <c r="K147" s="207" t="str">
        <f t="shared" si="57"/>
        <v>997,74</v>
      </c>
      <c r="L147" s="208">
        <f t="shared" si="58"/>
        <v>998</v>
      </c>
      <c r="M147" s="209">
        <v>1</v>
      </c>
      <c r="N147" s="210">
        <v>60</v>
      </c>
      <c r="O147" s="211">
        <f t="shared" si="59"/>
        <v>1058</v>
      </c>
      <c r="P147" s="212">
        <f t="shared" si="63"/>
        <v>1058</v>
      </c>
      <c r="Q147" s="180"/>
      <c r="R147" s="180"/>
      <c r="S147" s="184">
        <v>16</v>
      </c>
      <c r="T147" s="184">
        <v>25</v>
      </c>
      <c r="U147" s="184">
        <f t="shared" si="60"/>
        <v>79</v>
      </c>
      <c r="V147" s="204">
        <f t="shared" si="61"/>
        <v>120</v>
      </c>
      <c r="Y147" s="199"/>
      <c r="Z147" s="199"/>
      <c r="AA147" s="199"/>
      <c r="AB147" s="199"/>
      <c r="AC147" s="199"/>
      <c r="AD147" s="199"/>
      <c r="AE147" s="199"/>
      <c r="AF147" s="199"/>
      <c r="AG147" s="199"/>
      <c r="AH147" s="199"/>
      <c r="AI147" s="199"/>
    </row>
    <row r="148" spans="1:35" ht="12">
      <c r="A148" s="180" t="str">
        <f t="shared" si="53"/>
        <v>LW3510060Podstawowy</v>
      </c>
      <c r="B148" s="203" t="s">
        <v>1747</v>
      </c>
      <c r="C148" s="168" t="s">
        <v>431</v>
      </c>
      <c r="D148" s="204">
        <v>100</v>
      </c>
      <c r="E148" s="182">
        <v>60</v>
      </c>
      <c r="F148" s="218" t="s">
        <v>2048</v>
      </c>
      <c r="G148" s="206" t="str">
        <f t="shared" si="54"/>
        <v>40,29</v>
      </c>
      <c r="H148" s="206" t="str">
        <f t="shared" si="55"/>
        <v>40,29</v>
      </c>
      <c r="I148" s="206">
        <f t="shared" si="64"/>
        <v>43.29</v>
      </c>
      <c r="J148" s="218" t="s">
        <v>2119</v>
      </c>
      <c r="K148" s="207" t="str">
        <f t="shared" si="57"/>
        <v>669,83</v>
      </c>
      <c r="L148" s="208">
        <f t="shared" si="58"/>
        <v>670</v>
      </c>
      <c r="M148" s="209">
        <v>1</v>
      </c>
      <c r="N148" s="210">
        <v>60</v>
      </c>
      <c r="O148" s="211">
        <f t="shared" si="59"/>
        <v>730</v>
      </c>
      <c r="P148" s="212">
        <f t="shared" si="63"/>
        <v>730</v>
      </c>
      <c r="Q148" s="180"/>
      <c r="R148" s="180"/>
      <c r="S148" s="184">
        <v>16</v>
      </c>
      <c r="T148" s="184">
        <v>25</v>
      </c>
      <c r="U148" s="184">
        <f t="shared" si="60"/>
        <v>79</v>
      </c>
      <c r="V148" s="204">
        <f t="shared" si="61"/>
        <v>120</v>
      </c>
      <c r="Y148" s="199"/>
      <c r="Z148" s="199"/>
      <c r="AA148" s="199"/>
      <c r="AB148" s="199"/>
      <c r="AC148" s="199"/>
      <c r="AD148" s="199"/>
      <c r="AE148" s="199"/>
      <c r="AF148" s="199"/>
      <c r="AG148" s="199"/>
      <c r="AH148" s="199"/>
      <c r="AI148" s="199"/>
    </row>
    <row r="149" spans="1:35" ht="12">
      <c r="A149" s="180" t="str">
        <f t="shared" si="53"/>
        <v>LW3610060Podstawowy</v>
      </c>
      <c r="B149" s="203" t="s">
        <v>1748</v>
      </c>
      <c r="C149" s="168" t="s">
        <v>431</v>
      </c>
      <c r="D149" s="204">
        <v>100</v>
      </c>
      <c r="E149" s="182">
        <v>60</v>
      </c>
      <c r="F149" s="218" t="s">
        <v>2049</v>
      </c>
      <c r="G149" s="206" t="str">
        <f t="shared" si="54"/>
        <v>42,73</v>
      </c>
      <c r="H149" s="206" t="str">
        <f t="shared" si="55"/>
        <v>42,73</v>
      </c>
      <c r="I149" s="206">
        <f t="shared" si="64"/>
        <v>45.73</v>
      </c>
      <c r="J149" s="218" t="s">
        <v>2120</v>
      </c>
      <c r="K149" s="207" t="str">
        <f t="shared" si="57"/>
        <v>805,61</v>
      </c>
      <c r="L149" s="208">
        <f t="shared" si="58"/>
        <v>806</v>
      </c>
      <c r="M149" s="209">
        <v>1</v>
      </c>
      <c r="N149" s="210">
        <v>60</v>
      </c>
      <c r="O149" s="211">
        <f t="shared" si="59"/>
        <v>866</v>
      </c>
      <c r="P149" s="212">
        <f t="shared" si="63"/>
        <v>866</v>
      </c>
      <c r="Q149" s="180"/>
      <c r="R149" s="180"/>
      <c r="S149" s="184">
        <v>16</v>
      </c>
      <c r="T149" s="184">
        <v>25</v>
      </c>
      <c r="U149" s="184">
        <f t="shared" si="60"/>
        <v>79</v>
      </c>
      <c r="V149" s="204">
        <f t="shared" si="61"/>
        <v>120</v>
      </c>
      <c r="Y149" s="199"/>
      <c r="Z149" s="199"/>
      <c r="AA149" s="199"/>
      <c r="AB149" s="199"/>
      <c r="AC149" s="199"/>
      <c r="AD149" s="199"/>
      <c r="AE149" s="199"/>
      <c r="AF149" s="199"/>
      <c r="AG149" s="199"/>
      <c r="AH149" s="199"/>
      <c r="AI149" s="199"/>
    </row>
    <row r="150" spans="1:35" ht="12">
      <c r="A150" s="180" t="str">
        <f t="shared" si="53"/>
        <v>LW3710060Podstawowy</v>
      </c>
      <c r="B150" s="203" t="s">
        <v>1907</v>
      </c>
      <c r="C150" s="168" t="s">
        <v>431</v>
      </c>
      <c r="D150" s="204">
        <v>100</v>
      </c>
      <c r="E150" s="182">
        <v>60</v>
      </c>
      <c r="F150" s="218" t="s">
        <v>2050</v>
      </c>
      <c r="G150" s="206" t="str">
        <f t="shared" si="54"/>
        <v>40,82</v>
      </c>
      <c r="H150" s="206" t="str">
        <f t="shared" si="55"/>
        <v>40,82</v>
      </c>
      <c r="I150" s="206">
        <f t="shared" si="64"/>
        <v>43.82</v>
      </c>
      <c r="J150" s="218" t="s">
        <v>2121</v>
      </c>
      <c r="K150" s="207" t="str">
        <f t="shared" si="57"/>
        <v>612,44</v>
      </c>
      <c r="L150" s="208">
        <f t="shared" si="58"/>
        <v>613</v>
      </c>
      <c r="M150" s="209">
        <v>1</v>
      </c>
      <c r="N150" s="210">
        <v>60</v>
      </c>
      <c r="O150" s="211">
        <f t="shared" si="59"/>
        <v>673</v>
      </c>
      <c r="P150" s="212">
        <f t="shared" si="63"/>
        <v>673</v>
      </c>
      <c r="Q150" s="180"/>
      <c r="R150" s="180"/>
      <c r="S150" s="184">
        <v>16</v>
      </c>
      <c r="T150" s="184">
        <v>25</v>
      </c>
      <c r="U150" s="184">
        <f t="shared" si="60"/>
        <v>79</v>
      </c>
      <c r="V150" s="204">
        <f t="shared" si="61"/>
        <v>120</v>
      </c>
      <c r="Y150" s="199"/>
      <c r="Z150" s="199"/>
      <c r="AA150" s="199"/>
      <c r="AB150" s="199"/>
      <c r="AC150" s="199"/>
      <c r="AD150" s="199"/>
      <c r="AE150" s="199"/>
      <c r="AF150" s="199"/>
      <c r="AG150" s="199"/>
      <c r="AH150" s="199"/>
      <c r="AI150" s="199"/>
    </row>
    <row r="151" spans="1:35" ht="12">
      <c r="A151" s="180" t="str">
        <f t="shared" si="53"/>
        <v>LW3810060Podstawowy</v>
      </c>
      <c r="B151" s="203" t="s">
        <v>1978</v>
      </c>
      <c r="C151" s="168" t="s">
        <v>431</v>
      </c>
      <c r="D151" s="204">
        <v>100</v>
      </c>
      <c r="E151" s="182">
        <v>60</v>
      </c>
      <c r="F151" s="218" t="s">
        <v>2051</v>
      </c>
      <c r="G151" s="206" t="str">
        <f t="shared" si="54"/>
        <v>43,25</v>
      </c>
      <c r="H151" s="206" t="str">
        <f t="shared" si="55"/>
        <v>43,25</v>
      </c>
      <c r="I151" s="206">
        <f t="shared" si="64"/>
        <v>46.25</v>
      </c>
      <c r="J151" s="218" t="s">
        <v>2122</v>
      </c>
      <c r="K151" s="207" t="str">
        <f t="shared" si="57"/>
        <v>748,22</v>
      </c>
      <c r="L151" s="208">
        <f t="shared" si="58"/>
        <v>749</v>
      </c>
      <c r="M151" s="209">
        <v>1</v>
      </c>
      <c r="N151" s="210">
        <v>60</v>
      </c>
      <c r="O151" s="211">
        <f t="shared" si="59"/>
        <v>809</v>
      </c>
      <c r="P151" s="212">
        <f t="shared" si="63"/>
        <v>809</v>
      </c>
      <c r="Q151" s="180"/>
      <c r="R151" s="180"/>
      <c r="S151" s="184">
        <v>16</v>
      </c>
      <c r="T151" s="184">
        <v>25</v>
      </c>
      <c r="U151" s="184">
        <f t="shared" si="60"/>
        <v>79</v>
      </c>
      <c r="V151" s="204">
        <f t="shared" si="61"/>
        <v>120</v>
      </c>
      <c r="Y151" s="199"/>
      <c r="Z151" s="199"/>
      <c r="AA151" s="199"/>
      <c r="AB151" s="199"/>
      <c r="AC151" s="199"/>
      <c r="AD151" s="199"/>
      <c r="AE151" s="199"/>
      <c r="AF151" s="199"/>
      <c r="AG151" s="199"/>
      <c r="AH151" s="199"/>
      <c r="AI151" s="199"/>
    </row>
    <row r="152" spans="1:35" ht="12">
      <c r="A152" s="221" t="str">
        <f t="shared" ref="A152:A188" si="65">CONCATENATE(B152,D152,E152,C152)</f>
        <v>LW duble 1 10060Kolor</v>
      </c>
      <c r="B152" s="203" t="s">
        <v>90</v>
      </c>
      <c r="C152" s="168" t="s">
        <v>2</v>
      </c>
      <c r="D152" s="204">
        <v>100</v>
      </c>
      <c r="E152" s="182">
        <v>60</v>
      </c>
      <c r="F152" s="218" t="s">
        <v>2020</v>
      </c>
      <c r="G152" s="206" t="str">
        <f>LEFT(F152,FIND("kg",F152)-2)</f>
        <v>35,44</v>
      </c>
      <c r="H152" s="206" t="str">
        <f t="shared" si="55"/>
        <v>35,44</v>
      </c>
      <c r="I152" s="206">
        <f t="shared" ref="I152" si="66">H152+3</f>
        <v>38.44</v>
      </c>
      <c r="J152" s="218" t="s">
        <v>2052</v>
      </c>
      <c r="K152" s="207" t="str">
        <f t="shared" ref="K152:K167" si="67">LEFT(J152,FIND("zł",J152)-2)</f>
        <v>781,36</v>
      </c>
      <c r="L152" s="214">
        <f t="shared" ref="L152:L167" si="68">ROUNDUP(K152,0)</f>
        <v>782</v>
      </c>
      <c r="M152" s="209">
        <v>1</v>
      </c>
      <c r="N152" s="210">
        <v>60</v>
      </c>
      <c r="O152" s="211">
        <f t="shared" ref="O152:O188" si="69">L152*M152+N152</f>
        <v>842</v>
      </c>
      <c r="P152" s="212">
        <f t="shared" si="63"/>
        <v>842</v>
      </c>
      <c r="Q152" s="180"/>
      <c r="R152" s="180"/>
      <c r="S152" s="184">
        <v>16</v>
      </c>
      <c r="T152" s="184">
        <v>25</v>
      </c>
      <c r="U152" s="184">
        <f t="shared" ref="U152:U188" si="70">IF(I152&lt;=$AA$6,$AB$5,IF(I152&lt;=$AA$16,$AB$7,IF(I152&lt;=$AA$18,$AB$17,IF(I152&lt;=$AA$20,AB$19,$AB$21))))</f>
        <v>69</v>
      </c>
      <c r="V152" s="204">
        <f>SUM(S152:U152)</f>
        <v>110</v>
      </c>
      <c r="Y152" s="199"/>
      <c r="Z152" s="199"/>
      <c r="AA152" s="199"/>
      <c r="AB152" s="199"/>
      <c r="AC152" s="199"/>
      <c r="AD152" s="199"/>
      <c r="AE152" s="199"/>
      <c r="AF152" s="199"/>
      <c r="AG152" s="199"/>
      <c r="AH152" s="199"/>
      <c r="AI152" s="199"/>
    </row>
    <row r="153" spans="1:35" ht="12">
      <c r="A153" s="180" t="str">
        <f t="shared" si="65"/>
        <v>LW duble 2 10060Kolor</v>
      </c>
      <c r="B153" s="203" t="s">
        <v>91</v>
      </c>
      <c r="C153" s="168" t="s">
        <v>2</v>
      </c>
      <c r="D153" s="204">
        <v>100</v>
      </c>
      <c r="E153" s="182">
        <v>60</v>
      </c>
      <c r="F153" s="218" t="s">
        <v>2021</v>
      </c>
      <c r="G153" s="206" t="str">
        <f t="shared" ref="G153:G215" si="71">LEFT(F153,FIND("kg",F153)-2)</f>
        <v>38,66</v>
      </c>
      <c r="H153" s="206" t="str">
        <f t="shared" si="55"/>
        <v>38,66</v>
      </c>
      <c r="I153" s="206">
        <f t="shared" ref="I153:I174" si="72">H153+3</f>
        <v>41.66</v>
      </c>
      <c r="J153" s="218" t="s">
        <v>2053</v>
      </c>
      <c r="K153" s="207" t="str">
        <f t="shared" si="67"/>
        <v>883,04</v>
      </c>
      <c r="L153" s="214">
        <f t="shared" si="68"/>
        <v>884</v>
      </c>
      <c r="M153" s="209">
        <v>1</v>
      </c>
      <c r="N153" s="210">
        <v>60</v>
      </c>
      <c r="O153" s="211">
        <f t="shared" si="69"/>
        <v>944</v>
      </c>
      <c r="P153" s="212">
        <f t="shared" si="63"/>
        <v>944</v>
      </c>
      <c r="Q153" s="180"/>
      <c r="R153" s="180"/>
      <c r="S153" s="184">
        <v>16</v>
      </c>
      <c r="T153" s="184">
        <v>25</v>
      </c>
      <c r="U153" s="184">
        <f t="shared" si="70"/>
        <v>79</v>
      </c>
      <c r="V153" s="204">
        <f t="shared" ref="V153:V188" si="73">SUM(S153:U153)</f>
        <v>120</v>
      </c>
      <c r="Y153" s="199"/>
      <c r="Z153" s="199"/>
      <c r="AA153" s="199"/>
      <c r="AB153" s="199"/>
      <c r="AC153" s="199"/>
      <c r="AD153" s="199"/>
      <c r="AE153" s="199"/>
      <c r="AF153" s="199"/>
      <c r="AG153" s="199"/>
      <c r="AH153" s="199"/>
      <c r="AI153" s="199"/>
    </row>
    <row r="154" spans="1:35" ht="12">
      <c r="A154" s="180" t="str">
        <f t="shared" si="65"/>
        <v>LW duble 3 10060Kolor</v>
      </c>
      <c r="B154" s="203" t="s">
        <v>92</v>
      </c>
      <c r="C154" s="168" t="s">
        <v>2</v>
      </c>
      <c r="D154" s="204">
        <v>100</v>
      </c>
      <c r="E154" s="182">
        <v>60</v>
      </c>
      <c r="F154" s="218" t="s">
        <v>2022</v>
      </c>
      <c r="G154" s="206" t="str">
        <f t="shared" si="71"/>
        <v>39,95</v>
      </c>
      <c r="H154" s="206" t="str">
        <f t="shared" si="55"/>
        <v>39,95</v>
      </c>
      <c r="I154" s="206">
        <f t="shared" si="72"/>
        <v>42.95</v>
      </c>
      <c r="J154" s="218" t="s">
        <v>2054</v>
      </c>
      <c r="K154" s="207" t="str">
        <f t="shared" si="67"/>
        <v>948,40</v>
      </c>
      <c r="L154" s="214">
        <f t="shared" si="68"/>
        <v>949</v>
      </c>
      <c r="M154" s="209">
        <v>1</v>
      </c>
      <c r="N154" s="210">
        <v>60</v>
      </c>
      <c r="O154" s="211">
        <f t="shared" si="69"/>
        <v>1009</v>
      </c>
      <c r="P154" s="212">
        <f t="shared" si="63"/>
        <v>1009</v>
      </c>
      <c r="Q154" s="180"/>
      <c r="R154" s="180"/>
      <c r="S154" s="184">
        <v>16</v>
      </c>
      <c r="T154" s="184">
        <v>25</v>
      </c>
      <c r="U154" s="184">
        <f t="shared" si="70"/>
        <v>79</v>
      </c>
      <c r="V154" s="204">
        <f t="shared" si="73"/>
        <v>120</v>
      </c>
      <c r="Y154" s="199"/>
      <c r="Z154" s="199"/>
      <c r="AA154" s="199"/>
      <c r="AB154" s="199"/>
      <c r="AC154" s="199"/>
      <c r="AD154" s="199"/>
      <c r="AE154" s="199"/>
      <c r="AF154" s="199"/>
      <c r="AG154" s="199"/>
      <c r="AH154" s="199"/>
      <c r="AI154" s="199"/>
    </row>
    <row r="155" spans="1:35" ht="12">
      <c r="A155" s="180" t="str">
        <f t="shared" si="65"/>
        <v>LW1 10060Kolor</v>
      </c>
      <c r="B155" s="203" t="s">
        <v>93</v>
      </c>
      <c r="C155" s="168" t="s">
        <v>2</v>
      </c>
      <c r="D155" s="204">
        <v>100</v>
      </c>
      <c r="E155" s="182">
        <v>60</v>
      </c>
      <c r="F155" s="218" t="s">
        <v>2023</v>
      </c>
      <c r="G155" s="206" t="str">
        <f t="shared" si="71"/>
        <v>26,84</v>
      </c>
      <c r="H155" s="206" t="str">
        <f t="shared" si="55"/>
        <v>26,84</v>
      </c>
      <c r="I155" s="206">
        <f t="shared" si="72"/>
        <v>29.84</v>
      </c>
      <c r="J155" s="218" t="s">
        <v>2055</v>
      </c>
      <c r="K155" s="207" t="str">
        <f t="shared" si="67"/>
        <v>478,28</v>
      </c>
      <c r="L155" s="214">
        <f t="shared" si="68"/>
        <v>479</v>
      </c>
      <c r="M155" s="209">
        <v>1</v>
      </c>
      <c r="N155" s="210">
        <v>60</v>
      </c>
      <c r="O155" s="211">
        <f t="shared" si="69"/>
        <v>539</v>
      </c>
      <c r="P155" s="212">
        <f t="shared" si="63"/>
        <v>539</v>
      </c>
      <c r="Q155" s="180"/>
      <c r="R155" s="180"/>
      <c r="S155" s="184">
        <v>16</v>
      </c>
      <c r="T155" s="184">
        <v>25</v>
      </c>
      <c r="U155" s="184">
        <f t="shared" si="70"/>
        <v>55</v>
      </c>
      <c r="V155" s="204">
        <f t="shared" si="73"/>
        <v>96</v>
      </c>
      <c r="Y155" s="199"/>
      <c r="Z155" s="199"/>
      <c r="AA155" s="199"/>
      <c r="AB155" s="199"/>
      <c r="AC155" s="199"/>
      <c r="AD155" s="199"/>
      <c r="AE155" s="199"/>
      <c r="AF155" s="199"/>
      <c r="AG155" s="199"/>
      <c r="AH155" s="199"/>
      <c r="AI155" s="199"/>
    </row>
    <row r="156" spans="1:35" ht="13.5" customHeight="1">
      <c r="A156" s="180" t="str">
        <f t="shared" si="65"/>
        <v>LW2 10060Kolor</v>
      </c>
      <c r="B156" s="203" t="s">
        <v>104</v>
      </c>
      <c r="C156" s="168" t="s">
        <v>2</v>
      </c>
      <c r="D156" s="204">
        <v>100</v>
      </c>
      <c r="E156" s="182">
        <v>60</v>
      </c>
      <c r="F156" s="218" t="s">
        <v>2024</v>
      </c>
      <c r="G156" s="206" t="str">
        <f t="shared" si="71"/>
        <v>32,48</v>
      </c>
      <c r="H156" s="206" t="str">
        <f t="shared" si="55"/>
        <v>32,48</v>
      </c>
      <c r="I156" s="206">
        <f t="shared" si="72"/>
        <v>35.479999999999997</v>
      </c>
      <c r="J156" s="218" t="s">
        <v>2056</v>
      </c>
      <c r="K156" s="207" t="str">
        <f t="shared" si="67"/>
        <v>544,34</v>
      </c>
      <c r="L156" s="214">
        <f t="shared" si="68"/>
        <v>545</v>
      </c>
      <c r="M156" s="209">
        <v>1</v>
      </c>
      <c r="N156" s="210">
        <v>60</v>
      </c>
      <c r="O156" s="211">
        <f t="shared" si="69"/>
        <v>605</v>
      </c>
      <c r="P156" s="212">
        <f t="shared" si="63"/>
        <v>605</v>
      </c>
      <c r="Q156" s="180"/>
      <c r="R156" s="180"/>
      <c r="S156" s="184">
        <v>16</v>
      </c>
      <c r="T156" s="184">
        <v>25</v>
      </c>
      <c r="U156" s="184">
        <f t="shared" si="70"/>
        <v>69</v>
      </c>
      <c r="V156" s="204">
        <f t="shared" si="73"/>
        <v>110</v>
      </c>
      <c r="Y156" s="199"/>
      <c r="Z156" s="199"/>
      <c r="AA156" s="199"/>
      <c r="AB156" s="199"/>
      <c r="AC156" s="199"/>
      <c r="AD156" s="199"/>
      <c r="AE156" s="199"/>
      <c r="AF156" s="199"/>
      <c r="AG156" s="199"/>
      <c r="AH156" s="199"/>
      <c r="AI156" s="199"/>
    </row>
    <row r="157" spans="1:35" ht="13.5" customHeight="1">
      <c r="A157" s="180" t="str">
        <f t="shared" si="65"/>
        <v>LW3 10060Kolor</v>
      </c>
      <c r="B157" s="203" t="s">
        <v>106</v>
      </c>
      <c r="C157" s="168" t="s">
        <v>2</v>
      </c>
      <c r="D157" s="204">
        <v>100</v>
      </c>
      <c r="E157" s="182">
        <v>60</v>
      </c>
      <c r="F157" s="218" t="s">
        <v>2025</v>
      </c>
      <c r="G157" s="206" t="str">
        <f t="shared" si="71"/>
        <v>32,97</v>
      </c>
      <c r="H157" s="206" t="str">
        <f t="shared" si="55"/>
        <v>32,97</v>
      </c>
      <c r="I157" s="206">
        <f t="shared" si="72"/>
        <v>35.97</v>
      </c>
      <c r="J157" s="218" t="s">
        <v>77</v>
      </c>
      <c r="K157" s="207" t="str">
        <f t="shared" si="67"/>
        <v>556,82</v>
      </c>
      <c r="L157" s="214">
        <f t="shared" si="68"/>
        <v>557</v>
      </c>
      <c r="M157" s="209">
        <v>1</v>
      </c>
      <c r="N157" s="210">
        <v>60</v>
      </c>
      <c r="O157" s="211">
        <f t="shared" si="69"/>
        <v>617</v>
      </c>
      <c r="P157" s="212">
        <f t="shared" si="63"/>
        <v>617</v>
      </c>
      <c r="Q157" s="180"/>
      <c r="R157" s="180"/>
      <c r="S157" s="184">
        <v>16</v>
      </c>
      <c r="T157" s="184">
        <v>25</v>
      </c>
      <c r="U157" s="184">
        <f t="shared" si="70"/>
        <v>69</v>
      </c>
      <c r="V157" s="204">
        <f t="shared" si="73"/>
        <v>110</v>
      </c>
      <c r="Y157" s="199"/>
      <c r="Z157" s="199"/>
      <c r="AA157" s="199"/>
      <c r="AB157" s="199"/>
      <c r="AC157" s="199"/>
      <c r="AD157" s="199"/>
      <c r="AE157" s="199"/>
      <c r="AF157" s="199"/>
      <c r="AG157" s="199"/>
      <c r="AH157" s="199"/>
      <c r="AI157" s="199"/>
    </row>
    <row r="158" spans="1:35" ht="13.5" customHeight="1">
      <c r="A158" s="180" t="str">
        <f t="shared" si="65"/>
        <v>LW4 10060Kolor</v>
      </c>
      <c r="B158" s="203" t="s">
        <v>107</v>
      </c>
      <c r="C158" s="168" t="s">
        <v>2</v>
      </c>
      <c r="D158" s="204">
        <v>100</v>
      </c>
      <c r="E158" s="182">
        <v>60</v>
      </c>
      <c r="F158" s="218" t="s">
        <v>2026</v>
      </c>
      <c r="G158" s="206" t="str">
        <f t="shared" si="71"/>
        <v>36,48</v>
      </c>
      <c r="H158" s="206" t="str">
        <f t="shared" si="55"/>
        <v>36,48</v>
      </c>
      <c r="I158" s="206">
        <f t="shared" si="72"/>
        <v>39.479999999999997</v>
      </c>
      <c r="J158" s="218" t="s">
        <v>21</v>
      </c>
      <c r="K158" s="207" t="str">
        <f t="shared" si="67"/>
        <v>659,62</v>
      </c>
      <c r="L158" s="214">
        <f t="shared" si="68"/>
        <v>660</v>
      </c>
      <c r="M158" s="209">
        <v>1</v>
      </c>
      <c r="N158" s="210">
        <v>60</v>
      </c>
      <c r="O158" s="211">
        <f t="shared" si="69"/>
        <v>720</v>
      </c>
      <c r="P158" s="212">
        <f t="shared" si="63"/>
        <v>720</v>
      </c>
      <c r="Q158" s="180"/>
      <c r="R158" s="180"/>
      <c r="S158" s="184">
        <v>16</v>
      </c>
      <c r="T158" s="184">
        <v>25</v>
      </c>
      <c r="U158" s="184">
        <f t="shared" si="70"/>
        <v>69</v>
      </c>
      <c r="V158" s="204">
        <f t="shared" si="73"/>
        <v>110</v>
      </c>
      <c r="Y158" s="199"/>
      <c r="Z158" s="199"/>
      <c r="AA158" s="199"/>
      <c r="AB158" s="199"/>
      <c r="AC158" s="199"/>
      <c r="AD158" s="199"/>
      <c r="AE158" s="199"/>
      <c r="AF158" s="199"/>
      <c r="AG158" s="199"/>
      <c r="AH158" s="199"/>
      <c r="AI158" s="199"/>
    </row>
    <row r="159" spans="1:35" ht="12">
      <c r="A159" s="180" t="str">
        <f t="shared" si="65"/>
        <v>LW5 10060Kolor</v>
      </c>
      <c r="B159" s="203" t="s">
        <v>108</v>
      </c>
      <c r="C159" s="168" t="s">
        <v>2</v>
      </c>
      <c r="D159" s="204">
        <v>100</v>
      </c>
      <c r="E159" s="182">
        <v>60</v>
      </c>
      <c r="F159" s="218" t="s">
        <v>2027</v>
      </c>
      <c r="G159" s="206" t="str">
        <f t="shared" si="71"/>
        <v>36,58</v>
      </c>
      <c r="H159" s="206" t="str">
        <f t="shared" si="55"/>
        <v>36,58</v>
      </c>
      <c r="I159" s="206">
        <f t="shared" si="72"/>
        <v>39.58</v>
      </c>
      <c r="J159" s="218" t="s">
        <v>2057</v>
      </c>
      <c r="K159" s="207" t="str">
        <f t="shared" si="67"/>
        <v>665,37</v>
      </c>
      <c r="L159" s="214">
        <f t="shared" si="68"/>
        <v>666</v>
      </c>
      <c r="M159" s="209">
        <v>1</v>
      </c>
      <c r="N159" s="210">
        <v>60</v>
      </c>
      <c r="O159" s="211">
        <f t="shared" si="69"/>
        <v>726</v>
      </c>
      <c r="P159" s="212">
        <f t="shared" si="63"/>
        <v>726</v>
      </c>
      <c r="Q159" s="180"/>
      <c r="R159" s="180"/>
      <c r="S159" s="184">
        <v>16</v>
      </c>
      <c r="T159" s="184">
        <v>25</v>
      </c>
      <c r="U159" s="184">
        <f t="shared" si="70"/>
        <v>69</v>
      </c>
      <c r="V159" s="204">
        <f t="shared" si="73"/>
        <v>110</v>
      </c>
      <c r="Y159" s="199"/>
      <c r="Z159" s="199"/>
      <c r="AA159" s="199"/>
      <c r="AB159" s="199"/>
      <c r="AC159" s="199"/>
      <c r="AD159" s="199"/>
      <c r="AE159" s="199"/>
      <c r="AF159" s="199"/>
      <c r="AG159" s="199"/>
      <c r="AH159" s="199"/>
      <c r="AI159" s="199"/>
    </row>
    <row r="160" spans="1:35" ht="12">
      <c r="A160" s="180" t="str">
        <f t="shared" si="65"/>
        <v>LW6 10060Kolor</v>
      </c>
      <c r="B160" s="203" t="s">
        <v>109</v>
      </c>
      <c r="C160" s="168" t="s">
        <v>2</v>
      </c>
      <c r="D160" s="204">
        <v>100</v>
      </c>
      <c r="E160" s="182">
        <v>60</v>
      </c>
      <c r="F160" s="218" t="s">
        <v>14</v>
      </c>
      <c r="G160" s="206" t="str">
        <f t="shared" si="71"/>
        <v>40,91</v>
      </c>
      <c r="H160" s="206" t="str">
        <f t="shared" si="55"/>
        <v>40,91</v>
      </c>
      <c r="I160" s="206">
        <f t="shared" si="72"/>
        <v>43.91</v>
      </c>
      <c r="J160" s="218" t="s">
        <v>2058</v>
      </c>
      <c r="K160" s="207" t="str">
        <f t="shared" si="67"/>
        <v>768,19</v>
      </c>
      <c r="L160" s="214">
        <f t="shared" si="68"/>
        <v>769</v>
      </c>
      <c r="M160" s="209">
        <v>1</v>
      </c>
      <c r="N160" s="210">
        <v>60</v>
      </c>
      <c r="O160" s="211">
        <f t="shared" si="69"/>
        <v>829</v>
      </c>
      <c r="P160" s="212">
        <f t="shared" si="63"/>
        <v>829</v>
      </c>
      <c r="Q160" s="180"/>
      <c r="R160" s="180"/>
      <c r="S160" s="184">
        <v>16</v>
      </c>
      <c r="T160" s="184">
        <v>25</v>
      </c>
      <c r="U160" s="184">
        <f t="shared" si="70"/>
        <v>79</v>
      </c>
      <c r="V160" s="204">
        <f t="shared" si="73"/>
        <v>120</v>
      </c>
      <c r="Y160" s="199"/>
      <c r="Z160" s="199"/>
      <c r="AA160" s="199"/>
      <c r="AB160" s="199"/>
      <c r="AC160" s="199"/>
      <c r="AD160" s="199"/>
      <c r="AE160" s="199"/>
      <c r="AF160" s="199"/>
      <c r="AG160" s="199"/>
      <c r="AH160" s="199"/>
      <c r="AI160" s="199"/>
    </row>
    <row r="161" spans="1:35" ht="12">
      <c r="A161" s="180" t="str">
        <f t="shared" si="65"/>
        <v>LW7 10060Kolor</v>
      </c>
      <c r="B161" s="203" t="s">
        <v>110</v>
      </c>
      <c r="C161" s="168" t="s">
        <v>2</v>
      </c>
      <c r="D161" s="204">
        <v>100</v>
      </c>
      <c r="E161" s="182">
        <v>60</v>
      </c>
      <c r="F161" s="218" t="s">
        <v>2028</v>
      </c>
      <c r="G161" s="206" t="str">
        <f t="shared" si="71"/>
        <v>35,41</v>
      </c>
      <c r="H161" s="206" t="str">
        <f t="shared" si="55"/>
        <v>35,41</v>
      </c>
      <c r="I161" s="206">
        <f t="shared" si="72"/>
        <v>38.409999999999997</v>
      </c>
      <c r="J161" s="218" t="s">
        <v>2059</v>
      </c>
      <c r="K161" s="207" t="str">
        <f t="shared" si="67"/>
        <v>654,27</v>
      </c>
      <c r="L161" s="214">
        <f t="shared" si="68"/>
        <v>655</v>
      </c>
      <c r="M161" s="209">
        <v>1</v>
      </c>
      <c r="N161" s="210">
        <v>60</v>
      </c>
      <c r="O161" s="211">
        <f t="shared" si="69"/>
        <v>715</v>
      </c>
      <c r="P161" s="212">
        <f t="shared" si="63"/>
        <v>715</v>
      </c>
      <c r="Q161" s="180"/>
      <c r="R161" s="180"/>
      <c r="S161" s="184">
        <v>16</v>
      </c>
      <c r="T161" s="184">
        <v>25</v>
      </c>
      <c r="U161" s="184">
        <f t="shared" si="70"/>
        <v>69</v>
      </c>
      <c r="V161" s="204">
        <f t="shared" si="73"/>
        <v>110</v>
      </c>
      <c r="Y161" s="199"/>
      <c r="Z161" s="199"/>
      <c r="AA161" s="199"/>
      <c r="AB161" s="199"/>
      <c r="AC161" s="199"/>
      <c r="AD161" s="199"/>
      <c r="AE161" s="199"/>
      <c r="AF161" s="199"/>
      <c r="AG161" s="199"/>
      <c r="AH161" s="199"/>
      <c r="AI161" s="199"/>
    </row>
    <row r="162" spans="1:35" ht="12">
      <c r="A162" s="180" t="str">
        <f t="shared" si="65"/>
        <v>LW8 10060Kolor</v>
      </c>
      <c r="B162" s="203" t="s">
        <v>111</v>
      </c>
      <c r="C162" s="168" t="s">
        <v>2</v>
      </c>
      <c r="D162" s="204">
        <v>100</v>
      </c>
      <c r="E162" s="182">
        <v>60</v>
      </c>
      <c r="F162" s="218" t="s">
        <v>2029</v>
      </c>
      <c r="G162" s="206" t="str">
        <f t="shared" si="71"/>
        <v>37,7</v>
      </c>
      <c r="H162" s="206" t="str">
        <f t="shared" si="55"/>
        <v>37,7</v>
      </c>
      <c r="I162" s="206">
        <f t="shared" si="72"/>
        <v>40.700000000000003</v>
      </c>
      <c r="J162" s="218" t="s">
        <v>2060</v>
      </c>
      <c r="K162" s="207" t="str">
        <f>LEFT(J162,FIND("zł",J162)-2)</f>
        <v>715,93</v>
      </c>
      <c r="L162" s="214">
        <f t="shared" si="68"/>
        <v>716</v>
      </c>
      <c r="M162" s="209">
        <v>1</v>
      </c>
      <c r="N162" s="210">
        <v>60</v>
      </c>
      <c r="O162" s="211">
        <f t="shared" si="69"/>
        <v>776</v>
      </c>
      <c r="P162" s="212">
        <f t="shared" si="63"/>
        <v>776</v>
      </c>
      <c r="Q162" s="180"/>
      <c r="R162" s="180"/>
      <c r="S162" s="184">
        <v>16</v>
      </c>
      <c r="T162" s="184">
        <v>25</v>
      </c>
      <c r="U162" s="184">
        <f t="shared" si="70"/>
        <v>79</v>
      </c>
      <c r="V162" s="204">
        <f t="shared" si="73"/>
        <v>120</v>
      </c>
      <c r="Y162" s="199"/>
      <c r="Z162" s="199"/>
      <c r="AA162" s="199"/>
      <c r="AB162" s="199"/>
      <c r="AC162" s="199"/>
      <c r="AD162" s="199"/>
      <c r="AE162" s="199"/>
      <c r="AF162" s="199"/>
      <c r="AG162" s="199"/>
      <c r="AH162" s="199"/>
      <c r="AI162" s="199"/>
    </row>
    <row r="163" spans="1:35" ht="12">
      <c r="A163" s="180" t="str">
        <f t="shared" si="65"/>
        <v>LW9 10060Kolor</v>
      </c>
      <c r="B163" s="203" t="s">
        <v>112</v>
      </c>
      <c r="C163" s="168" t="s">
        <v>2</v>
      </c>
      <c r="D163" s="204">
        <v>100</v>
      </c>
      <c r="E163" s="182">
        <v>60</v>
      </c>
      <c r="F163" s="218" t="s">
        <v>2030</v>
      </c>
      <c r="G163" s="206" t="str">
        <f t="shared" si="71"/>
        <v>37,06</v>
      </c>
      <c r="H163" s="206" t="str">
        <f t="shared" si="55"/>
        <v>37,06</v>
      </c>
      <c r="I163" s="206">
        <f t="shared" si="72"/>
        <v>40.06</v>
      </c>
      <c r="J163" s="218" t="s">
        <v>2061</v>
      </c>
      <c r="K163" s="207" t="str">
        <f t="shared" si="67"/>
        <v>734,02</v>
      </c>
      <c r="L163" s="214">
        <f t="shared" si="68"/>
        <v>735</v>
      </c>
      <c r="M163" s="209">
        <v>1</v>
      </c>
      <c r="N163" s="210">
        <v>60</v>
      </c>
      <c r="O163" s="211">
        <f t="shared" si="69"/>
        <v>795</v>
      </c>
      <c r="P163" s="212">
        <f t="shared" si="63"/>
        <v>795</v>
      </c>
      <c r="Q163" s="180"/>
      <c r="R163" s="180"/>
      <c r="S163" s="184">
        <v>16</v>
      </c>
      <c r="T163" s="184">
        <v>25</v>
      </c>
      <c r="U163" s="184">
        <f t="shared" si="70"/>
        <v>79</v>
      </c>
      <c r="V163" s="204">
        <f t="shared" si="73"/>
        <v>120</v>
      </c>
      <c r="Y163" s="199"/>
      <c r="Z163" s="199"/>
      <c r="AA163" s="199"/>
      <c r="AB163" s="199"/>
      <c r="AC163" s="199"/>
      <c r="AD163" s="199"/>
      <c r="AE163" s="199"/>
      <c r="AF163" s="199"/>
      <c r="AG163" s="199"/>
      <c r="AH163" s="199"/>
      <c r="AI163" s="199"/>
    </row>
    <row r="164" spans="1:35" ht="12">
      <c r="A164" s="180" t="str">
        <f t="shared" si="65"/>
        <v>LW10 10060Kolor</v>
      </c>
      <c r="B164" s="203" t="s">
        <v>94</v>
      </c>
      <c r="C164" s="168" t="s">
        <v>2</v>
      </c>
      <c r="D164" s="204">
        <v>100</v>
      </c>
      <c r="E164" s="182">
        <v>60</v>
      </c>
      <c r="F164" s="218" t="s">
        <v>36</v>
      </c>
      <c r="G164" s="206" t="str">
        <f t="shared" si="71"/>
        <v>39,34</v>
      </c>
      <c r="H164" s="206" t="str">
        <f t="shared" si="55"/>
        <v>39,34</v>
      </c>
      <c r="I164" s="206">
        <f t="shared" si="72"/>
        <v>42.34</v>
      </c>
      <c r="J164" s="218" t="s">
        <v>2062</v>
      </c>
      <c r="K164" s="207" t="str">
        <f t="shared" si="67"/>
        <v>817,96</v>
      </c>
      <c r="L164" s="214">
        <f t="shared" si="68"/>
        <v>818</v>
      </c>
      <c r="M164" s="209">
        <v>1</v>
      </c>
      <c r="N164" s="210">
        <v>60</v>
      </c>
      <c r="O164" s="211">
        <f t="shared" si="69"/>
        <v>878</v>
      </c>
      <c r="P164" s="212">
        <f t="shared" si="63"/>
        <v>878</v>
      </c>
      <c r="Q164" s="180"/>
      <c r="R164" s="180"/>
      <c r="S164" s="184">
        <v>16</v>
      </c>
      <c r="T164" s="184">
        <v>25</v>
      </c>
      <c r="U164" s="184">
        <f t="shared" si="70"/>
        <v>79</v>
      </c>
      <c r="V164" s="204">
        <f t="shared" si="73"/>
        <v>120</v>
      </c>
      <c r="Y164" s="199"/>
      <c r="Z164" s="199"/>
      <c r="AA164" s="199"/>
      <c r="AB164" s="199"/>
      <c r="AC164" s="199"/>
      <c r="AD164" s="199"/>
      <c r="AE164" s="199"/>
      <c r="AF164" s="199"/>
      <c r="AG164" s="199"/>
      <c r="AH164" s="199"/>
      <c r="AI164" s="199"/>
    </row>
    <row r="165" spans="1:35" ht="12">
      <c r="A165" s="180" t="str">
        <f t="shared" si="65"/>
        <v>LW11 10060Kolor</v>
      </c>
      <c r="B165" s="203" t="s">
        <v>95</v>
      </c>
      <c r="C165" s="168" t="s">
        <v>2</v>
      </c>
      <c r="D165" s="204">
        <v>100</v>
      </c>
      <c r="E165" s="182">
        <v>60</v>
      </c>
      <c r="F165" s="218" t="s">
        <v>2031</v>
      </c>
      <c r="G165" s="206" t="str">
        <f t="shared" si="71"/>
        <v>40,15</v>
      </c>
      <c r="H165" s="206" t="str">
        <f t="shared" si="55"/>
        <v>40,15</v>
      </c>
      <c r="I165" s="206">
        <f t="shared" si="72"/>
        <v>43.15</v>
      </c>
      <c r="J165" s="218" t="s">
        <v>2063</v>
      </c>
      <c r="K165" s="207" t="str">
        <f t="shared" si="67"/>
        <v>676,38</v>
      </c>
      <c r="L165" s="214">
        <f t="shared" si="68"/>
        <v>677</v>
      </c>
      <c r="M165" s="209">
        <v>1</v>
      </c>
      <c r="N165" s="210">
        <v>60</v>
      </c>
      <c r="O165" s="211">
        <f t="shared" si="69"/>
        <v>737</v>
      </c>
      <c r="P165" s="212">
        <f t="shared" si="63"/>
        <v>737</v>
      </c>
      <c r="Q165" s="180"/>
      <c r="R165" s="180"/>
      <c r="S165" s="184">
        <v>16</v>
      </c>
      <c r="T165" s="184">
        <v>25</v>
      </c>
      <c r="U165" s="184">
        <f t="shared" si="70"/>
        <v>79</v>
      </c>
      <c r="V165" s="204">
        <f t="shared" si="73"/>
        <v>120</v>
      </c>
      <c r="Y165" s="199"/>
      <c r="Z165" s="199"/>
      <c r="AA165" s="199"/>
      <c r="AB165" s="199"/>
      <c r="AC165" s="199"/>
      <c r="AD165" s="199"/>
      <c r="AE165" s="199"/>
      <c r="AF165" s="199"/>
      <c r="AG165" s="199"/>
      <c r="AH165" s="199"/>
      <c r="AI165" s="199"/>
    </row>
    <row r="166" spans="1:35" ht="12">
      <c r="A166" s="180" t="str">
        <f t="shared" si="65"/>
        <v>LW12 10060Kolor</v>
      </c>
      <c r="B166" s="203" t="s">
        <v>96</v>
      </c>
      <c r="C166" s="168" t="s">
        <v>2</v>
      </c>
      <c r="D166" s="204">
        <v>100</v>
      </c>
      <c r="E166" s="182">
        <v>60</v>
      </c>
      <c r="F166" s="218" t="s">
        <v>2032</v>
      </c>
      <c r="G166" s="206" t="str">
        <f t="shared" si="71"/>
        <v>42,43</v>
      </c>
      <c r="H166" s="206" t="str">
        <f t="shared" si="55"/>
        <v>42,43</v>
      </c>
      <c r="I166" s="206">
        <f t="shared" si="72"/>
        <v>45.43</v>
      </c>
      <c r="J166" s="218" t="s">
        <v>2064</v>
      </c>
      <c r="K166" s="207" t="str">
        <f t="shared" si="67"/>
        <v>806,01</v>
      </c>
      <c r="L166" s="214">
        <f t="shared" si="68"/>
        <v>807</v>
      </c>
      <c r="M166" s="209">
        <v>1</v>
      </c>
      <c r="N166" s="210">
        <v>60</v>
      </c>
      <c r="O166" s="211">
        <f t="shared" si="69"/>
        <v>867</v>
      </c>
      <c r="P166" s="212">
        <f t="shared" si="63"/>
        <v>867</v>
      </c>
      <c r="Q166" s="180"/>
      <c r="R166" s="180"/>
      <c r="S166" s="184">
        <v>16</v>
      </c>
      <c r="T166" s="184">
        <v>25</v>
      </c>
      <c r="U166" s="184">
        <f t="shared" si="70"/>
        <v>79</v>
      </c>
      <c r="V166" s="204">
        <f t="shared" si="73"/>
        <v>120</v>
      </c>
      <c r="Y166" s="199"/>
      <c r="Z166" s="199"/>
      <c r="AA166" s="199"/>
      <c r="AB166" s="199"/>
      <c r="AC166" s="199"/>
      <c r="AD166" s="199"/>
      <c r="AE166" s="199"/>
      <c r="AF166" s="199"/>
      <c r="AG166" s="199"/>
      <c r="AH166" s="199"/>
      <c r="AI166" s="199"/>
    </row>
    <row r="167" spans="1:35" ht="12">
      <c r="A167" s="180" t="str">
        <f t="shared" si="65"/>
        <v>LW13 10060Kolor</v>
      </c>
      <c r="B167" s="203" t="s">
        <v>97</v>
      </c>
      <c r="C167" s="168" t="s">
        <v>2</v>
      </c>
      <c r="D167" s="204">
        <v>100</v>
      </c>
      <c r="E167" s="182">
        <v>60</v>
      </c>
      <c r="F167" s="218" t="s">
        <v>2033</v>
      </c>
      <c r="G167" s="206" t="str">
        <f t="shared" si="71"/>
        <v>41,28</v>
      </c>
      <c r="H167" s="206" t="str">
        <f t="shared" si="55"/>
        <v>41,28</v>
      </c>
      <c r="I167" s="206">
        <f t="shared" si="72"/>
        <v>44.28</v>
      </c>
      <c r="J167" s="218" t="s">
        <v>2065</v>
      </c>
      <c r="K167" s="207" t="str">
        <f t="shared" si="67"/>
        <v>779,34</v>
      </c>
      <c r="L167" s="214">
        <f t="shared" si="68"/>
        <v>780</v>
      </c>
      <c r="M167" s="209">
        <v>1</v>
      </c>
      <c r="N167" s="210">
        <v>60</v>
      </c>
      <c r="O167" s="211">
        <f t="shared" si="69"/>
        <v>840</v>
      </c>
      <c r="P167" s="212">
        <f t="shared" si="63"/>
        <v>840</v>
      </c>
      <c r="Q167" s="180"/>
      <c r="R167" s="180"/>
      <c r="S167" s="184">
        <v>16</v>
      </c>
      <c r="T167" s="184">
        <v>25</v>
      </c>
      <c r="U167" s="184">
        <f t="shared" si="70"/>
        <v>79</v>
      </c>
      <c r="V167" s="204">
        <f t="shared" si="73"/>
        <v>120</v>
      </c>
      <c r="Y167" s="199"/>
      <c r="Z167" s="199"/>
      <c r="AA167" s="199"/>
      <c r="AB167" s="199"/>
      <c r="AC167" s="199"/>
      <c r="AD167" s="199"/>
      <c r="AE167" s="199"/>
      <c r="AF167" s="199"/>
      <c r="AG167" s="199"/>
      <c r="AH167" s="199"/>
      <c r="AI167" s="199"/>
    </row>
    <row r="168" spans="1:35" ht="12">
      <c r="A168" s="180" t="str">
        <f t="shared" si="65"/>
        <v>LW14 10060Kolor</v>
      </c>
      <c r="B168" s="203" t="s">
        <v>98</v>
      </c>
      <c r="C168" s="168" t="s">
        <v>2</v>
      </c>
      <c r="D168" s="204">
        <v>100</v>
      </c>
      <c r="E168" s="182">
        <v>60</v>
      </c>
      <c r="F168" s="218" t="s">
        <v>2034</v>
      </c>
      <c r="G168" s="206" t="str">
        <f t="shared" si="71"/>
        <v>42,94</v>
      </c>
      <c r="H168" s="206" t="str">
        <f t="shared" si="55"/>
        <v>42,94</v>
      </c>
      <c r="I168" s="206">
        <f t="shared" si="72"/>
        <v>45.94</v>
      </c>
      <c r="J168" s="218" t="s">
        <v>2066</v>
      </c>
      <c r="K168" s="207" t="str">
        <f>LEFT(J168,FIND("zł",J168)-2)</f>
        <v>866,51</v>
      </c>
      <c r="L168" s="214">
        <f>ROUNDUP(K168,0)</f>
        <v>867</v>
      </c>
      <c r="M168" s="209">
        <v>1</v>
      </c>
      <c r="N168" s="210">
        <v>60</v>
      </c>
      <c r="O168" s="211">
        <f t="shared" si="69"/>
        <v>927</v>
      </c>
      <c r="P168" s="212">
        <f t="shared" si="63"/>
        <v>927</v>
      </c>
      <c r="Q168" s="180"/>
      <c r="R168" s="180"/>
      <c r="S168" s="184">
        <v>16</v>
      </c>
      <c r="T168" s="184">
        <v>25</v>
      </c>
      <c r="U168" s="184">
        <f t="shared" si="70"/>
        <v>79</v>
      </c>
      <c r="V168" s="204">
        <f t="shared" si="73"/>
        <v>120</v>
      </c>
      <c r="Y168" s="199"/>
      <c r="Z168" s="199"/>
      <c r="AA168" s="199"/>
      <c r="AB168" s="199"/>
      <c r="AC168" s="199"/>
      <c r="AD168" s="199"/>
      <c r="AE168" s="199"/>
      <c r="AF168" s="199"/>
      <c r="AG168" s="199"/>
      <c r="AH168" s="199"/>
      <c r="AI168" s="199"/>
    </row>
    <row r="169" spans="1:35" ht="12">
      <c r="A169" s="180" t="str">
        <f t="shared" si="65"/>
        <v>LW15 10060Kolor</v>
      </c>
      <c r="B169" s="203" t="s">
        <v>99</v>
      </c>
      <c r="C169" s="168" t="s">
        <v>2</v>
      </c>
      <c r="D169" s="204">
        <v>100</v>
      </c>
      <c r="E169" s="182">
        <v>60</v>
      </c>
      <c r="F169" s="218" t="s">
        <v>2035</v>
      </c>
      <c r="G169" s="206" t="str">
        <f t="shared" si="71"/>
        <v>39,61</v>
      </c>
      <c r="H169" s="206" t="str">
        <f t="shared" si="55"/>
        <v>39,61</v>
      </c>
      <c r="I169" s="206">
        <f t="shared" si="72"/>
        <v>42.61</v>
      </c>
      <c r="J169" s="218" t="s">
        <v>2067</v>
      </c>
      <c r="K169" s="207" t="str">
        <f t="shared" ref="K169:K188" si="74">LEFT(J169,FIND("zł",J169)-2)</f>
        <v>669,53</v>
      </c>
      <c r="L169" s="214">
        <f t="shared" ref="L169:L225" si="75">ROUNDUP(K169,0)</f>
        <v>670</v>
      </c>
      <c r="M169" s="209">
        <v>1</v>
      </c>
      <c r="N169" s="210">
        <v>60</v>
      </c>
      <c r="O169" s="211">
        <f t="shared" si="69"/>
        <v>730</v>
      </c>
      <c r="P169" s="212">
        <f t="shared" si="63"/>
        <v>730</v>
      </c>
      <c r="Q169" s="180"/>
      <c r="R169" s="180"/>
      <c r="S169" s="184">
        <v>16</v>
      </c>
      <c r="T169" s="184">
        <v>25</v>
      </c>
      <c r="U169" s="184">
        <f t="shared" si="70"/>
        <v>79</v>
      </c>
      <c r="V169" s="204">
        <f t="shared" si="73"/>
        <v>120</v>
      </c>
      <c r="Y169" s="199"/>
      <c r="Z169" s="199"/>
      <c r="AA169" s="199"/>
      <c r="AB169" s="199"/>
      <c r="AC169" s="199"/>
      <c r="AD169" s="199"/>
      <c r="AE169" s="199"/>
      <c r="AF169" s="199"/>
      <c r="AG169" s="199"/>
      <c r="AH169" s="199"/>
      <c r="AI169" s="199"/>
    </row>
    <row r="170" spans="1:35" ht="12">
      <c r="A170" s="180" t="str">
        <f t="shared" si="65"/>
        <v>LW16 10060Kolor</v>
      </c>
      <c r="B170" s="203" t="s">
        <v>100</v>
      </c>
      <c r="C170" s="168" t="s">
        <v>2</v>
      </c>
      <c r="D170" s="204">
        <v>100</v>
      </c>
      <c r="E170" s="182">
        <v>60</v>
      </c>
      <c r="F170" s="218" t="s">
        <v>2036</v>
      </c>
      <c r="G170" s="206" t="str">
        <f t="shared" si="71"/>
        <v>41,92</v>
      </c>
      <c r="H170" s="206" t="str">
        <f t="shared" si="55"/>
        <v>41,92</v>
      </c>
      <c r="I170" s="206">
        <f t="shared" si="72"/>
        <v>44.92</v>
      </c>
      <c r="J170" s="218" t="s">
        <v>2068</v>
      </c>
      <c r="K170" s="207" t="str">
        <f t="shared" si="74"/>
        <v>799,53</v>
      </c>
      <c r="L170" s="214">
        <f t="shared" si="75"/>
        <v>800</v>
      </c>
      <c r="M170" s="209">
        <v>1</v>
      </c>
      <c r="N170" s="210">
        <v>60</v>
      </c>
      <c r="O170" s="211">
        <f t="shared" si="69"/>
        <v>860</v>
      </c>
      <c r="P170" s="212">
        <f t="shared" si="63"/>
        <v>860</v>
      </c>
      <c r="Q170" s="180"/>
      <c r="R170" s="180"/>
      <c r="S170" s="184">
        <v>16</v>
      </c>
      <c r="T170" s="184">
        <v>25</v>
      </c>
      <c r="U170" s="184">
        <f t="shared" si="70"/>
        <v>79</v>
      </c>
      <c r="V170" s="204">
        <f t="shared" si="73"/>
        <v>120</v>
      </c>
      <c r="Y170" s="199"/>
      <c r="Z170" s="199"/>
      <c r="AA170" s="199"/>
      <c r="AB170" s="199"/>
      <c r="AC170" s="199"/>
      <c r="AD170" s="199"/>
      <c r="AE170" s="199"/>
      <c r="AF170" s="199"/>
      <c r="AG170" s="199"/>
      <c r="AH170" s="199"/>
      <c r="AI170" s="199"/>
    </row>
    <row r="171" spans="1:35" ht="12">
      <c r="A171" s="180" t="str">
        <f t="shared" si="65"/>
        <v>LW17 10060Kolor</v>
      </c>
      <c r="B171" s="203" t="s">
        <v>101</v>
      </c>
      <c r="C171" s="168" t="s">
        <v>2</v>
      </c>
      <c r="D171" s="204">
        <v>100</v>
      </c>
      <c r="E171" s="182">
        <v>60</v>
      </c>
      <c r="F171" s="218" t="s">
        <v>37</v>
      </c>
      <c r="G171" s="206" t="str">
        <f t="shared" si="71"/>
        <v>41,82</v>
      </c>
      <c r="H171" s="206" t="str">
        <f t="shared" si="55"/>
        <v>41,82</v>
      </c>
      <c r="I171" s="206">
        <f t="shared" si="72"/>
        <v>44.82</v>
      </c>
      <c r="J171" s="218" t="s">
        <v>2069</v>
      </c>
      <c r="K171" s="207" t="str">
        <f t="shared" si="74"/>
        <v>833,70</v>
      </c>
      <c r="L171" s="214">
        <f t="shared" si="75"/>
        <v>834</v>
      </c>
      <c r="M171" s="209">
        <v>1</v>
      </c>
      <c r="N171" s="210">
        <v>60</v>
      </c>
      <c r="O171" s="211">
        <f t="shared" si="69"/>
        <v>894</v>
      </c>
      <c r="P171" s="212">
        <f t="shared" si="63"/>
        <v>894</v>
      </c>
      <c r="Q171" s="180"/>
      <c r="R171" s="180"/>
      <c r="S171" s="184">
        <v>16</v>
      </c>
      <c r="T171" s="184">
        <v>25</v>
      </c>
      <c r="U171" s="184">
        <f t="shared" si="70"/>
        <v>79</v>
      </c>
      <c r="V171" s="204">
        <f t="shared" si="73"/>
        <v>120</v>
      </c>
      <c r="Y171" s="199"/>
      <c r="Z171" s="199"/>
      <c r="AA171" s="199"/>
      <c r="AB171" s="199"/>
      <c r="AC171" s="199"/>
      <c r="AD171" s="199"/>
      <c r="AE171" s="199"/>
      <c r="AF171" s="199"/>
      <c r="AG171" s="199"/>
      <c r="AH171" s="199"/>
      <c r="AI171" s="199"/>
    </row>
    <row r="172" spans="1:35" ht="12">
      <c r="A172" s="180" t="str">
        <f t="shared" si="65"/>
        <v>LW18 10060Kolor</v>
      </c>
      <c r="B172" s="203" t="s">
        <v>102</v>
      </c>
      <c r="C172" s="168" t="s">
        <v>2</v>
      </c>
      <c r="D172" s="204">
        <v>100</v>
      </c>
      <c r="E172" s="182">
        <v>60</v>
      </c>
      <c r="F172" s="218" t="s">
        <v>52</v>
      </c>
      <c r="G172" s="206" t="str">
        <f t="shared" si="71"/>
        <v>44,1</v>
      </c>
      <c r="H172" s="206" t="str">
        <f t="shared" si="55"/>
        <v>44,1</v>
      </c>
      <c r="I172" s="206">
        <f t="shared" si="72"/>
        <v>47.1</v>
      </c>
      <c r="J172" s="218" t="s">
        <v>2070</v>
      </c>
      <c r="K172" s="207" t="str">
        <f t="shared" si="74"/>
        <v>942,22</v>
      </c>
      <c r="L172" s="214">
        <f t="shared" si="75"/>
        <v>943</v>
      </c>
      <c r="M172" s="209">
        <v>1</v>
      </c>
      <c r="N172" s="210">
        <v>60</v>
      </c>
      <c r="O172" s="211">
        <f t="shared" si="69"/>
        <v>1003</v>
      </c>
      <c r="P172" s="212">
        <f t="shared" si="63"/>
        <v>1003</v>
      </c>
      <c r="Q172" s="180"/>
      <c r="R172" s="180"/>
      <c r="S172" s="184">
        <v>16</v>
      </c>
      <c r="T172" s="184">
        <v>25</v>
      </c>
      <c r="U172" s="184">
        <f t="shared" si="70"/>
        <v>79</v>
      </c>
      <c r="V172" s="204">
        <f t="shared" si="73"/>
        <v>120</v>
      </c>
      <c r="Y172" s="199"/>
      <c r="Z172" s="199"/>
      <c r="AA172" s="199"/>
      <c r="AB172" s="199"/>
      <c r="AC172" s="199"/>
      <c r="AD172" s="199"/>
      <c r="AE172" s="199"/>
      <c r="AF172" s="199"/>
      <c r="AG172" s="199"/>
      <c r="AH172" s="199"/>
      <c r="AI172" s="199"/>
    </row>
    <row r="173" spans="1:35" ht="12">
      <c r="A173" s="180" t="str">
        <f t="shared" si="65"/>
        <v>LW19 10060Kolor</v>
      </c>
      <c r="B173" s="203" t="s">
        <v>103</v>
      </c>
      <c r="C173" s="168" t="s">
        <v>2</v>
      </c>
      <c r="D173" s="204">
        <v>100</v>
      </c>
      <c r="E173" s="182">
        <v>60</v>
      </c>
      <c r="F173" s="218" t="s">
        <v>2037</v>
      </c>
      <c r="G173" s="206" t="str">
        <f t="shared" si="71"/>
        <v>40,17</v>
      </c>
      <c r="H173" s="206" t="str">
        <f t="shared" si="55"/>
        <v>40,17</v>
      </c>
      <c r="I173" s="206">
        <f t="shared" si="72"/>
        <v>43.17</v>
      </c>
      <c r="J173" s="218" t="s">
        <v>2071</v>
      </c>
      <c r="K173" s="207" t="str">
        <f t="shared" si="74"/>
        <v>746,63</v>
      </c>
      <c r="L173" s="214">
        <f t="shared" si="75"/>
        <v>747</v>
      </c>
      <c r="M173" s="209">
        <v>1</v>
      </c>
      <c r="N173" s="210">
        <v>60</v>
      </c>
      <c r="O173" s="211">
        <f t="shared" si="69"/>
        <v>807</v>
      </c>
      <c r="P173" s="212">
        <f t="shared" si="63"/>
        <v>807</v>
      </c>
      <c r="Q173" s="180"/>
      <c r="R173" s="180"/>
      <c r="S173" s="184">
        <v>16</v>
      </c>
      <c r="T173" s="184">
        <v>25</v>
      </c>
      <c r="U173" s="184">
        <f t="shared" si="70"/>
        <v>79</v>
      </c>
      <c r="V173" s="204">
        <f t="shared" si="73"/>
        <v>120</v>
      </c>
      <c r="Y173" s="199"/>
      <c r="Z173" s="199"/>
      <c r="AA173" s="199"/>
      <c r="AB173" s="199"/>
      <c r="AC173" s="199"/>
      <c r="AD173" s="199"/>
      <c r="AE173" s="199"/>
      <c r="AF173" s="199"/>
      <c r="AG173" s="199"/>
      <c r="AH173" s="199"/>
      <c r="AI173" s="199"/>
    </row>
    <row r="174" spans="1:35" ht="12">
      <c r="A174" s="180" t="str">
        <f t="shared" si="65"/>
        <v>LW20 10060Kolor</v>
      </c>
      <c r="B174" s="203" t="s">
        <v>105</v>
      </c>
      <c r="C174" s="168" t="s">
        <v>2</v>
      </c>
      <c r="D174" s="204">
        <v>100</v>
      </c>
      <c r="E174" s="182">
        <v>60</v>
      </c>
      <c r="F174" s="218" t="s">
        <v>2038</v>
      </c>
      <c r="G174" s="206" t="str">
        <f t="shared" si="71"/>
        <v>42,49</v>
      </c>
      <c r="H174" s="206" t="str">
        <f t="shared" si="55"/>
        <v>42,49</v>
      </c>
      <c r="I174" s="206">
        <f t="shared" si="72"/>
        <v>45.49</v>
      </c>
      <c r="J174" s="218" t="s">
        <v>2072</v>
      </c>
      <c r="K174" s="207" t="str">
        <f t="shared" si="74"/>
        <v>830,96</v>
      </c>
      <c r="L174" s="214">
        <f t="shared" si="75"/>
        <v>831</v>
      </c>
      <c r="M174" s="209">
        <v>1</v>
      </c>
      <c r="N174" s="210">
        <v>60</v>
      </c>
      <c r="O174" s="211">
        <f t="shared" si="69"/>
        <v>891</v>
      </c>
      <c r="P174" s="212">
        <f t="shared" si="63"/>
        <v>891</v>
      </c>
      <c r="Q174" s="180"/>
      <c r="R174" s="180"/>
      <c r="S174" s="184">
        <v>16</v>
      </c>
      <c r="T174" s="184">
        <v>25</v>
      </c>
      <c r="U174" s="184">
        <f t="shared" si="70"/>
        <v>79</v>
      </c>
      <c r="V174" s="204">
        <f t="shared" si="73"/>
        <v>120</v>
      </c>
      <c r="Y174" s="199"/>
      <c r="Z174" s="199"/>
      <c r="AA174" s="199"/>
      <c r="AB174" s="199"/>
      <c r="AC174" s="199"/>
      <c r="AD174" s="199"/>
      <c r="AE174" s="199"/>
      <c r="AF174" s="199"/>
      <c r="AG174" s="199"/>
      <c r="AH174" s="199"/>
      <c r="AI174" s="199"/>
    </row>
    <row r="175" spans="1:35" ht="12">
      <c r="A175" s="180" t="str">
        <f t="shared" si="65"/>
        <v>LW2510060Kolor</v>
      </c>
      <c r="B175" s="203" t="s">
        <v>559</v>
      </c>
      <c r="C175" s="168" t="s">
        <v>2</v>
      </c>
      <c r="D175" s="204">
        <v>100</v>
      </c>
      <c r="E175" s="182">
        <v>60</v>
      </c>
      <c r="F175" s="218" t="s">
        <v>2039</v>
      </c>
      <c r="G175" s="206" t="str">
        <f t="shared" si="71"/>
        <v>33,13</v>
      </c>
      <c r="H175" s="206" t="str">
        <f t="shared" si="55"/>
        <v>33,13</v>
      </c>
      <c r="I175" s="206">
        <f t="shared" ref="I175:I188" si="76">H175+3</f>
        <v>36.130000000000003</v>
      </c>
      <c r="J175" s="218" t="s">
        <v>2073</v>
      </c>
      <c r="K175" s="207" t="str">
        <f t="shared" si="74"/>
        <v>659,96</v>
      </c>
      <c r="L175" s="214">
        <f t="shared" si="75"/>
        <v>660</v>
      </c>
      <c r="M175" s="209">
        <v>1</v>
      </c>
      <c r="N175" s="210">
        <v>60</v>
      </c>
      <c r="O175" s="211">
        <f t="shared" si="69"/>
        <v>720</v>
      </c>
      <c r="P175" s="212">
        <f t="shared" si="63"/>
        <v>720</v>
      </c>
      <c r="Q175" s="180"/>
      <c r="R175" s="180"/>
      <c r="S175" s="184">
        <v>16</v>
      </c>
      <c r="T175" s="184">
        <v>25</v>
      </c>
      <c r="U175" s="184">
        <f t="shared" si="70"/>
        <v>69</v>
      </c>
      <c r="V175" s="204">
        <f t="shared" si="73"/>
        <v>110</v>
      </c>
      <c r="Y175" s="199"/>
      <c r="Z175" s="199"/>
      <c r="AA175" s="199"/>
      <c r="AB175" s="199"/>
      <c r="AC175" s="199"/>
      <c r="AD175" s="199"/>
      <c r="AE175" s="199"/>
      <c r="AF175" s="199"/>
      <c r="AG175" s="199"/>
      <c r="AH175" s="199"/>
      <c r="AI175" s="199"/>
    </row>
    <row r="176" spans="1:35" ht="12">
      <c r="A176" s="180" t="str">
        <f t="shared" si="65"/>
        <v>LW2610060Kolor</v>
      </c>
      <c r="B176" s="203" t="s">
        <v>560</v>
      </c>
      <c r="C176" s="168" t="s">
        <v>2</v>
      </c>
      <c r="D176" s="204">
        <v>100</v>
      </c>
      <c r="E176" s="182">
        <v>60</v>
      </c>
      <c r="F176" s="218" t="s">
        <v>2040</v>
      </c>
      <c r="G176" s="206" t="str">
        <f t="shared" si="71"/>
        <v>35,25</v>
      </c>
      <c r="H176" s="206" t="str">
        <f t="shared" si="55"/>
        <v>35,25</v>
      </c>
      <c r="I176" s="206">
        <f t="shared" si="76"/>
        <v>38.25</v>
      </c>
      <c r="J176" s="218" t="s">
        <v>2074</v>
      </c>
      <c r="K176" s="207" t="str">
        <f t="shared" si="74"/>
        <v>775,69</v>
      </c>
      <c r="L176" s="214">
        <f t="shared" si="75"/>
        <v>776</v>
      </c>
      <c r="M176" s="209">
        <v>1</v>
      </c>
      <c r="N176" s="210">
        <v>60</v>
      </c>
      <c r="O176" s="211">
        <f t="shared" si="69"/>
        <v>836</v>
      </c>
      <c r="P176" s="212">
        <f t="shared" si="63"/>
        <v>836</v>
      </c>
      <c r="Q176" s="180"/>
      <c r="R176" s="180"/>
      <c r="S176" s="184">
        <v>16</v>
      </c>
      <c r="T176" s="184">
        <v>25</v>
      </c>
      <c r="U176" s="184">
        <f t="shared" si="70"/>
        <v>69</v>
      </c>
      <c r="V176" s="204">
        <f t="shared" si="73"/>
        <v>110</v>
      </c>
      <c r="Y176" s="199"/>
      <c r="Z176" s="199"/>
      <c r="AA176" s="199"/>
      <c r="AB176" s="199"/>
      <c r="AC176" s="199"/>
      <c r="AD176" s="199"/>
      <c r="AE176" s="199"/>
      <c r="AF176" s="199"/>
      <c r="AG176" s="199"/>
      <c r="AH176" s="199"/>
      <c r="AI176" s="199"/>
    </row>
    <row r="177" spans="1:35" ht="12">
      <c r="A177" s="180" t="str">
        <f t="shared" si="65"/>
        <v>LW2710060Kolor</v>
      </c>
      <c r="B177" s="203" t="s">
        <v>1738</v>
      </c>
      <c r="C177" s="168" t="s">
        <v>2</v>
      </c>
      <c r="D177" s="204">
        <v>100</v>
      </c>
      <c r="E177" s="182">
        <v>60</v>
      </c>
      <c r="F177" s="218" t="s">
        <v>2041</v>
      </c>
      <c r="G177" s="206" t="str">
        <f t="shared" si="71"/>
        <v>35,83</v>
      </c>
      <c r="H177" s="206" t="str">
        <f t="shared" si="55"/>
        <v>35,83</v>
      </c>
      <c r="I177" s="206">
        <f t="shared" si="76"/>
        <v>38.83</v>
      </c>
      <c r="J177" s="218" t="s">
        <v>2075</v>
      </c>
      <c r="K177" s="207" t="str">
        <f t="shared" si="74"/>
        <v>746,88</v>
      </c>
      <c r="L177" s="214">
        <f t="shared" si="75"/>
        <v>747</v>
      </c>
      <c r="M177" s="209">
        <v>1</v>
      </c>
      <c r="N177" s="210">
        <v>60</v>
      </c>
      <c r="O177" s="211">
        <f t="shared" si="69"/>
        <v>807</v>
      </c>
      <c r="P177" s="212">
        <f t="shared" si="63"/>
        <v>807</v>
      </c>
      <c r="Q177" s="180"/>
      <c r="R177" s="180"/>
      <c r="S177" s="184">
        <v>16</v>
      </c>
      <c r="T177" s="184">
        <v>25</v>
      </c>
      <c r="U177" s="184">
        <f t="shared" si="70"/>
        <v>69</v>
      </c>
      <c r="V177" s="204">
        <f t="shared" si="73"/>
        <v>110</v>
      </c>
      <c r="Y177" s="199"/>
      <c r="Z177" s="199"/>
      <c r="AA177" s="199"/>
      <c r="AB177" s="199"/>
      <c r="AC177" s="199"/>
      <c r="AD177" s="199"/>
      <c r="AE177" s="199"/>
      <c r="AF177" s="199"/>
      <c r="AG177" s="199"/>
      <c r="AH177" s="199"/>
      <c r="AI177" s="199"/>
    </row>
    <row r="178" spans="1:35" ht="12">
      <c r="A178" s="180" t="str">
        <f t="shared" si="65"/>
        <v>LW2810060Kolor</v>
      </c>
      <c r="B178" s="203" t="s">
        <v>1739</v>
      </c>
      <c r="C178" s="168" t="s">
        <v>2</v>
      </c>
      <c r="D178" s="204">
        <v>100</v>
      </c>
      <c r="E178" s="182">
        <v>60</v>
      </c>
      <c r="F178" s="218" t="s">
        <v>2042</v>
      </c>
      <c r="G178" s="206" t="str">
        <f t="shared" si="71"/>
        <v>38,27</v>
      </c>
      <c r="H178" s="206" t="str">
        <f t="shared" ref="H178:H204" si="77">MID(G178,1,5)</f>
        <v>38,27</v>
      </c>
      <c r="I178" s="206">
        <f t="shared" si="76"/>
        <v>41.27</v>
      </c>
      <c r="J178" s="218" t="s">
        <v>2076</v>
      </c>
      <c r="K178" s="207" t="str">
        <f t="shared" si="74"/>
        <v>887,10</v>
      </c>
      <c r="L178" s="214">
        <f t="shared" si="75"/>
        <v>888</v>
      </c>
      <c r="M178" s="209">
        <v>1</v>
      </c>
      <c r="N178" s="210">
        <v>60</v>
      </c>
      <c r="O178" s="211">
        <f t="shared" si="69"/>
        <v>948</v>
      </c>
      <c r="P178" s="212">
        <f t="shared" si="63"/>
        <v>948</v>
      </c>
      <c r="Q178" s="180"/>
      <c r="R178" s="180"/>
      <c r="S178" s="184">
        <v>16</v>
      </c>
      <c r="T178" s="184">
        <v>25</v>
      </c>
      <c r="U178" s="184">
        <f t="shared" si="70"/>
        <v>79</v>
      </c>
      <c r="V178" s="204">
        <f t="shared" si="73"/>
        <v>120</v>
      </c>
      <c r="Y178" s="199"/>
      <c r="Z178" s="199"/>
      <c r="AA178" s="199"/>
      <c r="AB178" s="199"/>
      <c r="AC178" s="199"/>
      <c r="AD178" s="199"/>
      <c r="AE178" s="199"/>
      <c r="AF178" s="199"/>
      <c r="AG178" s="199"/>
      <c r="AH178" s="199"/>
      <c r="AI178" s="199"/>
    </row>
    <row r="179" spans="1:35" ht="12">
      <c r="A179" s="180" t="str">
        <f t="shared" si="65"/>
        <v>LW2910060Kolor</v>
      </c>
      <c r="B179" s="203" t="s">
        <v>1740</v>
      </c>
      <c r="C179" s="168" t="s">
        <v>2</v>
      </c>
      <c r="D179" s="204">
        <v>100</v>
      </c>
      <c r="E179" s="182">
        <v>60</v>
      </c>
      <c r="F179" s="218" t="s">
        <v>2043</v>
      </c>
      <c r="G179" s="206" t="str">
        <f t="shared" si="71"/>
        <v>40,39</v>
      </c>
      <c r="H179" s="206" t="str">
        <f t="shared" si="77"/>
        <v>40,39</v>
      </c>
      <c r="I179" s="206">
        <f t="shared" si="76"/>
        <v>43.39</v>
      </c>
      <c r="J179" s="218" t="s">
        <v>2077</v>
      </c>
      <c r="K179" s="207" t="str">
        <f t="shared" si="74"/>
        <v>872,43</v>
      </c>
      <c r="L179" s="214">
        <f t="shared" si="75"/>
        <v>873</v>
      </c>
      <c r="M179" s="209">
        <v>1</v>
      </c>
      <c r="N179" s="210">
        <v>60</v>
      </c>
      <c r="O179" s="211">
        <f t="shared" si="69"/>
        <v>933</v>
      </c>
      <c r="P179" s="212">
        <f t="shared" ref="P179:P225" si="78">INT(O179)</f>
        <v>933</v>
      </c>
      <c r="Q179" s="180"/>
      <c r="R179" s="180"/>
      <c r="S179" s="184">
        <v>16</v>
      </c>
      <c r="T179" s="184">
        <v>25</v>
      </c>
      <c r="U179" s="184">
        <f t="shared" si="70"/>
        <v>79</v>
      </c>
      <c r="V179" s="204">
        <f t="shared" si="73"/>
        <v>120</v>
      </c>
      <c r="Y179" s="199"/>
      <c r="Z179" s="199"/>
      <c r="AA179" s="199"/>
      <c r="AB179" s="199"/>
      <c r="AC179" s="199"/>
      <c r="AD179" s="199"/>
      <c r="AE179" s="199"/>
      <c r="AF179" s="199"/>
      <c r="AG179" s="199"/>
      <c r="AH179" s="199"/>
      <c r="AI179" s="199"/>
    </row>
    <row r="180" spans="1:35" ht="12">
      <c r="A180" s="180" t="str">
        <f t="shared" si="65"/>
        <v>LW3010060Kolor</v>
      </c>
      <c r="B180" s="203" t="s">
        <v>1742</v>
      </c>
      <c r="C180" s="168" t="s">
        <v>2</v>
      </c>
      <c r="D180" s="204">
        <v>100</v>
      </c>
      <c r="E180" s="182">
        <v>60</v>
      </c>
      <c r="F180" s="218" t="s">
        <v>2044</v>
      </c>
      <c r="G180" s="206" t="str">
        <f t="shared" si="71"/>
        <v>42,83</v>
      </c>
      <c r="H180" s="206" t="str">
        <f t="shared" si="77"/>
        <v>42,83</v>
      </c>
      <c r="I180" s="206">
        <f t="shared" si="76"/>
        <v>45.83</v>
      </c>
      <c r="J180" s="218" t="s">
        <v>2078</v>
      </c>
      <c r="K180" s="207" t="str">
        <f t="shared" si="74"/>
        <v>999,92</v>
      </c>
      <c r="L180" s="214">
        <f t="shared" si="75"/>
        <v>1000</v>
      </c>
      <c r="M180" s="209">
        <v>1</v>
      </c>
      <c r="N180" s="210">
        <v>60</v>
      </c>
      <c r="O180" s="211">
        <f t="shared" si="69"/>
        <v>1060</v>
      </c>
      <c r="P180" s="212">
        <f t="shared" si="78"/>
        <v>1060</v>
      </c>
      <c r="Q180" s="180"/>
      <c r="R180" s="180"/>
      <c r="S180" s="184">
        <v>16</v>
      </c>
      <c r="T180" s="184">
        <v>25</v>
      </c>
      <c r="U180" s="184">
        <f t="shared" si="70"/>
        <v>79</v>
      </c>
      <c r="V180" s="204">
        <f t="shared" si="73"/>
        <v>120</v>
      </c>
      <c r="Y180" s="199"/>
      <c r="Z180" s="199"/>
      <c r="AA180" s="199"/>
      <c r="AB180" s="199"/>
      <c r="AC180" s="199"/>
      <c r="AD180" s="199"/>
      <c r="AE180" s="199"/>
      <c r="AF180" s="199"/>
      <c r="AG180" s="199"/>
      <c r="AH180" s="199"/>
      <c r="AI180" s="199"/>
    </row>
    <row r="181" spans="1:35" ht="12">
      <c r="A181" s="180" t="str">
        <f t="shared" si="65"/>
        <v>LW3110060Kolor</v>
      </c>
      <c r="B181" s="203" t="s">
        <v>1743</v>
      </c>
      <c r="C181" s="168" t="s">
        <v>2</v>
      </c>
      <c r="D181" s="204">
        <v>100</v>
      </c>
      <c r="E181" s="182">
        <v>60</v>
      </c>
      <c r="F181" s="218" t="s">
        <v>2045</v>
      </c>
      <c r="G181" s="206" t="str">
        <f t="shared" si="71"/>
        <v>43,61</v>
      </c>
      <c r="H181" s="206" t="str">
        <f t="shared" si="77"/>
        <v>43,61</v>
      </c>
      <c r="I181" s="206">
        <f t="shared" si="76"/>
        <v>46.61</v>
      </c>
      <c r="J181" s="218" t="s">
        <v>2079</v>
      </c>
      <c r="K181" s="207" t="str">
        <f t="shared" si="74"/>
        <v>963,36</v>
      </c>
      <c r="L181" s="214">
        <f t="shared" si="75"/>
        <v>964</v>
      </c>
      <c r="M181" s="209">
        <v>1</v>
      </c>
      <c r="N181" s="210">
        <v>60</v>
      </c>
      <c r="O181" s="211">
        <f t="shared" si="69"/>
        <v>1024</v>
      </c>
      <c r="P181" s="212">
        <f t="shared" si="78"/>
        <v>1024</v>
      </c>
      <c r="Q181" s="180"/>
      <c r="R181" s="180"/>
      <c r="S181" s="184">
        <v>16</v>
      </c>
      <c r="T181" s="184">
        <v>25</v>
      </c>
      <c r="U181" s="184">
        <f t="shared" si="70"/>
        <v>79</v>
      </c>
      <c r="V181" s="204">
        <f t="shared" si="73"/>
        <v>120</v>
      </c>
      <c r="Y181" s="199"/>
      <c r="Z181" s="199"/>
      <c r="AA181" s="199"/>
      <c r="AB181" s="199"/>
      <c r="AC181" s="199"/>
      <c r="AD181" s="199"/>
      <c r="AE181" s="199"/>
      <c r="AF181" s="199"/>
      <c r="AG181" s="199"/>
      <c r="AH181" s="199"/>
      <c r="AI181" s="199"/>
    </row>
    <row r="182" spans="1:35" ht="12">
      <c r="A182" s="180" t="str">
        <f t="shared" si="65"/>
        <v>LW3210060Kolor</v>
      </c>
      <c r="B182" s="203" t="s">
        <v>1744</v>
      </c>
      <c r="C182" s="168" t="s">
        <v>2</v>
      </c>
      <c r="D182" s="204">
        <v>100</v>
      </c>
      <c r="E182" s="182">
        <v>60</v>
      </c>
      <c r="F182" s="218" t="s">
        <v>2046</v>
      </c>
      <c r="G182" s="206" t="str">
        <f t="shared" si="71"/>
        <v>46,04</v>
      </c>
      <c r="H182" s="206" t="str">
        <f t="shared" si="77"/>
        <v>46,04</v>
      </c>
      <c r="I182" s="206">
        <f t="shared" si="76"/>
        <v>49.04</v>
      </c>
      <c r="J182" s="218" t="s">
        <v>2080</v>
      </c>
      <c r="K182" s="207" t="str">
        <f t="shared" si="74"/>
        <v>1103,59</v>
      </c>
      <c r="L182" s="214">
        <f t="shared" si="75"/>
        <v>1104</v>
      </c>
      <c r="M182" s="209">
        <v>1</v>
      </c>
      <c r="N182" s="210">
        <v>60</v>
      </c>
      <c r="O182" s="211">
        <f t="shared" si="69"/>
        <v>1164</v>
      </c>
      <c r="P182" s="212">
        <f t="shared" si="78"/>
        <v>1164</v>
      </c>
      <c r="Q182" s="180"/>
      <c r="R182" s="180"/>
      <c r="S182" s="184">
        <v>16</v>
      </c>
      <c r="T182" s="184">
        <v>25</v>
      </c>
      <c r="U182" s="184">
        <f t="shared" si="70"/>
        <v>79</v>
      </c>
      <c r="V182" s="204">
        <f t="shared" si="73"/>
        <v>120</v>
      </c>
      <c r="Y182" s="199"/>
      <c r="Z182" s="199"/>
      <c r="AA182" s="199"/>
      <c r="AB182" s="199"/>
      <c r="AC182" s="199"/>
      <c r="AD182" s="199"/>
      <c r="AE182" s="199"/>
      <c r="AF182" s="199"/>
      <c r="AG182" s="199"/>
      <c r="AH182" s="199"/>
      <c r="AI182" s="199"/>
    </row>
    <row r="183" spans="1:35" ht="12">
      <c r="A183" s="180" t="str">
        <f t="shared" si="65"/>
        <v>LW3310060Kolor</v>
      </c>
      <c r="B183" s="203" t="s">
        <v>1745</v>
      </c>
      <c r="C183" s="168" t="s">
        <v>2</v>
      </c>
      <c r="D183" s="204">
        <v>100</v>
      </c>
      <c r="E183" s="182">
        <v>60</v>
      </c>
      <c r="F183" s="218" t="s">
        <v>76</v>
      </c>
      <c r="G183" s="206" t="str">
        <f t="shared" si="71"/>
        <v>43,9</v>
      </c>
      <c r="H183" s="206" t="str">
        <f t="shared" si="77"/>
        <v>43,9</v>
      </c>
      <c r="I183" s="206">
        <f t="shared" si="76"/>
        <v>46.9</v>
      </c>
      <c r="J183" s="218" t="s">
        <v>2081</v>
      </c>
      <c r="K183" s="207" t="str">
        <f t="shared" si="74"/>
        <v>968,53</v>
      </c>
      <c r="L183" s="214">
        <f t="shared" si="75"/>
        <v>969</v>
      </c>
      <c r="M183" s="209">
        <v>1</v>
      </c>
      <c r="N183" s="210">
        <v>60</v>
      </c>
      <c r="O183" s="211">
        <f t="shared" si="69"/>
        <v>1029</v>
      </c>
      <c r="P183" s="212">
        <f t="shared" si="78"/>
        <v>1029</v>
      </c>
      <c r="Q183" s="180"/>
      <c r="R183" s="180"/>
      <c r="S183" s="184">
        <v>16</v>
      </c>
      <c r="T183" s="184">
        <v>25</v>
      </c>
      <c r="U183" s="184">
        <f t="shared" si="70"/>
        <v>79</v>
      </c>
      <c r="V183" s="204">
        <f t="shared" si="73"/>
        <v>120</v>
      </c>
      <c r="Y183" s="199"/>
      <c r="Z183" s="199"/>
      <c r="AA183" s="199"/>
      <c r="AB183" s="199"/>
      <c r="AC183" s="199"/>
      <c r="AD183" s="199"/>
      <c r="AE183" s="199"/>
      <c r="AF183" s="199"/>
      <c r="AG183" s="199"/>
      <c r="AH183" s="199"/>
      <c r="AI183" s="199"/>
    </row>
    <row r="184" spans="1:35" ht="12">
      <c r="A184" s="180" t="str">
        <f t="shared" si="65"/>
        <v>LW3410060Kolor</v>
      </c>
      <c r="B184" s="203" t="s">
        <v>1746</v>
      </c>
      <c r="C184" s="168" t="s">
        <v>2</v>
      </c>
      <c r="D184" s="204">
        <v>100</v>
      </c>
      <c r="E184" s="182">
        <v>60</v>
      </c>
      <c r="F184" s="218" t="s">
        <v>2047</v>
      </c>
      <c r="G184" s="206" t="str">
        <f t="shared" si="71"/>
        <v>46,34</v>
      </c>
      <c r="H184" s="206" t="str">
        <f t="shared" si="77"/>
        <v>46,34</v>
      </c>
      <c r="I184" s="206">
        <f t="shared" si="76"/>
        <v>49.34</v>
      </c>
      <c r="J184" s="218" t="s">
        <v>2082</v>
      </c>
      <c r="K184" s="207" t="str">
        <f t="shared" si="74"/>
        <v>1096,01</v>
      </c>
      <c r="L184" s="214">
        <f t="shared" si="75"/>
        <v>1097</v>
      </c>
      <c r="M184" s="209">
        <v>1</v>
      </c>
      <c r="N184" s="210">
        <v>60</v>
      </c>
      <c r="O184" s="211">
        <f t="shared" si="69"/>
        <v>1157</v>
      </c>
      <c r="P184" s="212">
        <f t="shared" si="78"/>
        <v>1157</v>
      </c>
      <c r="Q184" s="180"/>
      <c r="R184" s="180"/>
      <c r="S184" s="184">
        <v>16</v>
      </c>
      <c r="T184" s="184">
        <v>25</v>
      </c>
      <c r="U184" s="184">
        <f t="shared" si="70"/>
        <v>79</v>
      </c>
      <c r="V184" s="204">
        <f t="shared" si="73"/>
        <v>120</v>
      </c>
      <c r="Y184" s="199"/>
      <c r="Z184" s="199"/>
      <c r="AA184" s="199"/>
      <c r="AB184" s="199"/>
      <c r="AC184" s="199"/>
      <c r="AD184" s="199"/>
      <c r="AE184" s="199"/>
      <c r="AF184" s="199"/>
      <c r="AG184" s="199"/>
      <c r="AH184" s="199"/>
      <c r="AI184" s="199"/>
    </row>
    <row r="185" spans="1:35" ht="12">
      <c r="A185" s="180" t="str">
        <f t="shared" si="65"/>
        <v>LW3510060Kolor</v>
      </c>
      <c r="B185" s="203" t="s">
        <v>1747</v>
      </c>
      <c r="C185" s="168" t="s">
        <v>2</v>
      </c>
      <c r="D185" s="204">
        <v>100</v>
      </c>
      <c r="E185" s="182">
        <v>60</v>
      </c>
      <c r="F185" s="218" t="s">
        <v>2048</v>
      </c>
      <c r="G185" s="206" t="str">
        <f t="shared" si="71"/>
        <v>40,29</v>
      </c>
      <c r="H185" s="206" t="str">
        <f t="shared" si="77"/>
        <v>40,29</v>
      </c>
      <c r="I185" s="206">
        <f t="shared" si="76"/>
        <v>43.29</v>
      </c>
      <c r="J185" s="218" t="s">
        <v>2083</v>
      </c>
      <c r="K185" s="207" t="str">
        <f t="shared" si="74"/>
        <v>756,07</v>
      </c>
      <c r="L185" s="214">
        <f t="shared" si="75"/>
        <v>757</v>
      </c>
      <c r="M185" s="209">
        <v>1</v>
      </c>
      <c r="N185" s="210">
        <v>60</v>
      </c>
      <c r="O185" s="211">
        <f t="shared" si="69"/>
        <v>817</v>
      </c>
      <c r="P185" s="212">
        <f t="shared" si="78"/>
        <v>817</v>
      </c>
      <c r="Q185" s="180"/>
      <c r="R185" s="180"/>
      <c r="S185" s="184">
        <v>16</v>
      </c>
      <c r="T185" s="184">
        <v>25</v>
      </c>
      <c r="U185" s="184">
        <f t="shared" si="70"/>
        <v>79</v>
      </c>
      <c r="V185" s="204">
        <f t="shared" si="73"/>
        <v>120</v>
      </c>
      <c r="Y185" s="199"/>
      <c r="Z185" s="199"/>
      <c r="AA185" s="199"/>
      <c r="AB185" s="199"/>
      <c r="AC185" s="199"/>
      <c r="AD185" s="199"/>
      <c r="AE185" s="199"/>
      <c r="AF185" s="199"/>
      <c r="AG185" s="199"/>
      <c r="AH185" s="199"/>
      <c r="AI185" s="199"/>
    </row>
    <row r="186" spans="1:35" ht="12">
      <c r="A186" s="180" t="str">
        <f t="shared" si="65"/>
        <v>LW3610060Kolor</v>
      </c>
      <c r="B186" s="203" t="s">
        <v>1748</v>
      </c>
      <c r="C186" s="168" t="s">
        <v>2</v>
      </c>
      <c r="D186" s="204">
        <v>100</v>
      </c>
      <c r="E186" s="182">
        <v>60</v>
      </c>
      <c r="F186" s="218" t="s">
        <v>2049</v>
      </c>
      <c r="G186" s="206" t="str">
        <f t="shared" si="71"/>
        <v>42,73</v>
      </c>
      <c r="H186" s="206" t="str">
        <f t="shared" si="77"/>
        <v>42,73</v>
      </c>
      <c r="I186" s="206">
        <f t="shared" si="76"/>
        <v>45.73</v>
      </c>
      <c r="J186" s="218" t="s">
        <v>2084</v>
      </c>
      <c r="K186" s="207" t="str">
        <f t="shared" si="74"/>
        <v>896,29</v>
      </c>
      <c r="L186" s="214">
        <f t="shared" si="75"/>
        <v>897</v>
      </c>
      <c r="M186" s="209">
        <v>1</v>
      </c>
      <c r="N186" s="210">
        <v>60</v>
      </c>
      <c r="O186" s="211">
        <f t="shared" si="69"/>
        <v>957</v>
      </c>
      <c r="P186" s="212">
        <f t="shared" si="78"/>
        <v>957</v>
      </c>
      <c r="Q186" s="180"/>
      <c r="R186" s="180"/>
      <c r="S186" s="184">
        <v>16</v>
      </c>
      <c r="T186" s="184">
        <v>25</v>
      </c>
      <c r="U186" s="184">
        <f t="shared" si="70"/>
        <v>79</v>
      </c>
      <c r="V186" s="204">
        <f t="shared" si="73"/>
        <v>120</v>
      </c>
      <c r="Y186" s="199"/>
      <c r="Z186" s="199"/>
      <c r="AA186" s="199"/>
      <c r="AB186" s="199"/>
      <c r="AC186" s="199"/>
      <c r="AD186" s="199"/>
      <c r="AE186" s="199"/>
      <c r="AF186" s="199"/>
      <c r="AG186" s="199"/>
      <c r="AH186" s="199"/>
      <c r="AI186" s="199"/>
    </row>
    <row r="187" spans="1:35" ht="12">
      <c r="A187" s="180" t="str">
        <f t="shared" si="65"/>
        <v>LW3710060Kolor</v>
      </c>
      <c r="B187" s="203" t="s">
        <v>1907</v>
      </c>
      <c r="C187" s="168" t="s">
        <v>2</v>
      </c>
      <c r="D187" s="204">
        <v>100</v>
      </c>
      <c r="E187" s="182">
        <v>60</v>
      </c>
      <c r="F187" s="218" t="s">
        <v>2050</v>
      </c>
      <c r="G187" s="206" t="str">
        <f t="shared" si="71"/>
        <v>40,82</v>
      </c>
      <c r="H187" s="206" t="str">
        <f t="shared" si="77"/>
        <v>40,82</v>
      </c>
      <c r="I187" s="206">
        <f t="shared" si="76"/>
        <v>43.82</v>
      </c>
      <c r="J187" s="218" t="s">
        <v>2085</v>
      </c>
      <c r="K187" s="207" t="str">
        <f t="shared" si="74"/>
        <v>699,88</v>
      </c>
      <c r="L187" s="214">
        <f t="shared" si="75"/>
        <v>700</v>
      </c>
      <c r="M187" s="209">
        <v>1</v>
      </c>
      <c r="N187" s="210">
        <v>60</v>
      </c>
      <c r="O187" s="211">
        <f t="shared" si="69"/>
        <v>760</v>
      </c>
      <c r="P187" s="212">
        <f t="shared" si="78"/>
        <v>760</v>
      </c>
      <c r="Q187" s="180"/>
      <c r="R187" s="180"/>
      <c r="S187" s="184">
        <v>16</v>
      </c>
      <c r="T187" s="184">
        <v>25</v>
      </c>
      <c r="U187" s="184">
        <f t="shared" si="70"/>
        <v>79</v>
      </c>
      <c r="V187" s="204">
        <f t="shared" si="73"/>
        <v>120</v>
      </c>
      <c r="Y187" s="199"/>
      <c r="Z187" s="199"/>
      <c r="AA187" s="199"/>
      <c r="AB187" s="199"/>
      <c r="AC187" s="199"/>
      <c r="AD187" s="199"/>
      <c r="AE187" s="199"/>
      <c r="AF187" s="199"/>
      <c r="AG187" s="199"/>
      <c r="AH187" s="199"/>
      <c r="AI187" s="199"/>
    </row>
    <row r="188" spans="1:35" s="199" customFormat="1" ht="12">
      <c r="A188" s="180" t="str">
        <f t="shared" si="65"/>
        <v>LW3810060Kolor</v>
      </c>
      <c r="B188" s="203" t="s">
        <v>1978</v>
      </c>
      <c r="C188" s="168" t="s">
        <v>2</v>
      </c>
      <c r="D188" s="204">
        <v>100</v>
      </c>
      <c r="E188" s="182">
        <v>60</v>
      </c>
      <c r="F188" s="218" t="s">
        <v>2051</v>
      </c>
      <c r="G188" s="206" t="str">
        <f t="shared" si="71"/>
        <v>43,25</v>
      </c>
      <c r="H188" s="206" t="str">
        <f t="shared" si="77"/>
        <v>43,25</v>
      </c>
      <c r="I188" s="206">
        <f t="shared" si="76"/>
        <v>46.25</v>
      </c>
      <c r="J188" s="218" t="s">
        <v>2086</v>
      </c>
      <c r="K188" s="207" t="str">
        <f t="shared" si="74"/>
        <v>840,10</v>
      </c>
      <c r="L188" s="214">
        <f t="shared" si="75"/>
        <v>841</v>
      </c>
      <c r="M188" s="209">
        <v>1</v>
      </c>
      <c r="N188" s="210">
        <v>60</v>
      </c>
      <c r="O188" s="211">
        <f t="shared" si="69"/>
        <v>901</v>
      </c>
      <c r="P188" s="212">
        <f t="shared" si="78"/>
        <v>901</v>
      </c>
      <c r="Q188" s="180"/>
      <c r="R188" s="180"/>
      <c r="S188" s="184">
        <v>16</v>
      </c>
      <c r="T188" s="184">
        <v>25</v>
      </c>
      <c r="U188" s="184">
        <f t="shared" si="70"/>
        <v>79</v>
      </c>
      <c r="V188" s="204">
        <f t="shared" si="73"/>
        <v>120</v>
      </c>
    </row>
    <row r="189" spans="1:35" ht="12">
      <c r="A189" s="221" t="str">
        <f t="shared" ref="A189:A225" si="79">CONCATENATE(B189,D189,E189,C189)</f>
        <v>LW duble 1 10060Drewnopodobne</v>
      </c>
      <c r="B189" s="203" t="s">
        <v>90</v>
      </c>
      <c r="C189" s="168" t="s">
        <v>432</v>
      </c>
      <c r="D189" s="204">
        <v>100</v>
      </c>
      <c r="E189" s="182">
        <v>60</v>
      </c>
      <c r="F189" s="218" t="s">
        <v>2020</v>
      </c>
      <c r="G189" s="206" t="str">
        <f t="shared" si="71"/>
        <v>35,44</v>
      </c>
      <c r="H189" s="206" t="str">
        <f t="shared" si="77"/>
        <v>35,44</v>
      </c>
      <c r="I189" s="206">
        <f>H189+3</f>
        <v>38.44</v>
      </c>
      <c r="J189" s="215"/>
      <c r="K189" s="207">
        <f t="shared" ref="K189:K225" si="80">L115+(L152-L115)/2</f>
        <v>744</v>
      </c>
      <c r="L189" s="214">
        <f t="shared" si="75"/>
        <v>744</v>
      </c>
      <c r="M189" s="209">
        <v>1</v>
      </c>
      <c r="N189" s="210">
        <v>60</v>
      </c>
      <c r="O189" s="211">
        <f t="shared" ref="O189:O225" si="81">L189*M189+N189</f>
        <v>804</v>
      </c>
      <c r="P189" s="212">
        <f t="shared" si="78"/>
        <v>804</v>
      </c>
      <c r="Q189" s="180"/>
      <c r="R189" s="180"/>
      <c r="S189" s="184">
        <v>16</v>
      </c>
      <c r="T189" s="184">
        <v>25</v>
      </c>
      <c r="U189" s="184">
        <f t="shared" ref="U189:U225" si="82">IF(I189&lt;=$AA$6,$AB$5,IF(I189&lt;=$AA$16,$AB$7,IF(I189&lt;=$AA$18,$AB$17,IF(I189&lt;=$AA$20,AB$19,$AB$21))))</f>
        <v>69</v>
      </c>
      <c r="V189" s="204">
        <f t="shared" ref="V189:V225" si="83">SUM(S189:U189)</f>
        <v>110</v>
      </c>
      <c r="Y189" s="199"/>
      <c r="Z189" s="199"/>
      <c r="AA189" s="199"/>
      <c r="AB189" s="199"/>
      <c r="AC189" s="199"/>
      <c r="AD189" s="199"/>
      <c r="AE189" s="199"/>
      <c r="AF189" s="199"/>
      <c r="AG189" s="199"/>
      <c r="AH189" s="199"/>
      <c r="AI189" s="199"/>
    </row>
    <row r="190" spans="1:35" ht="12">
      <c r="A190" s="180" t="str">
        <f t="shared" si="79"/>
        <v>LW duble 2 10060Drewnopodobne</v>
      </c>
      <c r="B190" s="203" t="s">
        <v>91</v>
      </c>
      <c r="C190" s="168" t="s">
        <v>432</v>
      </c>
      <c r="D190" s="204">
        <v>100</v>
      </c>
      <c r="E190" s="182">
        <v>60</v>
      </c>
      <c r="F190" s="218" t="s">
        <v>2021</v>
      </c>
      <c r="G190" s="206" t="str">
        <f t="shared" si="71"/>
        <v>38,66</v>
      </c>
      <c r="H190" s="206" t="str">
        <f t="shared" si="77"/>
        <v>38,66</v>
      </c>
      <c r="I190" s="206">
        <f t="shared" ref="I190" si="84">H190+3</f>
        <v>41.66</v>
      </c>
      <c r="J190" s="216"/>
      <c r="K190" s="207">
        <f t="shared" si="80"/>
        <v>842.5</v>
      </c>
      <c r="L190" s="214">
        <f t="shared" si="75"/>
        <v>843</v>
      </c>
      <c r="M190" s="209">
        <v>1</v>
      </c>
      <c r="N190" s="210">
        <v>60</v>
      </c>
      <c r="O190" s="211">
        <f t="shared" si="81"/>
        <v>903</v>
      </c>
      <c r="P190" s="212">
        <f t="shared" si="78"/>
        <v>903</v>
      </c>
      <c r="Q190" s="180"/>
      <c r="R190" s="180"/>
      <c r="S190" s="184">
        <v>16</v>
      </c>
      <c r="T190" s="184">
        <v>25</v>
      </c>
      <c r="U190" s="184">
        <f t="shared" si="82"/>
        <v>79</v>
      </c>
      <c r="V190" s="204">
        <f t="shared" si="83"/>
        <v>120</v>
      </c>
      <c r="Y190" s="199"/>
      <c r="Z190" s="199"/>
      <c r="AA190" s="199"/>
      <c r="AB190" s="199"/>
      <c r="AC190" s="199"/>
      <c r="AD190" s="199"/>
      <c r="AE190" s="199"/>
      <c r="AF190" s="199"/>
      <c r="AG190" s="199"/>
      <c r="AH190" s="199"/>
      <c r="AI190" s="199"/>
    </row>
    <row r="191" spans="1:35" ht="12">
      <c r="A191" s="180" t="str">
        <f t="shared" si="79"/>
        <v>LW duble 310060Drewnopodobne</v>
      </c>
      <c r="B191" s="203" t="s">
        <v>1750</v>
      </c>
      <c r="C191" s="168" t="s">
        <v>432</v>
      </c>
      <c r="D191" s="204">
        <v>100</v>
      </c>
      <c r="E191" s="182">
        <v>60</v>
      </c>
      <c r="F191" s="218" t="s">
        <v>2022</v>
      </c>
      <c r="G191" s="206" t="str">
        <f t="shared" si="71"/>
        <v>39,95</v>
      </c>
      <c r="H191" s="206" t="str">
        <f t="shared" si="77"/>
        <v>39,95</v>
      </c>
      <c r="I191" s="206">
        <f t="shared" ref="I191:I211" si="85">H191+3</f>
        <v>42.95</v>
      </c>
      <c r="J191" s="216"/>
      <c r="K191" s="207">
        <f t="shared" si="80"/>
        <v>906.5</v>
      </c>
      <c r="L191" s="214">
        <f t="shared" si="75"/>
        <v>907</v>
      </c>
      <c r="M191" s="209">
        <v>1</v>
      </c>
      <c r="N191" s="210">
        <v>60</v>
      </c>
      <c r="O191" s="211">
        <f t="shared" si="81"/>
        <v>967</v>
      </c>
      <c r="P191" s="212">
        <f t="shared" si="78"/>
        <v>967</v>
      </c>
      <c r="Q191" s="180"/>
      <c r="R191" s="180"/>
      <c r="S191" s="184">
        <v>16</v>
      </c>
      <c r="T191" s="184">
        <v>25</v>
      </c>
      <c r="U191" s="184">
        <f t="shared" si="82"/>
        <v>79</v>
      </c>
      <c r="V191" s="204">
        <f t="shared" si="83"/>
        <v>120</v>
      </c>
      <c r="Y191" s="199"/>
      <c r="Z191" s="199"/>
      <c r="AA191" s="199"/>
      <c r="AB191" s="199"/>
      <c r="AC191" s="199"/>
      <c r="AD191" s="199"/>
      <c r="AE191" s="199"/>
      <c r="AF191" s="199"/>
      <c r="AG191" s="199"/>
      <c r="AH191" s="199"/>
      <c r="AI191" s="199"/>
    </row>
    <row r="192" spans="1:35" ht="12">
      <c r="A192" s="180" t="str">
        <f t="shared" si="79"/>
        <v>LW1 10060Drewnopodobne</v>
      </c>
      <c r="B192" s="203" t="s">
        <v>93</v>
      </c>
      <c r="C192" s="168" t="s">
        <v>432</v>
      </c>
      <c r="D192" s="204">
        <v>100</v>
      </c>
      <c r="E192" s="182">
        <v>60</v>
      </c>
      <c r="F192" s="218" t="s">
        <v>2023</v>
      </c>
      <c r="G192" s="206" t="str">
        <f t="shared" si="71"/>
        <v>26,84</v>
      </c>
      <c r="H192" s="206" t="str">
        <f t="shared" si="77"/>
        <v>26,84</v>
      </c>
      <c r="I192" s="206">
        <f t="shared" si="85"/>
        <v>29.84</v>
      </c>
      <c r="J192" s="216"/>
      <c r="K192" s="207">
        <f t="shared" si="80"/>
        <v>450</v>
      </c>
      <c r="L192" s="214">
        <f t="shared" si="75"/>
        <v>450</v>
      </c>
      <c r="M192" s="209">
        <v>1</v>
      </c>
      <c r="N192" s="210">
        <v>60</v>
      </c>
      <c r="O192" s="211">
        <f t="shared" si="81"/>
        <v>510</v>
      </c>
      <c r="P192" s="212">
        <f t="shared" si="78"/>
        <v>510</v>
      </c>
      <c r="Q192" s="180"/>
      <c r="R192" s="180"/>
      <c r="S192" s="184">
        <v>16</v>
      </c>
      <c r="T192" s="184">
        <v>25</v>
      </c>
      <c r="U192" s="184">
        <f t="shared" si="82"/>
        <v>55</v>
      </c>
      <c r="V192" s="204">
        <f t="shared" si="83"/>
        <v>96</v>
      </c>
      <c r="Y192" s="199"/>
      <c r="Z192" s="199"/>
      <c r="AA192" s="199"/>
      <c r="AB192" s="199"/>
      <c r="AC192" s="199"/>
      <c r="AD192" s="199"/>
      <c r="AE192" s="199"/>
      <c r="AF192" s="199"/>
      <c r="AG192" s="199"/>
      <c r="AH192" s="199"/>
      <c r="AI192" s="199"/>
    </row>
    <row r="193" spans="1:35" ht="12">
      <c r="A193" s="180" t="str">
        <f t="shared" si="79"/>
        <v>LW2 10060Drewnopodobne</v>
      </c>
      <c r="B193" s="203" t="s">
        <v>104</v>
      </c>
      <c r="C193" s="168" t="s">
        <v>432</v>
      </c>
      <c r="D193" s="204">
        <v>100</v>
      </c>
      <c r="E193" s="182">
        <v>60</v>
      </c>
      <c r="F193" s="218" t="s">
        <v>2024</v>
      </c>
      <c r="G193" s="206" t="str">
        <f t="shared" si="71"/>
        <v>32,48</v>
      </c>
      <c r="H193" s="206" t="str">
        <f t="shared" si="77"/>
        <v>32,48</v>
      </c>
      <c r="I193" s="206">
        <f t="shared" si="85"/>
        <v>35.479999999999997</v>
      </c>
      <c r="J193" s="216"/>
      <c r="K193" s="207">
        <f t="shared" si="80"/>
        <v>510</v>
      </c>
      <c r="L193" s="214">
        <f t="shared" si="75"/>
        <v>510</v>
      </c>
      <c r="M193" s="209">
        <v>1</v>
      </c>
      <c r="N193" s="210">
        <v>60</v>
      </c>
      <c r="O193" s="211">
        <f t="shared" si="81"/>
        <v>570</v>
      </c>
      <c r="P193" s="212">
        <f t="shared" si="78"/>
        <v>570</v>
      </c>
      <c r="Q193" s="180"/>
      <c r="R193" s="180"/>
      <c r="S193" s="184">
        <v>16</v>
      </c>
      <c r="T193" s="184">
        <v>25</v>
      </c>
      <c r="U193" s="184">
        <f t="shared" si="82"/>
        <v>69</v>
      </c>
      <c r="V193" s="204">
        <f t="shared" si="83"/>
        <v>110</v>
      </c>
      <c r="Y193" s="199"/>
      <c r="Z193" s="199"/>
      <c r="AA193" s="199"/>
      <c r="AB193" s="199"/>
      <c r="AC193" s="199"/>
      <c r="AD193" s="199"/>
      <c r="AE193" s="199"/>
      <c r="AF193" s="199"/>
      <c r="AG193" s="199"/>
      <c r="AH193" s="199"/>
      <c r="AI193" s="199"/>
    </row>
    <row r="194" spans="1:35" ht="12">
      <c r="A194" s="180" t="str">
        <f t="shared" si="79"/>
        <v>LW3 10060Drewnopodobne</v>
      </c>
      <c r="B194" s="203" t="s">
        <v>106</v>
      </c>
      <c r="C194" s="168" t="s">
        <v>432</v>
      </c>
      <c r="D194" s="204">
        <v>100</v>
      </c>
      <c r="E194" s="182">
        <v>60</v>
      </c>
      <c r="F194" s="218" t="s">
        <v>2025</v>
      </c>
      <c r="G194" s="206" t="str">
        <f t="shared" si="71"/>
        <v>32,97</v>
      </c>
      <c r="H194" s="206" t="str">
        <f t="shared" si="77"/>
        <v>32,97</v>
      </c>
      <c r="I194" s="206">
        <f t="shared" si="85"/>
        <v>35.97</v>
      </c>
      <c r="J194" s="216"/>
      <c r="K194" s="207">
        <f t="shared" si="80"/>
        <v>522</v>
      </c>
      <c r="L194" s="214">
        <f t="shared" si="75"/>
        <v>522</v>
      </c>
      <c r="M194" s="209">
        <v>1</v>
      </c>
      <c r="N194" s="210">
        <v>60</v>
      </c>
      <c r="O194" s="211">
        <f t="shared" si="81"/>
        <v>582</v>
      </c>
      <c r="P194" s="212">
        <f t="shared" si="78"/>
        <v>582</v>
      </c>
      <c r="Q194" s="180"/>
      <c r="R194" s="180"/>
      <c r="S194" s="184">
        <v>16</v>
      </c>
      <c r="T194" s="184">
        <v>25</v>
      </c>
      <c r="U194" s="184">
        <f t="shared" si="82"/>
        <v>69</v>
      </c>
      <c r="V194" s="204">
        <f t="shared" si="83"/>
        <v>110</v>
      </c>
      <c r="Y194" s="199"/>
      <c r="Z194" s="199"/>
      <c r="AA194" s="199"/>
      <c r="AB194" s="199"/>
      <c r="AC194" s="199"/>
      <c r="AD194" s="199"/>
      <c r="AE194" s="199"/>
      <c r="AF194" s="199"/>
      <c r="AG194" s="199"/>
      <c r="AH194" s="199"/>
      <c r="AI194" s="199"/>
    </row>
    <row r="195" spans="1:35" ht="12">
      <c r="A195" s="180" t="str">
        <f t="shared" si="79"/>
        <v>LW4 10060Drewnopodobne</v>
      </c>
      <c r="B195" s="203" t="s">
        <v>107</v>
      </c>
      <c r="C195" s="168" t="s">
        <v>432</v>
      </c>
      <c r="D195" s="204">
        <v>100</v>
      </c>
      <c r="E195" s="182">
        <v>60</v>
      </c>
      <c r="F195" s="218" t="s">
        <v>2026</v>
      </c>
      <c r="G195" s="206" t="str">
        <f t="shared" si="71"/>
        <v>36,48</v>
      </c>
      <c r="H195" s="206" t="str">
        <f t="shared" si="77"/>
        <v>36,48</v>
      </c>
      <c r="I195" s="206">
        <f t="shared" si="85"/>
        <v>39.479999999999997</v>
      </c>
      <c r="J195" s="216"/>
      <c r="K195" s="207">
        <f t="shared" si="80"/>
        <v>621</v>
      </c>
      <c r="L195" s="214">
        <f t="shared" si="75"/>
        <v>621</v>
      </c>
      <c r="M195" s="209">
        <v>1</v>
      </c>
      <c r="N195" s="210">
        <v>60</v>
      </c>
      <c r="O195" s="211">
        <f t="shared" si="81"/>
        <v>681</v>
      </c>
      <c r="P195" s="212">
        <f t="shared" si="78"/>
        <v>681</v>
      </c>
      <c r="Q195" s="180"/>
      <c r="R195" s="180"/>
      <c r="S195" s="184">
        <v>16</v>
      </c>
      <c r="T195" s="184">
        <v>25</v>
      </c>
      <c r="U195" s="184">
        <f t="shared" si="82"/>
        <v>69</v>
      </c>
      <c r="V195" s="204">
        <f t="shared" si="83"/>
        <v>110</v>
      </c>
      <c r="Y195" s="199"/>
      <c r="Z195" s="199"/>
      <c r="AA195" s="199"/>
      <c r="AB195" s="199"/>
      <c r="AC195" s="199"/>
      <c r="AD195" s="199"/>
      <c r="AE195" s="199"/>
      <c r="AF195" s="199"/>
      <c r="AG195" s="199"/>
      <c r="AH195" s="199"/>
      <c r="AI195" s="199"/>
    </row>
    <row r="196" spans="1:35" ht="12">
      <c r="A196" s="180" t="str">
        <f t="shared" si="79"/>
        <v>LW5 10060Drewnopodobne</v>
      </c>
      <c r="B196" s="203" t="s">
        <v>108</v>
      </c>
      <c r="C196" s="168" t="s">
        <v>432</v>
      </c>
      <c r="D196" s="204">
        <v>100</v>
      </c>
      <c r="E196" s="182">
        <v>60</v>
      </c>
      <c r="F196" s="218" t="s">
        <v>2027</v>
      </c>
      <c r="G196" s="206" t="str">
        <f t="shared" si="71"/>
        <v>36,58</v>
      </c>
      <c r="H196" s="206" t="str">
        <f t="shared" si="77"/>
        <v>36,58</v>
      </c>
      <c r="I196" s="206">
        <f t="shared" si="85"/>
        <v>39.58</v>
      </c>
      <c r="J196" s="216"/>
      <c r="K196" s="207">
        <f t="shared" si="80"/>
        <v>626.5</v>
      </c>
      <c r="L196" s="214">
        <f t="shared" si="75"/>
        <v>627</v>
      </c>
      <c r="M196" s="209">
        <v>1</v>
      </c>
      <c r="N196" s="210">
        <v>60</v>
      </c>
      <c r="O196" s="211">
        <f t="shared" si="81"/>
        <v>687</v>
      </c>
      <c r="P196" s="212">
        <f t="shared" si="78"/>
        <v>687</v>
      </c>
      <c r="Q196" s="180"/>
      <c r="R196" s="180"/>
      <c r="S196" s="184">
        <v>16</v>
      </c>
      <c r="T196" s="184">
        <v>25</v>
      </c>
      <c r="U196" s="184">
        <f t="shared" si="82"/>
        <v>69</v>
      </c>
      <c r="V196" s="204">
        <f t="shared" si="83"/>
        <v>110</v>
      </c>
      <c r="Y196" s="199"/>
      <c r="Z196" s="199"/>
      <c r="AA196" s="199"/>
      <c r="AB196" s="199"/>
      <c r="AC196" s="199"/>
      <c r="AD196" s="199"/>
      <c r="AE196" s="199"/>
      <c r="AF196" s="199"/>
      <c r="AG196" s="199"/>
      <c r="AH196" s="199"/>
      <c r="AI196" s="199"/>
    </row>
    <row r="197" spans="1:35" ht="12">
      <c r="A197" s="180" t="str">
        <f t="shared" si="79"/>
        <v>LW6 10060Drewnopodobne</v>
      </c>
      <c r="B197" s="203" t="s">
        <v>109</v>
      </c>
      <c r="C197" s="168" t="s">
        <v>432</v>
      </c>
      <c r="D197" s="204">
        <v>100</v>
      </c>
      <c r="E197" s="182">
        <v>60</v>
      </c>
      <c r="F197" s="218" t="s">
        <v>14</v>
      </c>
      <c r="G197" s="206" t="str">
        <f t="shared" si="71"/>
        <v>40,91</v>
      </c>
      <c r="H197" s="206" t="str">
        <f t="shared" si="77"/>
        <v>40,91</v>
      </c>
      <c r="I197" s="206">
        <f t="shared" si="85"/>
        <v>43.91</v>
      </c>
      <c r="J197" s="216"/>
      <c r="K197" s="207">
        <f t="shared" si="80"/>
        <v>725</v>
      </c>
      <c r="L197" s="214">
        <f t="shared" si="75"/>
        <v>725</v>
      </c>
      <c r="M197" s="209">
        <v>1</v>
      </c>
      <c r="N197" s="210">
        <v>60</v>
      </c>
      <c r="O197" s="211">
        <f t="shared" si="81"/>
        <v>785</v>
      </c>
      <c r="P197" s="212">
        <f t="shared" si="78"/>
        <v>785</v>
      </c>
      <c r="Q197" s="180"/>
      <c r="R197" s="180"/>
      <c r="S197" s="184">
        <v>16</v>
      </c>
      <c r="T197" s="184">
        <v>25</v>
      </c>
      <c r="U197" s="184">
        <f t="shared" si="82"/>
        <v>79</v>
      </c>
      <c r="V197" s="204">
        <f t="shared" si="83"/>
        <v>120</v>
      </c>
      <c r="Y197" s="199"/>
      <c r="Z197" s="199"/>
      <c r="AA197" s="199"/>
      <c r="AB197" s="199"/>
      <c r="AC197" s="199"/>
      <c r="AD197" s="199"/>
      <c r="AE197" s="199"/>
      <c r="AF197" s="199"/>
      <c r="AG197" s="199"/>
      <c r="AH197" s="199"/>
      <c r="AI197" s="199"/>
    </row>
    <row r="198" spans="1:35" ht="12">
      <c r="A198" s="180" t="str">
        <f t="shared" si="79"/>
        <v>LW7 10060Drewnopodobne</v>
      </c>
      <c r="B198" s="203" t="s">
        <v>110</v>
      </c>
      <c r="C198" s="168" t="s">
        <v>432</v>
      </c>
      <c r="D198" s="204">
        <v>100</v>
      </c>
      <c r="E198" s="182">
        <v>60</v>
      </c>
      <c r="F198" s="218" t="s">
        <v>2028</v>
      </c>
      <c r="G198" s="206" t="str">
        <f t="shared" si="71"/>
        <v>35,41</v>
      </c>
      <c r="H198" s="206" t="str">
        <f t="shared" si="77"/>
        <v>35,41</v>
      </c>
      <c r="I198" s="206">
        <f t="shared" si="85"/>
        <v>38.409999999999997</v>
      </c>
      <c r="J198" s="216"/>
      <c r="K198" s="207">
        <f t="shared" si="80"/>
        <v>617</v>
      </c>
      <c r="L198" s="214">
        <f t="shared" si="75"/>
        <v>617</v>
      </c>
      <c r="M198" s="209">
        <v>1</v>
      </c>
      <c r="N198" s="210">
        <v>60</v>
      </c>
      <c r="O198" s="211">
        <f t="shared" si="81"/>
        <v>677</v>
      </c>
      <c r="P198" s="212">
        <f t="shared" si="78"/>
        <v>677</v>
      </c>
      <c r="Q198" s="180"/>
      <c r="R198" s="180"/>
      <c r="S198" s="184">
        <v>16</v>
      </c>
      <c r="T198" s="184">
        <v>25</v>
      </c>
      <c r="U198" s="184">
        <f t="shared" si="82"/>
        <v>69</v>
      </c>
      <c r="V198" s="204">
        <f t="shared" si="83"/>
        <v>110</v>
      </c>
      <c r="Y198" s="199"/>
      <c r="Z198" s="199"/>
      <c r="AA198" s="199"/>
      <c r="AB198" s="199"/>
      <c r="AC198" s="199"/>
      <c r="AD198" s="199"/>
      <c r="AE198" s="199"/>
      <c r="AF198" s="199"/>
      <c r="AG198" s="199"/>
      <c r="AH198" s="199"/>
      <c r="AI198" s="199"/>
    </row>
    <row r="199" spans="1:35" ht="12">
      <c r="A199" s="180" t="str">
        <f t="shared" si="79"/>
        <v>LW8 10060Drewnopodobne</v>
      </c>
      <c r="B199" s="203" t="s">
        <v>111</v>
      </c>
      <c r="C199" s="168" t="s">
        <v>432</v>
      </c>
      <c r="D199" s="204">
        <v>100</v>
      </c>
      <c r="E199" s="182">
        <v>60</v>
      </c>
      <c r="F199" s="218" t="s">
        <v>2029</v>
      </c>
      <c r="G199" s="206" t="str">
        <f t="shared" si="71"/>
        <v>37,7</v>
      </c>
      <c r="H199" s="206" t="str">
        <f t="shared" si="77"/>
        <v>37,7</v>
      </c>
      <c r="I199" s="206">
        <f t="shared" si="85"/>
        <v>40.700000000000003</v>
      </c>
      <c r="J199" s="216"/>
      <c r="K199" s="207">
        <f t="shared" si="80"/>
        <v>676</v>
      </c>
      <c r="L199" s="214">
        <f t="shared" si="75"/>
        <v>676</v>
      </c>
      <c r="M199" s="209">
        <v>1</v>
      </c>
      <c r="N199" s="210">
        <v>60</v>
      </c>
      <c r="O199" s="211">
        <f t="shared" si="81"/>
        <v>736</v>
      </c>
      <c r="P199" s="212">
        <f t="shared" si="78"/>
        <v>736</v>
      </c>
      <c r="Q199" s="180"/>
      <c r="R199" s="180"/>
      <c r="S199" s="184">
        <v>16</v>
      </c>
      <c r="T199" s="184">
        <v>25</v>
      </c>
      <c r="U199" s="184">
        <f t="shared" si="82"/>
        <v>79</v>
      </c>
      <c r="V199" s="204">
        <f t="shared" si="83"/>
        <v>120</v>
      </c>
      <c r="Y199" s="199"/>
      <c r="Z199" s="199"/>
      <c r="AA199" s="199"/>
      <c r="AB199" s="199"/>
      <c r="AC199" s="199"/>
      <c r="AD199" s="199"/>
      <c r="AE199" s="199"/>
      <c r="AF199" s="199"/>
      <c r="AG199" s="199"/>
      <c r="AH199" s="199"/>
      <c r="AI199" s="199"/>
    </row>
    <row r="200" spans="1:35" ht="12">
      <c r="A200" s="180" t="str">
        <f t="shared" si="79"/>
        <v>LW9 10060Drewnopodobne</v>
      </c>
      <c r="B200" s="203" t="s">
        <v>112</v>
      </c>
      <c r="C200" s="168" t="s">
        <v>432</v>
      </c>
      <c r="D200" s="204">
        <v>100</v>
      </c>
      <c r="E200" s="182">
        <v>60</v>
      </c>
      <c r="F200" s="218" t="s">
        <v>2030</v>
      </c>
      <c r="G200" s="206" t="str">
        <f t="shared" si="71"/>
        <v>37,06</v>
      </c>
      <c r="H200" s="206" t="str">
        <f t="shared" si="77"/>
        <v>37,06</v>
      </c>
      <c r="I200" s="206">
        <f t="shared" si="85"/>
        <v>40.06</v>
      </c>
      <c r="J200" s="216"/>
      <c r="K200" s="207">
        <f t="shared" si="80"/>
        <v>695</v>
      </c>
      <c r="L200" s="214">
        <f t="shared" si="75"/>
        <v>695</v>
      </c>
      <c r="M200" s="209">
        <v>1</v>
      </c>
      <c r="N200" s="210">
        <v>60</v>
      </c>
      <c r="O200" s="211">
        <f t="shared" si="81"/>
        <v>755</v>
      </c>
      <c r="P200" s="212">
        <f t="shared" si="78"/>
        <v>755</v>
      </c>
      <c r="Q200" s="180"/>
      <c r="R200" s="180"/>
      <c r="S200" s="184">
        <v>16</v>
      </c>
      <c r="T200" s="184">
        <v>25</v>
      </c>
      <c r="U200" s="184">
        <f t="shared" si="82"/>
        <v>79</v>
      </c>
      <c r="V200" s="204">
        <f t="shared" si="83"/>
        <v>120</v>
      </c>
      <c r="Y200" s="199"/>
      <c r="Z200" s="199"/>
      <c r="AA200" s="199"/>
      <c r="AB200" s="199"/>
      <c r="AC200" s="199"/>
      <c r="AD200" s="199"/>
      <c r="AE200" s="199"/>
      <c r="AF200" s="199"/>
      <c r="AG200" s="199"/>
      <c r="AH200" s="199"/>
      <c r="AI200" s="199"/>
    </row>
    <row r="201" spans="1:35" ht="12">
      <c r="A201" s="180" t="str">
        <f t="shared" si="79"/>
        <v>LW10 10060Drewnopodobne</v>
      </c>
      <c r="B201" s="203" t="s">
        <v>94</v>
      </c>
      <c r="C201" s="168" t="s">
        <v>432</v>
      </c>
      <c r="D201" s="204">
        <v>100</v>
      </c>
      <c r="E201" s="182">
        <v>60</v>
      </c>
      <c r="F201" s="218" t="s">
        <v>36</v>
      </c>
      <c r="G201" s="206" t="str">
        <f t="shared" si="71"/>
        <v>39,34</v>
      </c>
      <c r="H201" s="206" t="str">
        <f t="shared" si="77"/>
        <v>39,34</v>
      </c>
      <c r="I201" s="206">
        <f t="shared" si="85"/>
        <v>42.34</v>
      </c>
      <c r="J201" s="216"/>
      <c r="K201" s="207">
        <f t="shared" si="80"/>
        <v>776.5</v>
      </c>
      <c r="L201" s="214">
        <f t="shared" si="75"/>
        <v>777</v>
      </c>
      <c r="M201" s="209">
        <v>1</v>
      </c>
      <c r="N201" s="210">
        <v>60</v>
      </c>
      <c r="O201" s="211">
        <f t="shared" si="81"/>
        <v>837</v>
      </c>
      <c r="P201" s="212">
        <f t="shared" si="78"/>
        <v>837</v>
      </c>
      <c r="Q201" s="180"/>
      <c r="R201" s="180"/>
      <c r="S201" s="184">
        <v>16</v>
      </c>
      <c r="T201" s="184">
        <v>25</v>
      </c>
      <c r="U201" s="184">
        <f t="shared" si="82"/>
        <v>79</v>
      </c>
      <c r="V201" s="204">
        <f t="shared" si="83"/>
        <v>120</v>
      </c>
      <c r="Y201" s="199"/>
      <c r="Z201" s="199"/>
      <c r="AA201" s="199"/>
      <c r="AB201" s="199"/>
      <c r="AC201" s="199"/>
      <c r="AD201" s="199"/>
      <c r="AE201" s="199"/>
      <c r="AF201" s="199"/>
      <c r="AG201" s="199"/>
      <c r="AH201" s="199"/>
      <c r="AI201" s="199"/>
    </row>
    <row r="202" spans="1:35" ht="12">
      <c r="A202" s="180" t="str">
        <f t="shared" si="79"/>
        <v>LW11 10060Drewnopodobne</v>
      </c>
      <c r="B202" s="203" t="s">
        <v>95</v>
      </c>
      <c r="C202" s="168" t="s">
        <v>432</v>
      </c>
      <c r="D202" s="204">
        <v>100</v>
      </c>
      <c r="E202" s="182">
        <v>60</v>
      </c>
      <c r="F202" s="218" t="s">
        <v>2031</v>
      </c>
      <c r="G202" s="206" t="str">
        <f t="shared" si="71"/>
        <v>40,15</v>
      </c>
      <c r="H202" s="206" t="str">
        <f t="shared" si="77"/>
        <v>40,15</v>
      </c>
      <c r="I202" s="206">
        <f t="shared" si="85"/>
        <v>43.15</v>
      </c>
      <c r="J202" s="216"/>
      <c r="K202" s="207">
        <f t="shared" si="80"/>
        <v>634</v>
      </c>
      <c r="L202" s="214">
        <f t="shared" si="75"/>
        <v>634</v>
      </c>
      <c r="M202" s="209">
        <v>1</v>
      </c>
      <c r="N202" s="210">
        <v>60</v>
      </c>
      <c r="O202" s="211">
        <f t="shared" si="81"/>
        <v>694</v>
      </c>
      <c r="P202" s="212">
        <f t="shared" si="78"/>
        <v>694</v>
      </c>
      <c r="Q202" s="180"/>
      <c r="R202" s="180"/>
      <c r="S202" s="184">
        <v>16</v>
      </c>
      <c r="T202" s="184">
        <v>25</v>
      </c>
      <c r="U202" s="184">
        <f t="shared" si="82"/>
        <v>79</v>
      </c>
      <c r="V202" s="204">
        <f t="shared" si="83"/>
        <v>120</v>
      </c>
      <c r="Y202" s="199"/>
      <c r="Z202" s="199"/>
      <c r="AA202" s="199"/>
      <c r="AB202" s="199"/>
      <c r="AC202" s="199"/>
      <c r="AD202" s="199"/>
      <c r="AE202" s="199"/>
      <c r="AF202" s="199"/>
      <c r="AG202" s="199"/>
      <c r="AH202" s="199"/>
      <c r="AI202" s="199"/>
    </row>
    <row r="203" spans="1:35" ht="12">
      <c r="A203" s="180" t="str">
        <f t="shared" si="79"/>
        <v>LW12 10060Drewnopodobne</v>
      </c>
      <c r="B203" s="203" t="s">
        <v>96</v>
      </c>
      <c r="C203" s="168" t="s">
        <v>432</v>
      </c>
      <c r="D203" s="204">
        <v>100</v>
      </c>
      <c r="E203" s="182">
        <v>60</v>
      </c>
      <c r="F203" s="218" t="s">
        <v>2032</v>
      </c>
      <c r="G203" s="206" t="str">
        <f t="shared" si="71"/>
        <v>42,43</v>
      </c>
      <c r="H203" s="206" t="str">
        <f t="shared" si="77"/>
        <v>42,43</v>
      </c>
      <c r="I203" s="206">
        <f t="shared" si="85"/>
        <v>45.43</v>
      </c>
      <c r="J203" s="216"/>
      <c r="K203" s="207">
        <f t="shared" si="80"/>
        <v>761.5</v>
      </c>
      <c r="L203" s="214">
        <f t="shared" si="75"/>
        <v>762</v>
      </c>
      <c r="M203" s="209">
        <v>1</v>
      </c>
      <c r="N203" s="210">
        <v>60</v>
      </c>
      <c r="O203" s="211">
        <f t="shared" si="81"/>
        <v>822</v>
      </c>
      <c r="P203" s="212">
        <f t="shared" si="78"/>
        <v>822</v>
      </c>
      <c r="Q203" s="180"/>
      <c r="R203" s="180"/>
      <c r="S203" s="184">
        <v>16</v>
      </c>
      <c r="T203" s="184">
        <v>25</v>
      </c>
      <c r="U203" s="184">
        <f t="shared" si="82"/>
        <v>79</v>
      </c>
      <c r="V203" s="204">
        <f t="shared" si="83"/>
        <v>120</v>
      </c>
      <c r="Y203" s="199"/>
      <c r="Z203" s="199"/>
      <c r="AA203" s="199"/>
      <c r="AB203" s="199"/>
      <c r="AC203" s="199"/>
      <c r="AD203" s="199"/>
      <c r="AE203" s="199"/>
      <c r="AF203" s="199"/>
      <c r="AG203" s="199"/>
      <c r="AH203" s="199"/>
      <c r="AI203" s="199"/>
    </row>
    <row r="204" spans="1:35" ht="12">
      <c r="A204" s="180" t="str">
        <f t="shared" si="79"/>
        <v>LW13 10060Drewnopodobne</v>
      </c>
      <c r="B204" s="203" t="s">
        <v>97</v>
      </c>
      <c r="C204" s="168" t="s">
        <v>432</v>
      </c>
      <c r="D204" s="204">
        <v>100</v>
      </c>
      <c r="E204" s="182">
        <v>60</v>
      </c>
      <c r="F204" s="218" t="s">
        <v>2033</v>
      </c>
      <c r="G204" s="206" t="str">
        <f t="shared" si="71"/>
        <v>41,28</v>
      </c>
      <c r="H204" s="206" t="str">
        <f t="shared" si="77"/>
        <v>41,28</v>
      </c>
      <c r="I204" s="206">
        <f t="shared" si="85"/>
        <v>44.28</v>
      </c>
      <c r="J204" s="216"/>
      <c r="K204" s="207">
        <f t="shared" si="80"/>
        <v>735.5</v>
      </c>
      <c r="L204" s="214">
        <f t="shared" si="75"/>
        <v>736</v>
      </c>
      <c r="M204" s="209">
        <v>1</v>
      </c>
      <c r="N204" s="210">
        <v>60</v>
      </c>
      <c r="O204" s="211">
        <f t="shared" si="81"/>
        <v>796</v>
      </c>
      <c r="P204" s="212">
        <f t="shared" si="78"/>
        <v>796</v>
      </c>
      <c r="Q204" s="180"/>
      <c r="R204" s="180"/>
      <c r="S204" s="184">
        <v>16</v>
      </c>
      <c r="T204" s="184">
        <v>25</v>
      </c>
      <c r="U204" s="184">
        <f t="shared" si="82"/>
        <v>79</v>
      </c>
      <c r="V204" s="204">
        <f t="shared" si="83"/>
        <v>120</v>
      </c>
      <c r="Y204" s="199"/>
      <c r="Z204" s="199"/>
      <c r="AA204" s="199"/>
      <c r="AB204" s="199"/>
      <c r="AC204" s="199"/>
      <c r="AD204" s="199"/>
      <c r="AE204" s="199"/>
      <c r="AF204" s="199"/>
      <c r="AG204" s="199"/>
      <c r="AH204" s="199"/>
      <c r="AI204" s="199"/>
    </row>
    <row r="205" spans="1:35" ht="12">
      <c r="A205" s="180" t="str">
        <f t="shared" si="79"/>
        <v>LW14 10060Drewnopodobne</v>
      </c>
      <c r="B205" s="203" t="s">
        <v>98</v>
      </c>
      <c r="C205" s="168" t="s">
        <v>432</v>
      </c>
      <c r="D205" s="204">
        <v>100</v>
      </c>
      <c r="E205" s="182">
        <v>60</v>
      </c>
      <c r="F205" s="218" t="s">
        <v>2034</v>
      </c>
      <c r="G205" s="206" t="str">
        <f t="shared" si="71"/>
        <v>42,94</v>
      </c>
      <c r="H205" s="206" t="str">
        <f t="shared" ref="H205" si="86">MID(G205,1,5)</f>
        <v>42,94</v>
      </c>
      <c r="I205" s="206">
        <f t="shared" si="85"/>
        <v>45.94</v>
      </c>
      <c r="J205" s="216"/>
      <c r="K205" s="207">
        <f t="shared" si="80"/>
        <v>821</v>
      </c>
      <c r="L205" s="214">
        <f t="shared" si="75"/>
        <v>821</v>
      </c>
      <c r="M205" s="209">
        <v>1</v>
      </c>
      <c r="N205" s="210">
        <v>60</v>
      </c>
      <c r="O205" s="211">
        <f t="shared" si="81"/>
        <v>881</v>
      </c>
      <c r="P205" s="212">
        <f t="shared" si="78"/>
        <v>881</v>
      </c>
      <c r="Q205" s="180"/>
      <c r="R205" s="180"/>
      <c r="S205" s="184">
        <v>16</v>
      </c>
      <c r="T205" s="184">
        <v>25</v>
      </c>
      <c r="U205" s="184">
        <f t="shared" si="82"/>
        <v>79</v>
      </c>
      <c r="V205" s="204">
        <f t="shared" si="83"/>
        <v>120</v>
      </c>
      <c r="Y205" s="199"/>
      <c r="Z205" s="199"/>
      <c r="AA205" s="199"/>
      <c r="AB205" s="199"/>
      <c r="AC205" s="199"/>
      <c r="AD205" s="199"/>
      <c r="AE205" s="199"/>
      <c r="AF205" s="199"/>
      <c r="AG205" s="199"/>
      <c r="AH205" s="199"/>
      <c r="AI205" s="199"/>
    </row>
    <row r="206" spans="1:35" ht="12">
      <c r="A206" s="180" t="str">
        <f t="shared" si="79"/>
        <v>LW15 10060Drewnopodobne</v>
      </c>
      <c r="B206" s="203" t="s">
        <v>99</v>
      </c>
      <c r="C206" s="168" t="s">
        <v>432</v>
      </c>
      <c r="D206" s="204">
        <v>100</v>
      </c>
      <c r="E206" s="182">
        <v>60</v>
      </c>
      <c r="F206" s="218" t="s">
        <v>2035</v>
      </c>
      <c r="G206" s="206" t="str">
        <f t="shared" si="71"/>
        <v>39,61</v>
      </c>
      <c r="H206" s="206" t="str">
        <f t="shared" ref="H206" si="87">MID(G206,1,5)</f>
        <v>39,61</v>
      </c>
      <c r="I206" s="206">
        <f t="shared" si="85"/>
        <v>42.61</v>
      </c>
      <c r="J206" s="216"/>
      <c r="K206" s="207">
        <f t="shared" si="80"/>
        <v>627.5</v>
      </c>
      <c r="L206" s="214">
        <f t="shared" si="75"/>
        <v>628</v>
      </c>
      <c r="M206" s="209">
        <v>1</v>
      </c>
      <c r="N206" s="210">
        <v>60</v>
      </c>
      <c r="O206" s="211">
        <f t="shared" si="81"/>
        <v>688</v>
      </c>
      <c r="P206" s="212">
        <f t="shared" si="78"/>
        <v>688</v>
      </c>
      <c r="Q206" s="180"/>
      <c r="R206" s="180"/>
      <c r="S206" s="184">
        <v>16</v>
      </c>
      <c r="T206" s="184">
        <v>25</v>
      </c>
      <c r="U206" s="184">
        <f t="shared" si="82"/>
        <v>79</v>
      </c>
      <c r="V206" s="204">
        <f t="shared" si="83"/>
        <v>120</v>
      </c>
      <c r="Y206" s="199"/>
      <c r="Z206" s="199"/>
      <c r="AA206" s="199"/>
      <c r="AB206" s="199"/>
      <c r="AC206" s="199"/>
      <c r="AD206" s="199"/>
      <c r="AE206" s="199"/>
      <c r="AF206" s="199"/>
      <c r="AG206" s="199"/>
      <c r="AH206" s="199"/>
      <c r="AI206" s="199"/>
    </row>
    <row r="207" spans="1:35" ht="12">
      <c r="A207" s="180" t="str">
        <f t="shared" si="79"/>
        <v>LW16 10060Drewnopodobne</v>
      </c>
      <c r="B207" s="203" t="s">
        <v>100</v>
      </c>
      <c r="C207" s="168" t="s">
        <v>432</v>
      </c>
      <c r="D207" s="204">
        <v>100</v>
      </c>
      <c r="E207" s="182">
        <v>60</v>
      </c>
      <c r="F207" s="218" t="s">
        <v>2036</v>
      </c>
      <c r="G207" s="206" t="str">
        <f t="shared" si="71"/>
        <v>41,92</v>
      </c>
      <c r="H207" s="206" t="str">
        <f t="shared" ref="H207" si="88">MID(G207,1,5)</f>
        <v>41,92</v>
      </c>
      <c r="I207" s="206">
        <f t="shared" si="85"/>
        <v>44.92</v>
      </c>
      <c r="J207" s="216"/>
      <c r="K207" s="207">
        <f t="shared" si="80"/>
        <v>755.5</v>
      </c>
      <c r="L207" s="214">
        <f t="shared" si="75"/>
        <v>756</v>
      </c>
      <c r="M207" s="209">
        <v>1</v>
      </c>
      <c r="N207" s="210">
        <v>60</v>
      </c>
      <c r="O207" s="211">
        <f t="shared" si="81"/>
        <v>816</v>
      </c>
      <c r="P207" s="212">
        <f t="shared" si="78"/>
        <v>816</v>
      </c>
      <c r="Q207" s="180"/>
      <c r="R207" s="180"/>
      <c r="S207" s="184">
        <v>16</v>
      </c>
      <c r="T207" s="184">
        <v>25</v>
      </c>
      <c r="U207" s="184">
        <f t="shared" si="82"/>
        <v>79</v>
      </c>
      <c r="V207" s="204">
        <f t="shared" si="83"/>
        <v>120</v>
      </c>
      <c r="Y207" s="199"/>
      <c r="Z207" s="199"/>
      <c r="AA207" s="199"/>
      <c r="AB207" s="199"/>
      <c r="AC207" s="199"/>
      <c r="AD207" s="199"/>
      <c r="AE207" s="199"/>
      <c r="AF207" s="199"/>
      <c r="AG207" s="199"/>
      <c r="AH207" s="199"/>
      <c r="AI207" s="199"/>
    </row>
    <row r="208" spans="1:35" ht="12">
      <c r="A208" s="180" t="str">
        <f t="shared" si="79"/>
        <v>LW17 10060Drewnopodobne</v>
      </c>
      <c r="B208" s="203" t="s">
        <v>101</v>
      </c>
      <c r="C208" s="168" t="s">
        <v>432</v>
      </c>
      <c r="D208" s="204">
        <v>100</v>
      </c>
      <c r="E208" s="182">
        <v>60</v>
      </c>
      <c r="F208" s="218" t="s">
        <v>37</v>
      </c>
      <c r="G208" s="206" t="str">
        <f t="shared" si="71"/>
        <v>41,82</v>
      </c>
      <c r="H208" s="206" t="str">
        <f t="shared" ref="H208" si="89">MID(G208,1,5)</f>
        <v>41,82</v>
      </c>
      <c r="I208" s="206">
        <f t="shared" si="85"/>
        <v>44.82</v>
      </c>
      <c r="J208" s="216"/>
      <c r="K208" s="207">
        <f t="shared" si="80"/>
        <v>789.5</v>
      </c>
      <c r="L208" s="214">
        <f t="shared" si="75"/>
        <v>790</v>
      </c>
      <c r="M208" s="209">
        <v>1</v>
      </c>
      <c r="N208" s="210">
        <v>60</v>
      </c>
      <c r="O208" s="211">
        <f t="shared" si="81"/>
        <v>850</v>
      </c>
      <c r="P208" s="212">
        <f t="shared" si="78"/>
        <v>850</v>
      </c>
      <c r="Q208" s="180"/>
      <c r="R208" s="180"/>
      <c r="S208" s="184">
        <v>16</v>
      </c>
      <c r="T208" s="184">
        <v>25</v>
      </c>
      <c r="U208" s="184">
        <f t="shared" si="82"/>
        <v>79</v>
      </c>
      <c r="V208" s="204">
        <f t="shared" si="83"/>
        <v>120</v>
      </c>
      <c r="Y208" s="199"/>
      <c r="Z208" s="199"/>
      <c r="AA208" s="199"/>
      <c r="AB208" s="199"/>
      <c r="AC208" s="199"/>
      <c r="AD208" s="199"/>
      <c r="AE208" s="199"/>
      <c r="AF208" s="199"/>
      <c r="AG208" s="199"/>
      <c r="AH208" s="199"/>
      <c r="AI208" s="199"/>
    </row>
    <row r="209" spans="1:35" ht="12">
      <c r="A209" s="180" t="str">
        <f t="shared" si="79"/>
        <v>LW18 10060Drewnopodobne</v>
      </c>
      <c r="B209" s="203" t="s">
        <v>102</v>
      </c>
      <c r="C209" s="168" t="s">
        <v>432</v>
      </c>
      <c r="D209" s="204">
        <v>100</v>
      </c>
      <c r="E209" s="182">
        <v>60</v>
      </c>
      <c r="F209" s="218" t="s">
        <v>52</v>
      </c>
      <c r="G209" s="206" t="str">
        <f t="shared" si="71"/>
        <v>44,1</v>
      </c>
      <c r="H209" s="206" t="str">
        <f t="shared" ref="H209" si="90">MID(G209,1,5)</f>
        <v>44,1</v>
      </c>
      <c r="I209" s="206">
        <f t="shared" si="85"/>
        <v>47.1</v>
      </c>
      <c r="J209" s="216"/>
      <c r="K209" s="207">
        <f t="shared" si="80"/>
        <v>896</v>
      </c>
      <c r="L209" s="214">
        <f t="shared" si="75"/>
        <v>896</v>
      </c>
      <c r="M209" s="209">
        <v>1</v>
      </c>
      <c r="N209" s="210">
        <v>60</v>
      </c>
      <c r="O209" s="211">
        <f t="shared" si="81"/>
        <v>956</v>
      </c>
      <c r="P209" s="212">
        <f t="shared" si="78"/>
        <v>956</v>
      </c>
      <c r="Q209" s="180"/>
      <c r="R209" s="180"/>
      <c r="S209" s="184">
        <v>16</v>
      </c>
      <c r="T209" s="184">
        <v>25</v>
      </c>
      <c r="U209" s="184">
        <f t="shared" si="82"/>
        <v>79</v>
      </c>
      <c r="V209" s="204">
        <f t="shared" si="83"/>
        <v>120</v>
      </c>
      <c r="Y209" s="199"/>
      <c r="Z209" s="199"/>
      <c r="AA209" s="199"/>
      <c r="AB209" s="199"/>
      <c r="AC209" s="199"/>
      <c r="AD209" s="199"/>
      <c r="AE209" s="199"/>
      <c r="AF209" s="199"/>
      <c r="AG209" s="199"/>
      <c r="AH209" s="199"/>
      <c r="AI209" s="199"/>
    </row>
    <row r="210" spans="1:35" ht="12">
      <c r="A210" s="180" t="str">
        <f t="shared" si="79"/>
        <v>LW19 10060Drewnopodobne</v>
      </c>
      <c r="B210" s="203" t="s">
        <v>103</v>
      </c>
      <c r="C210" s="168" t="s">
        <v>432</v>
      </c>
      <c r="D210" s="204">
        <v>100</v>
      </c>
      <c r="E210" s="182">
        <v>60</v>
      </c>
      <c r="F210" s="218" t="s">
        <v>2037</v>
      </c>
      <c r="G210" s="206" t="str">
        <f t="shared" si="71"/>
        <v>40,17</v>
      </c>
      <c r="H210" s="206" t="str">
        <f t="shared" ref="H210" si="91">MID(G210,1,5)</f>
        <v>40,17</v>
      </c>
      <c r="I210" s="206">
        <f t="shared" si="85"/>
        <v>43.17</v>
      </c>
      <c r="J210" s="216"/>
      <c r="K210" s="207">
        <f t="shared" si="80"/>
        <v>704</v>
      </c>
      <c r="L210" s="214">
        <f t="shared" si="75"/>
        <v>704</v>
      </c>
      <c r="M210" s="209">
        <v>1</v>
      </c>
      <c r="N210" s="210">
        <v>60</v>
      </c>
      <c r="O210" s="211">
        <f t="shared" si="81"/>
        <v>764</v>
      </c>
      <c r="P210" s="212">
        <f t="shared" si="78"/>
        <v>764</v>
      </c>
      <c r="Q210" s="180"/>
      <c r="R210" s="180"/>
      <c r="S210" s="184">
        <v>16</v>
      </c>
      <c r="T210" s="184">
        <v>25</v>
      </c>
      <c r="U210" s="184">
        <f t="shared" si="82"/>
        <v>79</v>
      </c>
      <c r="V210" s="204">
        <f t="shared" si="83"/>
        <v>120</v>
      </c>
      <c r="Y210" s="199"/>
      <c r="Z210" s="199"/>
      <c r="AA210" s="199"/>
      <c r="AB210" s="199"/>
      <c r="AC210" s="199"/>
      <c r="AD210" s="199"/>
      <c r="AE210" s="199"/>
      <c r="AF210" s="199"/>
      <c r="AG210" s="199"/>
      <c r="AH210" s="199"/>
      <c r="AI210" s="199"/>
    </row>
    <row r="211" spans="1:35" ht="12">
      <c r="A211" s="180" t="str">
        <f t="shared" si="79"/>
        <v>LW20 10060Drewnopodobne</v>
      </c>
      <c r="B211" s="203" t="s">
        <v>105</v>
      </c>
      <c r="C211" s="168" t="s">
        <v>432</v>
      </c>
      <c r="D211" s="204">
        <v>100</v>
      </c>
      <c r="E211" s="182">
        <v>60</v>
      </c>
      <c r="F211" s="218" t="s">
        <v>2038</v>
      </c>
      <c r="G211" s="206" t="str">
        <f t="shared" si="71"/>
        <v>42,49</v>
      </c>
      <c r="H211" s="206" t="str">
        <f t="shared" ref="H211:H225" si="92">MID(G211,1,5)</f>
        <v>42,49</v>
      </c>
      <c r="I211" s="206">
        <f t="shared" si="85"/>
        <v>45.49</v>
      </c>
      <c r="J211" s="216"/>
      <c r="K211" s="207">
        <f t="shared" si="80"/>
        <v>786</v>
      </c>
      <c r="L211" s="214">
        <f t="shared" si="75"/>
        <v>786</v>
      </c>
      <c r="M211" s="209">
        <v>1</v>
      </c>
      <c r="N211" s="210">
        <v>60</v>
      </c>
      <c r="O211" s="211">
        <f t="shared" si="81"/>
        <v>846</v>
      </c>
      <c r="P211" s="212">
        <f t="shared" si="78"/>
        <v>846</v>
      </c>
      <c r="Q211" s="180"/>
      <c r="R211" s="180"/>
      <c r="S211" s="184">
        <v>16</v>
      </c>
      <c r="T211" s="184">
        <v>25</v>
      </c>
      <c r="U211" s="184">
        <f t="shared" si="82"/>
        <v>79</v>
      </c>
      <c r="V211" s="204">
        <f t="shared" si="83"/>
        <v>120</v>
      </c>
      <c r="Y211" s="199"/>
      <c r="Z211" s="199"/>
      <c r="AA211" s="199"/>
      <c r="AB211" s="199"/>
      <c r="AC211" s="199"/>
      <c r="AD211" s="199"/>
      <c r="AE211" s="199"/>
      <c r="AF211" s="199"/>
      <c r="AG211" s="199"/>
      <c r="AH211" s="199"/>
      <c r="AI211" s="199"/>
    </row>
    <row r="212" spans="1:35" ht="12">
      <c r="A212" s="180" t="str">
        <f t="shared" si="79"/>
        <v>LW2510060Drewnopodobne</v>
      </c>
      <c r="B212" s="217" t="s">
        <v>559</v>
      </c>
      <c r="C212" s="168" t="s">
        <v>432</v>
      </c>
      <c r="D212" s="204">
        <v>100</v>
      </c>
      <c r="E212" s="182">
        <v>60</v>
      </c>
      <c r="F212" s="218" t="s">
        <v>2039</v>
      </c>
      <c r="G212" s="206" t="str">
        <f t="shared" si="71"/>
        <v>33,13</v>
      </c>
      <c r="H212" s="206" t="str">
        <f t="shared" si="92"/>
        <v>33,13</v>
      </c>
      <c r="I212" s="206">
        <f t="shared" ref="I212:I225" si="93">H212+3</f>
        <v>36.130000000000003</v>
      </c>
      <c r="J212" s="216"/>
      <c r="K212" s="207">
        <f t="shared" si="80"/>
        <v>625</v>
      </c>
      <c r="L212" s="214">
        <f t="shared" si="75"/>
        <v>625</v>
      </c>
      <c r="M212" s="209">
        <v>1</v>
      </c>
      <c r="N212" s="210">
        <v>60</v>
      </c>
      <c r="O212" s="211">
        <f t="shared" si="81"/>
        <v>685</v>
      </c>
      <c r="P212" s="212">
        <f t="shared" si="78"/>
        <v>685</v>
      </c>
      <c r="Q212" s="180"/>
      <c r="R212" s="180"/>
      <c r="S212" s="184">
        <v>16</v>
      </c>
      <c r="T212" s="184">
        <v>25</v>
      </c>
      <c r="U212" s="184">
        <f t="shared" si="82"/>
        <v>69</v>
      </c>
      <c r="V212" s="204">
        <f t="shared" si="83"/>
        <v>110</v>
      </c>
      <c r="Y212" s="199"/>
      <c r="Z212" s="199"/>
      <c r="AA212" s="199"/>
      <c r="AB212" s="199"/>
      <c r="AC212" s="199"/>
      <c r="AD212" s="199"/>
      <c r="AE212" s="199"/>
      <c r="AF212" s="199"/>
      <c r="AG212" s="199"/>
      <c r="AH212" s="199"/>
      <c r="AI212" s="199"/>
    </row>
    <row r="213" spans="1:35" ht="12">
      <c r="A213" s="180" t="str">
        <f t="shared" si="79"/>
        <v>LW2610060Drewnopodobne</v>
      </c>
      <c r="B213" s="217" t="s">
        <v>560</v>
      </c>
      <c r="C213" s="168" t="s">
        <v>432</v>
      </c>
      <c r="D213" s="204">
        <v>100</v>
      </c>
      <c r="E213" s="182">
        <v>60</v>
      </c>
      <c r="F213" s="218" t="s">
        <v>2040</v>
      </c>
      <c r="G213" s="206" t="str">
        <f t="shared" si="71"/>
        <v>35,25</v>
      </c>
      <c r="H213" s="206" t="str">
        <f t="shared" si="92"/>
        <v>35,25</v>
      </c>
      <c r="I213" s="206">
        <f t="shared" si="93"/>
        <v>38.25</v>
      </c>
      <c r="J213" s="216"/>
      <c r="K213" s="207">
        <f t="shared" si="80"/>
        <v>739</v>
      </c>
      <c r="L213" s="214">
        <f t="shared" si="75"/>
        <v>739</v>
      </c>
      <c r="M213" s="209">
        <v>1</v>
      </c>
      <c r="N213" s="210">
        <v>60</v>
      </c>
      <c r="O213" s="211">
        <f t="shared" si="81"/>
        <v>799</v>
      </c>
      <c r="P213" s="212">
        <f t="shared" si="78"/>
        <v>799</v>
      </c>
      <c r="Q213" s="180"/>
      <c r="R213" s="180"/>
      <c r="S213" s="184">
        <v>16</v>
      </c>
      <c r="T213" s="184">
        <v>25</v>
      </c>
      <c r="U213" s="184">
        <f t="shared" si="82"/>
        <v>69</v>
      </c>
      <c r="V213" s="204">
        <f t="shared" si="83"/>
        <v>110</v>
      </c>
      <c r="Y213" s="199"/>
      <c r="Z213" s="199"/>
      <c r="AA213" s="199"/>
      <c r="AB213" s="199"/>
      <c r="AC213" s="199"/>
      <c r="AD213" s="199"/>
      <c r="AE213" s="199"/>
      <c r="AF213" s="199"/>
      <c r="AG213" s="199"/>
      <c r="AH213" s="199"/>
      <c r="AI213" s="199"/>
    </row>
    <row r="214" spans="1:35" ht="12">
      <c r="A214" s="180" t="str">
        <f t="shared" si="79"/>
        <v>LW2710060Drewnopodobne</v>
      </c>
      <c r="B214" s="217" t="s">
        <v>1738</v>
      </c>
      <c r="C214" s="168" t="s">
        <v>432</v>
      </c>
      <c r="D214" s="204">
        <v>100</v>
      </c>
      <c r="E214" s="182">
        <v>60</v>
      </c>
      <c r="F214" s="218" t="s">
        <v>2041</v>
      </c>
      <c r="G214" s="206" t="str">
        <f t="shared" si="71"/>
        <v>35,83</v>
      </c>
      <c r="H214" s="206" t="str">
        <f t="shared" si="92"/>
        <v>35,83</v>
      </c>
      <c r="I214" s="206">
        <f t="shared" si="93"/>
        <v>38.83</v>
      </c>
      <c r="J214" s="216"/>
      <c r="K214" s="207">
        <f t="shared" si="80"/>
        <v>709</v>
      </c>
      <c r="L214" s="214">
        <f t="shared" si="75"/>
        <v>709</v>
      </c>
      <c r="M214" s="209">
        <v>1</v>
      </c>
      <c r="N214" s="210">
        <v>60</v>
      </c>
      <c r="O214" s="211">
        <f t="shared" si="81"/>
        <v>769</v>
      </c>
      <c r="P214" s="212">
        <f t="shared" si="78"/>
        <v>769</v>
      </c>
      <c r="Q214" s="180"/>
      <c r="R214" s="180"/>
      <c r="S214" s="184">
        <v>16</v>
      </c>
      <c r="T214" s="184">
        <v>25</v>
      </c>
      <c r="U214" s="184">
        <f t="shared" si="82"/>
        <v>69</v>
      </c>
      <c r="V214" s="204">
        <f t="shared" si="83"/>
        <v>110</v>
      </c>
      <c r="Y214" s="199"/>
      <c r="Z214" s="199"/>
      <c r="AA214" s="199"/>
      <c r="AB214" s="199"/>
      <c r="AC214" s="199"/>
      <c r="AD214" s="199"/>
      <c r="AE214" s="199"/>
      <c r="AF214" s="199"/>
      <c r="AG214" s="199"/>
      <c r="AH214" s="199"/>
      <c r="AI214" s="199"/>
    </row>
    <row r="215" spans="1:35" ht="12">
      <c r="A215" s="180" t="str">
        <f t="shared" si="79"/>
        <v>LW2810060Drewnopodobne</v>
      </c>
      <c r="B215" s="217" t="s">
        <v>1739</v>
      </c>
      <c r="C215" s="168" t="s">
        <v>432</v>
      </c>
      <c r="D215" s="204">
        <v>100</v>
      </c>
      <c r="E215" s="182">
        <v>60</v>
      </c>
      <c r="F215" s="218" t="s">
        <v>2042</v>
      </c>
      <c r="G215" s="206" t="str">
        <f t="shared" si="71"/>
        <v>38,27</v>
      </c>
      <c r="H215" s="206" t="str">
        <f t="shared" si="92"/>
        <v>38,27</v>
      </c>
      <c r="I215" s="206">
        <f t="shared" si="93"/>
        <v>41.27</v>
      </c>
      <c r="J215" s="216"/>
      <c r="K215" s="207">
        <f t="shared" si="80"/>
        <v>847.5</v>
      </c>
      <c r="L215" s="214">
        <f t="shared" si="75"/>
        <v>848</v>
      </c>
      <c r="M215" s="209">
        <v>1</v>
      </c>
      <c r="N215" s="210">
        <v>60</v>
      </c>
      <c r="O215" s="211">
        <f t="shared" si="81"/>
        <v>908</v>
      </c>
      <c r="P215" s="212">
        <f t="shared" si="78"/>
        <v>908</v>
      </c>
      <c r="Q215" s="180"/>
      <c r="R215" s="180"/>
      <c r="S215" s="184">
        <v>16</v>
      </c>
      <c r="T215" s="184">
        <v>25</v>
      </c>
      <c r="U215" s="184">
        <f t="shared" si="82"/>
        <v>79</v>
      </c>
      <c r="V215" s="204">
        <f t="shared" si="83"/>
        <v>120</v>
      </c>
      <c r="Y215" s="199"/>
      <c r="Z215" s="199"/>
      <c r="AA215" s="199"/>
      <c r="AB215" s="199"/>
      <c r="AC215" s="199"/>
      <c r="AD215" s="199"/>
      <c r="AE215" s="199"/>
      <c r="AF215" s="199"/>
      <c r="AG215" s="199"/>
      <c r="AH215" s="199"/>
      <c r="AI215" s="199"/>
    </row>
    <row r="216" spans="1:35" ht="12">
      <c r="A216" s="180" t="str">
        <f t="shared" si="79"/>
        <v>LW2910060Drewnopodobne</v>
      </c>
      <c r="B216" s="217" t="s">
        <v>1740</v>
      </c>
      <c r="C216" s="168" t="s">
        <v>432</v>
      </c>
      <c r="D216" s="204">
        <v>100</v>
      </c>
      <c r="E216" s="182">
        <v>60</v>
      </c>
      <c r="F216" s="218" t="s">
        <v>2043</v>
      </c>
      <c r="G216" s="206" t="str">
        <f t="shared" ref="G216:G225" si="94">LEFT(F216,FIND("kg",F216)-2)</f>
        <v>40,39</v>
      </c>
      <c r="H216" s="206" t="str">
        <f t="shared" si="92"/>
        <v>40,39</v>
      </c>
      <c r="I216" s="206">
        <f t="shared" si="93"/>
        <v>43.39</v>
      </c>
      <c r="J216" s="216"/>
      <c r="K216" s="207">
        <f t="shared" si="80"/>
        <v>830</v>
      </c>
      <c r="L216" s="214">
        <f t="shared" si="75"/>
        <v>830</v>
      </c>
      <c r="M216" s="209">
        <v>1</v>
      </c>
      <c r="N216" s="210">
        <v>60</v>
      </c>
      <c r="O216" s="211">
        <f t="shared" si="81"/>
        <v>890</v>
      </c>
      <c r="P216" s="212">
        <f t="shared" si="78"/>
        <v>890</v>
      </c>
      <c r="Q216" s="180"/>
      <c r="R216" s="180"/>
      <c r="S216" s="184">
        <v>16</v>
      </c>
      <c r="T216" s="184">
        <v>25</v>
      </c>
      <c r="U216" s="184">
        <f t="shared" si="82"/>
        <v>79</v>
      </c>
      <c r="V216" s="204">
        <f t="shared" si="83"/>
        <v>120</v>
      </c>
      <c r="Y216" s="199"/>
      <c r="Z216" s="199"/>
      <c r="AA216" s="199"/>
      <c r="AB216" s="199"/>
      <c r="AC216" s="199"/>
      <c r="AD216" s="199"/>
      <c r="AE216" s="199"/>
      <c r="AF216" s="199"/>
      <c r="AG216" s="199"/>
      <c r="AH216" s="199"/>
      <c r="AI216" s="199"/>
    </row>
    <row r="217" spans="1:35" ht="12">
      <c r="A217" s="180" t="str">
        <f t="shared" si="79"/>
        <v>LW3010060Drewnopodobne</v>
      </c>
      <c r="B217" s="217" t="s">
        <v>1742</v>
      </c>
      <c r="C217" s="168" t="s">
        <v>432</v>
      </c>
      <c r="D217" s="204">
        <v>100</v>
      </c>
      <c r="E217" s="182">
        <v>60</v>
      </c>
      <c r="F217" s="218" t="s">
        <v>2044</v>
      </c>
      <c r="G217" s="206" t="str">
        <f t="shared" si="94"/>
        <v>42,83</v>
      </c>
      <c r="H217" s="206" t="str">
        <f t="shared" si="92"/>
        <v>42,83</v>
      </c>
      <c r="I217" s="206">
        <f t="shared" si="93"/>
        <v>45.83</v>
      </c>
      <c r="J217" s="216"/>
      <c r="K217" s="207">
        <f t="shared" si="80"/>
        <v>955</v>
      </c>
      <c r="L217" s="214">
        <f t="shared" si="75"/>
        <v>955</v>
      </c>
      <c r="M217" s="209">
        <v>1</v>
      </c>
      <c r="N217" s="210">
        <v>60</v>
      </c>
      <c r="O217" s="211">
        <f t="shared" si="81"/>
        <v>1015</v>
      </c>
      <c r="P217" s="212">
        <f t="shared" si="78"/>
        <v>1015</v>
      </c>
      <c r="Q217" s="180"/>
      <c r="R217" s="180"/>
      <c r="S217" s="184">
        <v>16</v>
      </c>
      <c r="T217" s="184">
        <v>25</v>
      </c>
      <c r="U217" s="184">
        <f t="shared" si="82"/>
        <v>79</v>
      </c>
      <c r="V217" s="204">
        <f t="shared" si="83"/>
        <v>120</v>
      </c>
      <c r="Y217" s="199"/>
      <c r="Z217" s="199"/>
      <c r="AA217" s="199"/>
      <c r="AB217" s="199"/>
      <c r="AC217" s="199"/>
      <c r="AD217" s="199"/>
      <c r="AE217" s="199"/>
      <c r="AF217" s="199"/>
      <c r="AG217" s="199"/>
      <c r="AH217" s="199"/>
      <c r="AI217" s="199"/>
    </row>
    <row r="218" spans="1:35" ht="13.5" customHeight="1">
      <c r="A218" s="180" t="str">
        <f t="shared" si="79"/>
        <v>LW3110060Drewnopodobne</v>
      </c>
      <c r="B218" s="217" t="s">
        <v>1743</v>
      </c>
      <c r="C218" s="168" t="s">
        <v>432</v>
      </c>
      <c r="D218" s="204">
        <v>100</v>
      </c>
      <c r="E218" s="182">
        <v>60</v>
      </c>
      <c r="F218" s="218" t="s">
        <v>2045</v>
      </c>
      <c r="G218" s="206" t="str">
        <f t="shared" si="94"/>
        <v>43,61</v>
      </c>
      <c r="H218" s="206" t="str">
        <f t="shared" si="92"/>
        <v>43,61</v>
      </c>
      <c r="I218" s="206">
        <f t="shared" si="93"/>
        <v>46.61</v>
      </c>
      <c r="J218" s="182"/>
      <c r="K218" s="207">
        <f t="shared" si="80"/>
        <v>917.5</v>
      </c>
      <c r="L218" s="214">
        <f t="shared" si="75"/>
        <v>918</v>
      </c>
      <c r="M218" s="209">
        <v>1</v>
      </c>
      <c r="N218" s="210">
        <v>60</v>
      </c>
      <c r="O218" s="211">
        <f t="shared" si="81"/>
        <v>978</v>
      </c>
      <c r="P218" s="212">
        <f t="shared" si="78"/>
        <v>978</v>
      </c>
      <c r="Q218" s="180"/>
      <c r="R218" s="180"/>
      <c r="S218" s="184">
        <v>16</v>
      </c>
      <c r="T218" s="184">
        <v>25</v>
      </c>
      <c r="U218" s="184">
        <f t="shared" si="82"/>
        <v>79</v>
      </c>
      <c r="V218" s="204">
        <f t="shared" si="83"/>
        <v>120</v>
      </c>
      <c r="Y218" s="199"/>
      <c r="Z218" s="199"/>
      <c r="AA218" s="199"/>
      <c r="AB218" s="199"/>
      <c r="AC218" s="199"/>
      <c r="AD218" s="199"/>
      <c r="AE218" s="199"/>
      <c r="AF218" s="199"/>
      <c r="AG218" s="199"/>
      <c r="AH218" s="199"/>
      <c r="AI218" s="199"/>
    </row>
    <row r="219" spans="1:35" ht="12">
      <c r="A219" s="180" t="str">
        <f t="shared" si="79"/>
        <v>LW3210060Drewnopodobne</v>
      </c>
      <c r="B219" s="217" t="s">
        <v>1744</v>
      </c>
      <c r="C219" s="168" t="s">
        <v>432</v>
      </c>
      <c r="D219" s="204">
        <v>100</v>
      </c>
      <c r="E219" s="182">
        <v>60</v>
      </c>
      <c r="F219" s="218" t="s">
        <v>2046</v>
      </c>
      <c r="G219" s="206" t="str">
        <f t="shared" si="94"/>
        <v>46,04</v>
      </c>
      <c r="H219" s="206" t="str">
        <f t="shared" si="92"/>
        <v>46,04</v>
      </c>
      <c r="I219" s="206">
        <f t="shared" si="93"/>
        <v>49.04</v>
      </c>
      <c r="J219" s="216"/>
      <c r="K219" s="207">
        <f t="shared" si="80"/>
        <v>1055</v>
      </c>
      <c r="L219" s="214">
        <f t="shared" si="75"/>
        <v>1055</v>
      </c>
      <c r="M219" s="209">
        <v>1</v>
      </c>
      <c r="N219" s="210">
        <v>60</v>
      </c>
      <c r="O219" s="211">
        <f t="shared" si="81"/>
        <v>1115</v>
      </c>
      <c r="P219" s="212">
        <f t="shared" si="78"/>
        <v>1115</v>
      </c>
      <c r="Q219" s="180"/>
      <c r="R219" s="180"/>
      <c r="S219" s="184">
        <v>16</v>
      </c>
      <c r="T219" s="184">
        <v>25</v>
      </c>
      <c r="U219" s="184">
        <f t="shared" si="82"/>
        <v>79</v>
      </c>
      <c r="V219" s="204">
        <f t="shared" si="83"/>
        <v>120</v>
      </c>
      <c r="Y219" s="199"/>
      <c r="Z219" s="199"/>
      <c r="AA219" s="199"/>
      <c r="AB219" s="199"/>
      <c r="AC219" s="199"/>
      <c r="AD219" s="199"/>
      <c r="AE219" s="199"/>
      <c r="AF219" s="199"/>
      <c r="AG219" s="199"/>
      <c r="AH219" s="199"/>
      <c r="AI219" s="199"/>
    </row>
    <row r="220" spans="1:35" ht="12">
      <c r="A220" s="180" t="str">
        <f t="shared" si="79"/>
        <v>LW3310060Drewnopodobne</v>
      </c>
      <c r="B220" s="217" t="s">
        <v>1745</v>
      </c>
      <c r="C220" s="168" t="s">
        <v>432</v>
      </c>
      <c r="D220" s="204">
        <v>100</v>
      </c>
      <c r="E220" s="182">
        <v>60</v>
      </c>
      <c r="F220" s="218" t="s">
        <v>76</v>
      </c>
      <c r="G220" s="206" t="str">
        <f t="shared" si="94"/>
        <v>43,9</v>
      </c>
      <c r="H220" s="206" t="str">
        <f t="shared" si="92"/>
        <v>43,9</v>
      </c>
      <c r="I220" s="206">
        <f t="shared" si="93"/>
        <v>46.9</v>
      </c>
      <c r="J220" s="216"/>
      <c r="K220" s="207">
        <f t="shared" si="80"/>
        <v>922</v>
      </c>
      <c r="L220" s="214">
        <f t="shared" si="75"/>
        <v>922</v>
      </c>
      <c r="M220" s="209">
        <v>1</v>
      </c>
      <c r="N220" s="210">
        <v>60</v>
      </c>
      <c r="O220" s="211">
        <f t="shared" si="81"/>
        <v>982</v>
      </c>
      <c r="P220" s="212">
        <f t="shared" si="78"/>
        <v>982</v>
      </c>
      <c r="Q220" s="180"/>
      <c r="R220" s="180"/>
      <c r="S220" s="184">
        <v>16</v>
      </c>
      <c r="T220" s="184">
        <v>25</v>
      </c>
      <c r="U220" s="184">
        <f t="shared" si="82"/>
        <v>79</v>
      </c>
      <c r="V220" s="204">
        <f t="shared" si="83"/>
        <v>120</v>
      </c>
      <c r="Y220" s="199"/>
      <c r="Z220" s="199"/>
      <c r="AA220" s="199"/>
      <c r="AB220" s="199"/>
      <c r="AC220" s="199"/>
      <c r="AD220" s="199"/>
      <c r="AE220" s="199"/>
      <c r="AF220" s="199"/>
      <c r="AG220" s="199"/>
      <c r="AH220" s="199"/>
      <c r="AI220" s="199"/>
    </row>
    <row r="221" spans="1:35" ht="12">
      <c r="A221" s="180" t="str">
        <f t="shared" si="79"/>
        <v>LW3410060Drewnopodobne</v>
      </c>
      <c r="B221" s="217" t="s">
        <v>1746</v>
      </c>
      <c r="C221" s="168" t="s">
        <v>432</v>
      </c>
      <c r="D221" s="204">
        <v>100</v>
      </c>
      <c r="E221" s="182">
        <v>60</v>
      </c>
      <c r="F221" s="218" t="s">
        <v>2047</v>
      </c>
      <c r="G221" s="206" t="str">
        <f t="shared" si="94"/>
        <v>46,34</v>
      </c>
      <c r="H221" s="206" t="str">
        <f t="shared" si="92"/>
        <v>46,34</v>
      </c>
      <c r="I221" s="206">
        <f t="shared" si="93"/>
        <v>49.34</v>
      </c>
      <c r="J221" s="216"/>
      <c r="K221" s="207">
        <f t="shared" si="80"/>
        <v>1047.5</v>
      </c>
      <c r="L221" s="214">
        <f t="shared" si="75"/>
        <v>1048</v>
      </c>
      <c r="M221" s="209">
        <v>1</v>
      </c>
      <c r="N221" s="210">
        <v>60</v>
      </c>
      <c r="O221" s="211">
        <f t="shared" si="81"/>
        <v>1108</v>
      </c>
      <c r="P221" s="212">
        <f t="shared" si="78"/>
        <v>1108</v>
      </c>
      <c r="Q221" s="180"/>
      <c r="R221" s="180"/>
      <c r="S221" s="184">
        <v>16</v>
      </c>
      <c r="T221" s="184">
        <v>25</v>
      </c>
      <c r="U221" s="184">
        <f t="shared" si="82"/>
        <v>79</v>
      </c>
      <c r="V221" s="204">
        <f t="shared" si="83"/>
        <v>120</v>
      </c>
      <c r="Y221" s="199"/>
      <c r="Z221" s="199"/>
      <c r="AA221" s="199"/>
      <c r="AB221" s="199"/>
      <c r="AC221" s="199"/>
      <c r="AD221" s="199"/>
      <c r="AE221" s="199"/>
      <c r="AF221" s="199"/>
      <c r="AG221" s="199"/>
      <c r="AH221" s="199"/>
      <c r="AI221" s="199"/>
    </row>
    <row r="222" spans="1:35" ht="12">
      <c r="A222" s="180" t="str">
        <f t="shared" si="79"/>
        <v>LW3510060Drewnopodobne</v>
      </c>
      <c r="B222" s="217" t="s">
        <v>1747</v>
      </c>
      <c r="C222" s="168" t="s">
        <v>432</v>
      </c>
      <c r="D222" s="204">
        <v>100</v>
      </c>
      <c r="E222" s="182">
        <v>60</v>
      </c>
      <c r="F222" s="218" t="s">
        <v>2048</v>
      </c>
      <c r="G222" s="206" t="str">
        <f t="shared" si="94"/>
        <v>40,29</v>
      </c>
      <c r="H222" s="206" t="str">
        <f t="shared" si="92"/>
        <v>40,29</v>
      </c>
      <c r="I222" s="206">
        <f t="shared" si="93"/>
        <v>43.29</v>
      </c>
      <c r="J222" s="216"/>
      <c r="K222" s="207">
        <f t="shared" si="80"/>
        <v>713.5</v>
      </c>
      <c r="L222" s="214">
        <f t="shared" si="75"/>
        <v>714</v>
      </c>
      <c r="M222" s="209">
        <v>1</v>
      </c>
      <c r="N222" s="210">
        <v>60</v>
      </c>
      <c r="O222" s="211">
        <f t="shared" si="81"/>
        <v>774</v>
      </c>
      <c r="P222" s="212">
        <f t="shared" si="78"/>
        <v>774</v>
      </c>
      <c r="Q222" s="180"/>
      <c r="R222" s="180"/>
      <c r="S222" s="184">
        <v>16</v>
      </c>
      <c r="T222" s="184">
        <v>25</v>
      </c>
      <c r="U222" s="184">
        <f t="shared" si="82"/>
        <v>79</v>
      </c>
      <c r="V222" s="204">
        <f t="shared" si="83"/>
        <v>120</v>
      </c>
      <c r="Y222" s="199"/>
      <c r="Z222" s="199"/>
      <c r="AA222" s="199"/>
      <c r="AB222" s="199"/>
      <c r="AC222" s="199"/>
      <c r="AD222" s="199"/>
      <c r="AE222" s="199"/>
      <c r="AF222" s="199"/>
      <c r="AG222" s="199"/>
      <c r="AH222" s="199"/>
      <c r="AI222" s="199"/>
    </row>
    <row r="223" spans="1:35" ht="12">
      <c r="A223" s="180" t="str">
        <f t="shared" si="79"/>
        <v>LW3610060Drewnopodobne</v>
      </c>
      <c r="B223" s="217" t="s">
        <v>1748</v>
      </c>
      <c r="C223" s="168" t="s">
        <v>432</v>
      </c>
      <c r="D223" s="204">
        <v>100</v>
      </c>
      <c r="E223" s="182">
        <v>60</v>
      </c>
      <c r="F223" s="218" t="s">
        <v>2049</v>
      </c>
      <c r="G223" s="206" t="str">
        <f t="shared" si="94"/>
        <v>42,73</v>
      </c>
      <c r="H223" s="206" t="str">
        <f t="shared" si="92"/>
        <v>42,73</v>
      </c>
      <c r="I223" s="206">
        <f t="shared" si="93"/>
        <v>45.73</v>
      </c>
      <c r="J223" s="216"/>
      <c r="K223" s="207">
        <f t="shared" si="80"/>
        <v>851.5</v>
      </c>
      <c r="L223" s="214">
        <f t="shared" si="75"/>
        <v>852</v>
      </c>
      <c r="M223" s="209">
        <v>1</v>
      </c>
      <c r="N223" s="210">
        <v>60</v>
      </c>
      <c r="O223" s="211">
        <f t="shared" si="81"/>
        <v>912</v>
      </c>
      <c r="P223" s="212">
        <f t="shared" si="78"/>
        <v>912</v>
      </c>
      <c r="Q223" s="180"/>
      <c r="R223" s="180"/>
      <c r="S223" s="184">
        <v>16</v>
      </c>
      <c r="T223" s="184">
        <v>25</v>
      </c>
      <c r="U223" s="184">
        <f t="shared" si="82"/>
        <v>79</v>
      </c>
      <c r="V223" s="204">
        <f t="shared" si="83"/>
        <v>120</v>
      </c>
      <c r="Y223" s="199"/>
      <c r="Z223" s="199"/>
      <c r="AA223" s="199"/>
      <c r="AB223" s="199"/>
      <c r="AC223" s="199"/>
      <c r="AD223" s="199"/>
      <c r="AE223" s="199"/>
      <c r="AF223" s="199"/>
      <c r="AG223" s="199"/>
      <c r="AH223" s="199"/>
      <c r="AI223" s="199"/>
    </row>
    <row r="224" spans="1:35" ht="12">
      <c r="A224" s="180" t="str">
        <f t="shared" si="79"/>
        <v>LW3710060Drewnopodobne</v>
      </c>
      <c r="B224" s="217" t="s">
        <v>1907</v>
      </c>
      <c r="C224" s="168" t="s">
        <v>432</v>
      </c>
      <c r="D224" s="204">
        <v>100</v>
      </c>
      <c r="E224" s="182">
        <v>60</v>
      </c>
      <c r="F224" s="218" t="s">
        <v>2050</v>
      </c>
      <c r="G224" s="206" t="str">
        <f t="shared" si="94"/>
        <v>40,82</v>
      </c>
      <c r="H224" s="206" t="str">
        <f t="shared" si="92"/>
        <v>40,82</v>
      </c>
      <c r="I224" s="206">
        <f t="shared" si="93"/>
        <v>43.82</v>
      </c>
      <c r="J224" s="216"/>
      <c r="K224" s="207">
        <f t="shared" si="80"/>
        <v>656.5</v>
      </c>
      <c r="L224" s="214">
        <f t="shared" si="75"/>
        <v>657</v>
      </c>
      <c r="M224" s="209">
        <v>1</v>
      </c>
      <c r="N224" s="210">
        <v>60</v>
      </c>
      <c r="O224" s="211">
        <f t="shared" si="81"/>
        <v>717</v>
      </c>
      <c r="P224" s="212">
        <f t="shared" si="78"/>
        <v>717</v>
      </c>
      <c r="Q224" s="180"/>
      <c r="R224" s="180"/>
      <c r="S224" s="184">
        <v>16</v>
      </c>
      <c r="T224" s="184">
        <v>25</v>
      </c>
      <c r="U224" s="184">
        <f t="shared" si="82"/>
        <v>79</v>
      </c>
      <c r="V224" s="204">
        <f t="shared" si="83"/>
        <v>120</v>
      </c>
      <c r="Y224" s="199"/>
      <c r="Z224" s="199"/>
      <c r="AA224" s="199"/>
      <c r="AB224" s="199"/>
      <c r="AC224" s="199"/>
      <c r="AD224" s="199"/>
      <c r="AE224" s="199"/>
      <c r="AF224" s="199"/>
      <c r="AG224" s="199"/>
      <c r="AH224" s="199"/>
      <c r="AI224" s="199"/>
    </row>
    <row r="225" spans="1:35" s="199" customFormat="1" ht="12">
      <c r="A225" s="180" t="str">
        <f t="shared" si="79"/>
        <v>LW3810060Drewnopodobne</v>
      </c>
      <c r="B225" s="217" t="s">
        <v>1978</v>
      </c>
      <c r="C225" s="168" t="s">
        <v>432</v>
      </c>
      <c r="D225" s="204">
        <v>100</v>
      </c>
      <c r="E225" s="182">
        <v>60</v>
      </c>
      <c r="F225" s="218" t="s">
        <v>2051</v>
      </c>
      <c r="G225" s="206" t="str">
        <f t="shared" si="94"/>
        <v>43,25</v>
      </c>
      <c r="H225" s="206" t="str">
        <f t="shared" si="92"/>
        <v>43,25</v>
      </c>
      <c r="I225" s="206">
        <f t="shared" si="93"/>
        <v>46.25</v>
      </c>
      <c r="J225" s="216"/>
      <c r="K225" s="207">
        <f t="shared" si="80"/>
        <v>795</v>
      </c>
      <c r="L225" s="214">
        <f t="shared" si="75"/>
        <v>795</v>
      </c>
      <c r="M225" s="209">
        <v>1</v>
      </c>
      <c r="N225" s="210">
        <v>60</v>
      </c>
      <c r="O225" s="211">
        <f t="shared" si="81"/>
        <v>855</v>
      </c>
      <c r="P225" s="212">
        <f t="shared" si="78"/>
        <v>855</v>
      </c>
      <c r="Q225" s="180"/>
      <c r="R225" s="180"/>
      <c r="S225" s="184">
        <v>16</v>
      </c>
      <c r="T225" s="184">
        <v>25</v>
      </c>
      <c r="U225" s="184">
        <f t="shared" si="82"/>
        <v>79</v>
      </c>
      <c r="V225" s="204">
        <f t="shared" si="83"/>
        <v>120</v>
      </c>
    </row>
    <row r="226" spans="1:35" ht="12">
      <c r="A226" s="221" t="str">
        <f t="shared" ref="A226:A262" si="95">CONCATENATE(B226,D226,E226,C226)</f>
        <v>LW duble 1 10070Podstawowy</v>
      </c>
      <c r="B226" s="203" t="s">
        <v>90</v>
      </c>
      <c r="C226" s="168" t="s">
        <v>431</v>
      </c>
      <c r="D226" s="204">
        <v>100</v>
      </c>
      <c r="E226" s="182">
        <v>70</v>
      </c>
      <c r="F226" s="218" t="s">
        <v>1940</v>
      </c>
      <c r="G226" s="206" t="str">
        <f t="shared" ref="G226:G262" si="96">LEFT(F226,FIND("kg",F226)-2)</f>
        <v>40,5</v>
      </c>
      <c r="H226" s="206" t="str">
        <f t="shared" ref="H226:H288" si="97">MID(G226,1,5)</f>
        <v>40,5</v>
      </c>
      <c r="I226" s="206">
        <f t="shared" ref="I226" si="98">H226+3</f>
        <v>43.5</v>
      </c>
      <c r="J226" s="218" t="s">
        <v>2155</v>
      </c>
      <c r="K226" s="207" t="str">
        <f t="shared" ref="K226:K262" si="99">LEFT(J226,FIND("zł",J226)-2)</f>
        <v>740,12</v>
      </c>
      <c r="L226" s="208">
        <f t="shared" ref="L226:L262" si="100">ROUNDUP(K226,0)</f>
        <v>741</v>
      </c>
      <c r="M226" s="209">
        <v>1.25</v>
      </c>
      <c r="N226" s="210">
        <v>60</v>
      </c>
      <c r="O226" s="211">
        <f t="shared" ref="O226:O262" si="101">L226*M226+N226</f>
        <v>986.25</v>
      </c>
      <c r="P226" s="212">
        <f>INT(O226)</f>
        <v>986</v>
      </c>
      <c r="Q226" s="180"/>
      <c r="R226" s="180"/>
      <c r="S226" s="184">
        <v>16</v>
      </c>
      <c r="T226" s="184">
        <v>14</v>
      </c>
      <c r="U226" s="184">
        <f t="shared" ref="U226:U262" si="102">IF(I226&lt;=$AA$6,$AB$5,IF(I226&lt;=$AA$16,$AB$7,IF(I226&lt;=$AA$18,$AB$17,IF(I226&lt;=$AA$20,AB$19,$AB$21))))</f>
        <v>79</v>
      </c>
      <c r="V226" s="204">
        <f t="shared" ref="V226:V262" si="103">SUM(S226:U226)</f>
        <v>109</v>
      </c>
      <c r="Y226" s="199"/>
      <c r="Z226" s="199"/>
      <c r="AA226" s="201"/>
      <c r="AB226" s="202"/>
      <c r="AC226" s="199"/>
      <c r="AD226" s="202"/>
      <c r="AE226" s="199"/>
      <c r="AF226" s="199"/>
      <c r="AG226" s="199"/>
      <c r="AH226" s="199"/>
      <c r="AI226" s="199"/>
    </row>
    <row r="227" spans="1:35" ht="12">
      <c r="A227" s="180" t="str">
        <f t="shared" si="95"/>
        <v>LW duble 210070Podstawowy</v>
      </c>
      <c r="B227" s="203" t="s">
        <v>1749</v>
      </c>
      <c r="C227" s="168" t="s">
        <v>431</v>
      </c>
      <c r="D227" s="204">
        <v>100</v>
      </c>
      <c r="E227" s="182">
        <v>70</v>
      </c>
      <c r="F227" s="218" t="s">
        <v>2123</v>
      </c>
      <c r="G227" s="206" t="str">
        <f t="shared" si="96"/>
        <v>43,72</v>
      </c>
      <c r="H227" s="206" t="str">
        <f t="shared" si="97"/>
        <v>43,72</v>
      </c>
      <c r="I227" s="206">
        <f t="shared" ref="I227:I246" si="104">H227+3</f>
        <v>46.72</v>
      </c>
      <c r="J227" s="218" t="s">
        <v>2156</v>
      </c>
      <c r="K227" s="207" t="str">
        <f t="shared" si="99"/>
        <v>835,29</v>
      </c>
      <c r="L227" s="208">
        <f t="shared" si="100"/>
        <v>836</v>
      </c>
      <c r="M227" s="209">
        <v>1</v>
      </c>
      <c r="N227" s="210">
        <v>60</v>
      </c>
      <c r="O227" s="211">
        <f t="shared" si="101"/>
        <v>896</v>
      </c>
      <c r="P227" s="212">
        <f t="shared" ref="P227:P289" si="105">INT(O227)</f>
        <v>896</v>
      </c>
      <c r="Q227" s="180"/>
      <c r="R227" s="180"/>
      <c r="S227" s="184">
        <v>16</v>
      </c>
      <c r="T227" s="184">
        <v>14</v>
      </c>
      <c r="U227" s="184">
        <f t="shared" si="102"/>
        <v>79</v>
      </c>
      <c r="V227" s="204">
        <f t="shared" si="103"/>
        <v>109</v>
      </c>
      <c r="Y227" s="199"/>
      <c r="Z227" s="199"/>
      <c r="AA227" s="201"/>
      <c r="AB227" s="202"/>
      <c r="AC227" s="199"/>
      <c r="AD227" s="199"/>
      <c r="AE227" s="199"/>
      <c r="AF227" s="199"/>
      <c r="AG227" s="199"/>
      <c r="AH227" s="199"/>
      <c r="AI227" s="199"/>
    </row>
    <row r="228" spans="1:35" ht="12">
      <c r="A228" s="180" t="str">
        <f t="shared" si="95"/>
        <v>LW duble 310070Podstawowy</v>
      </c>
      <c r="B228" s="203" t="s">
        <v>1750</v>
      </c>
      <c r="C228" s="168" t="s">
        <v>431</v>
      </c>
      <c r="D228" s="204">
        <v>100</v>
      </c>
      <c r="E228" s="182">
        <v>70</v>
      </c>
      <c r="F228" s="218" t="s">
        <v>2124</v>
      </c>
      <c r="G228" s="206" t="str">
        <f t="shared" si="96"/>
        <v>44,98</v>
      </c>
      <c r="H228" s="206" t="str">
        <f t="shared" si="97"/>
        <v>44,98</v>
      </c>
      <c r="I228" s="206">
        <f t="shared" si="104"/>
        <v>47.98</v>
      </c>
      <c r="J228" s="218" t="s">
        <v>2157</v>
      </c>
      <c r="K228" s="207" t="str">
        <f t="shared" si="99"/>
        <v>898,17</v>
      </c>
      <c r="L228" s="208">
        <f t="shared" si="100"/>
        <v>899</v>
      </c>
      <c r="M228" s="209">
        <v>1</v>
      </c>
      <c r="N228" s="210">
        <v>60</v>
      </c>
      <c r="O228" s="211">
        <f t="shared" si="101"/>
        <v>959</v>
      </c>
      <c r="P228" s="212">
        <f t="shared" si="105"/>
        <v>959</v>
      </c>
      <c r="Q228" s="180"/>
      <c r="R228" s="180"/>
      <c r="S228" s="184">
        <v>16</v>
      </c>
      <c r="T228" s="184">
        <v>25</v>
      </c>
      <c r="U228" s="184">
        <f t="shared" si="102"/>
        <v>79</v>
      </c>
      <c r="V228" s="204">
        <f t="shared" si="103"/>
        <v>120</v>
      </c>
      <c r="Y228" s="199"/>
      <c r="Z228" s="199"/>
      <c r="AA228" s="201"/>
      <c r="AB228" s="202"/>
      <c r="AC228" s="199"/>
      <c r="AD228" s="199"/>
      <c r="AE228" s="199"/>
      <c r="AF228" s="199"/>
      <c r="AG228" s="199"/>
      <c r="AH228" s="199"/>
      <c r="AI228" s="199"/>
    </row>
    <row r="229" spans="1:35" ht="12">
      <c r="A229" s="180" t="str">
        <f t="shared" si="95"/>
        <v>LW1 10070Podstawowy</v>
      </c>
      <c r="B229" s="203" t="s">
        <v>93</v>
      </c>
      <c r="C229" s="168" t="s">
        <v>431</v>
      </c>
      <c r="D229" s="204">
        <v>100</v>
      </c>
      <c r="E229" s="182">
        <v>70</v>
      </c>
      <c r="F229" s="218" t="s">
        <v>2125</v>
      </c>
      <c r="G229" s="206" t="str">
        <f t="shared" si="96"/>
        <v>31,51</v>
      </c>
      <c r="H229" s="206" t="str">
        <f t="shared" si="97"/>
        <v>31,51</v>
      </c>
      <c r="I229" s="206">
        <f t="shared" si="104"/>
        <v>34.510000000000005</v>
      </c>
      <c r="J229" s="218" t="s">
        <v>2158</v>
      </c>
      <c r="K229" s="207" t="str">
        <f t="shared" si="99"/>
        <v>453,66</v>
      </c>
      <c r="L229" s="208">
        <f t="shared" si="100"/>
        <v>454</v>
      </c>
      <c r="M229" s="209">
        <v>1</v>
      </c>
      <c r="N229" s="210">
        <v>60</v>
      </c>
      <c r="O229" s="211">
        <f t="shared" si="101"/>
        <v>514</v>
      </c>
      <c r="P229" s="212">
        <f t="shared" si="105"/>
        <v>514</v>
      </c>
      <c r="Q229" s="180"/>
      <c r="R229" s="180"/>
      <c r="S229" s="184">
        <v>16</v>
      </c>
      <c r="T229" s="184">
        <v>25</v>
      </c>
      <c r="U229" s="184">
        <f t="shared" si="102"/>
        <v>69</v>
      </c>
      <c r="V229" s="204">
        <f t="shared" si="103"/>
        <v>110</v>
      </c>
      <c r="Y229" s="199"/>
      <c r="Z229" s="199"/>
      <c r="AA229" s="201"/>
      <c r="AB229" s="202"/>
      <c r="AC229" s="199"/>
      <c r="AD229" s="199"/>
      <c r="AE229" s="199"/>
      <c r="AF229" s="199"/>
      <c r="AG229" s="199"/>
      <c r="AH229" s="199"/>
      <c r="AI229" s="199"/>
    </row>
    <row r="230" spans="1:35" ht="12">
      <c r="A230" s="180" t="str">
        <f t="shared" si="95"/>
        <v>LW2 10070Podstawowy</v>
      </c>
      <c r="B230" s="203" t="s">
        <v>104</v>
      </c>
      <c r="C230" s="168" t="s">
        <v>431</v>
      </c>
      <c r="D230" s="204">
        <v>100</v>
      </c>
      <c r="E230" s="182">
        <v>70</v>
      </c>
      <c r="F230" s="218" t="s">
        <v>2126</v>
      </c>
      <c r="G230" s="206" t="str">
        <f t="shared" si="96"/>
        <v>37,4</v>
      </c>
      <c r="H230" s="206" t="str">
        <f t="shared" si="97"/>
        <v>37,4</v>
      </c>
      <c r="I230" s="206">
        <f t="shared" si="104"/>
        <v>40.4</v>
      </c>
      <c r="J230" s="218" t="s">
        <v>2159</v>
      </c>
      <c r="K230" s="207" t="str">
        <f t="shared" si="99"/>
        <v>509,21</v>
      </c>
      <c r="L230" s="208">
        <f t="shared" si="100"/>
        <v>510</v>
      </c>
      <c r="M230" s="209">
        <v>1</v>
      </c>
      <c r="N230" s="210">
        <v>60</v>
      </c>
      <c r="O230" s="211">
        <f t="shared" si="101"/>
        <v>570</v>
      </c>
      <c r="P230" s="212">
        <f t="shared" si="105"/>
        <v>570</v>
      </c>
      <c r="Q230" s="180"/>
      <c r="R230" s="180"/>
      <c r="S230" s="184">
        <v>16</v>
      </c>
      <c r="T230" s="184">
        <v>25</v>
      </c>
      <c r="U230" s="184">
        <f t="shared" si="102"/>
        <v>79</v>
      </c>
      <c r="V230" s="204">
        <f t="shared" si="103"/>
        <v>120</v>
      </c>
      <c r="Y230" s="199"/>
      <c r="Z230" s="199"/>
      <c r="AA230" s="199"/>
      <c r="AB230" s="199"/>
      <c r="AC230" s="199"/>
      <c r="AD230" s="199"/>
      <c r="AE230" s="199"/>
      <c r="AF230" s="199"/>
      <c r="AG230" s="199"/>
      <c r="AH230" s="199"/>
      <c r="AI230" s="199"/>
    </row>
    <row r="231" spans="1:35" ht="12">
      <c r="A231" s="180" t="str">
        <f t="shared" si="95"/>
        <v>LW3 10070Podstawowy</v>
      </c>
      <c r="B231" s="203" t="s">
        <v>106</v>
      </c>
      <c r="C231" s="168" t="s">
        <v>431</v>
      </c>
      <c r="D231" s="204">
        <v>100</v>
      </c>
      <c r="E231" s="182">
        <v>70</v>
      </c>
      <c r="F231" s="218" t="s">
        <v>2127</v>
      </c>
      <c r="G231" s="206" t="str">
        <f t="shared" si="96"/>
        <v>38,73</v>
      </c>
      <c r="H231" s="206" t="str">
        <f t="shared" si="97"/>
        <v>38,73</v>
      </c>
      <c r="I231" s="206">
        <f t="shared" si="104"/>
        <v>41.73</v>
      </c>
      <c r="J231" s="218" t="s">
        <v>1</v>
      </c>
      <c r="K231" s="207" t="str">
        <f t="shared" si="99"/>
        <v>524,91</v>
      </c>
      <c r="L231" s="208">
        <f t="shared" si="100"/>
        <v>525</v>
      </c>
      <c r="M231" s="209">
        <v>1.08</v>
      </c>
      <c r="N231" s="210">
        <v>60</v>
      </c>
      <c r="O231" s="211">
        <f t="shared" si="101"/>
        <v>627</v>
      </c>
      <c r="P231" s="212">
        <f t="shared" si="105"/>
        <v>627</v>
      </c>
      <c r="Q231" s="180"/>
      <c r="R231" s="180"/>
      <c r="S231" s="184">
        <v>16</v>
      </c>
      <c r="T231" s="184">
        <v>25</v>
      </c>
      <c r="U231" s="184">
        <f t="shared" si="102"/>
        <v>79</v>
      </c>
      <c r="V231" s="204">
        <f t="shared" si="103"/>
        <v>120</v>
      </c>
      <c r="Y231" s="199"/>
      <c r="Z231" s="199"/>
      <c r="AA231" s="199"/>
      <c r="AB231" s="199"/>
      <c r="AC231" s="199"/>
      <c r="AD231" s="199"/>
      <c r="AE231" s="199"/>
      <c r="AF231" s="199"/>
      <c r="AG231" s="199"/>
      <c r="AH231" s="199"/>
      <c r="AI231" s="199"/>
    </row>
    <row r="232" spans="1:35" ht="12">
      <c r="A232" s="180" t="str">
        <f t="shared" si="95"/>
        <v>LW4 10070Podstawowy</v>
      </c>
      <c r="B232" s="203" t="s">
        <v>107</v>
      </c>
      <c r="C232" s="168" t="s">
        <v>431</v>
      </c>
      <c r="D232" s="204">
        <v>100</v>
      </c>
      <c r="E232" s="182">
        <v>70</v>
      </c>
      <c r="F232" s="218" t="s">
        <v>2128</v>
      </c>
      <c r="G232" s="206" t="str">
        <f t="shared" si="96"/>
        <v>42,48</v>
      </c>
      <c r="H232" s="206" t="str">
        <f t="shared" si="97"/>
        <v>42,48</v>
      </c>
      <c r="I232" s="206">
        <f t="shared" si="104"/>
        <v>45.48</v>
      </c>
      <c r="J232" s="218" t="s">
        <v>2160</v>
      </c>
      <c r="K232" s="207" t="str">
        <f t="shared" si="99"/>
        <v>621,71</v>
      </c>
      <c r="L232" s="208">
        <f t="shared" si="100"/>
        <v>622</v>
      </c>
      <c r="M232" s="209">
        <v>1</v>
      </c>
      <c r="N232" s="210">
        <v>60</v>
      </c>
      <c r="O232" s="211">
        <f t="shared" si="101"/>
        <v>682</v>
      </c>
      <c r="P232" s="212">
        <f t="shared" si="105"/>
        <v>682</v>
      </c>
      <c r="Q232" s="180"/>
      <c r="R232" s="180"/>
      <c r="S232" s="184">
        <v>16</v>
      </c>
      <c r="T232" s="184">
        <v>25</v>
      </c>
      <c r="U232" s="184">
        <f t="shared" si="102"/>
        <v>79</v>
      </c>
      <c r="V232" s="204">
        <f t="shared" si="103"/>
        <v>120</v>
      </c>
      <c r="Y232" s="199"/>
      <c r="Z232" s="199"/>
      <c r="AA232" s="199"/>
      <c r="AB232" s="199"/>
      <c r="AC232" s="199"/>
      <c r="AD232" s="199"/>
      <c r="AE232" s="199"/>
      <c r="AF232" s="199"/>
      <c r="AG232" s="199"/>
      <c r="AH232" s="199"/>
      <c r="AI232" s="199"/>
    </row>
    <row r="233" spans="1:35" ht="12">
      <c r="A233" s="180" t="str">
        <f t="shared" si="95"/>
        <v>LW5 10070Podstawowy</v>
      </c>
      <c r="B233" s="203" t="s">
        <v>108</v>
      </c>
      <c r="C233" s="168" t="s">
        <v>431</v>
      </c>
      <c r="D233" s="204">
        <v>100</v>
      </c>
      <c r="E233" s="182">
        <v>70</v>
      </c>
      <c r="F233" s="218" t="s">
        <v>2129</v>
      </c>
      <c r="G233" s="206" t="str">
        <f t="shared" si="96"/>
        <v>42,59</v>
      </c>
      <c r="H233" s="206" t="str">
        <f t="shared" si="97"/>
        <v>42,59</v>
      </c>
      <c r="I233" s="206">
        <f t="shared" si="104"/>
        <v>45.59</v>
      </c>
      <c r="J233" s="218" t="s">
        <v>2161</v>
      </c>
      <c r="K233" s="207" t="str">
        <f t="shared" si="99"/>
        <v>626,98</v>
      </c>
      <c r="L233" s="208">
        <f t="shared" si="100"/>
        <v>627</v>
      </c>
      <c r="M233" s="209">
        <v>1</v>
      </c>
      <c r="N233" s="210">
        <v>60</v>
      </c>
      <c r="O233" s="211">
        <f t="shared" si="101"/>
        <v>687</v>
      </c>
      <c r="P233" s="212">
        <f t="shared" si="105"/>
        <v>687</v>
      </c>
      <c r="Q233" s="180"/>
      <c r="R233" s="180"/>
      <c r="S233" s="184">
        <v>16</v>
      </c>
      <c r="T233" s="184">
        <v>25</v>
      </c>
      <c r="U233" s="184">
        <f t="shared" si="102"/>
        <v>79</v>
      </c>
      <c r="V233" s="204">
        <f t="shared" si="103"/>
        <v>120</v>
      </c>
      <c r="Y233" s="199"/>
      <c r="Z233" s="199"/>
      <c r="AA233" s="199"/>
      <c r="AB233" s="199"/>
      <c r="AC233" s="199"/>
      <c r="AD233" s="199"/>
      <c r="AE233" s="199"/>
      <c r="AF233" s="199"/>
      <c r="AG233" s="199"/>
      <c r="AH233" s="199"/>
      <c r="AI233" s="199"/>
    </row>
    <row r="234" spans="1:35" ht="12">
      <c r="A234" s="180" t="str">
        <f t="shared" si="95"/>
        <v>LW6 10070Podstawowy</v>
      </c>
      <c r="B234" s="203" t="s">
        <v>109</v>
      </c>
      <c r="C234" s="168" t="s">
        <v>431</v>
      </c>
      <c r="D234" s="204">
        <v>100</v>
      </c>
      <c r="E234" s="182">
        <v>70</v>
      </c>
      <c r="F234" s="218" t="s">
        <v>47</v>
      </c>
      <c r="G234" s="206" t="str">
        <f t="shared" si="96"/>
        <v>46,89</v>
      </c>
      <c r="H234" s="206" t="str">
        <f t="shared" si="97"/>
        <v>46,89</v>
      </c>
      <c r="I234" s="206">
        <f t="shared" si="104"/>
        <v>49.89</v>
      </c>
      <c r="J234" s="218" t="s">
        <v>2162</v>
      </c>
      <c r="K234" s="207" t="str">
        <f t="shared" si="99"/>
        <v>720,85</v>
      </c>
      <c r="L234" s="208">
        <f t="shared" si="100"/>
        <v>721</v>
      </c>
      <c r="M234" s="209">
        <v>1</v>
      </c>
      <c r="N234" s="210">
        <v>60</v>
      </c>
      <c r="O234" s="211">
        <f t="shared" si="101"/>
        <v>781</v>
      </c>
      <c r="P234" s="212">
        <f t="shared" si="105"/>
        <v>781</v>
      </c>
      <c r="Q234" s="180"/>
      <c r="R234" s="180"/>
      <c r="S234" s="184">
        <v>16</v>
      </c>
      <c r="T234" s="184">
        <v>25</v>
      </c>
      <c r="U234" s="184">
        <f t="shared" si="102"/>
        <v>79</v>
      </c>
      <c r="V234" s="204">
        <f t="shared" si="103"/>
        <v>120</v>
      </c>
      <c r="Y234" s="199"/>
      <c r="Z234" s="199"/>
      <c r="AA234" s="199"/>
      <c r="AB234" s="199"/>
      <c r="AC234" s="199"/>
      <c r="AD234" s="199"/>
      <c r="AE234" s="199"/>
      <c r="AF234" s="199"/>
      <c r="AG234" s="199"/>
      <c r="AH234" s="199"/>
      <c r="AI234" s="199"/>
    </row>
    <row r="235" spans="1:35" ht="12">
      <c r="A235" s="180" t="str">
        <f t="shared" si="95"/>
        <v>LW7 10070Podstawowy</v>
      </c>
      <c r="B235" s="203" t="s">
        <v>110</v>
      </c>
      <c r="C235" s="168" t="s">
        <v>431</v>
      </c>
      <c r="D235" s="204">
        <v>100</v>
      </c>
      <c r="E235" s="182">
        <v>70</v>
      </c>
      <c r="F235" s="218" t="s">
        <v>2130</v>
      </c>
      <c r="G235" s="206" t="str">
        <f t="shared" si="96"/>
        <v>41,41</v>
      </c>
      <c r="H235" s="206" t="str">
        <f t="shared" si="97"/>
        <v>41,41</v>
      </c>
      <c r="I235" s="206">
        <f t="shared" si="104"/>
        <v>44.41</v>
      </c>
      <c r="J235" s="218" t="s">
        <v>2163</v>
      </c>
      <c r="K235" s="207" t="str">
        <f t="shared" si="99"/>
        <v>618,35</v>
      </c>
      <c r="L235" s="208">
        <f t="shared" si="100"/>
        <v>619</v>
      </c>
      <c r="M235" s="209">
        <v>1</v>
      </c>
      <c r="N235" s="210">
        <v>60</v>
      </c>
      <c r="O235" s="211">
        <f t="shared" si="101"/>
        <v>679</v>
      </c>
      <c r="P235" s="212">
        <f t="shared" si="105"/>
        <v>679</v>
      </c>
      <c r="Q235" s="180"/>
      <c r="R235" s="180"/>
      <c r="S235" s="184">
        <v>16</v>
      </c>
      <c r="T235" s="184">
        <v>25</v>
      </c>
      <c r="U235" s="184">
        <f t="shared" si="102"/>
        <v>79</v>
      </c>
      <c r="V235" s="204">
        <f t="shared" si="103"/>
        <v>120</v>
      </c>
      <c r="Y235" s="199"/>
      <c r="Z235" s="199"/>
      <c r="AA235" s="199"/>
      <c r="AB235" s="199"/>
      <c r="AC235" s="199"/>
      <c r="AD235" s="199"/>
      <c r="AE235" s="199"/>
      <c r="AF235" s="199"/>
      <c r="AG235" s="199"/>
      <c r="AH235" s="199"/>
      <c r="AI235" s="199"/>
    </row>
    <row r="236" spans="1:35" ht="12">
      <c r="A236" s="180" t="str">
        <f t="shared" si="95"/>
        <v>LW8 10070Podstawowy</v>
      </c>
      <c r="B236" s="203" t="s">
        <v>111</v>
      </c>
      <c r="C236" s="168" t="s">
        <v>431</v>
      </c>
      <c r="D236" s="204">
        <v>100</v>
      </c>
      <c r="E236" s="182">
        <v>70</v>
      </c>
      <c r="F236" s="218" t="s">
        <v>2131</v>
      </c>
      <c r="G236" s="206" t="str">
        <f t="shared" si="96"/>
        <v>43,7</v>
      </c>
      <c r="H236" s="206" t="str">
        <f t="shared" si="97"/>
        <v>43,7</v>
      </c>
      <c r="I236" s="206">
        <f t="shared" si="104"/>
        <v>46.7</v>
      </c>
      <c r="J236" s="218" t="s">
        <v>2164</v>
      </c>
      <c r="K236" s="207" t="str">
        <f t="shared" si="99"/>
        <v>675,55</v>
      </c>
      <c r="L236" s="208">
        <f t="shared" si="100"/>
        <v>676</v>
      </c>
      <c r="M236" s="209">
        <v>1</v>
      </c>
      <c r="N236" s="210">
        <v>60</v>
      </c>
      <c r="O236" s="211">
        <f t="shared" si="101"/>
        <v>736</v>
      </c>
      <c r="P236" s="212">
        <f t="shared" si="105"/>
        <v>736</v>
      </c>
      <c r="Q236" s="180"/>
      <c r="R236" s="180"/>
      <c r="S236" s="184">
        <v>16</v>
      </c>
      <c r="T236" s="184">
        <v>25</v>
      </c>
      <c r="U236" s="184">
        <f t="shared" si="102"/>
        <v>79</v>
      </c>
      <c r="V236" s="204">
        <f t="shared" si="103"/>
        <v>120</v>
      </c>
      <c r="Y236" s="199"/>
      <c r="Z236" s="199"/>
      <c r="AA236" s="199"/>
      <c r="AB236" s="199"/>
      <c r="AC236" s="199"/>
      <c r="AD236" s="199"/>
      <c r="AE236" s="199"/>
      <c r="AF236" s="199"/>
      <c r="AG236" s="199"/>
      <c r="AH236" s="199"/>
      <c r="AI236" s="199"/>
    </row>
    <row r="237" spans="1:35" ht="12">
      <c r="A237" s="180" t="str">
        <f t="shared" si="95"/>
        <v>LW9 10070Podstawowy</v>
      </c>
      <c r="B237" s="203" t="s">
        <v>112</v>
      </c>
      <c r="C237" s="168" t="s">
        <v>431</v>
      </c>
      <c r="D237" s="204">
        <v>100</v>
      </c>
      <c r="E237" s="182">
        <v>70</v>
      </c>
      <c r="F237" s="218" t="s">
        <v>2132</v>
      </c>
      <c r="G237" s="206" t="str">
        <f t="shared" si="96"/>
        <v>42,71</v>
      </c>
      <c r="H237" s="206" t="str">
        <f t="shared" si="97"/>
        <v>42,71</v>
      </c>
      <c r="I237" s="206">
        <f t="shared" si="104"/>
        <v>45.71</v>
      </c>
      <c r="J237" s="218" t="s">
        <v>2165</v>
      </c>
      <c r="K237" s="207" t="str">
        <f t="shared" si="99"/>
        <v>693,01</v>
      </c>
      <c r="L237" s="208">
        <f t="shared" si="100"/>
        <v>694</v>
      </c>
      <c r="M237" s="209">
        <v>1</v>
      </c>
      <c r="N237" s="210">
        <v>60</v>
      </c>
      <c r="O237" s="211">
        <f t="shared" si="101"/>
        <v>754</v>
      </c>
      <c r="P237" s="212">
        <f t="shared" si="105"/>
        <v>754</v>
      </c>
      <c r="Q237" s="180"/>
      <c r="R237" s="180"/>
      <c r="S237" s="184">
        <v>16</v>
      </c>
      <c r="T237" s="184">
        <v>25</v>
      </c>
      <c r="U237" s="184">
        <f t="shared" si="102"/>
        <v>79</v>
      </c>
      <c r="V237" s="204">
        <f t="shared" si="103"/>
        <v>120</v>
      </c>
      <c r="Y237" s="199"/>
      <c r="Z237" s="199"/>
      <c r="AA237" s="199"/>
      <c r="AB237" s="199"/>
      <c r="AC237" s="199"/>
      <c r="AD237" s="199"/>
      <c r="AE237" s="199"/>
      <c r="AF237" s="199"/>
      <c r="AG237" s="199"/>
      <c r="AH237" s="199"/>
      <c r="AI237" s="199"/>
    </row>
    <row r="238" spans="1:35" ht="12">
      <c r="A238" s="180" t="str">
        <f t="shared" si="95"/>
        <v>LW10 10070Podstawowy</v>
      </c>
      <c r="B238" s="203" t="s">
        <v>94</v>
      </c>
      <c r="C238" s="168" t="s">
        <v>431</v>
      </c>
      <c r="D238" s="204">
        <v>100</v>
      </c>
      <c r="E238" s="182">
        <v>70</v>
      </c>
      <c r="F238" s="218" t="s">
        <v>2133</v>
      </c>
      <c r="G238" s="206" t="str">
        <f t="shared" si="96"/>
        <v>45</v>
      </c>
      <c r="H238" s="206" t="str">
        <f t="shared" si="97"/>
        <v>45</v>
      </c>
      <c r="I238" s="206">
        <f t="shared" si="104"/>
        <v>48</v>
      </c>
      <c r="J238" s="218" t="s">
        <v>2166</v>
      </c>
      <c r="K238" s="207" t="str">
        <f t="shared" si="99"/>
        <v>772,49</v>
      </c>
      <c r="L238" s="208">
        <f t="shared" si="100"/>
        <v>773</v>
      </c>
      <c r="M238" s="209">
        <v>1</v>
      </c>
      <c r="N238" s="210">
        <v>60</v>
      </c>
      <c r="O238" s="211">
        <f t="shared" si="101"/>
        <v>833</v>
      </c>
      <c r="P238" s="212">
        <f t="shared" si="105"/>
        <v>833</v>
      </c>
      <c r="Q238" s="180"/>
      <c r="R238" s="180"/>
      <c r="S238" s="184">
        <v>16</v>
      </c>
      <c r="T238" s="184">
        <v>25</v>
      </c>
      <c r="U238" s="184">
        <f t="shared" si="102"/>
        <v>79</v>
      </c>
      <c r="V238" s="204">
        <f t="shared" si="103"/>
        <v>120</v>
      </c>
      <c r="Y238" s="199"/>
      <c r="Z238" s="199"/>
      <c r="AA238" s="201"/>
      <c r="AB238" s="202"/>
      <c r="AC238" s="199"/>
      <c r="AD238" s="199"/>
      <c r="AE238" s="199"/>
      <c r="AF238" s="199"/>
      <c r="AG238" s="199"/>
      <c r="AH238" s="199"/>
      <c r="AI238" s="199"/>
    </row>
    <row r="239" spans="1:35" ht="12">
      <c r="A239" s="180" t="str">
        <f t="shared" si="95"/>
        <v>LW11 10070Podstawowy</v>
      </c>
      <c r="B239" s="203" t="s">
        <v>95</v>
      </c>
      <c r="C239" s="168" t="s">
        <v>431</v>
      </c>
      <c r="D239" s="204">
        <v>100</v>
      </c>
      <c r="E239" s="182">
        <v>70</v>
      </c>
      <c r="F239" s="218" t="s">
        <v>82</v>
      </c>
      <c r="G239" s="206" t="str">
        <f t="shared" si="96"/>
        <v>46,69</v>
      </c>
      <c r="H239" s="206" t="str">
        <f t="shared" si="97"/>
        <v>46,69</v>
      </c>
      <c r="I239" s="206">
        <f t="shared" si="104"/>
        <v>49.69</v>
      </c>
      <c r="J239" s="218" t="s">
        <v>2167</v>
      </c>
      <c r="K239" s="207" t="str">
        <f t="shared" si="99"/>
        <v>632,75</v>
      </c>
      <c r="L239" s="208">
        <f t="shared" si="100"/>
        <v>633</v>
      </c>
      <c r="M239" s="209">
        <v>1</v>
      </c>
      <c r="N239" s="210">
        <v>60</v>
      </c>
      <c r="O239" s="211">
        <f t="shared" si="101"/>
        <v>693</v>
      </c>
      <c r="P239" s="212">
        <f t="shared" si="105"/>
        <v>693</v>
      </c>
      <c r="Q239" s="180"/>
      <c r="R239" s="180"/>
      <c r="S239" s="184">
        <v>16</v>
      </c>
      <c r="T239" s="184">
        <v>25</v>
      </c>
      <c r="U239" s="184">
        <f t="shared" si="102"/>
        <v>79</v>
      </c>
      <c r="V239" s="204">
        <f t="shared" si="103"/>
        <v>120</v>
      </c>
      <c r="Y239" s="199"/>
      <c r="Z239" s="199"/>
      <c r="AA239" s="201"/>
      <c r="AB239" s="202"/>
      <c r="AC239" s="199"/>
      <c r="AD239" s="199"/>
      <c r="AE239" s="199"/>
      <c r="AF239" s="199"/>
      <c r="AG239" s="199"/>
      <c r="AH239" s="199"/>
      <c r="AI239" s="199"/>
    </row>
    <row r="240" spans="1:35" ht="12">
      <c r="A240" s="180" t="str">
        <f t="shared" si="95"/>
        <v>LW12 10070Podstawowy</v>
      </c>
      <c r="B240" s="203" t="s">
        <v>96</v>
      </c>
      <c r="C240" s="168" t="s">
        <v>431</v>
      </c>
      <c r="D240" s="204">
        <v>100</v>
      </c>
      <c r="E240" s="182">
        <v>70</v>
      </c>
      <c r="F240" s="218" t="s">
        <v>2134</v>
      </c>
      <c r="G240" s="206" t="str">
        <f t="shared" si="96"/>
        <v>48,98</v>
      </c>
      <c r="H240" s="206" t="str">
        <f t="shared" si="97"/>
        <v>48,98</v>
      </c>
      <c r="I240" s="206">
        <f t="shared" si="104"/>
        <v>51.98</v>
      </c>
      <c r="J240" s="218" t="s">
        <v>2168</v>
      </c>
      <c r="K240" s="207" t="str">
        <f t="shared" si="99"/>
        <v>757,93</v>
      </c>
      <c r="L240" s="208">
        <f t="shared" si="100"/>
        <v>758</v>
      </c>
      <c r="M240" s="209">
        <v>1</v>
      </c>
      <c r="N240" s="210">
        <v>60</v>
      </c>
      <c r="O240" s="211">
        <f t="shared" si="101"/>
        <v>818</v>
      </c>
      <c r="P240" s="212">
        <f t="shared" si="105"/>
        <v>818</v>
      </c>
      <c r="Q240" s="180"/>
      <c r="R240" s="180"/>
      <c r="S240" s="184">
        <v>16</v>
      </c>
      <c r="T240" s="184">
        <v>25</v>
      </c>
      <c r="U240" s="184">
        <f t="shared" si="102"/>
        <v>124</v>
      </c>
      <c r="V240" s="204">
        <f t="shared" si="103"/>
        <v>165</v>
      </c>
      <c r="Y240" s="199"/>
      <c r="Z240" s="199"/>
      <c r="AA240" s="201"/>
      <c r="AB240" s="202"/>
      <c r="AC240" s="199"/>
      <c r="AD240" s="199"/>
      <c r="AE240" s="199"/>
      <c r="AF240" s="199"/>
      <c r="AG240" s="199"/>
      <c r="AH240" s="199"/>
      <c r="AI240" s="199"/>
    </row>
    <row r="241" spans="1:35" ht="12">
      <c r="A241" s="180" t="str">
        <f t="shared" si="95"/>
        <v>LW13 10070Podstawowy</v>
      </c>
      <c r="B241" s="203" t="s">
        <v>97</v>
      </c>
      <c r="C241" s="168" t="s">
        <v>431</v>
      </c>
      <c r="D241" s="204">
        <v>100</v>
      </c>
      <c r="E241" s="182">
        <v>70</v>
      </c>
      <c r="F241" s="218" t="s">
        <v>2135</v>
      </c>
      <c r="G241" s="206" t="str">
        <f t="shared" si="96"/>
        <v>47,47</v>
      </c>
      <c r="H241" s="206" t="str">
        <f t="shared" si="97"/>
        <v>47,47</v>
      </c>
      <c r="I241" s="206">
        <f t="shared" si="104"/>
        <v>50.47</v>
      </c>
      <c r="J241" s="218" t="s">
        <v>2169</v>
      </c>
      <c r="K241" s="207" t="str">
        <f t="shared" si="99"/>
        <v>731,81</v>
      </c>
      <c r="L241" s="208">
        <f t="shared" si="100"/>
        <v>732</v>
      </c>
      <c r="M241" s="209">
        <v>1</v>
      </c>
      <c r="N241" s="210">
        <v>60</v>
      </c>
      <c r="O241" s="211">
        <f t="shared" si="101"/>
        <v>792</v>
      </c>
      <c r="P241" s="212">
        <f t="shared" si="105"/>
        <v>792</v>
      </c>
      <c r="Q241" s="180"/>
      <c r="R241" s="180"/>
      <c r="S241" s="184">
        <v>16</v>
      </c>
      <c r="T241" s="184">
        <v>25</v>
      </c>
      <c r="U241" s="184">
        <f t="shared" si="102"/>
        <v>124</v>
      </c>
      <c r="V241" s="204">
        <f t="shared" si="103"/>
        <v>165</v>
      </c>
      <c r="Y241" s="199"/>
      <c r="Z241" s="199"/>
      <c r="AA241" s="201"/>
      <c r="AB241" s="202"/>
      <c r="AC241" s="199"/>
      <c r="AD241" s="199"/>
      <c r="AE241" s="199"/>
      <c r="AF241" s="199"/>
      <c r="AG241" s="199"/>
      <c r="AH241" s="199"/>
      <c r="AI241" s="199"/>
    </row>
    <row r="242" spans="1:35" ht="12">
      <c r="A242" s="180" t="str">
        <f t="shared" si="95"/>
        <v>LW14 10070Podstawowy</v>
      </c>
      <c r="B242" s="203" t="s">
        <v>98</v>
      </c>
      <c r="C242" s="168" t="s">
        <v>431</v>
      </c>
      <c r="D242" s="204">
        <v>100</v>
      </c>
      <c r="E242" s="182">
        <v>70</v>
      </c>
      <c r="F242" s="218" t="s">
        <v>2136</v>
      </c>
      <c r="G242" s="206" t="str">
        <f t="shared" si="96"/>
        <v>49,13</v>
      </c>
      <c r="H242" s="206" t="str">
        <f t="shared" si="97"/>
        <v>49,13</v>
      </c>
      <c r="I242" s="206">
        <f t="shared" si="104"/>
        <v>52.13</v>
      </c>
      <c r="J242" s="218" t="s">
        <v>2170</v>
      </c>
      <c r="K242" s="207" t="str">
        <f t="shared" si="99"/>
        <v>815,87</v>
      </c>
      <c r="L242" s="208">
        <f t="shared" si="100"/>
        <v>816</v>
      </c>
      <c r="M242" s="209">
        <v>1</v>
      </c>
      <c r="N242" s="210">
        <v>60</v>
      </c>
      <c r="O242" s="211">
        <f t="shared" si="101"/>
        <v>876</v>
      </c>
      <c r="P242" s="212">
        <f t="shared" si="105"/>
        <v>876</v>
      </c>
      <c r="Q242" s="180"/>
      <c r="R242" s="180"/>
      <c r="S242" s="184">
        <v>16</v>
      </c>
      <c r="T242" s="184">
        <v>25</v>
      </c>
      <c r="U242" s="184">
        <f t="shared" si="102"/>
        <v>124</v>
      </c>
      <c r="V242" s="204">
        <f t="shared" si="103"/>
        <v>165</v>
      </c>
      <c r="Y242" s="199"/>
      <c r="Z242" s="199"/>
      <c r="AA242" s="201"/>
      <c r="AB242" s="202"/>
      <c r="AC242" s="199"/>
      <c r="AD242" s="199"/>
      <c r="AE242" s="199"/>
      <c r="AF242" s="199"/>
      <c r="AG242" s="199"/>
      <c r="AH242" s="199"/>
      <c r="AI242" s="199"/>
    </row>
    <row r="243" spans="1:35" ht="12">
      <c r="A243" s="180" t="str">
        <f t="shared" si="95"/>
        <v>LW15 10070Podstawowy</v>
      </c>
      <c r="B243" s="203" t="s">
        <v>99</v>
      </c>
      <c r="C243" s="168" t="s">
        <v>431</v>
      </c>
      <c r="D243" s="204">
        <v>100</v>
      </c>
      <c r="E243" s="182">
        <v>70</v>
      </c>
      <c r="F243" s="218" t="s">
        <v>2137</v>
      </c>
      <c r="G243" s="206" t="str">
        <f t="shared" si="96"/>
        <v>46,15</v>
      </c>
      <c r="H243" s="206" t="str">
        <f t="shared" si="97"/>
        <v>46,15</v>
      </c>
      <c r="I243" s="206">
        <f t="shared" si="104"/>
        <v>49.15</v>
      </c>
      <c r="J243" s="218" t="s">
        <v>2171</v>
      </c>
      <c r="K243" s="207" t="str">
        <f t="shared" si="99"/>
        <v>627,07</v>
      </c>
      <c r="L243" s="208">
        <f t="shared" si="100"/>
        <v>628</v>
      </c>
      <c r="M243" s="209">
        <v>1</v>
      </c>
      <c r="N243" s="210">
        <v>60</v>
      </c>
      <c r="O243" s="211">
        <f t="shared" si="101"/>
        <v>688</v>
      </c>
      <c r="P243" s="212">
        <f t="shared" si="105"/>
        <v>688</v>
      </c>
      <c r="Q243" s="180"/>
      <c r="R243" s="180"/>
      <c r="S243" s="184">
        <v>16</v>
      </c>
      <c r="T243" s="184">
        <v>25</v>
      </c>
      <c r="U243" s="184">
        <f t="shared" si="102"/>
        <v>79</v>
      </c>
      <c r="V243" s="204">
        <f t="shared" si="103"/>
        <v>120</v>
      </c>
      <c r="Y243" s="199"/>
      <c r="Z243" s="199"/>
      <c r="AA243" s="201"/>
      <c r="AB243" s="202"/>
      <c r="AC243" s="199"/>
      <c r="AD243" s="199"/>
      <c r="AE243" s="199"/>
      <c r="AF243" s="199"/>
      <c r="AG243" s="199"/>
      <c r="AH243" s="199"/>
      <c r="AI243" s="199"/>
    </row>
    <row r="244" spans="1:35" ht="12">
      <c r="A244" s="180" t="str">
        <f t="shared" si="95"/>
        <v>LW16 10070Podstawowy</v>
      </c>
      <c r="B244" s="203" t="s">
        <v>100</v>
      </c>
      <c r="C244" s="168" t="s">
        <v>431</v>
      </c>
      <c r="D244" s="204">
        <v>100</v>
      </c>
      <c r="E244" s="182">
        <v>70</v>
      </c>
      <c r="F244" s="218" t="s">
        <v>2138</v>
      </c>
      <c r="G244" s="206" t="str">
        <f t="shared" si="96"/>
        <v>48,46</v>
      </c>
      <c r="H244" s="206" t="str">
        <f t="shared" si="97"/>
        <v>48,46</v>
      </c>
      <c r="I244" s="206">
        <f t="shared" si="104"/>
        <v>51.46</v>
      </c>
      <c r="J244" s="218" t="s">
        <v>2172</v>
      </c>
      <c r="K244" s="207" t="str">
        <f t="shared" si="99"/>
        <v>752,62</v>
      </c>
      <c r="L244" s="208">
        <f t="shared" si="100"/>
        <v>753</v>
      </c>
      <c r="M244" s="209">
        <v>1</v>
      </c>
      <c r="N244" s="210">
        <v>60</v>
      </c>
      <c r="O244" s="211">
        <f t="shared" si="101"/>
        <v>813</v>
      </c>
      <c r="P244" s="212">
        <f t="shared" si="105"/>
        <v>813</v>
      </c>
      <c r="Q244" s="180"/>
      <c r="R244" s="180"/>
      <c r="S244" s="184">
        <v>16</v>
      </c>
      <c r="T244" s="184">
        <v>25</v>
      </c>
      <c r="U244" s="184">
        <f t="shared" si="102"/>
        <v>124</v>
      </c>
      <c r="V244" s="204">
        <f t="shared" si="103"/>
        <v>165</v>
      </c>
      <c r="Y244" s="199"/>
      <c r="Z244" s="199"/>
      <c r="AA244" s="199"/>
      <c r="AB244" s="199"/>
      <c r="AC244" s="199"/>
      <c r="AD244" s="199"/>
      <c r="AE244" s="199"/>
      <c r="AF244" s="199"/>
      <c r="AG244" s="199"/>
      <c r="AH244" s="199"/>
      <c r="AI244" s="199"/>
    </row>
    <row r="245" spans="1:35" ht="12">
      <c r="A245" s="180" t="str">
        <f t="shared" si="95"/>
        <v>LW17 10070Podstawowy</v>
      </c>
      <c r="B245" s="203" t="s">
        <v>101</v>
      </c>
      <c r="C245" s="168" t="s">
        <v>431</v>
      </c>
      <c r="D245" s="204">
        <v>100</v>
      </c>
      <c r="E245" s="182">
        <v>70</v>
      </c>
      <c r="F245" s="218" t="s">
        <v>2139</v>
      </c>
      <c r="G245" s="206" t="str">
        <f t="shared" si="96"/>
        <v>47,66</v>
      </c>
      <c r="H245" s="206" t="str">
        <f t="shared" si="97"/>
        <v>47,66</v>
      </c>
      <c r="I245" s="206">
        <f t="shared" si="104"/>
        <v>50.66</v>
      </c>
      <c r="J245" s="218" t="s">
        <v>2173</v>
      </c>
      <c r="K245" s="207" t="str">
        <f t="shared" si="99"/>
        <v>783,40</v>
      </c>
      <c r="L245" s="208">
        <f t="shared" si="100"/>
        <v>784</v>
      </c>
      <c r="M245" s="209">
        <v>1</v>
      </c>
      <c r="N245" s="210">
        <v>60</v>
      </c>
      <c r="O245" s="211">
        <f t="shared" si="101"/>
        <v>844</v>
      </c>
      <c r="P245" s="212">
        <f t="shared" si="105"/>
        <v>844</v>
      </c>
      <c r="Q245" s="180"/>
      <c r="R245" s="180"/>
      <c r="S245" s="184">
        <v>16</v>
      </c>
      <c r="T245" s="184">
        <v>25</v>
      </c>
      <c r="U245" s="184">
        <f t="shared" si="102"/>
        <v>124</v>
      </c>
      <c r="V245" s="204">
        <f t="shared" si="103"/>
        <v>165</v>
      </c>
      <c r="Y245" s="199"/>
      <c r="Z245" s="199"/>
      <c r="AA245" s="199"/>
      <c r="AB245" s="201"/>
      <c r="AC245" s="199"/>
      <c r="AD245" s="199"/>
      <c r="AE245" s="199"/>
      <c r="AF245" s="199"/>
      <c r="AG245" s="199"/>
      <c r="AH245" s="199"/>
      <c r="AI245" s="199"/>
    </row>
    <row r="246" spans="1:35" ht="11.25" customHeight="1">
      <c r="A246" s="180" t="str">
        <f t="shared" si="95"/>
        <v>LW18 10070Podstawowy</v>
      </c>
      <c r="B246" s="203" t="s">
        <v>102</v>
      </c>
      <c r="C246" s="168" t="s">
        <v>431</v>
      </c>
      <c r="D246" s="204">
        <v>100</v>
      </c>
      <c r="E246" s="182">
        <v>70</v>
      </c>
      <c r="F246" s="218" t="s">
        <v>2140</v>
      </c>
      <c r="G246" s="206" t="str">
        <f t="shared" si="96"/>
        <v>49,94</v>
      </c>
      <c r="H246" s="206" t="str">
        <f t="shared" si="97"/>
        <v>49,94</v>
      </c>
      <c r="I246" s="206">
        <f t="shared" si="104"/>
        <v>52.94</v>
      </c>
      <c r="J246" s="218" t="s">
        <v>2174</v>
      </c>
      <c r="K246" s="207" t="str">
        <f t="shared" si="99"/>
        <v>887,47</v>
      </c>
      <c r="L246" s="208">
        <f t="shared" si="100"/>
        <v>888</v>
      </c>
      <c r="M246" s="209">
        <v>1</v>
      </c>
      <c r="N246" s="210">
        <v>60</v>
      </c>
      <c r="O246" s="211">
        <f t="shared" si="101"/>
        <v>948</v>
      </c>
      <c r="P246" s="212">
        <f t="shared" si="105"/>
        <v>948</v>
      </c>
      <c r="Q246" s="180"/>
      <c r="R246" s="180"/>
      <c r="S246" s="184">
        <v>16</v>
      </c>
      <c r="T246" s="184">
        <v>25</v>
      </c>
      <c r="U246" s="184">
        <f t="shared" si="102"/>
        <v>124</v>
      </c>
      <c r="V246" s="204">
        <f t="shared" si="103"/>
        <v>165</v>
      </c>
      <c r="Y246" s="199"/>
      <c r="Z246" s="199"/>
      <c r="AA246" s="199"/>
      <c r="AB246" s="199"/>
      <c r="AC246" s="199"/>
      <c r="AD246" s="199"/>
      <c r="AE246" s="199"/>
      <c r="AF246" s="199"/>
      <c r="AG246" s="199"/>
      <c r="AH246" s="199"/>
      <c r="AI246" s="199"/>
    </row>
    <row r="247" spans="1:35" ht="12">
      <c r="A247" s="180" t="str">
        <f t="shared" si="95"/>
        <v>LW19 10070Podstawowy</v>
      </c>
      <c r="B247" s="203" t="s">
        <v>103</v>
      </c>
      <c r="C247" s="168" t="s">
        <v>431</v>
      </c>
      <c r="D247" s="204">
        <v>100</v>
      </c>
      <c r="E247" s="182">
        <v>70</v>
      </c>
      <c r="F247" s="218" t="s">
        <v>2141</v>
      </c>
      <c r="G247" s="206" t="str">
        <f t="shared" si="96"/>
        <v>46,36</v>
      </c>
      <c r="H247" s="206" t="str">
        <f t="shared" si="97"/>
        <v>46,36</v>
      </c>
      <c r="I247" s="206">
        <f t="shared" ref="I247:I262" si="106">H247+3</f>
        <v>49.36</v>
      </c>
      <c r="J247" s="218" t="s">
        <v>2175</v>
      </c>
      <c r="K247" s="207" t="str">
        <f t="shared" si="99"/>
        <v>701,42</v>
      </c>
      <c r="L247" s="208">
        <f t="shared" si="100"/>
        <v>702</v>
      </c>
      <c r="M247" s="209">
        <v>1</v>
      </c>
      <c r="N247" s="210">
        <v>60</v>
      </c>
      <c r="O247" s="211">
        <f t="shared" si="101"/>
        <v>762</v>
      </c>
      <c r="P247" s="212">
        <f t="shared" si="105"/>
        <v>762</v>
      </c>
      <c r="Q247" s="180"/>
      <c r="R247" s="180"/>
      <c r="S247" s="184">
        <v>16</v>
      </c>
      <c r="T247" s="184">
        <v>25</v>
      </c>
      <c r="U247" s="184">
        <f t="shared" si="102"/>
        <v>79</v>
      </c>
      <c r="V247" s="204">
        <f t="shared" si="103"/>
        <v>120</v>
      </c>
      <c r="Y247" s="199"/>
      <c r="Z247" s="199"/>
      <c r="AA247" s="199"/>
      <c r="AB247" s="199"/>
      <c r="AC247" s="199"/>
      <c r="AD247" s="199"/>
      <c r="AE247" s="199"/>
      <c r="AF247" s="199"/>
      <c r="AG247" s="199"/>
      <c r="AH247" s="199"/>
      <c r="AI247" s="199"/>
    </row>
    <row r="248" spans="1:35" ht="12">
      <c r="A248" s="180" t="str">
        <f t="shared" si="95"/>
        <v>LW20 10070Podstawowy</v>
      </c>
      <c r="B248" s="203" t="s">
        <v>105</v>
      </c>
      <c r="C248" s="168" t="s">
        <v>431</v>
      </c>
      <c r="D248" s="204">
        <v>100</v>
      </c>
      <c r="E248" s="182">
        <v>70</v>
      </c>
      <c r="F248" s="218" t="s">
        <v>2142</v>
      </c>
      <c r="G248" s="206" t="str">
        <f t="shared" si="96"/>
        <v>48,68</v>
      </c>
      <c r="H248" s="206" t="str">
        <f t="shared" si="97"/>
        <v>48,68</v>
      </c>
      <c r="I248" s="206">
        <f t="shared" si="106"/>
        <v>51.68</v>
      </c>
      <c r="J248" s="218" t="s">
        <v>2176</v>
      </c>
      <c r="K248" s="207" t="str">
        <f t="shared" si="99"/>
        <v>781,29</v>
      </c>
      <c r="L248" s="208">
        <f t="shared" si="100"/>
        <v>782</v>
      </c>
      <c r="M248" s="209">
        <v>1</v>
      </c>
      <c r="N248" s="210">
        <v>60</v>
      </c>
      <c r="O248" s="211">
        <f t="shared" si="101"/>
        <v>842</v>
      </c>
      <c r="P248" s="212">
        <f t="shared" si="105"/>
        <v>842</v>
      </c>
      <c r="Q248" s="180"/>
      <c r="R248" s="180"/>
      <c r="S248" s="184">
        <v>16</v>
      </c>
      <c r="T248" s="184">
        <v>25</v>
      </c>
      <c r="U248" s="184">
        <f t="shared" si="102"/>
        <v>124</v>
      </c>
      <c r="V248" s="204">
        <f t="shared" si="103"/>
        <v>165</v>
      </c>
      <c r="Y248" s="199"/>
      <c r="Z248" s="199"/>
      <c r="AA248" s="199"/>
      <c r="AB248" s="199"/>
      <c r="AC248" s="199"/>
      <c r="AD248" s="199"/>
      <c r="AE248" s="199"/>
      <c r="AF248" s="199"/>
      <c r="AG248" s="199"/>
      <c r="AH248" s="199"/>
      <c r="AI248" s="199"/>
    </row>
    <row r="249" spans="1:35" ht="12">
      <c r="A249" s="180" t="str">
        <f t="shared" si="95"/>
        <v>LW2510070Podstawowy</v>
      </c>
      <c r="B249" s="203" t="s">
        <v>559</v>
      </c>
      <c r="C249" s="168" t="s">
        <v>431</v>
      </c>
      <c r="D249" s="204">
        <v>100</v>
      </c>
      <c r="E249" s="182">
        <v>70</v>
      </c>
      <c r="F249" s="218" t="s">
        <v>2143</v>
      </c>
      <c r="G249" s="206" t="str">
        <f t="shared" si="96"/>
        <v>38,5</v>
      </c>
      <c r="H249" s="206" t="str">
        <f t="shared" si="97"/>
        <v>38,5</v>
      </c>
      <c r="I249" s="206">
        <f t="shared" si="106"/>
        <v>41.5</v>
      </c>
      <c r="J249" s="218" t="s">
        <v>2177</v>
      </c>
      <c r="K249" s="207" t="str">
        <f t="shared" si="99"/>
        <v>626,18</v>
      </c>
      <c r="L249" s="208">
        <f t="shared" si="100"/>
        <v>627</v>
      </c>
      <c r="M249" s="209">
        <v>1</v>
      </c>
      <c r="N249" s="210">
        <v>60</v>
      </c>
      <c r="O249" s="211">
        <f t="shared" si="101"/>
        <v>687</v>
      </c>
      <c r="P249" s="212">
        <f t="shared" si="105"/>
        <v>687</v>
      </c>
      <c r="Q249" s="180"/>
      <c r="R249" s="180"/>
      <c r="S249" s="184">
        <v>16</v>
      </c>
      <c r="T249" s="184">
        <v>25</v>
      </c>
      <c r="U249" s="184">
        <f t="shared" si="102"/>
        <v>79</v>
      </c>
      <c r="V249" s="204">
        <f t="shared" si="103"/>
        <v>120</v>
      </c>
      <c r="Y249" s="199"/>
      <c r="Z249" s="199"/>
      <c r="AA249" s="199"/>
      <c r="AB249" s="199"/>
      <c r="AC249" s="199"/>
      <c r="AD249" s="199"/>
      <c r="AE249" s="199"/>
      <c r="AF249" s="199"/>
      <c r="AG249" s="199"/>
      <c r="AH249" s="199"/>
      <c r="AI249" s="199"/>
    </row>
    <row r="250" spans="1:35" ht="12">
      <c r="A250" s="180" t="str">
        <f t="shared" si="95"/>
        <v>LW2610070Podstawowy</v>
      </c>
      <c r="B250" s="203" t="s">
        <v>560</v>
      </c>
      <c r="C250" s="168" t="s">
        <v>431</v>
      </c>
      <c r="D250" s="204">
        <v>100</v>
      </c>
      <c r="E250" s="182">
        <v>70</v>
      </c>
      <c r="F250" s="218" t="s">
        <v>2144</v>
      </c>
      <c r="G250" s="206" t="str">
        <f t="shared" si="96"/>
        <v>40,62</v>
      </c>
      <c r="H250" s="206" t="str">
        <f t="shared" si="97"/>
        <v>40,62</v>
      </c>
      <c r="I250" s="206">
        <f t="shared" si="106"/>
        <v>43.62</v>
      </c>
      <c r="J250" s="218" t="s">
        <v>2178</v>
      </c>
      <c r="K250" s="207" t="str">
        <f t="shared" si="99"/>
        <v>739,77</v>
      </c>
      <c r="L250" s="208">
        <f t="shared" si="100"/>
        <v>740</v>
      </c>
      <c r="M250" s="209">
        <v>1</v>
      </c>
      <c r="N250" s="210">
        <v>60</v>
      </c>
      <c r="O250" s="211">
        <f t="shared" si="101"/>
        <v>800</v>
      </c>
      <c r="P250" s="212">
        <f t="shared" si="105"/>
        <v>800</v>
      </c>
      <c r="Q250" s="180"/>
      <c r="R250" s="180"/>
      <c r="S250" s="184">
        <v>16</v>
      </c>
      <c r="T250" s="184">
        <v>25</v>
      </c>
      <c r="U250" s="184">
        <f t="shared" si="102"/>
        <v>79</v>
      </c>
      <c r="V250" s="204">
        <f t="shared" si="103"/>
        <v>120</v>
      </c>
      <c r="Y250" s="199"/>
      <c r="Z250" s="199"/>
      <c r="AA250" s="199"/>
      <c r="AB250" s="199"/>
      <c r="AC250" s="199"/>
      <c r="AD250" s="199"/>
      <c r="AE250" s="199"/>
      <c r="AF250" s="199"/>
      <c r="AG250" s="199"/>
      <c r="AH250" s="199"/>
      <c r="AI250" s="199"/>
    </row>
    <row r="251" spans="1:35" ht="12">
      <c r="A251" s="180" t="str">
        <f t="shared" si="95"/>
        <v>LW2710070Podstawowy</v>
      </c>
      <c r="B251" s="203" t="s">
        <v>1738</v>
      </c>
      <c r="C251" s="168" t="s">
        <v>431</v>
      </c>
      <c r="D251" s="204">
        <v>100</v>
      </c>
      <c r="E251" s="182">
        <v>70</v>
      </c>
      <c r="F251" s="218" t="s">
        <v>2145</v>
      </c>
      <c r="G251" s="206" t="str">
        <f t="shared" si="96"/>
        <v>41,34</v>
      </c>
      <c r="H251" s="206" t="str">
        <f t="shared" si="97"/>
        <v>41,34</v>
      </c>
      <c r="I251" s="206">
        <f t="shared" si="106"/>
        <v>44.34</v>
      </c>
      <c r="J251" s="218" t="s">
        <v>2179</v>
      </c>
      <c r="K251" s="207" t="str">
        <f t="shared" si="99"/>
        <v>707,98</v>
      </c>
      <c r="L251" s="208">
        <f t="shared" si="100"/>
        <v>708</v>
      </c>
      <c r="M251" s="209">
        <v>1</v>
      </c>
      <c r="N251" s="210">
        <v>60</v>
      </c>
      <c r="O251" s="211">
        <f t="shared" si="101"/>
        <v>768</v>
      </c>
      <c r="P251" s="212">
        <f t="shared" si="105"/>
        <v>768</v>
      </c>
      <c r="Q251" s="180"/>
      <c r="R251" s="180"/>
      <c r="S251" s="184">
        <v>16</v>
      </c>
      <c r="T251" s="184">
        <v>25</v>
      </c>
      <c r="U251" s="184">
        <f t="shared" si="102"/>
        <v>79</v>
      </c>
      <c r="V251" s="204">
        <f t="shared" si="103"/>
        <v>120</v>
      </c>
      <c r="Y251" s="199"/>
      <c r="Z251" s="199"/>
      <c r="AA251" s="199"/>
      <c r="AB251" s="199"/>
      <c r="AC251" s="199"/>
      <c r="AD251" s="199"/>
      <c r="AE251" s="199"/>
      <c r="AF251" s="199"/>
      <c r="AG251" s="199"/>
      <c r="AH251" s="199"/>
      <c r="AI251" s="199"/>
    </row>
    <row r="252" spans="1:35" ht="12">
      <c r="A252" s="180" t="str">
        <f t="shared" si="95"/>
        <v>LW2810070Podstawowy</v>
      </c>
      <c r="B252" s="203" t="s">
        <v>1739</v>
      </c>
      <c r="C252" s="168" t="s">
        <v>431</v>
      </c>
      <c r="D252" s="204">
        <v>100</v>
      </c>
      <c r="E252" s="182">
        <v>70</v>
      </c>
      <c r="F252" s="218" t="s">
        <v>2146</v>
      </c>
      <c r="G252" s="206" t="str">
        <f t="shared" si="96"/>
        <v>43,77</v>
      </c>
      <c r="H252" s="206" t="str">
        <f t="shared" si="97"/>
        <v>43,77</v>
      </c>
      <c r="I252" s="206">
        <f t="shared" si="106"/>
        <v>46.77</v>
      </c>
      <c r="J252" s="218" t="s">
        <v>2180</v>
      </c>
      <c r="K252" s="207" t="str">
        <f t="shared" si="99"/>
        <v>845,40</v>
      </c>
      <c r="L252" s="208">
        <f t="shared" si="100"/>
        <v>846</v>
      </c>
      <c r="M252" s="209">
        <v>1</v>
      </c>
      <c r="N252" s="210">
        <v>60</v>
      </c>
      <c r="O252" s="211">
        <f t="shared" si="101"/>
        <v>906</v>
      </c>
      <c r="P252" s="212">
        <f t="shared" si="105"/>
        <v>906</v>
      </c>
      <c r="Q252" s="180"/>
      <c r="R252" s="180"/>
      <c r="S252" s="184">
        <v>16</v>
      </c>
      <c r="T252" s="184">
        <v>25</v>
      </c>
      <c r="U252" s="184">
        <f t="shared" si="102"/>
        <v>79</v>
      </c>
      <c r="V252" s="204">
        <f t="shared" si="103"/>
        <v>120</v>
      </c>
      <c r="Y252" s="199"/>
      <c r="Z252" s="199"/>
      <c r="AA252" s="199"/>
      <c r="AB252" s="199"/>
      <c r="AC252" s="199"/>
      <c r="AD252" s="199"/>
      <c r="AE252" s="199"/>
      <c r="AF252" s="199"/>
      <c r="AG252" s="199"/>
      <c r="AH252" s="199"/>
      <c r="AI252" s="199"/>
    </row>
    <row r="253" spans="1:35" ht="12">
      <c r="A253" s="180" t="str">
        <f t="shared" si="95"/>
        <v>LW2910070Podstawowy</v>
      </c>
      <c r="B253" s="203" t="s">
        <v>1740</v>
      </c>
      <c r="C253" s="168" t="s">
        <v>431</v>
      </c>
      <c r="D253" s="204">
        <v>100</v>
      </c>
      <c r="E253" s="182">
        <v>70</v>
      </c>
      <c r="F253" s="218" t="s">
        <v>2147</v>
      </c>
      <c r="G253" s="206" t="str">
        <f t="shared" si="96"/>
        <v>46,07</v>
      </c>
      <c r="H253" s="206" t="str">
        <f t="shared" si="97"/>
        <v>46,07</v>
      </c>
      <c r="I253" s="206">
        <f t="shared" si="106"/>
        <v>49.07</v>
      </c>
      <c r="J253" s="218" t="s">
        <v>2181</v>
      </c>
      <c r="K253" s="207" t="str">
        <f t="shared" si="99"/>
        <v>824,56</v>
      </c>
      <c r="L253" s="208">
        <f t="shared" si="100"/>
        <v>825</v>
      </c>
      <c r="M253" s="209">
        <v>1</v>
      </c>
      <c r="N253" s="210">
        <v>60</v>
      </c>
      <c r="O253" s="211">
        <f t="shared" si="101"/>
        <v>885</v>
      </c>
      <c r="P253" s="212">
        <f t="shared" si="105"/>
        <v>885</v>
      </c>
      <c r="Q253" s="180"/>
      <c r="R253" s="180"/>
      <c r="S253" s="184">
        <v>16</v>
      </c>
      <c r="T253" s="184">
        <v>25</v>
      </c>
      <c r="U253" s="184">
        <f t="shared" si="102"/>
        <v>79</v>
      </c>
      <c r="V253" s="204">
        <f t="shared" si="103"/>
        <v>120</v>
      </c>
      <c r="Y253" s="199"/>
      <c r="Z253" s="199"/>
      <c r="AA253" s="199"/>
      <c r="AB253" s="199"/>
      <c r="AC253" s="199"/>
      <c r="AD253" s="199"/>
      <c r="AE253" s="199"/>
      <c r="AF253" s="199"/>
      <c r="AG253" s="199"/>
      <c r="AH253" s="199"/>
      <c r="AI253" s="199"/>
    </row>
    <row r="254" spans="1:35" ht="12">
      <c r="A254" s="180" t="str">
        <f t="shared" si="95"/>
        <v>LW3010070Podstawowy</v>
      </c>
      <c r="B254" s="203" t="s">
        <v>1742</v>
      </c>
      <c r="C254" s="168" t="s">
        <v>431</v>
      </c>
      <c r="D254" s="204">
        <v>100</v>
      </c>
      <c r="E254" s="182">
        <v>70</v>
      </c>
      <c r="F254" s="218" t="s">
        <v>2148</v>
      </c>
      <c r="G254" s="206" t="str">
        <f t="shared" si="96"/>
        <v>48,5</v>
      </c>
      <c r="H254" s="206" t="str">
        <f t="shared" si="97"/>
        <v>48,5</v>
      </c>
      <c r="I254" s="206">
        <f t="shared" si="106"/>
        <v>51.5</v>
      </c>
      <c r="J254" s="218" t="s">
        <v>2182</v>
      </c>
      <c r="K254" s="207" t="str">
        <f t="shared" si="99"/>
        <v>949,24</v>
      </c>
      <c r="L254" s="208">
        <f t="shared" si="100"/>
        <v>950</v>
      </c>
      <c r="M254" s="209">
        <v>1</v>
      </c>
      <c r="N254" s="210">
        <v>60</v>
      </c>
      <c r="O254" s="211">
        <f t="shared" si="101"/>
        <v>1010</v>
      </c>
      <c r="P254" s="212">
        <f t="shared" si="105"/>
        <v>1010</v>
      </c>
      <c r="Q254" s="180"/>
      <c r="R254" s="180"/>
      <c r="S254" s="184">
        <v>16</v>
      </c>
      <c r="T254" s="184">
        <v>25</v>
      </c>
      <c r="U254" s="184">
        <f t="shared" si="102"/>
        <v>124</v>
      </c>
      <c r="V254" s="204">
        <f t="shared" si="103"/>
        <v>165</v>
      </c>
      <c r="Y254" s="199"/>
      <c r="Z254" s="199"/>
      <c r="AA254" s="199"/>
      <c r="AB254" s="199"/>
      <c r="AC254" s="199"/>
      <c r="AD254" s="199"/>
      <c r="AE254" s="199"/>
      <c r="AF254" s="199"/>
      <c r="AG254" s="199"/>
      <c r="AH254" s="199"/>
      <c r="AI254" s="199"/>
    </row>
    <row r="255" spans="1:35" ht="12">
      <c r="A255" s="180" t="str">
        <f t="shared" si="95"/>
        <v>LW3110070Podstawowy</v>
      </c>
      <c r="B255" s="203" t="s">
        <v>1743</v>
      </c>
      <c r="C255" s="168" t="s">
        <v>431</v>
      </c>
      <c r="D255" s="204">
        <v>100</v>
      </c>
      <c r="E255" s="182">
        <v>70</v>
      </c>
      <c r="F255" s="218" t="s">
        <v>2149</v>
      </c>
      <c r="G255" s="206" t="str">
        <f t="shared" si="96"/>
        <v>49,44</v>
      </c>
      <c r="H255" s="206" t="str">
        <f t="shared" si="97"/>
        <v>49,44</v>
      </c>
      <c r="I255" s="206">
        <f t="shared" si="106"/>
        <v>52.44</v>
      </c>
      <c r="J255" s="218" t="s">
        <v>2183</v>
      </c>
      <c r="K255" s="207" t="str">
        <f t="shared" si="99"/>
        <v>909,41</v>
      </c>
      <c r="L255" s="208">
        <f t="shared" si="100"/>
        <v>910</v>
      </c>
      <c r="M255" s="209">
        <v>1</v>
      </c>
      <c r="N255" s="210">
        <v>60</v>
      </c>
      <c r="O255" s="211">
        <f t="shared" si="101"/>
        <v>970</v>
      </c>
      <c r="P255" s="212">
        <f t="shared" si="105"/>
        <v>970</v>
      </c>
      <c r="Q255" s="180"/>
      <c r="R255" s="180"/>
      <c r="S255" s="184">
        <v>16</v>
      </c>
      <c r="T255" s="184">
        <v>25</v>
      </c>
      <c r="U255" s="184">
        <f t="shared" si="102"/>
        <v>124</v>
      </c>
      <c r="V255" s="204">
        <f t="shared" si="103"/>
        <v>165</v>
      </c>
      <c r="Y255" s="199"/>
      <c r="Z255" s="199"/>
      <c r="AA255" s="199"/>
      <c r="AB255" s="199"/>
      <c r="AC255" s="199"/>
      <c r="AD255" s="199"/>
      <c r="AE255" s="199"/>
      <c r="AF255" s="199"/>
      <c r="AG255" s="199"/>
      <c r="AH255" s="199"/>
      <c r="AI255" s="199"/>
    </row>
    <row r="256" spans="1:35" ht="12">
      <c r="A256" s="180" t="str">
        <f t="shared" si="95"/>
        <v>LW3210070Podstawowy</v>
      </c>
      <c r="B256" s="203" t="s">
        <v>1744</v>
      </c>
      <c r="C256" s="168" t="s">
        <v>431</v>
      </c>
      <c r="D256" s="204">
        <v>100</v>
      </c>
      <c r="E256" s="182">
        <v>70</v>
      </c>
      <c r="F256" s="218" t="s">
        <v>1780</v>
      </c>
      <c r="G256" s="206" t="str">
        <f t="shared" si="96"/>
        <v>51,87</v>
      </c>
      <c r="H256" s="206" t="str">
        <f t="shared" si="97"/>
        <v>51,87</v>
      </c>
      <c r="I256" s="206">
        <f t="shared" si="106"/>
        <v>54.87</v>
      </c>
      <c r="J256" s="218" t="s">
        <v>2184</v>
      </c>
      <c r="K256" s="207" t="str">
        <f t="shared" si="99"/>
        <v>1046,83</v>
      </c>
      <c r="L256" s="208">
        <f t="shared" si="100"/>
        <v>1047</v>
      </c>
      <c r="M256" s="209">
        <v>1</v>
      </c>
      <c r="N256" s="210">
        <v>60</v>
      </c>
      <c r="O256" s="211">
        <f t="shared" si="101"/>
        <v>1107</v>
      </c>
      <c r="P256" s="212">
        <f t="shared" si="105"/>
        <v>1107</v>
      </c>
      <c r="Q256" s="180"/>
      <c r="R256" s="180"/>
      <c r="S256" s="184">
        <v>16</v>
      </c>
      <c r="T256" s="184">
        <v>25</v>
      </c>
      <c r="U256" s="184">
        <f t="shared" si="102"/>
        <v>124</v>
      </c>
      <c r="V256" s="204">
        <f t="shared" si="103"/>
        <v>165</v>
      </c>
      <c r="Y256" s="199"/>
      <c r="Z256" s="199"/>
      <c r="AA256" s="199"/>
      <c r="AB256" s="199"/>
      <c r="AC256" s="199"/>
      <c r="AD256" s="199"/>
      <c r="AE256" s="199"/>
      <c r="AF256" s="199"/>
      <c r="AG256" s="199"/>
      <c r="AH256" s="199"/>
      <c r="AI256" s="199"/>
    </row>
    <row r="257" spans="1:35" ht="12">
      <c r="A257" s="180" t="str">
        <f t="shared" si="95"/>
        <v>LW3310070Podstawowy</v>
      </c>
      <c r="B257" s="203" t="s">
        <v>1745</v>
      </c>
      <c r="C257" s="168" t="s">
        <v>431</v>
      </c>
      <c r="D257" s="204">
        <v>100</v>
      </c>
      <c r="E257" s="182">
        <v>70</v>
      </c>
      <c r="F257" s="218" t="s">
        <v>2150</v>
      </c>
      <c r="G257" s="206" t="str">
        <f t="shared" si="96"/>
        <v>49,73</v>
      </c>
      <c r="H257" s="206" t="str">
        <f t="shared" si="97"/>
        <v>49,73</v>
      </c>
      <c r="I257" s="206">
        <f t="shared" si="106"/>
        <v>52.73</v>
      </c>
      <c r="J257" s="218" t="s">
        <v>2185</v>
      </c>
      <c r="K257" s="207" t="str">
        <f t="shared" si="99"/>
        <v>913,94</v>
      </c>
      <c r="L257" s="208">
        <f t="shared" si="100"/>
        <v>914</v>
      </c>
      <c r="M257" s="209">
        <v>1</v>
      </c>
      <c r="N257" s="210">
        <v>60</v>
      </c>
      <c r="O257" s="211">
        <f t="shared" si="101"/>
        <v>974</v>
      </c>
      <c r="P257" s="212">
        <f t="shared" si="105"/>
        <v>974</v>
      </c>
      <c r="Q257" s="180"/>
      <c r="R257" s="180"/>
      <c r="S257" s="184">
        <v>16</v>
      </c>
      <c r="T257" s="184">
        <v>25</v>
      </c>
      <c r="U257" s="184">
        <f t="shared" si="102"/>
        <v>124</v>
      </c>
      <c r="V257" s="204">
        <f t="shared" si="103"/>
        <v>165</v>
      </c>
      <c r="Y257" s="199"/>
      <c r="Z257" s="199"/>
      <c r="AA257" s="199"/>
      <c r="AB257" s="199"/>
      <c r="AC257" s="199"/>
      <c r="AD257" s="199"/>
      <c r="AE257" s="199"/>
      <c r="AF257" s="199"/>
      <c r="AG257" s="199"/>
      <c r="AH257" s="199"/>
      <c r="AI257" s="199"/>
    </row>
    <row r="258" spans="1:35" ht="12">
      <c r="A258" s="180" t="str">
        <f t="shared" si="95"/>
        <v>LW3410070Podstawowy</v>
      </c>
      <c r="B258" s="203" t="s">
        <v>1746</v>
      </c>
      <c r="C258" s="168" t="s">
        <v>431</v>
      </c>
      <c r="D258" s="204">
        <v>100</v>
      </c>
      <c r="E258" s="182">
        <v>70</v>
      </c>
      <c r="F258" s="218" t="s">
        <v>2151</v>
      </c>
      <c r="G258" s="206" t="str">
        <f t="shared" si="96"/>
        <v>52,17</v>
      </c>
      <c r="H258" s="206" t="str">
        <f t="shared" si="97"/>
        <v>52,17</v>
      </c>
      <c r="I258" s="206">
        <f t="shared" si="106"/>
        <v>55.17</v>
      </c>
      <c r="J258" s="218" t="s">
        <v>2186</v>
      </c>
      <c r="K258" s="207" t="str">
        <f t="shared" si="99"/>
        <v>1038,61</v>
      </c>
      <c r="L258" s="208">
        <f t="shared" si="100"/>
        <v>1039</v>
      </c>
      <c r="M258" s="209">
        <v>1</v>
      </c>
      <c r="N258" s="210">
        <v>60</v>
      </c>
      <c r="O258" s="211">
        <f t="shared" si="101"/>
        <v>1099</v>
      </c>
      <c r="P258" s="212">
        <f t="shared" si="105"/>
        <v>1099</v>
      </c>
      <c r="Q258" s="180"/>
      <c r="R258" s="180"/>
      <c r="S258" s="184">
        <v>16</v>
      </c>
      <c r="T258" s="184">
        <v>25</v>
      </c>
      <c r="U258" s="184">
        <f t="shared" si="102"/>
        <v>124</v>
      </c>
      <c r="V258" s="204">
        <f t="shared" si="103"/>
        <v>165</v>
      </c>
      <c r="Y258" s="199"/>
      <c r="Z258" s="199"/>
      <c r="AA258" s="199"/>
      <c r="AB258" s="199"/>
      <c r="AC258" s="199"/>
      <c r="AD258" s="199"/>
      <c r="AE258" s="199"/>
      <c r="AF258" s="199"/>
      <c r="AG258" s="199"/>
      <c r="AH258" s="199"/>
      <c r="AI258" s="199"/>
    </row>
    <row r="259" spans="1:35" ht="12">
      <c r="A259" s="180" t="str">
        <f t="shared" si="95"/>
        <v>LW3510070Podstawowy</v>
      </c>
      <c r="B259" s="203" t="s">
        <v>1747</v>
      </c>
      <c r="C259" s="168" t="s">
        <v>431</v>
      </c>
      <c r="D259" s="204">
        <v>100</v>
      </c>
      <c r="E259" s="182">
        <v>70</v>
      </c>
      <c r="F259" s="218" t="s">
        <v>2152</v>
      </c>
      <c r="G259" s="206" t="str">
        <f t="shared" si="96"/>
        <v>46,48</v>
      </c>
      <c r="H259" s="206" t="str">
        <f t="shared" si="97"/>
        <v>46,48</v>
      </c>
      <c r="I259" s="206">
        <f t="shared" si="106"/>
        <v>49.48</v>
      </c>
      <c r="J259" s="218" t="s">
        <v>2187</v>
      </c>
      <c r="K259" s="207" t="str">
        <f t="shared" si="99"/>
        <v>710,71</v>
      </c>
      <c r="L259" s="208">
        <f t="shared" si="100"/>
        <v>711</v>
      </c>
      <c r="M259" s="209">
        <v>1</v>
      </c>
      <c r="N259" s="210">
        <v>60</v>
      </c>
      <c r="O259" s="211">
        <f t="shared" si="101"/>
        <v>771</v>
      </c>
      <c r="P259" s="212">
        <f t="shared" si="105"/>
        <v>771</v>
      </c>
      <c r="Q259" s="180"/>
      <c r="R259" s="180"/>
      <c r="S259" s="184">
        <v>16</v>
      </c>
      <c r="T259" s="184">
        <v>25</v>
      </c>
      <c r="U259" s="184">
        <f t="shared" si="102"/>
        <v>79</v>
      </c>
      <c r="V259" s="204">
        <f t="shared" si="103"/>
        <v>120</v>
      </c>
      <c r="Y259" s="199"/>
      <c r="Z259" s="199"/>
      <c r="AA259" s="199"/>
      <c r="AB259" s="199"/>
      <c r="AC259" s="199"/>
      <c r="AD259" s="199"/>
      <c r="AE259" s="199"/>
      <c r="AF259" s="199"/>
      <c r="AG259" s="199"/>
      <c r="AH259" s="199"/>
      <c r="AI259" s="199"/>
    </row>
    <row r="260" spans="1:35" ht="12">
      <c r="A260" s="180" t="str">
        <f t="shared" si="95"/>
        <v>LW3610070Podstawowy</v>
      </c>
      <c r="B260" s="203" t="s">
        <v>1748</v>
      </c>
      <c r="C260" s="168" t="s">
        <v>431</v>
      </c>
      <c r="D260" s="204">
        <v>100</v>
      </c>
      <c r="E260" s="182">
        <v>70</v>
      </c>
      <c r="F260" s="218" t="s">
        <v>2153</v>
      </c>
      <c r="G260" s="206" t="str">
        <f t="shared" si="96"/>
        <v>48,91</v>
      </c>
      <c r="H260" s="206" t="str">
        <f t="shared" si="97"/>
        <v>48,91</v>
      </c>
      <c r="I260" s="206">
        <f t="shared" si="106"/>
        <v>51.91</v>
      </c>
      <c r="J260" s="218" t="s">
        <v>2188</v>
      </c>
      <c r="K260" s="207" t="str">
        <f t="shared" si="99"/>
        <v>848,12</v>
      </c>
      <c r="L260" s="208">
        <f t="shared" si="100"/>
        <v>849</v>
      </c>
      <c r="M260" s="209">
        <v>1</v>
      </c>
      <c r="N260" s="210">
        <v>60</v>
      </c>
      <c r="O260" s="211">
        <f t="shared" si="101"/>
        <v>909</v>
      </c>
      <c r="P260" s="212">
        <f t="shared" si="105"/>
        <v>909</v>
      </c>
      <c r="Q260" s="180"/>
      <c r="R260" s="180"/>
      <c r="S260" s="184">
        <v>16</v>
      </c>
      <c r="T260" s="184">
        <v>25</v>
      </c>
      <c r="U260" s="184">
        <f t="shared" si="102"/>
        <v>124</v>
      </c>
      <c r="V260" s="204">
        <f t="shared" si="103"/>
        <v>165</v>
      </c>
      <c r="Y260" s="199"/>
      <c r="Z260" s="199"/>
      <c r="AA260" s="199"/>
      <c r="AB260" s="199"/>
      <c r="AC260" s="199"/>
      <c r="AD260" s="199"/>
      <c r="AE260" s="199"/>
      <c r="AF260" s="199"/>
      <c r="AG260" s="199"/>
      <c r="AH260" s="199"/>
      <c r="AI260" s="199"/>
    </row>
    <row r="261" spans="1:35" ht="12">
      <c r="A261" s="180" t="str">
        <f t="shared" si="95"/>
        <v>LW3710070Podstawowy</v>
      </c>
      <c r="B261" s="203" t="s">
        <v>1907</v>
      </c>
      <c r="C261" s="168" t="s">
        <v>431</v>
      </c>
      <c r="D261" s="204">
        <v>100</v>
      </c>
      <c r="E261" s="182">
        <v>70</v>
      </c>
      <c r="F261" s="218" t="s">
        <v>2154</v>
      </c>
      <c r="G261" s="206" t="str">
        <f t="shared" si="96"/>
        <v>47,35</v>
      </c>
      <c r="H261" s="206" t="str">
        <f t="shared" si="97"/>
        <v>47,35</v>
      </c>
      <c r="I261" s="206">
        <f t="shared" si="106"/>
        <v>50.35</v>
      </c>
      <c r="J261" s="218" t="s">
        <v>2189</v>
      </c>
      <c r="K261" s="207" t="str">
        <f t="shared" si="99"/>
        <v>654,93</v>
      </c>
      <c r="L261" s="208">
        <f t="shared" si="100"/>
        <v>655</v>
      </c>
      <c r="M261" s="209">
        <v>1</v>
      </c>
      <c r="N261" s="210">
        <v>60</v>
      </c>
      <c r="O261" s="211">
        <f t="shared" si="101"/>
        <v>715</v>
      </c>
      <c r="P261" s="212">
        <f t="shared" si="105"/>
        <v>715</v>
      </c>
      <c r="Q261" s="180"/>
      <c r="R261" s="180"/>
      <c r="S261" s="184">
        <v>16</v>
      </c>
      <c r="T261" s="184">
        <v>25</v>
      </c>
      <c r="U261" s="184">
        <f t="shared" si="102"/>
        <v>124</v>
      </c>
      <c r="V261" s="204">
        <f t="shared" si="103"/>
        <v>165</v>
      </c>
      <c r="Y261" s="199"/>
      <c r="Z261" s="199"/>
      <c r="AA261" s="199"/>
      <c r="AB261" s="199"/>
      <c r="AC261" s="199"/>
      <c r="AD261" s="199"/>
      <c r="AE261" s="199"/>
      <c r="AF261" s="199"/>
      <c r="AG261" s="199"/>
      <c r="AH261" s="199"/>
      <c r="AI261" s="199"/>
    </row>
    <row r="262" spans="1:35" ht="12">
      <c r="A262" s="180" t="str">
        <f t="shared" si="95"/>
        <v>LW3810070Podstawowy</v>
      </c>
      <c r="B262" s="203" t="s">
        <v>1978</v>
      </c>
      <c r="C262" s="168" t="s">
        <v>431</v>
      </c>
      <c r="D262" s="204">
        <v>100</v>
      </c>
      <c r="E262" s="182">
        <v>70</v>
      </c>
      <c r="F262" s="218" t="s">
        <v>59</v>
      </c>
      <c r="G262" s="206" t="str">
        <f t="shared" si="96"/>
        <v>49,79</v>
      </c>
      <c r="H262" s="206" t="str">
        <f t="shared" si="97"/>
        <v>49,79</v>
      </c>
      <c r="I262" s="206">
        <f t="shared" si="106"/>
        <v>52.79</v>
      </c>
      <c r="J262" s="218" t="s">
        <v>2190</v>
      </c>
      <c r="K262" s="207" t="str">
        <f t="shared" si="99"/>
        <v>792,35</v>
      </c>
      <c r="L262" s="208">
        <f t="shared" si="100"/>
        <v>793</v>
      </c>
      <c r="M262" s="209">
        <v>1</v>
      </c>
      <c r="N262" s="210">
        <v>60</v>
      </c>
      <c r="O262" s="211">
        <f t="shared" si="101"/>
        <v>853</v>
      </c>
      <c r="P262" s="212">
        <f t="shared" si="105"/>
        <v>853</v>
      </c>
      <c r="Q262" s="180"/>
      <c r="R262" s="180"/>
      <c r="S262" s="184">
        <v>16</v>
      </c>
      <c r="T262" s="184">
        <v>25</v>
      </c>
      <c r="U262" s="184">
        <f t="shared" si="102"/>
        <v>124</v>
      </c>
      <c r="V262" s="204">
        <f t="shared" si="103"/>
        <v>165</v>
      </c>
      <c r="Y262" s="199"/>
      <c r="Z262" s="199"/>
      <c r="AA262" s="199"/>
      <c r="AB262" s="199"/>
      <c r="AC262" s="199"/>
      <c r="AD262" s="199"/>
      <c r="AE262" s="199"/>
      <c r="AF262" s="199"/>
      <c r="AG262" s="199"/>
      <c r="AH262" s="199"/>
      <c r="AI262" s="199"/>
    </row>
    <row r="263" spans="1:35" ht="12">
      <c r="A263" s="221" t="str">
        <f t="shared" ref="A263:A299" si="107">CONCATENATE(B263,D263,E263,C263)</f>
        <v>LW duble 1 10070Kolor</v>
      </c>
      <c r="B263" s="203" t="s">
        <v>90</v>
      </c>
      <c r="C263" s="168" t="s">
        <v>2</v>
      </c>
      <c r="D263" s="204">
        <v>100</v>
      </c>
      <c r="E263" s="182">
        <v>70</v>
      </c>
      <c r="F263" s="218" t="s">
        <v>1940</v>
      </c>
      <c r="G263" s="206" t="str">
        <f>LEFT(F263,FIND("kg",F263)-2)</f>
        <v>40,5</v>
      </c>
      <c r="H263" s="206" t="str">
        <f t="shared" si="97"/>
        <v>40,5</v>
      </c>
      <c r="I263" s="206">
        <f t="shared" ref="I263" si="108">H263+3</f>
        <v>43.5</v>
      </c>
      <c r="J263" s="218" t="s">
        <v>2191</v>
      </c>
      <c r="K263" s="207" t="str">
        <f t="shared" ref="K263:K278" si="109">LEFT(J263,FIND("zł",J263)-2)</f>
        <v>827,06</v>
      </c>
      <c r="L263" s="214">
        <f t="shared" ref="L263:L278" si="110">ROUNDUP(K263,0)</f>
        <v>828</v>
      </c>
      <c r="M263" s="209">
        <v>1</v>
      </c>
      <c r="N263" s="210">
        <v>60</v>
      </c>
      <c r="O263" s="211">
        <f t="shared" ref="O263:O299" si="111">L263*M263+N263</f>
        <v>888</v>
      </c>
      <c r="P263" s="212">
        <f t="shared" si="105"/>
        <v>888</v>
      </c>
      <c r="Q263" s="180"/>
      <c r="R263" s="180"/>
      <c r="S263" s="184">
        <v>16</v>
      </c>
      <c r="T263" s="184">
        <v>25</v>
      </c>
      <c r="U263" s="184">
        <f t="shared" ref="U263:U299" si="112">IF(I263&lt;=$AA$6,$AB$5,IF(I263&lt;=$AA$16,$AB$7,IF(I263&lt;=$AA$18,$AB$17,IF(I263&lt;=$AA$20,AB$19,$AB$21))))</f>
        <v>79</v>
      </c>
      <c r="V263" s="204">
        <f>SUM(S263:U263)</f>
        <v>120</v>
      </c>
      <c r="Y263" s="199"/>
      <c r="Z263" s="199"/>
      <c r="AA263" s="199"/>
      <c r="AB263" s="199"/>
      <c r="AC263" s="199"/>
      <c r="AD263" s="199"/>
      <c r="AE263" s="199"/>
      <c r="AF263" s="199"/>
      <c r="AG263" s="199"/>
      <c r="AH263" s="199"/>
      <c r="AI263" s="199"/>
    </row>
    <row r="264" spans="1:35" ht="12">
      <c r="A264" s="180" t="str">
        <f t="shared" si="107"/>
        <v>LW duble 2 10070Kolor</v>
      </c>
      <c r="B264" s="203" t="s">
        <v>91</v>
      </c>
      <c r="C264" s="168" t="s">
        <v>2</v>
      </c>
      <c r="D264" s="204">
        <v>100</v>
      </c>
      <c r="E264" s="182">
        <v>70</v>
      </c>
      <c r="F264" s="218" t="s">
        <v>2123</v>
      </c>
      <c r="G264" s="206" t="str">
        <f t="shared" ref="G264:G326" si="113">LEFT(F264,FIND("kg",F264)-2)</f>
        <v>43,72</v>
      </c>
      <c r="H264" s="206" t="str">
        <f t="shared" si="97"/>
        <v>43,72</v>
      </c>
      <c r="I264" s="206">
        <f t="shared" ref="I264:I285" si="114">H264+3</f>
        <v>46.72</v>
      </c>
      <c r="J264" s="218" t="s">
        <v>2192</v>
      </c>
      <c r="K264" s="207" t="str">
        <f t="shared" si="109"/>
        <v>928,73</v>
      </c>
      <c r="L264" s="214">
        <f t="shared" si="110"/>
        <v>929</v>
      </c>
      <c r="M264" s="209">
        <v>1</v>
      </c>
      <c r="N264" s="210">
        <v>60</v>
      </c>
      <c r="O264" s="211">
        <f t="shared" si="111"/>
        <v>989</v>
      </c>
      <c r="P264" s="212">
        <f t="shared" si="105"/>
        <v>989</v>
      </c>
      <c r="Q264" s="180"/>
      <c r="R264" s="180"/>
      <c r="S264" s="184">
        <v>16</v>
      </c>
      <c r="T264" s="184">
        <v>25</v>
      </c>
      <c r="U264" s="184">
        <f t="shared" si="112"/>
        <v>79</v>
      </c>
      <c r="V264" s="204">
        <f t="shared" ref="V264:V299" si="115">SUM(S264:U264)</f>
        <v>120</v>
      </c>
      <c r="Y264" s="199"/>
      <c r="Z264" s="199"/>
      <c r="AA264" s="199"/>
      <c r="AB264" s="199"/>
      <c r="AC264" s="199"/>
      <c r="AD264" s="199"/>
      <c r="AE264" s="199"/>
      <c r="AF264" s="199"/>
      <c r="AG264" s="199"/>
      <c r="AH264" s="199"/>
      <c r="AI264" s="199"/>
    </row>
    <row r="265" spans="1:35" ht="12">
      <c r="A265" s="180" t="str">
        <f t="shared" si="107"/>
        <v>LW duble 3 10070Kolor</v>
      </c>
      <c r="B265" s="203" t="s">
        <v>92</v>
      </c>
      <c r="C265" s="168" t="s">
        <v>2</v>
      </c>
      <c r="D265" s="204">
        <v>100</v>
      </c>
      <c r="E265" s="182">
        <v>70</v>
      </c>
      <c r="F265" s="218" t="s">
        <v>2124</v>
      </c>
      <c r="G265" s="206" t="str">
        <f t="shared" si="113"/>
        <v>44,98</v>
      </c>
      <c r="H265" s="206" t="str">
        <f t="shared" si="97"/>
        <v>44,98</v>
      </c>
      <c r="I265" s="206">
        <f t="shared" si="114"/>
        <v>47.98</v>
      </c>
      <c r="J265" s="218" t="s">
        <v>2193</v>
      </c>
      <c r="K265" s="207" t="str">
        <f t="shared" si="109"/>
        <v>993,93</v>
      </c>
      <c r="L265" s="214">
        <f t="shared" si="110"/>
        <v>994</v>
      </c>
      <c r="M265" s="209">
        <v>1</v>
      </c>
      <c r="N265" s="210">
        <v>60</v>
      </c>
      <c r="O265" s="211">
        <f t="shared" si="111"/>
        <v>1054</v>
      </c>
      <c r="P265" s="212">
        <f t="shared" si="105"/>
        <v>1054</v>
      </c>
      <c r="Q265" s="180"/>
      <c r="R265" s="180"/>
      <c r="S265" s="184">
        <v>16</v>
      </c>
      <c r="T265" s="184">
        <v>25</v>
      </c>
      <c r="U265" s="184">
        <f t="shared" si="112"/>
        <v>79</v>
      </c>
      <c r="V265" s="204">
        <f t="shared" si="115"/>
        <v>120</v>
      </c>
      <c r="Y265" s="199"/>
      <c r="Z265" s="199"/>
      <c r="AA265" s="199"/>
      <c r="AB265" s="199"/>
      <c r="AC265" s="199"/>
      <c r="AD265" s="199"/>
      <c r="AE265" s="199"/>
      <c r="AF265" s="199"/>
      <c r="AG265" s="199"/>
      <c r="AH265" s="199"/>
      <c r="AI265" s="199"/>
    </row>
    <row r="266" spans="1:35" ht="12">
      <c r="A266" s="180" t="str">
        <f t="shared" si="107"/>
        <v>LW1 10070Kolor</v>
      </c>
      <c r="B266" s="203" t="s">
        <v>93</v>
      </c>
      <c r="C266" s="168" t="s">
        <v>2</v>
      </c>
      <c r="D266" s="204">
        <v>100</v>
      </c>
      <c r="E266" s="182">
        <v>70</v>
      </c>
      <c r="F266" s="218" t="s">
        <v>2125</v>
      </c>
      <c r="G266" s="206" t="str">
        <f t="shared" si="113"/>
        <v>31,51</v>
      </c>
      <c r="H266" s="206" t="str">
        <f t="shared" si="97"/>
        <v>31,51</v>
      </c>
      <c r="I266" s="206">
        <f t="shared" si="114"/>
        <v>34.510000000000005</v>
      </c>
      <c r="J266" s="218" t="s">
        <v>2194</v>
      </c>
      <c r="K266" s="207" t="str">
        <f t="shared" si="109"/>
        <v>521,40</v>
      </c>
      <c r="L266" s="214">
        <f t="shared" si="110"/>
        <v>522</v>
      </c>
      <c r="M266" s="209">
        <v>1</v>
      </c>
      <c r="N266" s="210">
        <v>60</v>
      </c>
      <c r="O266" s="211">
        <f t="shared" si="111"/>
        <v>582</v>
      </c>
      <c r="P266" s="212">
        <f t="shared" si="105"/>
        <v>582</v>
      </c>
      <c r="Q266" s="180"/>
      <c r="R266" s="180"/>
      <c r="S266" s="184">
        <v>16</v>
      </c>
      <c r="T266" s="184">
        <v>25</v>
      </c>
      <c r="U266" s="184">
        <f t="shared" si="112"/>
        <v>69</v>
      </c>
      <c r="V266" s="204">
        <f t="shared" si="115"/>
        <v>110</v>
      </c>
      <c r="Y266" s="199"/>
      <c r="Z266" s="199"/>
      <c r="AA266" s="199"/>
      <c r="AB266" s="199"/>
      <c r="AC266" s="199"/>
      <c r="AD266" s="199"/>
      <c r="AE266" s="199"/>
      <c r="AF266" s="199"/>
      <c r="AG266" s="199"/>
      <c r="AH266" s="199"/>
      <c r="AI266" s="199"/>
    </row>
    <row r="267" spans="1:35" ht="13.5" customHeight="1">
      <c r="A267" s="180" t="str">
        <f t="shared" si="107"/>
        <v>LW2 10070Kolor</v>
      </c>
      <c r="B267" s="203" t="s">
        <v>104</v>
      </c>
      <c r="C267" s="168" t="s">
        <v>2</v>
      </c>
      <c r="D267" s="204">
        <v>100</v>
      </c>
      <c r="E267" s="182">
        <v>70</v>
      </c>
      <c r="F267" s="218" t="s">
        <v>2126</v>
      </c>
      <c r="G267" s="206" t="str">
        <f t="shared" si="113"/>
        <v>37,4</v>
      </c>
      <c r="H267" s="206" t="str">
        <f t="shared" si="97"/>
        <v>37,4</v>
      </c>
      <c r="I267" s="206">
        <f t="shared" si="114"/>
        <v>40.4</v>
      </c>
      <c r="J267" s="218" t="s">
        <v>2195</v>
      </c>
      <c r="K267" s="207" t="str">
        <f t="shared" si="109"/>
        <v>589,16</v>
      </c>
      <c r="L267" s="214">
        <f t="shared" si="110"/>
        <v>590</v>
      </c>
      <c r="M267" s="209">
        <v>1</v>
      </c>
      <c r="N267" s="210">
        <v>60</v>
      </c>
      <c r="O267" s="211">
        <f t="shared" si="111"/>
        <v>650</v>
      </c>
      <c r="P267" s="212">
        <f t="shared" si="105"/>
        <v>650</v>
      </c>
      <c r="Q267" s="180"/>
      <c r="R267" s="180"/>
      <c r="S267" s="184">
        <v>16</v>
      </c>
      <c r="T267" s="184">
        <v>25</v>
      </c>
      <c r="U267" s="184">
        <f t="shared" si="112"/>
        <v>79</v>
      </c>
      <c r="V267" s="204">
        <f t="shared" si="115"/>
        <v>120</v>
      </c>
      <c r="Y267" s="199"/>
      <c r="Z267" s="199"/>
      <c r="AA267" s="199"/>
      <c r="AB267" s="199"/>
      <c r="AC267" s="199"/>
      <c r="AD267" s="199"/>
      <c r="AE267" s="199"/>
      <c r="AF267" s="199"/>
      <c r="AG267" s="199"/>
      <c r="AH267" s="199"/>
      <c r="AI267" s="199"/>
    </row>
    <row r="268" spans="1:35" ht="13.5" customHeight="1">
      <c r="A268" s="180" t="str">
        <f t="shared" si="107"/>
        <v>LW3 10070Kolor</v>
      </c>
      <c r="B268" s="203" t="s">
        <v>106</v>
      </c>
      <c r="C268" s="168" t="s">
        <v>2</v>
      </c>
      <c r="D268" s="204">
        <v>100</v>
      </c>
      <c r="E268" s="182">
        <v>70</v>
      </c>
      <c r="F268" s="218" t="s">
        <v>2127</v>
      </c>
      <c r="G268" s="206" t="str">
        <f t="shared" si="113"/>
        <v>38,73</v>
      </c>
      <c r="H268" s="206" t="str">
        <f t="shared" si="97"/>
        <v>38,73</v>
      </c>
      <c r="I268" s="206">
        <f t="shared" si="114"/>
        <v>41.73</v>
      </c>
      <c r="J268" s="218" t="s">
        <v>2196</v>
      </c>
      <c r="K268" s="207" t="str">
        <f t="shared" si="109"/>
        <v>608,07</v>
      </c>
      <c r="L268" s="214">
        <f t="shared" si="110"/>
        <v>609</v>
      </c>
      <c r="M268" s="209">
        <v>1</v>
      </c>
      <c r="N268" s="210">
        <v>60</v>
      </c>
      <c r="O268" s="211">
        <f t="shared" si="111"/>
        <v>669</v>
      </c>
      <c r="P268" s="212">
        <f t="shared" si="105"/>
        <v>669</v>
      </c>
      <c r="Q268" s="180"/>
      <c r="R268" s="180"/>
      <c r="S268" s="184">
        <v>16</v>
      </c>
      <c r="T268" s="184">
        <v>25</v>
      </c>
      <c r="U268" s="184">
        <f t="shared" si="112"/>
        <v>79</v>
      </c>
      <c r="V268" s="204">
        <f t="shared" si="115"/>
        <v>120</v>
      </c>
      <c r="Y268" s="199"/>
      <c r="Z268" s="199"/>
      <c r="AA268" s="199"/>
      <c r="AB268" s="199"/>
      <c r="AC268" s="199"/>
      <c r="AD268" s="199"/>
      <c r="AE268" s="199"/>
      <c r="AF268" s="199"/>
      <c r="AG268" s="199"/>
      <c r="AH268" s="199"/>
      <c r="AI268" s="199"/>
    </row>
    <row r="269" spans="1:35" ht="13.5" customHeight="1">
      <c r="A269" s="180" t="str">
        <f t="shared" si="107"/>
        <v>LW4 10070Kolor</v>
      </c>
      <c r="B269" s="203" t="s">
        <v>107</v>
      </c>
      <c r="C269" s="168" t="s">
        <v>2</v>
      </c>
      <c r="D269" s="204">
        <v>100</v>
      </c>
      <c r="E269" s="182">
        <v>70</v>
      </c>
      <c r="F269" s="218" t="s">
        <v>2128</v>
      </c>
      <c r="G269" s="206" t="str">
        <f t="shared" si="113"/>
        <v>42,48</v>
      </c>
      <c r="H269" s="206" t="str">
        <f t="shared" si="97"/>
        <v>42,48</v>
      </c>
      <c r="I269" s="206">
        <f t="shared" si="114"/>
        <v>45.48</v>
      </c>
      <c r="J269" s="218" t="s">
        <v>2197</v>
      </c>
      <c r="K269" s="207" t="str">
        <f t="shared" si="109"/>
        <v>712,56</v>
      </c>
      <c r="L269" s="214">
        <f t="shared" si="110"/>
        <v>713</v>
      </c>
      <c r="M269" s="209">
        <v>1</v>
      </c>
      <c r="N269" s="210">
        <v>60</v>
      </c>
      <c r="O269" s="211">
        <f t="shared" si="111"/>
        <v>773</v>
      </c>
      <c r="P269" s="212">
        <f t="shared" si="105"/>
        <v>773</v>
      </c>
      <c r="Q269" s="180"/>
      <c r="R269" s="180"/>
      <c r="S269" s="184">
        <v>16</v>
      </c>
      <c r="T269" s="184">
        <v>25</v>
      </c>
      <c r="U269" s="184">
        <f t="shared" si="112"/>
        <v>79</v>
      </c>
      <c r="V269" s="204">
        <f t="shared" si="115"/>
        <v>120</v>
      </c>
      <c r="Y269" s="199"/>
      <c r="Z269" s="199"/>
      <c r="AA269" s="199"/>
      <c r="AB269" s="199"/>
      <c r="AC269" s="199"/>
      <c r="AD269" s="199"/>
      <c r="AE269" s="199"/>
      <c r="AF269" s="199"/>
      <c r="AG269" s="199"/>
      <c r="AH269" s="199"/>
      <c r="AI269" s="199"/>
    </row>
    <row r="270" spans="1:35" ht="12">
      <c r="A270" s="180" t="str">
        <f t="shared" si="107"/>
        <v>LW5 10070Kolor</v>
      </c>
      <c r="B270" s="203" t="s">
        <v>108</v>
      </c>
      <c r="C270" s="168" t="s">
        <v>2</v>
      </c>
      <c r="D270" s="204">
        <v>100</v>
      </c>
      <c r="E270" s="182">
        <v>70</v>
      </c>
      <c r="F270" s="218" t="s">
        <v>2129</v>
      </c>
      <c r="G270" s="206" t="str">
        <f t="shared" si="113"/>
        <v>42,59</v>
      </c>
      <c r="H270" s="206" t="str">
        <f t="shared" si="97"/>
        <v>42,59</v>
      </c>
      <c r="I270" s="206">
        <f t="shared" si="114"/>
        <v>45.59</v>
      </c>
      <c r="J270" s="218" t="s">
        <v>2198</v>
      </c>
      <c r="K270" s="207" t="str">
        <f t="shared" si="109"/>
        <v>718,30</v>
      </c>
      <c r="L270" s="214">
        <f t="shared" si="110"/>
        <v>719</v>
      </c>
      <c r="M270" s="209">
        <v>1</v>
      </c>
      <c r="N270" s="210">
        <v>60</v>
      </c>
      <c r="O270" s="211">
        <f t="shared" si="111"/>
        <v>779</v>
      </c>
      <c r="P270" s="212">
        <f t="shared" si="105"/>
        <v>779</v>
      </c>
      <c r="Q270" s="180"/>
      <c r="R270" s="180"/>
      <c r="S270" s="184">
        <v>16</v>
      </c>
      <c r="T270" s="184">
        <v>25</v>
      </c>
      <c r="U270" s="184">
        <f t="shared" si="112"/>
        <v>79</v>
      </c>
      <c r="V270" s="204">
        <f t="shared" si="115"/>
        <v>120</v>
      </c>
      <c r="Y270" s="199"/>
      <c r="Z270" s="199"/>
      <c r="AA270" s="199"/>
      <c r="AB270" s="199"/>
      <c r="AC270" s="199"/>
      <c r="AD270" s="199"/>
      <c r="AE270" s="199"/>
      <c r="AF270" s="199"/>
      <c r="AG270" s="199"/>
      <c r="AH270" s="199"/>
      <c r="AI270" s="199"/>
    </row>
    <row r="271" spans="1:35" ht="12">
      <c r="A271" s="180" t="str">
        <f t="shared" si="107"/>
        <v>LW6 10070Kolor</v>
      </c>
      <c r="B271" s="203" t="s">
        <v>109</v>
      </c>
      <c r="C271" s="168" t="s">
        <v>2</v>
      </c>
      <c r="D271" s="204">
        <v>100</v>
      </c>
      <c r="E271" s="182">
        <v>70</v>
      </c>
      <c r="F271" s="218" t="s">
        <v>47</v>
      </c>
      <c r="G271" s="206" t="str">
        <f t="shared" si="113"/>
        <v>46,89</v>
      </c>
      <c r="H271" s="206" t="str">
        <f t="shared" si="97"/>
        <v>46,89</v>
      </c>
      <c r="I271" s="206">
        <f t="shared" si="114"/>
        <v>49.89</v>
      </c>
      <c r="J271" s="218" t="s">
        <v>2199</v>
      </c>
      <c r="K271" s="207" t="str">
        <f t="shared" si="109"/>
        <v>820,96</v>
      </c>
      <c r="L271" s="214">
        <f t="shared" si="110"/>
        <v>821</v>
      </c>
      <c r="M271" s="209">
        <v>1</v>
      </c>
      <c r="N271" s="210">
        <v>60</v>
      </c>
      <c r="O271" s="211">
        <f t="shared" si="111"/>
        <v>881</v>
      </c>
      <c r="P271" s="212">
        <f t="shared" si="105"/>
        <v>881</v>
      </c>
      <c r="Q271" s="180"/>
      <c r="R271" s="180"/>
      <c r="S271" s="184">
        <v>16</v>
      </c>
      <c r="T271" s="184">
        <v>25</v>
      </c>
      <c r="U271" s="184">
        <f t="shared" si="112"/>
        <v>79</v>
      </c>
      <c r="V271" s="204">
        <f t="shared" si="115"/>
        <v>120</v>
      </c>
      <c r="Y271" s="199"/>
      <c r="Z271" s="199"/>
      <c r="AA271" s="199"/>
      <c r="AB271" s="199"/>
      <c r="AC271" s="199"/>
      <c r="AD271" s="199"/>
      <c r="AE271" s="199"/>
      <c r="AF271" s="199"/>
      <c r="AG271" s="199"/>
      <c r="AH271" s="199"/>
      <c r="AI271" s="199"/>
    </row>
    <row r="272" spans="1:35" ht="12">
      <c r="A272" s="180" t="str">
        <f t="shared" si="107"/>
        <v>LW7 10070Kolor</v>
      </c>
      <c r="B272" s="203" t="s">
        <v>110</v>
      </c>
      <c r="C272" s="168" t="s">
        <v>2</v>
      </c>
      <c r="D272" s="204">
        <v>100</v>
      </c>
      <c r="E272" s="182">
        <v>70</v>
      </c>
      <c r="F272" s="218" t="s">
        <v>2130</v>
      </c>
      <c r="G272" s="206" t="str">
        <f t="shared" si="113"/>
        <v>41,41</v>
      </c>
      <c r="H272" s="206" t="str">
        <f t="shared" si="97"/>
        <v>41,41</v>
      </c>
      <c r="I272" s="206">
        <f t="shared" si="114"/>
        <v>44.41</v>
      </c>
      <c r="J272" s="218" t="s">
        <v>2200</v>
      </c>
      <c r="K272" s="207" t="str">
        <f t="shared" si="109"/>
        <v>707,22</v>
      </c>
      <c r="L272" s="214">
        <f t="shared" si="110"/>
        <v>708</v>
      </c>
      <c r="M272" s="209">
        <v>1</v>
      </c>
      <c r="N272" s="210">
        <v>60</v>
      </c>
      <c r="O272" s="211">
        <f t="shared" si="111"/>
        <v>768</v>
      </c>
      <c r="P272" s="212">
        <f t="shared" si="105"/>
        <v>768</v>
      </c>
      <c r="Q272" s="180"/>
      <c r="R272" s="180"/>
      <c r="S272" s="184">
        <v>16</v>
      </c>
      <c r="T272" s="184">
        <v>25</v>
      </c>
      <c r="U272" s="184">
        <f t="shared" si="112"/>
        <v>79</v>
      </c>
      <c r="V272" s="204">
        <f t="shared" si="115"/>
        <v>120</v>
      </c>
      <c r="Y272" s="199"/>
      <c r="Z272" s="199"/>
      <c r="AA272" s="199"/>
      <c r="AB272" s="199"/>
      <c r="AC272" s="199"/>
      <c r="AD272" s="199"/>
      <c r="AE272" s="199"/>
      <c r="AF272" s="199"/>
      <c r="AG272" s="199"/>
      <c r="AH272" s="199"/>
      <c r="AI272" s="199"/>
    </row>
    <row r="273" spans="1:35" ht="12">
      <c r="A273" s="180" t="str">
        <f t="shared" si="107"/>
        <v>LW8 10070Kolor</v>
      </c>
      <c r="B273" s="203" t="s">
        <v>111</v>
      </c>
      <c r="C273" s="168" t="s">
        <v>2</v>
      </c>
      <c r="D273" s="204">
        <v>100</v>
      </c>
      <c r="E273" s="182">
        <v>70</v>
      </c>
      <c r="F273" s="218" t="s">
        <v>2131</v>
      </c>
      <c r="G273" s="206" t="str">
        <f t="shared" si="113"/>
        <v>43,7</v>
      </c>
      <c r="H273" s="206" t="str">
        <f t="shared" si="97"/>
        <v>43,7</v>
      </c>
      <c r="I273" s="206">
        <f t="shared" si="114"/>
        <v>46.7</v>
      </c>
      <c r="J273" s="218" t="s">
        <v>2201</v>
      </c>
      <c r="K273" s="207" t="str">
        <f>LEFT(J273,FIND("zł",J273)-2)</f>
        <v>768,87</v>
      </c>
      <c r="L273" s="214">
        <f t="shared" si="110"/>
        <v>769</v>
      </c>
      <c r="M273" s="209">
        <v>1</v>
      </c>
      <c r="N273" s="210">
        <v>60</v>
      </c>
      <c r="O273" s="211">
        <f t="shared" si="111"/>
        <v>829</v>
      </c>
      <c r="P273" s="212">
        <f t="shared" si="105"/>
        <v>829</v>
      </c>
      <c r="Q273" s="180"/>
      <c r="R273" s="180"/>
      <c r="S273" s="184">
        <v>16</v>
      </c>
      <c r="T273" s="184">
        <v>25</v>
      </c>
      <c r="U273" s="184">
        <f t="shared" si="112"/>
        <v>79</v>
      </c>
      <c r="V273" s="204">
        <f t="shared" si="115"/>
        <v>120</v>
      </c>
      <c r="Y273" s="199"/>
      <c r="Z273" s="199"/>
      <c r="AA273" s="199"/>
      <c r="AB273" s="199"/>
      <c r="AC273" s="199"/>
      <c r="AD273" s="199"/>
      <c r="AE273" s="199"/>
      <c r="AF273" s="199"/>
      <c r="AG273" s="199"/>
      <c r="AH273" s="199"/>
      <c r="AI273" s="199"/>
    </row>
    <row r="274" spans="1:35" ht="12">
      <c r="A274" s="180" t="str">
        <f t="shared" si="107"/>
        <v>LW9 10070Kolor</v>
      </c>
      <c r="B274" s="203" t="s">
        <v>112</v>
      </c>
      <c r="C274" s="168" t="s">
        <v>2</v>
      </c>
      <c r="D274" s="204">
        <v>100</v>
      </c>
      <c r="E274" s="182">
        <v>70</v>
      </c>
      <c r="F274" s="218" t="s">
        <v>2132</v>
      </c>
      <c r="G274" s="206" t="str">
        <f t="shared" si="113"/>
        <v>42,71</v>
      </c>
      <c r="H274" s="206" t="str">
        <f t="shared" si="97"/>
        <v>42,71</v>
      </c>
      <c r="I274" s="206">
        <f t="shared" si="114"/>
        <v>45.71</v>
      </c>
      <c r="J274" s="218" t="s">
        <v>2202</v>
      </c>
      <c r="K274" s="207" t="str">
        <f t="shared" si="109"/>
        <v>784,58</v>
      </c>
      <c r="L274" s="214">
        <f t="shared" si="110"/>
        <v>785</v>
      </c>
      <c r="M274" s="209">
        <v>1</v>
      </c>
      <c r="N274" s="210">
        <v>60</v>
      </c>
      <c r="O274" s="211">
        <f t="shared" si="111"/>
        <v>845</v>
      </c>
      <c r="P274" s="212">
        <f t="shared" si="105"/>
        <v>845</v>
      </c>
      <c r="Q274" s="180"/>
      <c r="R274" s="180"/>
      <c r="S274" s="184">
        <v>16</v>
      </c>
      <c r="T274" s="184">
        <v>25</v>
      </c>
      <c r="U274" s="184">
        <f t="shared" si="112"/>
        <v>79</v>
      </c>
      <c r="V274" s="204">
        <f t="shared" si="115"/>
        <v>120</v>
      </c>
      <c r="Y274" s="199"/>
      <c r="Z274" s="199"/>
      <c r="AA274" s="199"/>
      <c r="AB274" s="199"/>
      <c r="AC274" s="199"/>
      <c r="AD274" s="199"/>
      <c r="AE274" s="199"/>
      <c r="AF274" s="199"/>
      <c r="AG274" s="199"/>
      <c r="AH274" s="199"/>
      <c r="AI274" s="199"/>
    </row>
    <row r="275" spans="1:35" ht="12">
      <c r="A275" s="180" t="str">
        <f t="shared" si="107"/>
        <v>LW10 10070Kolor</v>
      </c>
      <c r="B275" s="203" t="s">
        <v>94</v>
      </c>
      <c r="C275" s="168" t="s">
        <v>2</v>
      </c>
      <c r="D275" s="204">
        <v>100</v>
      </c>
      <c r="E275" s="182">
        <v>70</v>
      </c>
      <c r="F275" s="218" t="s">
        <v>2133</v>
      </c>
      <c r="G275" s="206" t="str">
        <f t="shared" si="113"/>
        <v>45</v>
      </c>
      <c r="H275" s="206" t="str">
        <f t="shared" si="97"/>
        <v>45</v>
      </c>
      <c r="I275" s="206">
        <f t="shared" si="114"/>
        <v>48</v>
      </c>
      <c r="J275" s="218" t="s">
        <v>2203</v>
      </c>
      <c r="K275" s="207" t="str">
        <f t="shared" si="109"/>
        <v>868,51</v>
      </c>
      <c r="L275" s="214">
        <f t="shared" si="110"/>
        <v>869</v>
      </c>
      <c r="M275" s="209">
        <v>1</v>
      </c>
      <c r="N275" s="210">
        <v>60</v>
      </c>
      <c r="O275" s="211">
        <f t="shared" si="111"/>
        <v>929</v>
      </c>
      <c r="P275" s="212">
        <f t="shared" si="105"/>
        <v>929</v>
      </c>
      <c r="Q275" s="180"/>
      <c r="R275" s="180"/>
      <c r="S275" s="184">
        <v>16</v>
      </c>
      <c r="T275" s="184">
        <v>25</v>
      </c>
      <c r="U275" s="184">
        <f t="shared" si="112"/>
        <v>79</v>
      </c>
      <c r="V275" s="204">
        <f t="shared" si="115"/>
        <v>120</v>
      </c>
      <c r="Y275" s="199"/>
      <c r="Z275" s="199"/>
      <c r="AA275" s="199"/>
      <c r="AB275" s="199"/>
      <c r="AC275" s="199"/>
      <c r="AD275" s="199"/>
      <c r="AE275" s="199"/>
      <c r="AF275" s="199"/>
      <c r="AG275" s="199"/>
      <c r="AH275" s="199"/>
      <c r="AI275" s="199"/>
    </row>
    <row r="276" spans="1:35" ht="12">
      <c r="A276" s="180" t="str">
        <f t="shared" si="107"/>
        <v>LW11 10070Kolor</v>
      </c>
      <c r="B276" s="203" t="s">
        <v>95</v>
      </c>
      <c r="C276" s="168" t="s">
        <v>2</v>
      </c>
      <c r="D276" s="204">
        <v>100</v>
      </c>
      <c r="E276" s="182">
        <v>70</v>
      </c>
      <c r="F276" s="218" t="s">
        <v>82</v>
      </c>
      <c r="G276" s="206" t="str">
        <f t="shared" si="113"/>
        <v>46,69</v>
      </c>
      <c r="H276" s="206" t="str">
        <f t="shared" si="97"/>
        <v>46,69</v>
      </c>
      <c r="I276" s="206">
        <f t="shared" si="114"/>
        <v>49.69</v>
      </c>
      <c r="J276" s="218" t="s">
        <v>2204</v>
      </c>
      <c r="K276" s="207" t="str">
        <f t="shared" si="109"/>
        <v>732,97</v>
      </c>
      <c r="L276" s="214">
        <f t="shared" si="110"/>
        <v>733</v>
      </c>
      <c r="M276" s="209">
        <v>1</v>
      </c>
      <c r="N276" s="210">
        <v>60</v>
      </c>
      <c r="O276" s="211">
        <f t="shared" si="111"/>
        <v>793</v>
      </c>
      <c r="P276" s="212">
        <f t="shared" si="105"/>
        <v>793</v>
      </c>
      <c r="Q276" s="180"/>
      <c r="R276" s="180"/>
      <c r="S276" s="184">
        <v>16</v>
      </c>
      <c r="T276" s="184">
        <v>25</v>
      </c>
      <c r="U276" s="184">
        <f t="shared" si="112"/>
        <v>79</v>
      </c>
      <c r="V276" s="204">
        <f t="shared" si="115"/>
        <v>120</v>
      </c>
      <c r="Y276" s="199"/>
      <c r="Z276" s="199"/>
      <c r="AA276" s="199"/>
      <c r="AB276" s="199"/>
      <c r="AC276" s="199"/>
      <c r="AD276" s="199"/>
      <c r="AE276" s="199"/>
      <c r="AF276" s="199"/>
      <c r="AG276" s="199"/>
      <c r="AH276" s="199"/>
      <c r="AI276" s="199"/>
    </row>
    <row r="277" spans="1:35" ht="12">
      <c r="A277" s="180" t="str">
        <f t="shared" si="107"/>
        <v>LW12 10070Kolor</v>
      </c>
      <c r="B277" s="203" t="s">
        <v>96</v>
      </c>
      <c r="C277" s="168" t="s">
        <v>2</v>
      </c>
      <c r="D277" s="204">
        <v>100</v>
      </c>
      <c r="E277" s="182">
        <v>70</v>
      </c>
      <c r="F277" s="218" t="s">
        <v>2134</v>
      </c>
      <c r="G277" s="206" t="str">
        <f t="shared" si="113"/>
        <v>48,98</v>
      </c>
      <c r="H277" s="206" t="str">
        <f t="shared" si="97"/>
        <v>48,98</v>
      </c>
      <c r="I277" s="206">
        <f t="shared" si="114"/>
        <v>51.98</v>
      </c>
      <c r="J277" s="218" t="s">
        <v>2205</v>
      </c>
      <c r="K277" s="207" t="str">
        <f t="shared" si="109"/>
        <v>862,60</v>
      </c>
      <c r="L277" s="214">
        <f t="shared" si="110"/>
        <v>863</v>
      </c>
      <c r="M277" s="209">
        <v>1</v>
      </c>
      <c r="N277" s="210">
        <v>60</v>
      </c>
      <c r="O277" s="211">
        <f t="shared" si="111"/>
        <v>923</v>
      </c>
      <c r="P277" s="212">
        <f t="shared" si="105"/>
        <v>923</v>
      </c>
      <c r="Q277" s="180"/>
      <c r="R277" s="180"/>
      <c r="S277" s="184">
        <v>16</v>
      </c>
      <c r="T277" s="184">
        <v>25</v>
      </c>
      <c r="U277" s="184">
        <f t="shared" si="112"/>
        <v>124</v>
      </c>
      <c r="V277" s="204">
        <f t="shared" si="115"/>
        <v>165</v>
      </c>
      <c r="Y277" s="199"/>
      <c r="Z277" s="199"/>
      <c r="AA277" s="199"/>
      <c r="AB277" s="199"/>
      <c r="AC277" s="199"/>
      <c r="AD277" s="199"/>
      <c r="AE277" s="199"/>
      <c r="AF277" s="199"/>
      <c r="AG277" s="199"/>
      <c r="AH277" s="199"/>
      <c r="AI277" s="199"/>
    </row>
    <row r="278" spans="1:35" ht="12">
      <c r="A278" s="180" t="str">
        <f t="shared" si="107"/>
        <v>LW13 10070Kolor</v>
      </c>
      <c r="B278" s="203" t="s">
        <v>97</v>
      </c>
      <c r="C278" s="168" t="s">
        <v>2</v>
      </c>
      <c r="D278" s="204">
        <v>100</v>
      </c>
      <c r="E278" s="182">
        <v>70</v>
      </c>
      <c r="F278" s="218" t="s">
        <v>2135</v>
      </c>
      <c r="G278" s="206" t="str">
        <f t="shared" si="113"/>
        <v>47,47</v>
      </c>
      <c r="H278" s="206" t="str">
        <f t="shared" si="97"/>
        <v>47,47</v>
      </c>
      <c r="I278" s="206">
        <f t="shared" si="114"/>
        <v>50.47</v>
      </c>
      <c r="J278" s="218" t="s">
        <v>2206</v>
      </c>
      <c r="K278" s="207" t="str">
        <f t="shared" si="109"/>
        <v>833,56</v>
      </c>
      <c r="L278" s="214">
        <f t="shared" si="110"/>
        <v>834</v>
      </c>
      <c r="M278" s="209">
        <v>1</v>
      </c>
      <c r="N278" s="210">
        <v>60</v>
      </c>
      <c r="O278" s="211">
        <f t="shared" si="111"/>
        <v>894</v>
      </c>
      <c r="P278" s="212">
        <f t="shared" si="105"/>
        <v>894</v>
      </c>
      <c r="Q278" s="180"/>
      <c r="R278" s="180"/>
      <c r="S278" s="184">
        <v>16</v>
      </c>
      <c r="T278" s="184">
        <v>25</v>
      </c>
      <c r="U278" s="184">
        <f t="shared" si="112"/>
        <v>124</v>
      </c>
      <c r="V278" s="204">
        <f t="shared" si="115"/>
        <v>165</v>
      </c>
      <c r="Y278" s="199"/>
      <c r="Z278" s="199"/>
      <c r="AA278" s="199"/>
      <c r="AB278" s="199"/>
      <c r="AC278" s="199"/>
      <c r="AD278" s="199"/>
      <c r="AE278" s="199"/>
      <c r="AF278" s="199"/>
      <c r="AG278" s="199"/>
      <c r="AH278" s="199"/>
      <c r="AI278" s="199"/>
    </row>
    <row r="279" spans="1:35" ht="12">
      <c r="A279" s="180" t="str">
        <f t="shared" si="107"/>
        <v>LW14 10070Kolor</v>
      </c>
      <c r="B279" s="203" t="s">
        <v>98</v>
      </c>
      <c r="C279" s="168" t="s">
        <v>2</v>
      </c>
      <c r="D279" s="204">
        <v>100</v>
      </c>
      <c r="E279" s="182">
        <v>70</v>
      </c>
      <c r="F279" s="218" t="s">
        <v>2136</v>
      </c>
      <c r="G279" s="206" t="str">
        <f t="shared" si="113"/>
        <v>49,13</v>
      </c>
      <c r="H279" s="206" t="str">
        <f t="shared" si="97"/>
        <v>49,13</v>
      </c>
      <c r="I279" s="206">
        <f t="shared" si="114"/>
        <v>52.13</v>
      </c>
      <c r="J279" s="218" t="s">
        <v>2207</v>
      </c>
      <c r="K279" s="207" t="str">
        <f>LEFT(J279,FIND("zł",J279)-2)</f>
        <v>920,72</v>
      </c>
      <c r="L279" s="214">
        <f>ROUNDUP(K279,0)</f>
        <v>921</v>
      </c>
      <c r="M279" s="209">
        <v>1</v>
      </c>
      <c r="N279" s="210">
        <v>60</v>
      </c>
      <c r="O279" s="211">
        <f t="shared" si="111"/>
        <v>981</v>
      </c>
      <c r="P279" s="212">
        <f t="shared" si="105"/>
        <v>981</v>
      </c>
      <c r="Q279" s="180"/>
      <c r="R279" s="180"/>
      <c r="S279" s="184">
        <v>16</v>
      </c>
      <c r="T279" s="184">
        <v>25</v>
      </c>
      <c r="U279" s="184">
        <f t="shared" si="112"/>
        <v>124</v>
      </c>
      <c r="V279" s="204">
        <f t="shared" si="115"/>
        <v>165</v>
      </c>
      <c r="Y279" s="199"/>
      <c r="Z279" s="199"/>
      <c r="AA279" s="199"/>
      <c r="AB279" s="199"/>
      <c r="AC279" s="199"/>
      <c r="AD279" s="199"/>
      <c r="AE279" s="199"/>
      <c r="AF279" s="199"/>
      <c r="AG279" s="199"/>
      <c r="AH279" s="199"/>
      <c r="AI279" s="199"/>
    </row>
    <row r="280" spans="1:35" ht="12">
      <c r="A280" s="180" t="str">
        <f t="shared" si="107"/>
        <v>LW15 10070Kolor</v>
      </c>
      <c r="B280" s="203" t="s">
        <v>99</v>
      </c>
      <c r="C280" s="168" t="s">
        <v>2</v>
      </c>
      <c r="D280" s="204">
        <v>100</v>
      </c>
      <c r="E280" s="182">
        <v>70</v>
      </c>
      <c r="F280" s="218" t="s">
        <v>2137</v>
      </c>
      <c r="G280" s="206" t="str">
        <f t="shared" si="113"/>
        <v>46,15</v>
      </c>
      <c r="H280" s="206" t="str">
        <f t="shared" si="97"/>
        <v>46,15</v>
      </c>
      <c r="I280" s="206">
        <f t="shared" si="114"/>
        <v>49.15</v>
      </c>
      <c r="J280" s="218" t="s">
        <v>2208</v>
      </c>
      <c r="K280" s="207" t="str">
        <f t="shared" ref="K280:K299" si="116">LEFT(J280,FIND("zł",J280)-2)</f>
        <v>726,12</v>
      </c>
      <c r="L280" s="214">
        <f t="shared" ref="L280:L336" si="117">ROUNDUP(K280,0)</f>
        <v>727</v>
      </c>
      <c r="M280" s="209">
        <v>1</v>
      </c>
      <c r="N280" s="210">
        <v>60</v>
      </c>
      <c r="O280" s="211">
        <f t="shared" si="111"/>
        <v>787</v>
      </c>
      <c r="P280" s="212">
        <f t="shared" si="105"/>
        <v>787</v>
      </c>
      <c r="Q280" s="180"/>
      <c r="R280" s="180"/>
      <c r="S280" s="184">
        <v>16</v>
      </c>
      <c r="T280" s="184">
        <v>25</v>
      </c>
      <c r="U280" s="184">
        <f t="shared" si="112"/>
        <v>79</v>
      </c>
      <c r="V280" s="204">
        <f t="shared" si="115"/>
        <v>120</v>
      </c>
      <c r="Y280" s="199"/>
      <c r="Z280" s="199"/>
      <c r="AA280" s="199"/>
      <c r="AB280" s="199"/>
      <c r="AC280" s="199"/>
      <c r="AD280" s="199"/>
      <c r="AE280" s="199"/>
      <c r="AF280" s="199"/>
      <c r="AG280" s="199"/>
      <c r="AH280" s="199"/>
      <c r="AI280" s="199"/>
    </row>
    <row r="281" spans="1:35" ht="12">
      <c r="A281" s="180" t="str">
        <f t="shared" si="107"/>
        <v>LW16 10070Kolor</v>
      </c>
      <c r="B281" s="203" t="s">
        <v>100</v>
      </c>
      <c r="C281" s="168" t="s">
        <v>2</v>
      </c>
      <c r="D281" s="204">
        <v>100</v>
      </c>
      <c r="E281" s="182">
        <v>70</v>
      </c>
      <c r="F281" s="218" t="s">
        <v>2138</v>
      </c>
      <c r="G281" s="206" t="str">
        <f t="shared" si="113"/>
        <v>48,46</v>
      </c>
      <c r="H281" s="206" t="str">
        <f t="shared" si="97"/>
        <v>48,46</v>
      </c>
      <c r="I281" s="206">
        <f t="shared" si="114"/>
        <v>51.46</v>
      </c>
      <c r="J281" s="218" t="s">
        <v>2209</v>
      </c>
      <c r="K281" s="207" t="str">
        <f t="shared" si="116"/>
        <v>856,12</v>
      </c>
      <c r="L281" s="214">
        <f t="shared" si="117"/>
        <v>857</v>
      </c>
      <c r="M281" s="209">
        <v>1</v>
      </c>
      <c r="N281" s="210">
        <v>60</v>
      </c>
      <c r="O281" s="211">
        <f t="shared" si="111"/>
        <v>917</v>
      </c>
      <c r="P281" s="212">
        <f t="shared" si="105"/>
        <v>917</v>
      </c>
      <c r="Q281" s="180"/>
      <c r="R281" s="180"/>
      <c r="S281" s="184">
        <v>16</v>
      </c>
      <c r="T281" s="184">
        <v>25</v>
      </c>
      <c r="U281" s="184">
        <f t="shared" si="112"/>
        <v>124</v>
      </c>
      <c r="V281" s="204">
        <f t="shared" si="115"/>
        <v>165</v>
      </c>
      <c r="Y281" s="199"/>
      <c r="Z281" s="199"/>
      <c r="AA281" s="199"/>
      <c r="AB281" s="199"/>
      <c r="AC281" s="199"/>
      <c r="AD281" s="199"/>
      <c r="AE281" s="199"/>
      <c r="AF281" s="199"/>
      <c r="AG281" s="199"/>
      <c r="AH281" s="199"/>
      <c r="AI281" s="199"/>
    </row>
    <row r="282" spans="1:35" ht="12">
      <c r="A282" s="180" t="str">
        <f t="shared" si="107"/>
        <v>LW17 10070Kolor</v>
      </c>
      <c r="B282" s="203" t="s">
        <v>101</v>
      </c>
      <c r="C282" s="168" t="s">
        <v>2</v>
      </c>
      <c r="D282" s="204">
        <v>100</v>
      </c>
      <c r="E282" s="182">
        <v>70</v>
      </c>
      <c r="F282" s="218" t="s">
        <v>2139</v>
      </c>
      <c r="G282" s="206" t="str">
        <f t="shared" si="113"/>
        <v>47,66</v>
      </c>
      <c r="H282" s="206" t="str">
        <f t="shared" si="97"/>
        <v>47,66</v>
      </c>
      <c r="I282" s="206">
        <f t="shared" si="114"/>
        <v>50.66</v>
      </c>
      <c r="J282" s="218" t="s">
        <v>1894</v>
      </c>
      <c r="K282" s="207" t="str">
        <f t="shared" si="116"/>
        <v>885,53</v>
      </c>
      <c r="L282" s="214">
        <f t="shared" si="117"/>
        <v>886</v>
      </c>
      <c r="M282" s="209">
        <v>1</v>
      </c>
      <c r="N282" s="210">
        <v>60</v>
      </c>
      <c r="O282" s="211">
        <f t="shared" si="111"/>
        <v>946</v>
      </c>
      <c r="P282" s="212">
        <f t="shared" si="105"/>
        <v>946</v>
      </c>
      <c r="Q282" s="180"/>
      <c r="R282" s="180"/>
      <c r="S282" s="184">
        <v>16</v>
      </c>
      <c r="T282" s="184">
        <v>25</v>
      </c>
      <c r="U282" s="184">
        <f t="shared" si="112"/>
        <v>124</v>
      </c>
      <c r="V282" s="204">
        <f t="shared" si="115"/>
        <v>165</v>
      </c>
      <c r="Y282" s="199"/>
      <c r="Z282" s="199"/>
      <c r="AA282" s="199"/>
      <c r="AB282" s="199"/>
      <c r="AC282" s="199"/>
      <c r="AD282" s="199"/>
      <c r="AE282" s="199"/>
      <c r="AF282" s="199"/>
      <c r="AG282" s="199"/>
      <c r="AH282" s="199"/>
      <c r="AI282" s="199"/>
    </row>
    <row r="283" spans="1:35" ht="12">
      <c r="A283" s="180" t="str">
        <f t="shared" si="107"/>
        <v>LW18 10070Kolor</v>
      </c>
      <c r="B283" s="203" t="s">
        <v>102</v>
      </c>
      <c r="C283" s="168" t="s">
        <v>2</v>
      </c>
      <c r="D283" s="204">
        <v>100</v>
      </c>
      <c r="E283" s="182">
        <v>70</v>
      </c>
      <c r="F283" s="218" t="s">
        <v>2140</v>
      </c>
      <c r="G283" s="206" t="str">
        <f t="shared" si="113"/>
        <v>49,94</v>
      </c>
      <c r="H283" s="206" t="str">
        <f t="shared" si="97"/>
        <v>49,94</v>
      </c>
      <c r="I283" s="206">
        <f t="shared" si="114"/>
        <v>52.94</v>
      </c>
      <c r="J283" s="218" t="s">
        <v>2210</v>
      </c>
      <c r="K283" s="207" t="str">
        <f t="shared" si="116"/>
        <v>994,05</v>
      </c>
      <c r="L283" s="214">
        <f t="shared" si="117"/>
        <v>995</v>
      </c>
      <c r="M283" s="209">
        <v>1</v>
      </c>
      <c r="N283" s="210">
        <v>60</v>
      </c>
      <c r="O283" s="211">
        <f t="shared" si="111"/>
        <v>1055</v>
      </c>
      <c r="P283" s="212">
        <f t="shared" si="105"/>
        <v>1055</v>
      </c>
      <c r="Q283" s="180"/>
      <c r="R283" s="180"/>
      <c r="S283" s="184">
        <v>16</v>
      </c>
      <c r="T283" s="184">
        <v>25</v>
      </c>
      <c r="U283" s="184">
        <f t="shared" si="112"/>
        <v>124</v>
      </c>
      <c r="V283" s="204">
        <f t="shared" si="115"/>
        <v>165</v>
      </c>
      <c r="Y283" s="199"/>
      <c r="Z283" s="199"/>
      <c r="AA283" s="199"/>
      <c r="AB283" s="199"/>
      <c r="AC283" s="199"/>
      <c r="AD283" s="199"/>
      <c r="AE283" s="199"/>
      <c r="AF283" s="199"/>
      <c r="AG283" s="199"/>
      <c r="AH283" s="199"/>
      <c r="AI283" s="199"/>
    </row>
    <row r="284" spans="1:35" ht="12">
      <c r="A284" s="180" t="str">
        <f t="shared" si="107"/>
        <v>LW19 10070Kolor</v>
      </c>
      <c r="B284" s="203" t="s">
        <v>103</v>
      </c>
      <c r="C284" s="168" t="s">
        <v>2</v>
      </c>
      <c r="D284" s="204">
        <v>100</v>
      </c>
      <c r="E284" s="182">
        <v>70</v>
      </c>
      <c r="F284" s="218" t="s">
        <v>2141</v>
      </c>
      <c r="G284" s="206" t="str">
        <f t="shared" si="113"/>
        <v>46,36</v>
      </c>
      <c r="H284" s="206" t="str">
        <f t="shared" si="97"/>
        <v>46,36</v>
      </c>
      <c r="I284" s="206">
        <f t="shared" si="114"/>
        <v>49.36</v>
      </c>
      <c r="J284" s="218" t="s">
        <v>2211</v>
      </c>
      <c r="K284" s="207" t="str">
        <f t="shared" si="116"/>
        <v>800,85</v>
      </c>
      <c r="L284" s="214">
        <f t="shared" si="117"/>
        <v>801</v>
      </c>
      <c r="M284" s="209">
        <v>1</v>
      </c>
      <c r="N284" s="210">
        <v>60</v>
      </c>
      <c r="O284" s="211">
        <f t="shared" si="111"/>
        <v>861</v>
      </c>
      <c r="P284" s="212">
        <f t="shared" si="105"/>
        <v>861</v>
      </c>
      <c r="Q284" s="180"/>
      <c r="R284" s="180"/>
      <c r="S284" s="184">
        <v>16</v>
      </c>
      <c r="T284" s="184">
        <v>25</v>
      </c>
      <c r="U284" s="184">
        <f t="shared" si="112"/>
        <v>79</v>
      </c>
      <c r="V284" s="204">
        <f t="shared" si="115"/>
        <v>120</v>
      </c>
      <c r="Y284" s="199"/>
      <c r="Z284" s="199"/>
      <c r="AA284" s="199"/>
      <c r="AB284" s="199"/>
      <c r="AC284" s="199"/>
      <c r="AD284" s="199"/>
      <c r="AE284" s="199"/>
      <c r="AF284" s="199"/>
      <c r="AG284" s="199"/>
      <c r="AH284" s="199"/>
      <c r="AI284" s="199"/>
    </row>
    <row r="285" spans="1:35" ht="12">
      <c r="A285" s="180" t="str">
        <f t="shared" si="107"/>
        <v>LW20 10070Kolor</v>
      </c>
      <c r="B285" s="203" t="s">
        <v>105</v>
      </c>
      <c r="C285" s="168" t="s">
        <v>2</v>
      </c>
      <c r="D285" s="204">
        <v>100</v>
      </c>
      <c r="E285" s="182">
        <v>70</v>
      </c>
      <c r="F285" s="218" t="s">
        <v>2142</v>
      </c>
      <c r="G285" s="206" t="str">
        <f t="shared" si="113"/>
        <v>48,68</v>
      </c>
      <c r="H285" s="206" t="str">
        <f t="shared" si="97"/>
        <v>48,68</v>
      </c>
      <c r="I285" s="206">
        <f t="shared" si="114"/>
        <v>51.68</v>
      </c>
      <c r="J285" s="218" t="s">
        <v>2212</v>
      </c>
      <c r="K285" s="207" t="str">
        <f t="shared" si="116"/>
        <v>885,18</v>
      </c>
      <c r="L285" s="214">
        <f t="shared" si="117"/>
        <v>886</v>
      </c>
      <c r="M285" s="209">
        <v>1</v>
      </c>
      <c r="N285" s="210">
        <v>60</v>
      </c>
      <c r="O285" s="211">
        <f t="shared" si="111"/>
        <v>946</v>
      </c>
      <c r="P285" s="212">
        <f t="shared" si="105"/>
        <v>946</v>
      </c>
      <c r="Q285" s="180"/>
      <c r="R285" s="180"/>
      <c r="S285" s="184">
        <v>16</v>
      </c>
      <c r="T285" s="184">
        <v>25</v>
      </c>
      <c r="U285" s="184">
        <f t="shared" si="112"/>
        <v>124</v>
      </c>
      <c r="V285" s="204">
        <f t="shared" si="115"/>
        <v>165</v>
      </c>
      <c r="Y285" s="199"/>
      <c r="Z285" s="199"/>
      <c r="AA285" s="199"/>
      <c r="AB285" s="199"/>
      <c r="AC285" s="199"/>
      <c r="AD285" s="199"/>
      <c r="AE285" s="199"/>
      <c r="AF285" s="199"/>
      <c r="AG285" s="199"/>
      <c r="AH285" s="199"/>
      <c r="AI285" s="199"/>
    </row>
    <row r="286" spans="1:35" ht="12">
      <c r="A286" s="180" t="str">
        <f t="shared" si="107"/>
        <v>LW2510070Kolor</v>
      </c>
      <c r="B286" s="203" t="s">
        <v>559</v>
      </c>
      <c r="C286" s="168" t="s">
        <v>2</v>
      </c>
      <c r="D286" s="204">
        <v>100</v>
      </c>
      <c r="E286" s="182">
        <v>70</v>
      </c>
      <c r="F286" s="218" t="s">
        <v>2143</v>
      </c>
      <c r="G286" s="206" t="str">
        <f t="shared" si="113"/>
        <v>38,5</v>
      </c>
      <c r="H286" s="206" t="str">
        <f t="shared" si="97"/>
        <v>38,5</v>
      </c>
      <c r="I286" s="206">
        <f t="shared" ref="I286:I299" si="118">H286+3</f>
        <v>41.5</v>
      </c>
      <c r="J286" s="218" t="s">
        <v>2213</v>
      </c>
      <c r="K286" s="207" t="str">
        <f t="shared" si="116"/>
        <v>708,64</v>
      </c>
      <c r="L286" s="214">
        <f t="shared" si="117"/>
        <v>709</v>
      </c>
      <c r="M286" s="209">
        <v>1</v>
      </c>
      <c r="N286" s="210">
        <v>60</v>
      </c>
      <c r="O286" s="211">
        <f t="shared" si="111"/>
        <v>769</v>
      </c>
      <c r="P286" s="212">
        <f t="shared" si="105"/>
        <v>769</v>
      </c>
      <c r="Q286" s="180"/>
      <c r="R286" s="180"/>
      <c r="S286" s="184">
        <v>16</v>
      </c>
      <c r="T286" s="184">
        <v>25</v>
      </c>
      <c r="U286" s="184">
        <f t="shared" si="112"/>
        <v>79</v>
      </c>
      <c r="V286" s="204">
        <f t="shared" si="115"/>
        <v>120</v>
      </c>
      <c r="Y286" s="199"/>
      <c r="Z286" s="199"/>
      <c r="AA286" s="199"/>
      <c r="AB286" s="199"/>
      <c r="AC286" s="199"/>
      <c r="AD286" s="199"/>
      <c r="AE286" s="199"/>
      <c r="AF286" s="199"/>
      <c r="AG286" s="199"/>
      <c r="AH286" s="199"/>
      <c r="AI286" s="199"/>
    </row>
    <row r="287" spans="1:35" ht="12">
      <c r="A287" s="180" t="str">
        <f t="shared" si="107"/>
        <v>LW2610070Kolor</v>
      </c>
      <c r="B287" s="203" t="s">
        <v>560</v>
      </c>
      <c r="C287" s="168" t="s">
        <v>2</v>
      </c>
      <c r="D287" s="204">
        <v>100</v>
      </c>
      <c r="E287" s="182">
        <v>70</v>
      </c>
      <c r="F287" s="218" t="s">
        <v>2144</v>
      </c>
      <c r="G287" s="206" t="str">
        <f t="shared" si="113"/>
        <v>40,62</v>
      </c>
      <c r="H287" s="206" t="str">
        <f t="shared" si="97"/>
        <v>40,62</v>
      </c>
      <c r="I287" s="206">
        <f t="shared" si="118"/>
        <v>43.62</v>
      </c>
      <c r="J287" s="218" t="s">
        <v>2214</v>
      </c>
      <c r="K287" s="207" t="str">
        <f t="shared" si="116"/>
        <v>826,01</v>
      </c>
      <c r="L287" s="214">
        <f t="shared" si="117"/>
        <v>827</v>
      </c>
      <c r="M287" s="209">
        <v>1</v>
      </c>
      <c r="N287" s="210">
        <v>60</v>
      </c>
      <c r="O287" s="211">
        <f t="shared" si="111"/>
        <v>887</v>
      </c>
      <c r="P287" s="212">
        <f t="shared" si="105"/>
        <v>887</v>
      </c>
      <c r="Q287" s="180"/>
      <c r="R287" s="180"/>
      <c r="S287" s="184">
        <v>16</v>
      </c>
      <c r="T287" s="184">
        <v>25</v>
      </c>
      <c r="U287" s="184">
        <f t="shared" si="112"/>
        <v>79</v>
      </c>
      <c r="V287" s="204">
        <f t="shared" si="115"/>
        <v>120</v>
      </c>
      <c r="Y287" s="199"/>
      <c r="Z287" s="199"/>
      <c r="AA287" s="199"/>
      <c r="AB287" s="199"/>
      <c r="AC287" s="199"/>
      <c r="AD287" s="199"/>
      <c r="AE287" s="199"/>
      <c r="AF287" s="199"/>
      <c r="AG287" s="199"/>
      <c r="AH287" s="199"/>
      <c r="AI287" s="199"/>
    </row>
    <row r="288" spans="1:35" ht="12">
      <c r="A288" s="180" t="str">
        <f t="shared" si="107"/>
        <v>LW2710070Kolor</v>
      </c>
      <c r="B288" s="203" t="s">
        <v>1738</v>
      </c>
      <c r="C288" s="168" t="s">
        <v>2</v>
      </c>
      <c r="D288" s="204">
        <v>100</v>
      </c>
      <c r="E288" s="182">
        <v>70</v>
      </c>
      <c r="F288" s="218" t="s">
        <v>2145</v>
      </c>
      <c r="G288" s="206" t="str">
        <f t="shared" si="113"/>
        <v>41,34</v>
      </c>
      <c r="H288" s="206" t="str">
        <f t="shared" si="97"/>
        <v>41,34</v>
      </c>
      <c r="I288" s="206">
        <f t="shared" si="118"/>
        <v>44.34</v>
      </c>
      <c r="J288" s="218" t="s">
        <v>2215</v>
      </c>
      <c r="K288" s="207" t="str">
        <f t="shared" si="116"/>
        <v>796,46</v>
      </c>
      <c r="L288" s="214">
        <f t="shared" si="117"/>
        <v>797</v>
      </c>
      <c r="M288" s="209">
        <v>1</v>
      </c>
      <c r="N288" s="210">
        <v>60</v>
      </c>
      <c r="O288" s="211">
        <f t="shared" si="111"/>
        <v>857</v>
      </c>
      <c r="P288" s="212">
        <f t="shared" si="105"/>
        <v>857</v>
      </c>
      <c r="Q288" s="180"/>
      <c r="R288" s="180"/>
      <c r="S288" s="184">
        <v>16</v>
      </c>
      <c r="T288" s="184">
        <v>25</v>
      </c>
      <c r="U288" s="184">
        <f t="shared" si="112"/>
        <v>79</v>
      </c>
      <c r="V288" s="204">
        <f t="shared" si="115"/>
        <v>120</v>
      </c>
      <c r="Y288" s="199"/>
      <c r="Z288" s="199"/>
      <c r="AA288" s="199"/>
      <c r="AB288" s="199"/>
      <c r="AC288" s="199"/>
      <c r="AD288" s="199"/>
      <c r="AE288" s="199"/>
      <c r="AF288" s="199"/>
      <c r="AG288" s="199"/>
      <c r="AH288" s="199"/>
      <c r="AI288" s="199"/>
    </row>
    <row r="289" spans="1:35" ht="12">
      <c r="A289" s="180" t="str">
        <f t="shared" si="107"/>
        <v>LW2810070Kolor</v>
      </c>
      <c r="B289" s="203" t="s">
        <v>1739</v>
      </c>
      <c r="C289" s="168" t="s">
        <v>2</v>
      </c>
      <c r="D289" s="204">
        <v>100</v>
      </c>
      <c r="E289" s="182">
        <v>70</v>
      </c>
      <c r="F289" s="218" t="s">
        <v>2146</v>
      </c>
      <c r="G289" s="206" t="str">
        <f t="shared" si="113"/>
        <v>43,77</v>
      </c>
      <c r="H289" s="206" t="str">
        <f t="shared" ref="H289:H315" si="119">MID(G289,1,5)</f>
        <v>43,77</v>
      </c>
      <c r="I289" s="206">
        <f t="shared" si="118"/>
        <v>46.77</v>
      </c>
      <c r="J289" s="218" t="s">
        <v>2216</v>
      </c>
      <c r="K289" s="207" t="str">
        <f t="shared" si="116"/>
        <v>938,33</v>
      </c>
      <c r="L289" s="214">
        <f t="shared" si="117"/>
        <v>939</v>
      </c>
      <c r="M289" s="209">
        <v>1</v>
      </c>
      <c r="N289" s="210">
        <v>60</v>
      </c>
      <c r="O289" s="211">
        <f t="shared" si="111"/>
        <v>999</v>
      </c>
      <c r="P289" s="212">
        <f t="shared" si="105"/>
        <v>999</v>
      </c>
      <c r="Q289" s="180"/>
      <c r="R289" s="180"/>
      <c r="S289" s="184">
        <v>16</v>
      </c>
      <c r="T289" s="184">
        <v>25</v>
      </c>
      <c r="U289" s="184">
        <f t="shared" si="112"/>
        <v>79</v>
      </c>
      <c r="V289" s="204">
        <f t="shared" si="115"/>
        <v>120</v>
      </c>
      <c r="Y289" s="199"/>
      <c r="Z289" s="199"/>
      <c r="AA289" s="199"/>
      <c r="AB289" s="199"/>
      <c r="AC289" s="199"/>
      <c r="AD289" s="199"/>
      <c r="AE289" s="199"/>
      <c r="AF289" s="199"/>
      <c r="AG289" s="199"/>
      <c r="AH289" s="199"/>
      <c r="AI289" s="199"/>
    </row>
    <row r="290" spans="1:35" ht="12">
      <c r="A290" s="180" t="str">
        <f t="shared" si="107"/>
        <v>LW2910070Kolor</v>
      </c>
      <c r="B290" s="203" t="s">
        <v>1740</v>
      </c>
      <c r="C290" s="168" t="s">
        <v>2</v>
      </c>
      <c r="D290" s="204">
        <v>100</v>
      </c>
      <c r="E290" s="182">
        <v>70</v>
      </c>
      <c r="F290" s="218" t="s">
        <v>2147</v>
      </c>
      <c r="G290" s="206" t="str">
        <f t="shared" si="113"/>
        <v>46,07</v>
      </c>
      <c r="H290" s="206" t="str">
        <f t="shared" si="119"/>
        <v>46,07</v>
      </c>
      <c r="I290" s="206">
        <f t="shared" si="118"/>
        <v>49.07</v>
      </c>
      <c r="J290" s="218" t="s">
        <v>2217</v>
      </c>
      <c r="K290" s="207" t="str">
        <f t="shared" si="116"/>
        <v>923,12</v>
      </c>
      <c r="L290" s="214">
        <f t="shared" si="117"/>
        <v>924</v>
      </c>
      <c r="M290" s="209">
        <v>1</v>
      </c>
      <c r="N290" s="210">
        <v>60</v>
      </c>
      <c r="O290" s="211">
        <f t="shared" si="111"/>
        <v>984</v>
      </c>
      <c r="P290" s="212">
        <f t="shared" ref="P290:P336" si="120">INT(O290)</f>
        <v>984</v>
      </c>
      <c r="Q290" s="180"/>
      <c r="R290" s="180"/>
      <c r="S290" s="184">
        <v>16</v>
      </c>
      <c r="T290" s="184">
        <v>25</v>
      </c>
      <c r="U290" s="184">
        <f t="shared" si="112"/>
        <v>79</v>
      </c>
      <c r="V290" s="204">
        <f t="shared" si="115"/>
        <v>120</v>
      </c>
      <c r="Y290" s="199"/>
      <c r="Z290" s="199"/>
      <c r="AA290" s="199"/>
      <c r="AB290" s="199"/>
      <c r="AC290" s="199"/>
      <c r="AD290" s="199"/>
      <c r="AE290" s="199"/>
      <c r="AF290" s="199"/>
      <c r="AG290" s="199"/>
      <c r="AH290" s="199"/>
      <c r="AI290" s="199"/>
    </row>
    <row r="291" spans="1:35" ht="12">
      <c r="A291" s="180" t="str">
        <f t="shared" si="107"/>
        <v>LW3010070Kolor</v>
      </c>
      <c r="B291" s="203" t="s">
        <v>1742</v>
      </c>
      <c r="C291" s="168" t="s">
        <v>2</v>
      </c>
      <c r="D291" s="204">
        <v>100</v>
      </c>
      <c r="E291" s="182">
        <v>70</v>
      </c>
      <c r="F291" s="218" t="s">
        <v>2148</v>
      </c>
      <c r="G291" s="206" t="str">
        <f t="shared" si="113"/>
        <v>48,5</v>
      </c>
      <c r="H291" s="206" t="str">
        <f t="shared" si="119"/>
        <v>48,5</v>
      </c>
      <c r="I291" s="206">
        <f t="shared" si="118"/>
        <v>51.5</v>
      </c>
      <c r="J291" s="218" t="s">
        <v>2218</v>
      </c>
      <c r="K291" s="207" t="str">
        <f t="shared" si="116"/>
        <v>1052,26</v>
      </c>
      <c r="L291" s="214">
        <f t="shared" si="117"/>
        <v>1053</v>
      </c>
      <c r="M291" s="209">
        <v>1</v>
      </c>
      <c r="N291" s="210">
        <v>60</v>
      </c>
      <c r="O291" s="211">
        <f t="shared" si="111"/>
        <v>1113</v>
      </c>
      <c r="P291" s="212">
        <f t="shared" si="120"/>
        <v>1113</v>
      </c>
      <c r="Q291" s="180"/>
      <c r="R291" s="180"/>
      <c r="S291" s="184">
        <v>16</v>
      </c>
      <c r="T291" s="184">
        <v>25</v>
      </c>
      <c r="U291" s="184">
        <f t="shared" si="112"/>
        <v>124</v>
      </c>
      <c r="V291" s="204">
        <f t="shared" si="115"/>
        <v>165</v>
      </c>
      <c r="Y291" s="199"/>
      <c r="Z291" s="199"/>
      <c r="AA291" s="199"/>
      <c r="AB291" s="199"/>
      <c r="AC291" s="199"/>
      <c r="AD291" s="199"/>
      <c r="AE291" s="199"/>
      <c r="AF291" s="199"/>
      <c r="AG291" s="199"/>
      <c r="AH291" s="199"/>
      <c r="AI291" s="199"/>
    </row>
    <row r="292" spans="1:35" ht="12">
      <c r="A292" s="180" t="str">
        <f t="shared" si="107"/>
        <v>LW3110070Kolor</v>
      </c>
      <c r="B292" s="203" t="s">
        <v>1743</v>
      </c>
      <c r="C292" s="168" t="s">
        <v>2</v>
      </c>
      <c r="D292" s="204">
        <v>100</v>
      </c>
      <c r="E292" s="182">
        <v>70</v>
      </c>
      <c r="F292" s="218" t="s">
        <v>2149</v>
      </c>
      <c r="G292" s="206" t="str">
        <f t="shared" si="113"/>
        <v>49,44</v>
      </c>
      <c r="H292" s="206" t="str">
        <f t="shared" si="119"/>
        <v>49,44</v>
      </c>
      <c r="I292" s="206">
        <f t="shared" si="118"/>
        <v>52.44</v>
      </c>
      <c r="J292" s="218" t="s">
        <v>2219</v>
      </c>
      <c r="K292" s="207" t="str">
        <f t="shared" si="116"/>
        <v>1015,15</v>
      </c>
      <c r="L292" s="214">
        <f t="shared" si="117"/>
        <v>1016</v>
      </c>
      <c r="M292" s="209">
        <v>1</v>
      </c>
      <c r="N292" s="210">
        <v>60</v>
      </c>
      <c r="O292" s="211">
        <f t="shared" si="111"/>
        <v>1076</v>
      </c>
      <c r="P292" s="212">
        <f t="shared" si="120"/>
        <v>1076</v>
      </c>
      <c r="Q292" s="180"/>
      <c r="R292" s="180"/>
      <c r="S292" s="184">
        <v>16</v>
      </c>
      <c r="T292" s="184">
        <v>25</v>
      </c>
      <c r="U292" s="184">
        <f t="shared" si="112"/>
        <v>124</v>
      </c>
      <c r="V292" s="204">
        <f t="shared" si="115"/>
        <v>165</v>
      </c>
      <c r="Y292" s="199"/>
      <c r="Z292" s="199"/>
      <c r="AA292" s="199"/>
      <c r="AB292" s="199"/>
      <c r="AC292" s="199"/>
      <c r="AD292" s="199"/>
      <c r="AE292" s="199"/>
      <c r="AF292" s="199"/>
      <c r="AG292" s="199"/>
      <c r="AH292" s="199"/>
      <c r="AI292" s="199"/>
    </row>
    <row r="293" spans="1:35" ht="12">
      <c r="A293" s="180" t="str">
        <f t="shared" si="107"/>
        <v>LW3210070Kolor</v>
      </c>
      <c r="B293" s="203" t="s">
        <v>1744</v>
      </c>
      <c r="C293" s="168" t="s">
        <v>2</v>
      </c>
      <c r="D293" s="204">
        <v>100</v>
      </c>
      <c r="E293" s="182">
        <v>70</v>
      </c>
      <c r="F293" s="218" t="s">
        <v>1780</v>
      </c>
      <c r="G293" s="206" t="str">
        <f t="shared" si="113"/>
        <v>51,87</v>
      </c>
      <c r="H293" s="206" t="str">
        <f t="shared" si="119"/>
        <v>51,87</v>
      </c>
      <c r="I293" s="206">
        <f t="shared" si="118"/>
        <v>54.87</v>
      </c>
      <c r="J293" s="218" t="s">
        <v>2220</v>
      </c>
      <c r="K293" s="207" t="str">
        <f t="shared" si="116"/>
        <v>1157,01</v>
      </c>
      <c r="L293" s="214">
        <f t="shared" si="117"/>
        <v>1158</v>
      </c>
      <c r="M293" s="209">
        <v>1</v>
      </c>
      <c r="N293" s="210">
        <v>60</v>
      </c>
      <c r="O293" s="211">
        <f t="shared" si="111"/>
        <v>1218</v>
      </c>
      <c r="P293" s="212">
        <f t="shared" si="120"/>
        <v>1218</v>
      </c>
      <c r="Q293" s="180"/>
      <c r="R293" s="180"/>
      <c r="S293" s="184">
        <v>16</v>
      </c>
      <c r="T293" s="184">
        <v>25</v>
      </c>
      <c r="U293" s="184">
        <f t="shared" si="112"/>
        <v>124</v>
      </c>
      <c r="V293" s="204">
        <f t="shared" si="115"/>
        <v>165</v>
      </c>
      <c r="Y293" s="199"/>
      <c r="Z293" s="199"/>
      <c r="AA293" s="199"/>
      <c r="AB293" s="199"/>
      <c r="AC293" s="199"/>
      <c r="AD293" s="199"/>
      <c r="AE293" s="199"/>
      <c r="AF293" s="199"/>
      <c r="AG293" s="199"/>
      <c r="AH293" s="199"/>
      <c r="AI293" s="199"/>
    </row>
    <row r="294" spans="1:35" ht="12">
      <c r="A294" s="180" t="str">
        <f t="shared" si="107"/>
        <v>LW3310070Kolor</v>
      </c>
      <c r="B294" s="203" t="s">
        <v>1745</v>
      </c>
      <c r="C294" s="168" t="s">
        <v>2</v>
      </c>
      <c r="D294" s="204">
        <v>100</v>
      </c>
      <c r="E294" s="182">
        <v>70</v>
      </c>
      <c r="F294" s="218" t="s">
        <v>2150</v>
      </c>
      <c r="G294" s="206" t="str">
        <f t="shared" si="113"/>
        <v>49,73</v>
      </c>
      <c r="H294" s="206" t="str">
        <f t="shared" si="119"/>
        <v>49,73</v>
      </c>
      <c r="I294" s="206">
        <f t="shared" si="118"/>
        <v>52.73</v>
      </c>
      <c r="J294" s="218" t="s">
        <v>2221</v>
      </c>
      <c r="K294" s="207" t="str">
        <f t="shared" si="116"/>
        <v>1020,32</v>
      </c>
      <c r="L294" s="214">
        <f t="shared" si="117"/>
        <v>1021</v>
      </c>
      <c r="M294" s="209">
        <v>1</v>
      </c>
      <c r="N294" s="210">
        <v>60</v>
      </c>
      <c r="O294" s="211">
        <f t="shared" si="111"/>
        <v>1081</v>
      </c>
      <c r="P294" s="212">
        <f t="shared" si="120"/>
        <v>1081</v>
      </c>
      <c r="Q294" s="180"/>
      <c r="R294" s="180"/>
      <c r="S294" s="184">
        <v>16</v>
      </c>
      <c r="T294" s="184">
        <v>25</v>
      </c>
      <c r="U294" s="184">
        <f t="shared" si="112"/>
        <v>124</v>
      </c>
      <c r="V294" s="204">
        <f t="shared" si="115"/>
        <v>165</v>
      </c>
      <c r="Y294" s="199"/>
      <c r="Z294" s="199"/>
      <c r="AA294" s="199"/>
      <c r="AB294" s="199"/>
      <c r="AC294" s="199"/>
      <c r="AD294" s="199"/>
      <c r="AE294" s="199"/>
      <c r="AF294" s="199"/>
      <c r="AG294" s="199"/>
      <c r="AH294" s="199"/>
      <c r="AI294" s="199"/>
    </row>
    <row r="295" spans="1:35" ht="12">
      <c r="A295" s="180" t="str">
        <f t="shared" si="107"/>
        <v>LW3410070Kolor</v>
      </c>
      <c r="B295" s="203" t="s">
        <v>1746</v>
      </c>
      <c r="C295" s="168" t="s">
        <v>2</v>
      </c>
      <c r="D295" s="204">
        <v>100</v>
      </c>
      <c r="E295" s="182">
        <v>70</v>
      </c>
      <c r="F295" s="218" t="s">
        <v>2151</v>
      </c>
      <c r="G295" s="206" t="str">
        <f t="shared" si="113"/>
        <v>52,17</v>
      </c>
      <c r="H295" s="206" t="str">
        <f t="shared" si="119"/>
        <v>52,17</v>
      </c>
      <c r="I295" s="206">
        <f t="shared" si="118"/>
        <v>55.17</v>
      </c>
      <c r="J295" s="218" t="s">
        <v>2222</v>
      </c>
      <c r="K295" s="207" t="str">
        <f t="shared" si="116"/>
        <v>1149,44</v>
      </c>
      <c r="L295" s="214">
        <f t="shared" si="117"/>
        <v>1150</v>
      </c>
      <c r="M295" s="209">
        <v>1</v>
      </c>
      <c r="N295" s="210">
        <v>60</v>
      </c>
      <c r="O295" s="211">
        <f t="shared" si="111"/>
        <v>1210</v>
      </c>
      <c r="P295" s="212">
        <f t="shared" si="120"/>
        <v>1210</v>
      </c>
      <c r="Q295" s="180"/>
      <c r="R295" s="180"/>
      <c r="S295" s="184">
        <v>16</v>
      </c>
      <c r="T295" s="184">
        <v>25</v>
      </c>
      <c r="U295" s="184">
        <f t="shared" si="112"/>
        <v>124</v>
      </c>
      <c r="V295" s="204">
        <f t="shared" si="115"/>
        <v>165</v>
      </c>
      <c r="Y295" s="199"/>
      <c r="Z295" s="199"/>
      <c r="AA295" s="199"/>
      <c r="AB295" s="199"/>
      <c r="AC295" s="199"/>
      <c r="AD295" s="199"/>
      <c r="AE295" s="199"/>
      <c r="AF295" s="199"/>
      <c r="AG295" s="199"/>
      <c r="AH295" s="199"/>
      <c r="AI295" s="199"/>
    </row>
    <row r="296" spans="1:35" ht="12">
      <c r="A296" s="180" t="str">
        <f t="shared" si="107"/>
        <v>LW3510070Kolor</v>
      </c>
      <c r="B296" s="203" t="s">
        <v>1747</v>
      </c>
      <c r="C296" s="168" t="s">
        <v>2</v>
      </c>
      <c r="D296" s="204">
        <v>100</v>
      </c>
      <c r="E296" s="182">
        <v>70</v>
      </c>
      <c r="F296" s="218" t="s">
        <v>2152</v>
      </c>
      <c r="G296" s="206" t="str">
        <f t="shared" si="113"/>
        <v>46,48</v>
      </c>
      <c r="H296" s="206" t="str">
        <f t="shared" si="119"/>
        <v>46,48</v>
      </c>
      <c r="I296" s="206">
        <f t="shared" si="118"/>
        <v>49.48</v>
      </c>
      <c r="J296" s="218" t="s">
        <v>2223</v>
      </c>
      <c r="K296" s="207" t="str">
        <f t="shared" si="116"/>
        <v>810,25</v>
      </c>
      <c r="L296" s="214">
        <f t="shared" si="117"/>
        <v>811</v>
      </c>
      <c r="M296" s="209">
        <v>1</v>
      </c>
      <c r="N296" s="210">
        <v>60</v>
      </c>
      <c r="O296" s="211">
        <f t="shared" si="111"/>
        <v>871</v>
      </c>
      <c r="P296" s="212">
        <f t="shared" si="120"/>
        <v>871</v>
      </c>
      <c r="Q296" s="180"/>
      <c r="R296" s="180"/>
      <c r="S296" s="184">
        <v>16</v>
      </c>
      <c r="T296" s="184">
        <v>25</v>
      </c>
      <c r="U296" s="184">
        <f t="shared" si="112"/>
        <v>79</v>
      </c>
      <c r="V296" s="204">
        <f t="shared" si="115"/>
        <v>120</v>
      </c>
      <c r="Y296" s="199"/>
      <c r="Z296" s="199"/>
      <c r="AA296" s="199"/>
      <c r="AB296" s="199"/>
      <c r="AC296" s="199"/>
      <c r="AD296" s="199"/>
      <c r="AE296" s="199"/>
      <c r="AF296" s="199"/>
      <c r="AG296" s="199"/>
      <c r="AH296" s="199"/>
      <c r="AI296" s="199"/>
    </row>
    <row r="297" spans="1:35" ht="12">
      <c r="A297" s="180" t="str">
        <f t="shared" si="107"/>
        <v>LW3610070Kolor</v>
      </c>
      <c r="B297" s="203" t="s">
        <v>1748</v>
      </c>
      <c r="C297" s="168" t="s">
        <v>2</v>
      </c>
      <c r="D297" s="204">
        <v>100</v>
      </c>
      <c r="E297" s="182">
        <v>70</v>
      </c>
      <c r="F297" s="218" t="s">
        <v>2153</v>
      </c>
      <c r="G297" s="206" t="str">
        <f t="shared" si="113"/>
        <v>48,91</v>
      </c>
      <c r="H297" s="206" t="str">
        <f t="shared" si="119"/>
        <v>48,91</v>
      </c>
      <c r="I297" s="206">
        <f t="shared" si="118"/>
        <v>51.91</v>
      </c>
      <c r="J297" s="218" t="s">
        <v>2224</v>
      </c>
      <c r="K297" s="207" t="str">
        <f t="shared" si="116"/>
        <v>952,11</v>
      </c>
      <c r="L297" s="214">
        <f t="shared" si="117"/>
        <v>953</v>
      </c>
      <c r="M297" s="209">
        <v>1</v>
      </c>
      <c r="N297" s="210">
        <v>60</v>
      </c>
      <c r="O297" s="211">
        <f t="shared" si="111"/>
        <v>1013</v>
      </c>
      <c r="P297" s="212">
        <f t="shared" si="120"/>
        <v>1013</v>
      </c>
      <c r="Q297" s="180"/>
      <c r="R297" s="180"/>
      <c r="S297" s="184">
        <v>16</v>
      </c>
      <c r="T297" s="184">
        <v>25</v>
      </c>
      <c r="U297" s="184">
        <f t="shared" si="112"/>
        <v>124</v>
      </c>
      <c r="V297" s="204">
        <f t="shared" si="115"/>
        <v>165</v>
      </c>
      <c r="Y297" s="199"/>
      <c r="Z297" s="199"/>
      <c r="AA297" s="199"/>
      <c r="AB297" s="199"/>
      <c r="AC297" s="199"/>
      <c r="AD297" s="199"/>
      <c r="AE297" s="199"/>
      <c r="AF297" s="199"/>
      <c r="AG297" s="199"/>
      <c r="AH297" s="199"/>
      <c r="AI297" s="199"/>
    </row>
    <row r="298" spans="1:35" ht="12">
      <c r="A298" s="180" t="str">
        <f t="shared" si="107"/>
        <v>LW3710070Kolor</v>
      </c>
      <c r="B298" s="203" t="s">
        <v>1907</v>
      </c>
      <c r="C298" s="168" t="s">
        <v>2</v>
      </c>
      <c r="D298" s="204">
        <v>100</v>
      </c>
      <c r="E298" s="182">
        <v>70</v>
      </c>
      <c r="F298" s="218" t="s">
        <v>2154</v>
      </c>
      <c r="G298" s="206" t="str">
        <f t="shared" si="113"/>
        <v>47,35</v>
      </c>
      <c r="H298" s="206" t="str">
        <f t="shared" si="119"/>
        <v>47,35</v>
      </c>
      <c r="I298" s="206">
        <f t="shared" si="118"/>
        <v>50.35</v>
      </c>
      <c r="J298" s="218" t="s">
        <v>2225</v>
      </c>
      <c r="K298" s="207" t="str">
        <f t="shared" si="116"/>
        <v>756,43</v>
      </c>
      <c r="L298" s="214">
        <f t="shared" si="117"/>
        <v>757</v>
      </c>
      <c r="M298" s="209">
        <v>1</v>
      </c>
      <c r="N298" s="210">
        <v>60</v>
      </c>
      <c r="O298" s="211">
        <f t="shared" si="111"/>
        <v>817</v>
      </c>
      <c r="P298" s="212">
        <f t="shared" si="120"/>
        <v>817</v>
      </c>
      <c r="Q298" s="180"/>
      <c r="R298" s="180"/>
      <c r="S298" s="184">
        <v>16</v>
      </c>
      <c r="T298" s="184">
        <v>25</v>
      </c>
      <c r="U298" s="184">
        <f t="shared" si="112"/>
        <v>124</v>
      </c>
      <c r="V298" s="204">
        <f t="shared" si="115"/>
        <v>165</v>
      </c>
      <c r="Y298" s="199"/>
      <c r="Z298" s="199"/>
      <c r="AA298" s="199"/>
      <c r="AB298" s="199"/>
      <c r="AC298" s="199"/>
      <c r="AD298" s="199"/>
      <c r="AE298" s="199"/>
      <c r="AF298" s="199"/>
      <c r="AG298" s="199"/>
      <c r="AH298" s="199"/>
      <c r="AI298" s="199"/>
    </row>
    <row r="299" spans="1:35" s="199" customFormat="1" ht="12">
      <c r="A299" s="180" t="str">
        <f t="shared" si="107"/>
        <v>LW3810070Kolor</v>
      </c>
      <c r="B299" s="203" t="s">
        <v>1978</v>
      </c>
      <c r="C299" s="168" t="s">
        <v>2</v>
      </c>
      <c r="D299" s="204">
        <v>100</v>
      </c>
      <c r="E299" s="182">
        <v>70</v>
      </c>
      <c r="F299" s="218" t="s">
        <v>59</v>
      </c>
      <c r="G299" s="206" t="str">
        <f t="shared" si="113"/>
        <v>49,79</v>
      </c>
      <c r="H299" s="206" t="str">
        <f t="shared" si="119"/>
        <v>49,79</v>
      </c>
      <c r="I299" s="206">
        <f t="shared" si="118"/>
        <v>52.79</v>
      </c>
      <c r="J299" s="218" t="s">
        <v>2226</v>
      </c>
      <c r="K299" s="207" t="str">
        <f t="shared" si="116"/>
        <v>898,30</v>
      </c>
      <c r="L299" s="214">
        <f t="shared" si="117"/>
        <v>899</v>
      </c>
      <c r="M299" s="209">
        <v>1</v>
      </c>
      <c r="N299" s="210">
        <v>60</v>
      </c>
      <c r="O299" s="211">
        <f t="shared" si="111"/>
        <v>959</v>
      </c>
      <c r="P299" s="212">
        <f t="shared" si="120"/>
        <v>959</v>
      </c>
      <c r="Q299" s="180"/>
      <c r="R299" s="180"/>
      <c r="S299" s="184">
        <v>16</v>
      </c>
      <c r="T299" s="184">
        <v>25</v>
      </c>
      <c r="U299" s="184">
        <f t="shared" si="112"/>
        <v>124</v>
      </c>
      <c r="V299" s="204">
        <f t="shared" si="115"/>
        <v>165</v>
      </c>
    </row>
    <row r="300" spans="1:35" ht="12">
      <c r="A300" s="221" t="str">
        <f t="shared" ref="A300:A336" si="121">CONCATENATE(B300,D300,E300,C300)</f>
        <v>LW duble 1 10070Drewnopodobne</v>
      </c>
      <c r="B300" s="203" t="s">
        <v>90</v>
      </c>
      <c r="C300" s="168" t="s">
        <v>432</v>
      </c>
      <c r="D300" s="204">
        <v>100</v>
      </c>
      <c r="E300" s="182">
        <v>70</v>
      </c>
      <c r="F300" s="218" t="s">
        <v>1940</v>
      </c>
      <c r="G300" s="206" t="str">
        <f t="shared" si="113"/>
        <v>40,5</v>
      </c>
      <c r="H300" s="206" t="str">
        <f t="shared" si="119"/>
        <v>40,5</v>
      </c>
      <c r="I300" s="206">
        <f>H300+3</f>
        <v>43.5</v>
      </c>
      <c r="J300" s="215"/>
      <c r="K300" s="207">
        <f t="shared" ref="K300:K336" si="122">L226+(L263-L226)/2</f>
        <v>784.5</v>
      </c>
      <c r="L300" s="214">
        <f t="shared" si="117"/>
        <v>785</v>
      </c>
      <c r="M300" s="209">
        <v>1</v>
      </c>
      <c r="N300" s="210">
        <v>60</v>
      </c>
      <c r="O300" s="211">
        <f t="shared" ref="O300:O336" si="123">L300*M300+N300</f>
        <v>845</v>
      </c>
      <c r="P300" s="212">
        <f t="shared" si="120"/>
        <v>845</v>
      </c>
      <c r="Q300" s="180"/>
      <c r="R300" s="180"/>
      <c r="S300" s="184">
        <v>16</v>
      </c>
      <c r="T300" s="184">
        <v>25</v>
      </c>
      <c r="U300" s="184">
        <f t="shared" ref="U300:U336" si="124">IF(I300&lt;=$AA$6,$AB$5,IF(I300&lt;=$AA$16,$AB$7,IF(I300&lt;=$AA$18,$AB$17,IF(I300&lt;=$AA$20,AB$19,$AB$21))))</f>
        <v>79</v>
      </c>
      <c r="V300" s="204">
        <f t="shared" ref="V300:V336" si="125">SUM(S300:U300)</f>
        <v>120</v>
      </c>
      <c r="Y300" s="199"/>
      <c r="Z300" s="199"/>
      <c r="AA300" s="199"/>
      <c r="AB300" s="199"/>
      <c r="AC300" s="199"/>
      <c r="AD300" s="199"/>
      <c r="AE300" s="199"/>
      <c r="AF300" s="199"/>
      <c r="AG300" s="199"/>
      <c r="AH300" s="199"/>
      <c r="AI300" s="199"/>
    </row>
    <row r="301" spans="1:35" ht="12">
      <c r="A301" s="180" t="str">
        <f t="shared" si="121"/>
        <v>LW duble 2 10070Drewnopodobne</v>
      </c>
      <c r="B301" s="203" t="s">
        <v>91</v>
      </c>
      <c r="C301" s="168" t="s">
        <v>432</v>
      </c>
      <c r="D301" s="204">
        <v>100</v>
      </c>
      <c r="E301" s="182">
        <v>70</v>
      </c>
      <c r="F301" s="218" t="s">
        <v>2123</v>
      </c>
      <c r="G301" s="206" t="str">
        <f t="shared" si="113"/>
        <v>43,72</v>
      </c>
      <c r="H301" s="206" t="str">
        <f t="shared" si="119"/>
        <v>43,72</v>
      </c>
      <c r="I301" s="206">
        <f t="shared" ref="I301" si="126">H301+3</f>
        <v>46.72</v>
      </c>
      <c r="J301" s="216"/>
      <c r="K301" s="207">
        <f t="shared" si="122"/>
        <v>882.5</v>
      </c>
      <c r="L301" s="214">
        <f t="shared" si="117"/>
        <v>883</v>
      </c>
      <c r="M301" s="209">
        <v>1</v>
      </c>
      <c r="N301" s="210">
        <v>60</v>
      </c>
      <c r="O301" s="211">
        <f t="shared" si="123"/>
        <v>943</v>
      </c>
      <c r="P301" s="212">
        <f t="shared" si="120"/>
        <v>943</v>
      </c>
      <c r="Q301" s="180"/>
      <c r="R301" s="180"/>
      <c r="S301" s="184">
        <v>16</v>
      </c>
      <c r="T301" s="184">
        <v>25</v>
      </c>
      <c r="U301" s="184">
        <f t="shared" si="124"/>
        <v>79</v>
      </c>
      <c r="V301" s="204">
        <f t="shared" si="125"/>
        <v>120</v>
      </c>
      <c r="Y301" s="199"/>
      <c r="Z301" s="199"/>
      <c r="AA301" s="199"/>
      <c r="AB301" s="199"/>
      <c r="AC301" s="199"/>
      <c r="AD301" s="199"/>
      <c r="AE301" s="199"/>
      <c r="AF301" s="199"/>
      <c r="AG301" s="199"/>
      <c r="AH301" s="199"/>
      <c r="AI301" s="199"/>
    </row>
    <row r="302" spans="1:35" ht="12">
      <c r="A302" s="180" t="str">
        <f t="shared" si="121"/>
        <v>LW duble 310070Drewnopodobne</v>
      </c>
      <c r="B302" s="203" t="s">
        <v>1750</v>
      </c>
      <c r="C302" s="168" t="s">
        <v>432</v>
      </c>
      <c r="D302" s="204">
        <v>100</v>
      </c>
      <c r="E302" s="182">
        <v>70</v>
      </c>
      <c r="F302" s="218" t="s">
        <v>2124</v>
      </c>
      <c r="G302" s="206" t="str">
        <f t="shared" si="113"/>
        <v>44,98</v>
      </c>
      <c r="H302" s="206" t="str">
        <f t="shared" si="119"/>
        <v>44,98</v>
      </c>
      <c r="I302" s="206">
        <f t="shared" ref="I302:I322" si="127">H302+3</f>
        <v>47.98</v>
      </c>
      <c r="J302" s="216"/>
      <c r="K302" s="207">
        <f t="shared" si="122"/>
        <v>946.5</v>
      </c>
      <c r="L302" s="214">
        <f t="shared" si="117"/>
        <v>947</v>
      </c>
      <c r="M302" s="209">
        <v>1</v>
      </c>
      <c r="N302" s="210">
        <v>60</v>
      </c>
      <c r="O302" s="211">
        <f t="shared" si="123"/>
        <v>1007</v>
      </c>
      <c r="P302" s="212">
        <f t="shared" si="120"/>
        <v>1007</v>
      </c>
      <c r="Q302" s="180"/>
      <c r="R302" s="180"/>
      <c r="S302" s="184">
        <v>16</v>
      </c>
      <c r="T302" s="184">
        <v>25</v>
      </c>
      <c r="U302" s="184">
        <f t="shared" si="124"/>
        <v>79</v>
      </c>
      <c r="V302" s="204">
        <f t="shared" si="125"/>
        <v>120</v>
      </c>
      <c r="Y302" s="199"/>
      <c r="Z302" s="199"/>
      <c r="AA302" s="199"/>
      <c r="AB302" s="199"/>
      <c r="AC302" s="199"/>
      <c r="AD302" s="199"/>
      <c r="AE302" s="199"/>
      <c r="AF302" s="199"/>
      <c r="AG302" s="199"/>
      <c r="AH302" s="199"/>
      <c r="AI302" s="199"/>
    </row>
    <row r="303" spans="1:35" ht="12">
      <c r="A303" s="180" t="str">
        <f t="shared" si="121"/>
        <v>LW1 10070Drewnopodobne</v>
      </c>
      <c r="B303" s="203" t="s">
        <v>93</v>
      </c>
      <c r="C303" s="168" t="s">
        <v>432</v>
      </c>
      <c r="D303" s="204">
        <v>100</v>
      </c>
      <c r="E303" s="182">
        <v>70</v>
      </c>
      <c r="F303" s="218" t="s">
        <v>2125</v>
      </c>
      <c r="G303" s="206" t="str">
        <f t="shared" si="113"/>
        <v>31,51</v>
      </c>
      <c r="H303" s="206" t="str">
        <f t="shared" si="119"/>
        <v>31,51</v>
      </c>
      <c r="I303" s="206">
        <f t="shared" si="127"/>
        <v>34.510000000000005</v>
      </c>
      <c r="J303" s="216"/>
      <c r="K303" s="207">
        <f t="shared" si="122"/>
        <v>488</v>
      </c>
      <c r="L303" s="214">
        <f t="shared" si="117"/>
        <v>488</v>
      </c>
      <c r="M303" s="209">
        <v>1</v>
      </c>
      <c r="N303" s="210">
        <v>60</v>
      </c>
      <c r="O303" s="211">
        <f t="shared" si="123"/>
        <v>548</v>
      </c>
      <c r="P303" s="212">
        <f t="shared" si="120"/>
        <v>548</v>
      </c>
      <c r="Q303" s="180"/>
      <c r="R303" s="180"/>
      <c r="S303" s="184">
        <v>16</v>
      </c>
      <c r="T303" s="184">
        <v>25</v>
      </c>
      <c r="U303" s="184">
        <f t="shared" si="124"/>
        <v>69</v>
      </c>
      <c r="V303" s="204">
        <f t="shared" si="125"/>
        <v>110</v>
      </c>
      <c r="Y303" s="199"/>
      <c r="Z303" s="199"/>
      <c r="AA303" s="199"/>
      <c r="AB303" s="199"/>
      <c r="AC303" s="199"/>
      <c r="AD303" s="199"/>
      <c r="AE303" s="199"/>
      <c r="AF303" s="199"/>
      <c r="AG303" s="199"/>
      <c r="AH303" s="199"/>
      <c r="AI303" s="199"/>
    </row>
    <row r="304" spans="1:35" ht="12">
      <c r="A304" s="180" t="str">
        <f t="shared" si="121"/>
        <v>LW2 10070Drewnopodobne</v>
      </c>
      <c r="B304" s="203" t="s">
        <v>104</v>
      </c>
      <c r="C304" s="168" t="s">
        <v>432</v>
      </c>
      <c r="D304" s="204">
        <v>100</v>
      </c>
      <c r="E304" s="182">
        <v>70</v>
      </c>
      <c r="F304" s="218" t="s">
        <v>2126</v>
      </c>
      <c r="G304" s="206" t="str">
        <f t="shared" si="113"/>
        <v>37,4</v>
      </c>
      <c r="H304" s="206" t="str">
        <f t="shared" si="119"/>
        <v>37,4</v>
      </c>
      <c r="I304" s="206">
        <f t="shared" si="127"/>
        <v>40.4</v>
      </c>
      <c r="J304" s="216"/>
      <c r="K304" s="207">
        <f t="shared" si="122"/>
        <v>550</v>
      </c>
      <c r="L304" s="214">
        <f t="shared" si="117"/>
        <v>550</v>
      </c>
      <c r="M304" s="209">
        <v>1</v>
      </c>
      <c r="N304" s="210">
        <v>60</v>
      </c>
      <c r="O304" s="211">
        <f t="shared" si="123"/>
        <v>610</v>
      </c>
      <c r="P304" s="212">
        <f t="shared" si="120"/>
        <v>610</v>
      </c>
      <c r="Q304" s="180"/>
      <c r="R304" s="180"/>
      <c r="S304" s="184">
        <v>16</v>
      </c>
      <c r="T304" s="184">
        <v>25</v>
      </c>
      <c r="U304" s="184">
        <f t="shared" si="124"/>
        <v>79</v>
      </c>
      <c r="V304" s="204">
        <f t="shared" si="125"/>
        <v>120</v>
      </c>
      <c r="Y304" s="199"/>
      <c r="Z304" s="199"/>
      <c r="AA304" s="199"/>
      <c r="AB304" s="199"/>
      <c r="AC304" s="199"/>
      <c r="AD304" s="199"/>
      <c r="AE304" s="199"/>
      <c r="AF304" s="199"/>
      <c r="AG304" s="199"/>
      <c r="AH304" s="199"/>
      <c r="AI304" s="199"/>
    </row>
    <row r="305" spans="1:35" ht="12">
      <c r="A305" s="180" t="str">
        <f t="shared" si="121"/>
        <v>LW3 10070Drewnopodobne</v>
      </c>
      <c r="B305" s="203" t="s">
        <v>106</v>
      </c>
      <c r="C305" s="168" t="s">
        <v>432</v>
      </c>
      <c r="D305" s="204">
        <v>100</v>
      </c>
      <c r="E305" s="182">
        <v>70</v>
      </c>
      <c r="F305" s="218" t="s">
        <v>2127</v>
      </c>
      <c r="G305" s="206" t="str">
        <f t="shared" si="113"/>
        <v>38,73</v>
      </c>
      <c r="H305" s="206" t="str">
        <f t="shared" si="119"/>
        <v>38,73</v>
      </c>
      <c r="I305" s="206">
        <f t="shared" si="127"/>
        <v>41.73</v>
      </c>
      <c r="J305" s="216"/>
      <c r="K305" s="207">
        <f t="shared" si="122"/>
        <v>567</v>
      </c>
      <c r="L305" s="214">
        <f t="shared" si="117"/>
        <v>567</v>
      </c>
      <c r="M305" s="209">
        <v>1</v>
      </c>
      <c r="N305" s="210">
        <v>60</v>
      </c>
      <c r="O305" s="211">
        <f t="shared" si="123"/>
        <v>627</v>
      </c>
      <c r="P305" s="212">
        <f t="shared" si="120"/>
        <v>627</v>
      </c>
      <c r="Q305" s="180"/>
      <c r="R305" s="180"/>
      <c r="S305" s="184">
        <v>16</v>
      </c>
      <c r="T305" s="184">
        <v>25</v>
      </c>
      <c r="U305" s="184">
        <f t="shared" si="124"/>
        <v>79</v>
      </c>
      <c r="V305" s="204">
        <f t="shared" si="125"/>
        <v>120</v>
      </c>
      <c r="Y305" s="199"/>
      <c r="Z305" s="199"/>
      <c r="AA305" s="199"/>
      <c r="AB305" s="199"/>
      <c r="AC305" s="199"/>
      <c r="AD305" s="199"/>
      <c r="AE305" s="199"/>
      <c r="AF305" s="199"/>
      <c r="AG305" s="199"/>
      <c r="AH305" s="199"/>
      <c r="AI305" s="199"/>
    </row>
    <row r="306" spans="1:35" ht="12">
      <c r="A306" s="180" t="str">
        <f t="shared" si="121"/>
        <v>LW4 10070Drewnopodobne</v>
      </c>
      <c r="B306" s="203" t="s">
        <v>107</v>
      </c>
      <c r="C306" s="168" t="s">
        <v>432</v>
      </c>
      <c r="D306" s="204">
        <v>100</v>
      </c>
      <c r="E306" s="182">
        <v>70</v>
      </c>
      <c r="F306" s="218" t="s">
        <v>2128</v>
      </c>
      <c r="G306" s="206" t="str">
        <f t="shared" si="113"/>
        <v>42,48</v>
      </c>
      <c r="H306" s="206" t="str">
        <f t="shared" si="119"/>
        <v>42,48</v>
      </c>
      <c r="I306" s="206">
        <f t="shared" si="127"/>
        <v>45.48</v>
      </c>
      <c r="J306" s="216"/>
      <c r="K306" s="207">
        <f t="shared" si="122"/>
        <v>667.5</v>
      </c>
      <c r="L306" s="214">
        <f t="shared" si="117"/>
        <v>668</v>
      </c>
      <c r="M306" s="209">
        <v>1</v>
      </c>
      <c r="N306" s="210">
        <v>60</v>
      </c>
      <c r="O306" s="211">
        <f t="shared" si="123"/>
        <v>728</v>
      </c>
      <c r="P306" s="212">
        <f t="shared" si="120"/>
        <v>728</v>
      </c>
      <c r="Q306" s="180"/>
      <c r="R306" s="180"/>
      <c r="S306" s="184">
        <v>16</v>
      </c>
      <c r="T306" s="184">
        <v>25</v>
      </c>
      <c r="U306" s="184">
        <f t="shared" si="124"/>
        <v>79</v>
      </c>
      <c r="V306" s="204">
        <f t="shared" si="125"/>
        <v>120</v>
      </c>
      <c r="Y306" s="199"/>
      <c r="Z306" s="199"/>
      <c r="AA306" s="199"/>
      <c r="AB306" s="199"/>
      <c r="AC306" s="199"/>
      <c r="AD306" s="199"/>
      <c r="AE306" s="199"/>
      <c r="AF306" s="199"/>
      <c r="AG306" s="199"/>
      <c r="AH306" s="199"/>
      <c r="AI306" s="199"/>
    </row>
    <row r="307" spans="1:35" ht="12">
      <c r="A307" s="180" t="str">
        <f t="shared" si="121"/>
        <v>LW5 10070Drewnopodobne</v>
      </c>
      <c r="B307" s="203" t="s">
        <v>108</v>
      </c>
      <c r="C307" s="168" t="s">
        <v>432</v>
      </c>
      <c r="D307" s="204">
        <v>100</v>
      </c>
      <c r="E307" s="182">
        <v>70</v>
      </c>
      <c r="F307" s="218" t="s">
        <v>2129</v>
      </c>
      <c r="G307" s="206" t="str">
        <f t="shared" si="113"/>
        <v>42,59</v>
      </c>
      <c r="H307" s="206" t="str">
        <f t="shared" si="119"/>
        <v>42,59</v>
      </c>
      <c r="I307" s="206">
        <f t="shared" si="127"/>
        <v>45.59</v>
      </c>
      <c r="J307" s="216"/>
      <c r="K307" s="207">
        <f t="shared" si="122"/>
        <v>673</v>
      </c>
      <c r="L307" s="214">
        <f t="shared" si="117"/>
        <v>673</v>
      </c>
      <c r="M307" s="209">
        <v>1</v>
      </c>
      <c r="N307" s="210">
        <v>60</v>
      </c>
      <c r="O307" s="211">
        <f t="shared" si="123"/>
        <v>733</v>
      </c>
      <c r="P307" s="212">
        <f t="shared" si="120"/>
        <v>733</v>
      </c>
      <c r="Q307" s="180"/>
      <c r="R307" s="180"/>
      <c r="S307" s="184">
        <v>16</v>
      </c>
      <c r="T307" s="184">
        <v>25</v>
      </c>
      <c r="U307" s="184">
        <f t="shared" si="124"/>
        <v>79</v>
      </c>
      <c r="V307" s="204">
        <f t="shared" si="125"/>
        <v>120</v>
      </c>
      <c r="Y307" s="199"/>
      <c r="Z307" s="199"/>
      <c r="AA307" s="199"/>
      <c r="AB307" s="199"/>
      <c r="AC307" s="199"/>
      <c r="AD307" s="199"/>
      <c r="AE307" s="199"/>
      <c r="AF307" s="199"/>
      <c r="AG307" s="199"/>
      <c r="AH307" s="199"/>
      <c r="AI307" s="199"/>
    </row>
    <row r="308" spans="1:35" ht="12">
      <c r="A308" s="180" t="str">
        <f t="shared" si="121"/>
        <v>LW6 10070Drewnopodobne</v>
      </c>
      <c r="B308" s="203" t="s">
        <v>109</v>
      </c>
      <c r="C308" s="168" t="s">
        <v>432</v>
      </c>
      <c r="D308" s="204">
        <v>100</v>
      </c>
      <c r="E308" s="182">
        <v>70</v>
      </c>
      <c r="F308" s="218" t="s">
        <v>47</v>
      </c>
      <c r="G308" s="206" t="str">
        <f t="shared" si="113"/>
        <v>46,89</v>
      </c>
      <c r="H308" s="206" t="str">
        <f t="shared" si="119"/>
        <v>46,89</v>
      </c>
      <c r="I308" s="206">
        <f t="shared" si="127"/>
        <v>49.89</v>
      </c>
      <c r="J308" s="216"/>
      <c r="K308" s="207">
        <f t="shared" si="122"/>
        <v>771</v>
      </c>
      <c r="L308" s="214">
        <f t="shared" si="117"/>
        <v>771</v>
      </c>
      <c r="M308" s="209">
        <v>1</v>
      </c>
      <c r="N308" s="210">
        <v>60</v>
      </c>
      <c r="O308" s="211">
        <f t="shared" si="123"/>
        <v>831</v>
      </c>
      <c r="P308" s="212">
        <f t="shared" si="120"/>
        <v>831</v>
      </c>
      <c r="Q308" s="180"/>
      <c r="R308" s="180"/>
      <c r="S308" s="184">
        <v>16</v>
      </c>
      <c r="T308" s="184">
        <v>25</v>
      </c>
      <c r="U308" s="184">
        <f t="shared" si="124"/>
        <v>79</v>
      </c>
      <c r="V308" s="204">
        <f t="shared" si="125"/>
        <v>120</v>
      </c>
      <c r="Y308" s="199"/>
      <c r="Z308" s="199"/>
      <c r="AA308" s="199"/>
      <c r="AB308" s="199"/>
      <c r="AC308" s="199"/>
      <c r="AD308" s="199"/>
      <c r="AE308" s="199"/>
      <c r="AF308" s="199"/>
      <c r="AG308" s="199"/>
      <c r="AH308" s="199"/>
      <c r="AI308" s="199"/>
    </row>
    <row r="309" spans="1:35" ht="12">
      <c r="A309" s="180" t="str">
        <f t="shared" si="121"/>
        <v>LW7 10070Drewnopodobne</v>
      </c>
      <c r="B309" s="203" t="s">
        <v>110</v>
      </c>
      <c r="C309" s="168" t="s">
        <v>432</v>
      </c>
      <c r="D309" s="204">
        <v>100</v>
      </c>
      <c r="E309" s="182">
        <v>70</v>
      </c>
      <c r="F309" s="218" t="s">
        <v>2130</v>
      </c>
      <c r="G309" s="206" t="str">
        <f t="shared" si="113"/>
        <v>41,41</v>
      </c>
      <c r="H309" s="206" t="str">
        <f t="shared" si="119"/>
        <v>41,41</v>
      </c>
      <c r="I309" s="206">
        <f t="shared" si="127"/>
        <v>44.41</v>
      </c>
      <c r="J309" s="216"/>
      <c r="K309" s="207">
        <f t="shared" si="122"/>
        <v>663.5</v>
      </c>
      <c r="L309" s="214">
        <f t="shared" si="117"/>
        <v>664</v>
      </c>
      <c r="M309" s="209">
        <v>1</v>
      </c>
      <c r="N309" s="210">
        <v>60</v>
      </c>
      <c r="O309" s="211">
        <f t="shared" si="123"/>
        <v>724</v>
      </c>
      <c r="P309" s="212">
        <f t="shared" si="120"/>
        <v>724</v>
      </c>
      <c r="Q309" s="180"/>
      <c r="R309" s="180"/>
      <c r="S309" s="184">
        <v>16</v>
      </c>
      <c r="T309" s="184">
        <v>25</v>
      </c>
      <c r="U309" s="184">
        <f t="shared" si="124"/>
        <v>79</v>
      </c>
      <c r="V309" s="204">
        <f t="shared" si="125"/>
        <v>120</v>
      </c>
      <c r="Y309" s="199"/>
      <c r="Z309" s="199"/>
      <c r="AA309" s="199"/>
      <c r="AB309" s="199"/>
      <c r="AC309" s="199"/>
      <c r="AD309" s="199"/>
      <c r="AE309" s="199"/>
      <c r="AF309" s="199"/>
      <c r="AG309" s="199"/>
      <c r="AH309" s="199"/>
      <c r="AI309" s="199"/>
    </row>
    <row r="310" spans="1:35" ht="12">
      <c r="A310" s="180" t="str">
        <f t="shared" si="121"/>
        <v>LW8 10070Drewnopodobne</v>
      </c>
      <c r="B310" s="203" t="s">
        <v>111</v>
      </c>
      <c r="C310" s="168" t="s">
        <v>432</v>
      </c>
      <c r="D310" s="204">
        <v>100</v>
      </c>
      <c r="E310" s="182">
        <v>70</v>
      </c>
      <c r="F310" s="218" t="s">
        <v>2131</v>
      </c>
      <c r="G310" s="206" t="str">
        <f t="shared" si="113"/>
        <v>43,7</v>
      </c>
      <c r="H310" s="206" t="str">
        <f t="shared" si="119"/>
        <v>43,7</v>
      </c>
      <c r="I310" s="206">
        <f t="shared" si="127"/>
        <v>46.7</v>
      </c>
      <c r="J310" s="216"/>
      <c r="K310" s="207">
        <f t="shared" si="122"/>
        <v>722.5</v>
      </c>
      <c r="L310" s="214">
        <f t="shared" si="117"/>
        <v>723</v>
      </c>
      <c r="M310" s="209">
        <v>1</v>
      </c>
      <c r="N310" s="210">
        <v>60</v>
      </c>
      <c r="O310" s="211">
        <f t="shared" si="123"/>
        <v>783</v>
      </c>
      <c r="P310" s="212">
        <f t="shared" si="120"/>
        <v>783</v>
      </c>
      <c r="Q310" s="180"/>
      <c r="R310" s="180"/>
      <c r="S310" s="184">
        <v>16</v>
      </c>
      <c r="T310" s="184">
        <v>25</v>
      </c>
      <c r="U310" s="184">
        <f t="shared" si="124"/>
        <v>79</v>
      </c>
      <c r="V310" s="204">
        <f t="shared" si="125"/>
        <v>120</v>
      </c>
      <c r="Y310" s="199"/>
      <c r="Z310" s="199"/>
      <c r="AA310" s="199"/>
      <c r="AB310" s="199"/>
      <c r="AC310" s="199"/>
      <c r="AD310" s="199"/>
      <c r="AE310" s="199"/>
      <c r="AF310" s="199"/>
      <c r="AG310" s="199"/>
      <c r="AH310" s="199"/>
      <c r="AI310" s="199"/>
    </row>
    <row r="311" spans="1:35" ht="12">
      <c r="A311" s="180" t="str">
        <f t="shared" si="121"/>
        <v>LW9 10070Drewnopodobne</v>
      </c>
      <c r="B311" s="203" t="s">
        <v>112</v>
      </c>
      <c r="C311" s="168" t="s">
        <v>432</v>
      </c>
      <c r="D311" s="204">
        <v>100</v>
      </c>
      <c r="E311" s="182">
        <v>70</v>
      </c>
      <c r="F311" s="218" t="s">
        <v>2132</v>
      </c>
      <c r="G311" s="206" t="str">
        <f t="shared" si="113"/>
        <v>42,71</v>
      </c>
      <c r="H311" s="206" t="str">
        <f t="shared" si="119"/>
        <v>42,71</v>
      </c>
      <c r="I311" s="206">
        <f t="shared" si="127"/>
        <v>45.71</v>
      </c>
      <c r="J311" s="216"/>
      <c r="K311" s="207">
        <f t="shared" si="122"/>
        <v>739.5</v>
      </c>
      <c r="L311" s="214">
        <f t="shared" si="117"/>
        <v>740</v>
      </c>
      <c r="M311" s="209">
        <v>1</v>
      </c>
      <c r="N311" s="210">
        <v>60</v>
      </c>
      <c r="O311" s="211">
        <f t="shared" si="123"/>
        <v>800</v>
      </c>
      <c r="P311" s="212">
        <f t="shared" si="120"/>
        <v>800</v>
      </c>
      <c r="Q311" s="180"/>
      <c r="R311" s="180"/>
      <c r="S311" s="184">
        <v>16</v>
      </c>
      <c r="T311" s="184">
        <v>25</v>
      </c>
      <c r="U311" s="184">
        <f t="shared" si="124"/>
        <v>79</v>
      </c>
      <c r="V311" s="204">
        <f t="shared" si="125"/>
        <v>120</v>
      </c>
      <c r="Y311" s="199"/>
      <c r="Z311" s="199"/>
      <c r="AA311" s="199"/>
      <c r="AB311" s="199"/>
      <c r="AC311" s="199"/>
      <c r="AD311" s="199"/>
      <c r="AE311" s="199"/>
      <c r="AF311" s="199"/>
      <c r="AG311" s="199"/>
      <c r="AH311" s="199"/>
      <c r="AI311" s="199"/>
    </row>
    <row r="312" spans="1:35" ht="12">
      <c r="A312" s="180" t="str">
        <f t="shared" si="121"/>
        <v>LW10 10070Drewnopodobne</v>
      </c>
      <c r="B312" s="203" t="s">
        <v>94</v>
      </c>
      <c r="C312" s="168" t="s">
        <v>432</v>
      </c>
      <c r="D312" s="204">
        <v>100</v>
      </c>
      <c r="E312" s="182">
        <v>70</v>
      </c>
      <c r="F312" s="218" t="s">
        <v>2133</v>
      </c>
      <c r="G312" s="206" t="str">
        <f t="shared" si="113"/>
        <v>45</v>
      </c>
      <c r="H312" s="206" t="str">
        <f t="shared" si="119"/>
        <v>45</v>
      </c>
      <c r="I312" s="206">
        <f t="shared" si="127"/>
        <v>48</v>
      </c>
      <c r="J312" s="216"/>
      <c r="K312" s="207">
        <f t="shared" si="122"/>
        <v>821</v>
      </c>
      <c r="L312" s="214">
        <f t="shared" si="117"/>
        <v>821</v>
      </c>
      <c r="M312" s="209">
        <v>1</v>
      </c>
      <c r="N312" s="210">
        <v>60</v>
      </c>
      <c r="O312" s="211">
        <f t="shared" si="123"/>
        <v>881</v>
      </c>
      <c r="P312" s="212">
        <f t="shared" si="120"/>
        <v>881</v>
      </c>
      <c r="Q312" s="180"/>
      <c r="R312" s="180"/>
      <c r="S312" s="184">
        <v>16</v>
      </c>
      <c r="T312" s="184">
        <v>25</v>
      </c>
      <c r="U312" s="184">
        <f t="shared" si="124"/>
        <v>79</v>
      </c>
      <c r="V312" s="204">
        <f t="shared" si="125"/>
        <v>120</v>
      </c>
      <c r="Y312" s="199"/>
      <c r="Z312" s="199"/>
      <c r="AA312" s="199"/>
      <c r="AB312" s="199"/>
      <c r="AC312" s="199"/>
      <c r="AD312" s="199"/>
      <c r="AE312" s="199"/>
      <c r="AF312" s="199"/>
      <c r="AG312" s="199"/>
      <c r="AH312" s="199"/>
      <c r="AI312" s="199"/>
    </row>
    <row r="313" spans="1:35" ht="12">
      <c r="A313" s="180" t="str">
        <f t="shared" si="121"/>
        <v>LW11 10070Drewnopodobne</v>
      </c>
      <c r="B313" s="203" t="s">
        <v>95</v>
      </c>
      <c r="C313" s="168" t="s">
        <v>432</v>
      </c>
      <c r="D313" s="204">
        <v>100</v>
      </c>
      <c r="E313" s="182">
        <v>70</v>
      </c>
      <c r="F313" s="218" t="s">
        <v>82</v>
      </c>
      <c r="G313" s="206" t="str">
        <f t="shared" si="113"/>
        <v>46,69</v>
      </c>
      <c r="H313" s="206" t="str">
        <f t="shared" si="119"/>
        <v>46,69</v>
      </c>
      <c r="I313" s="206">
        <f t="shared" si="127"/>
        <v>49.69</v>
      </c>
      <c r="J313" s="216"/>
      <c r="K313" s="207">
        <f t="shared" si="122"/>
        <v>683</v>
      </c>
      <c r="L313" s="214">
        <f t="shared" si="117"/>
        <v>683</v>
      </c>
      <c r="M313" s="209">
        <v>1</v>
      </c>
      <c r="N313" s="210">
        <v>60</v>
      </c>
      <c r="O313" s="211">
        <f t="shared" si="123"/>
        <v>743</v>
      </c>
      <c r="P313" s="212">
        <f t="shared" si="120"/>
        <v>743</v>
      </c>
      <c r="Q313" s="180"/>
      <c r="R313" s="180"/>
      <c r="S313" s="184">
        <v>16</v>
      </c>
      <c r="T313" s="184">
        <v>25</v>
      </c>
      <c r="U313" s="184">
        <f t="shared" si="124"/>
        <v>79</v>
      </c>
      <c r="V313" s="204">
        <f t="shared" si="125"/>
        <v>120</v>
      </c>
      <c r="Y313" s="199"/>
      <c r="Z313" s="199"/>
      <c r="AA313" s="199"/>
      <c r="AB313" s="199"/>
      <c r="AC313" s="199"/>
      <c r="AD313" s="199"/>
      <c r="AE313" s="199"/>
      <c r="AF313" s="199"/>
      <c r="AG313" s="199"/>
      <c r="AH313" s="199"/>
      <c r="AI313" s="199"/>
    </row>
    <row r="314" spans="1:35" ht="12">
      <c r="A314" s="180" t="str">
        <f t="shared" si="121"/>
        <v>LW12 10070Drewnopodobne</v>
      </c>
      <c r="B314" s="203" t="s">
        <v>96</v>
      </c>
      <c r="C314" s="168" t="s">
        <v>432</v>
      </c>
      <c r="D314" s="204">
        <v>100</v>
      </c>
      <c r="E314" s="182">
        <v>70</v>
      </c>
      <c r="F314" s="218" t="s">
        <v>2134</v>
      </c>
      <c r="G314" s="206" t="str">
        <f t="shared" si="113"/>
        <v>48,98</v>
      </c>
      <c r="H314" s="206" t="str">
        <f t="shared" si="119"/>
        <v>48,98</v>
      </c>
      <c r="I314" s="206">
        <f t="shared" si="127"/>
        <v>51.98</v>
      </c>
      <c r="J314" s="216"/>
      <c r="K314" s="207">
        <f t="shared" si="122"/>
        <v>810.5</v>
      </c>
      <c r="L314" s="214">
        <f t="shared" si="117"/>
        <v>811</v>
      </c>
      <c r="M314" s="209">
        <v>1</v>
      </c>
      <c r="N314" s="210">
        <v>60</v>
      </c>
      <c r="O314" s="211">
        <f t="shared" si="123"/>
        <v>871</v>
      </c>
      <c r="P314" s="212">
        <f t="shared" si="120"/>
        <v>871</v>
      </c>
      <c r="Q314" s="180"/>
      <c r="R314" s="180"/>
      <c r="S314" s="184">
        <v>16</v>
      </c>
      <c r="T314" s="184">
        <v>25</v>
      </c>
      <c r="U314" s="184">
        <f t="shared" si="124"/>
        <v>124</v>
      </c>
      <c r="V314" s="204">
        <f t="shared" si="125"/>
        <v>165</v>
      </c>
      <c r="Y314" s="199"/>
      <c r="Z314" s="199"/>
      <c r="AA314" s="199"/>
      <c r="AB314" s="199"/>
      <c r="AC314" s="199"/>
      <c r="AD314" s="199"/>
      <c r="AE314" s="199"/>
      <c r="AF314" s="199"/>
      <c r="AG314" s="199"/>
      <c r="AH314" s="199"/>
      <c r="AI314" s="199"/>
    </row>
    <row r="315" spans="1:35" ht="12">
      <c r="A315" s="180" t="str">
        <f t="shared" si="121"/>
        <v>LW13 10070Drewnopodobne</v>
      </c>
      <c r="B315" s="203" t="s">
        <v>97</v>
      </c>
      <c r="C315" s="168" t="s">
        <v>432</v>
      </c>
      <c r="D315" s="204">
        <v>100</v>
      </c>
      <c r="E315" s="182">
        <v>70</v>
      </c>
      <c r="F315" s="218" t="s">
        <v>2135</v>
      </c>
      <c r="G315" s="206" t="str">
        <f t="shared" si="113"/>
        <v>47,47</v>
      </c>
      <c r="H315" s="206" t="str">
        <f t="shared" si="119"/>
        <v>47,47</v>
      </c>
      <c r="I315" s="206">
        <f t="shared" si="127"/>
        <v>50.47</v>
      </c>
      <c r="J315" s="216"/>
      <c r="K315" s="207">
        <f t="shared" si="122"/>
        <v>783</v>
      </c>
      <c r="L315" s="214">
        <f t="shared" si="117"/>
        <v>783</v>
      </c>
      <c r="M315" s="209">
        <v>1</v>
      </c>
      <c r="N315" s="210">
        <v>60</v>
      </c>
      <c r="O315" s="211">
        <f t="shared" si="123"/>
        <v>843</v>
      </c>
      <c r="P315" s="212">
        <f t="shared" si="120"/>
        <v>843</v>
      </c>
      <c r="Q315" s="180"/>
      <c r="R315" s="180"/>
      <c r="S315" s="184">
        <v>16</v>
      </c>
      <c r="T315" s="184">
        <v>25</v>
      </c>
      <c r="U315" s="184">
        <f t="shared" si="124"/>
        <v>124</v>
      </c>
      <c r="V315" s="204">
        <f t="shared" si="125"/>
        <v>165</v>
      </c>
      <c r="Y315" s="199"/>
      <c r="Z315" s="199"/>
      <c r="AA315" s="199"/>
      <c r="AB315" s="199"/>
      <c r="AC315" s="199"/>
      <c r="AD315" s="199"/>
      <c r="AE315" s="199"/>
      <c r="AF315" s="199"/>
      <c r="AG315" s="199"/>
      <c r="AH315" s="199"/>
      <c r="AI315" s="199"/>
    </row>
    <row r="316" spans="1:35" ht="12">
      <c r="A316" s="180" t="str">
        <f t="shared" si="121"/>
        <v>LW14 10070Drewnopodobne</v>
      </c>
      <c r="B316" s="203" t="s">
        <v>98</v>
      </c>
      <c r="C316" s="168" t="s">
        <v>432</v>
      </c>
      <c r="D316" s="204">
        <v>100</v>
      </c>
      <c r="E316" s="182">
        <v>70</v>
      </c>
      <c r="F316" s="218" t="s">
        <v>2136</v>
      </c>
      <c r="G316" s="206" t="str">
        <f t="shared" si="113"/>
        <v>49,13</v>
      </c>
      <c r="H316" s="206" t="str">
        <f t="shared" ref="H316" si="128">MID(G316,1,5)</f>
        <v>49,13</v>
      </c>
      <c r="I316" s="206">
        <f t="shared" si="127"/>
        <v>52.13</v>
      </c>
      <c r="J316" s="216"/>
      <c r="K316" s="207">
        <f t="shared" si="122"/>
        <v>868.5</v>
      </c>
      <c r="L316" s="214">
        <f t="shared" si="117"/>
        <v>869</v>
      </c>
      <c r="M316" s="209">
        <v>1</v>
      </c>
      <c r="N316" s="210">
        <v>60</v>
      </c>
      <c r="O316" s="211">
        <f t="shared" si="123"/>
        <v>929</v>
      </c>
      <c r="P316" s="212">
        <f t="shared" si="120"/>
        <v>929</v>
      </c>
      <c r="Q316" s="180"/>
      <c r="R316" s="180"/>
      <c r="S316" s="184">
        <v>16</v>
      </c>
      <c r="T316" s="184">
        <v>25</v>
      </c>
      <c r="U316" s="184">
        <f t="shared" si="124"/>
        <v>124</v>
      </c>
      <c r="V316" s="204">
        <f t="shared" si="125"/>
        <v>165</v>
      </c>
      <c r="Y316" s="199"/>
      <c r="Z316" s="199"/>
      <c r="AA316" s="199"/>
      <c r="AB316" s="199"/>
      <c r="AC316" s="199"/>
      <c r="AD316" s="199"/>
      <c r="AE316" s="199"/>
      <c r="AF316" s="199"/>
      <c r="AG316" s="199"/>
      <c r="AH316" s="199"/>
      <c r="AI316" s="199"/>
    </row>
    <row r="317" spans="1:35" ht="12">
      <c r="A317" s="180" t="str">
        <f t="shared" si="121"/>
        <v>LW15 10070Drewnopodobne</v>
      </c>
      <c r="B317" s="203" t="s">
        <v>99</v>
      </c>
      <c r="C317" s="168" t="s">
        <v>432</v>
      </c>
      <c r="D317" s="204">
        <v>100</v>
      </c>
      <c r="E317" s="182">
        <v>70</v>
      </c>
      <c r="F317" s="218" t="s">
        <v>2137</v>
      </c>
      <c r="G317" s="206" t="str">
        <f t="shared" si="113"/>
        <v>46,15</v>
      </c>
      <c r="H317" s="206" t="str">
        <f t="shared" ref="H317" si="129">MID(G317,1,5)</f>
        <v>46,15</v>
      </c>
      <c r="I317" s="206">
        <f t="shared" si="127"/>
        <v>49.15</v>
      </c>
      <c r="J317" s="216"/>
      <c r="K317" s="207">
        <f t="shared" si="122"/>
        <v>677.5</v>
      </c>
      <c r="L317" s="214">
        <f t="shared" si="117"/>
        <v>678</v>
      </c>
      <c r="M317" s="209">
        <v>1</v>
      </c>
      <c r="N317" s="210">
        <v>60</v>
      </c>
      <c r="O317" s="211">
        <f t="shared" si="123"/>
        <v>738</v>
      </c>
      <c r="P317" s="212">
        <f t="shared" si="120"/>
        <v>738</v>
      </c>
      <c r="Q317" s="180"/>
      <c r="R317" s="180"/>
      <c r="S317" s="184">
        <v>16</v>
      </c>
      <c r="T317" s="184">
        <v>25</v>
      </c>
      <c r="U317" s="184">
        <f t="shared" si="124"/>
        <v>79</v>
      </c>
      <c r="V317" s="204">
        <f t="shared" si="125"/>
        <v>120</v>
      </c>
      <c r="Y317" s="199"/>
      <c r="Z317" s="199"/>
      <c r="AA317" s="199"/>
      <c r="AB317" s="199"/>
      <c r="AC317" s="199"/>
      <c r="AD317" s="199"/>
      <c r="AE317" s="199"/>
      <c r="AF317" s="199"/>
      <c r="AG317" s="199"/>
      <c r="AH317" s="199"/>
      <c r="AI317" s="199"/>
    </row>
    <row r="318" spans="1:35" ht="12">
      <c r="A318" s="180" t="str">
        <f t="shared" si="121"/>
        <v>LW16 10070Drewnopodobne</v>
      </c>
      <c r="B318" s="203" t="s">
        <v>100</v>
      </c>
      <c r="C318" s="168" t="s">
        <v>432</v>
      </c>
      <c r="D318" s="204">
        <v>100</v>
      </c>
      <c r="E318" s="182">
        <v>70</v>
      </c>
      <c r="F318" s="218" t="s">
        <v>2138</v>
      </c>
      <c r="G318" s="206" t="str">
        <f t="shared" si="113"/>
        <v>48,46</v>
      </c>
      <c r="H318" s="206" t="str">
        <f t="shared" ref="H318" si="130">MID(G318,1,5)</f>
        <v>48,46</v>
      </c>
      <c r="I318" s="206">
        <f t="shared" si="127"/>
        <v>51.46</v>
      </c>
      <c r="J318" s="216"/>
      <c r="K318" s="207">
        <f t="shared" si="122"/>
        <v>805</v>
      </c>
      <c r="L318" s="214">
        <f t="shared" si="117"/>
        <v>805</v>
      </c>
      <c r="M318" s="209">
        <v>1</v>
      </c>
      <c r="N318" s="210">
        <v>60</v>
      </c>
      <c r="O318" s="211">
        <f t="shared" si="123"/>
        <v>865</v>
      </c>
      <c r="P318" s="212">
        <f t="shared" si="120"/>
        <v>865</v>
      </c>
      <c r="Q318" s="180"/>
      <c r="R318" s="180"/>
      <c r="S318" s="184">
        <v>16</v>
      </c>
      <c r="T318" s="184">
        <v>25</v>
      </c>
      <c r="U318" s="184">
        <f t="shared" si="124"/>
        <v>124</v>
      </c>
      <c r="V318" s="204">
        <f t="shared" si="125"/>
        <v>165</v>
      </c>
      <c r="Y318" s="199"/>
      <c r="Z318" s="199"/>
      <c r="AA318" s="199"/>
      <c r="AB318" s="199"/>
      <c r="AC318" s="199"/>
      <c r="AD318" s="199"/>
      <c r="AE318" s="199"/>
      <c r="AF318" s="199"/>
      <c r="AG318" s="199"/>
      <c r="AH318" s="199"/>
      <c r="AI318" s="199"/>
    </row>
    <row r="319" spans="1:35" ht="12">
      <c r="A319" s="180" t="str">
        <f t="shared" si="121"/>
        <v>LW17 10070Drewnopodobne</v>
      </c>
      <c r="B319" s="203" t="s">
        <v>101</v>
      </c>
      <c r="C319" s="168" t="s">
        <v>432</v>
      </c>
      <c r="D319" s="204">
        <v>100</v>
      </c>
      <c r="E319" s="182">
        <v>70</v>
      </c>
      <c r="F319" s="218" t="s">
        <v>2139</v>
      </c>
      <c r="G319" s="206" t="str">
        <f t="shared" si="113"/>
        <v>47,66</v>
      </c>
      <c r="H319" s="206" t="str">
        <f t="shared" ref="H319" si="131">MID(G319,1,5)</f>
        <v>47,66</v>
      </c>
      <c r="I319" s="206">
        <f t="shared" si="127"/>
        <v>50.66</v>
      </c>
      <c r="J319" s="216"/>
      <c r="K319" s="207">
        <f t="shared" si="122"/>
        <v>835</v>
      </c>
      <c r="L319" s="214">
        <f t="shared" si="117"/>
        <v>835</v>
      </c>
      <c r="M319" s="209">
        <v>1</v>
      </c>
      <c r="N319" s="210">
        <v>60</v>
      </c>
      <c r="O319" s="211">
        <f t="shared" si="123"/>
        <v>895</v>
      </c>
      <c r="P319" s="212">
        <f t="shared" si="120"/>
        <v>895</v>
      </c>
      <c r="Q319" s="180"/>
      <c r="R319" s="180"/>
      <c r="S319" s="184">
        <v>16</v>
      </c>
      <c r="T319" s="184">
        <v>25</v>
      </c>
      <c r="U319" s="184">
        <f t="shared" si="124"/>
        <v>124</v>
      </c>
      <c r="V319" s="204">
        <f t="shared" si="125"/>
        <v>165</v>
      </c>
      <c r="Y319" s="199"/>
      <c r="Z319" s="199"/>
      <c r="AA319" s="199"/>
      <c r="AB319" s="199"/>
      <c r="AC319" s="199"/>
      <c r="AD319" s="199"/>
      <c r="AE319" s="199"/>
      <c r="AF319" s="199"/>
      <c r="AG319" s="199"/>
      <c r="AH319" s="199"/>
      <c r="AI319" s="199"/>
    </row>
    <row r="320" spans="1:35" ht="12">
      <c r="A320" s="180" t="str">
        <f t="shared" si="121"/>
        <v>LW18 10070Drewnopodobne</v>
      </c>
      <c r="B320" s="203" t="s">
        <v>102</v>
      </c>
      <c r="C320" s="168" t="s">
        <v>432</v>
      </c>
      <c r="D320" s="204">
        <v>100</v>
      </c>
      <c r="E320" s="182">
        <v>70</v>
      </c>
      <c r="F320" s="218" t="s">
        <v>2140</v>
      </c>
      <c r="G320" s="206" t="str">
        <f t="shared" si="113"/>
        <v>49,94</v>
      </c>
      <c r="H320" s="206" t="str">
        <f t="shared" ref="H320" si="132">MID(G320,1,5)</f>
        <v>49,94</v>
      </c>
      <c r="I320" s="206">
        <f t="shared" si="127"/>
        <v>52.94</v>
      </c>
      <c r="J320" s="216"/>
      <c r="K320" s="207">
        <f t="shared" si="122"/>
        <v>941.5</v>
      </c>
      <c r="L320" s="214">
        <f t="shared" si="117"/>
        <v>942</v>
      </c>
      <c r="M320" s="209">
        <v>1</v>
      </c>
      <c r="N320" s="210">
        <v>60</v>
      </c>
      <c r="O320" s="211">
        <f t="shared" si="123"/>
        <v>1002</v>
      </c>
      <c r="P320" s="212">
        <f t="shared" si="120"/>
        <v>1002</v>
      </c>
      <c r="Q320" s="180"/>
      <c r="R320" s="180"/>
      <c r="S320" s="184">
        <v>16</v>
      </c>
      <c r="T320" s="184">
        <v>25</v>
      </c>
      <c r="U320" s="184">
        <f t="shared" si="124"/>
        <v>124</v>
      </c>
      <c r="V320" s="204">
        <f t="shared" si="125"/>
        <v>165</v>
      </c>
      <c r="Y320" s="199"/>
      <c r="Z320" s="199"/>
      <c r="AA320" s="199"/>
      <c r="AB320" s="199"/>
      <c r="AC320" s="199"/>
      <c r="AD320" s="199"/>
      <c r="AE320" s="199"/>
      <c r="AF320" s="199"/>
      <c r="AG320" s="199"/>
      <c r="AH320" s="199"/>
      <c r="AI320" s="199"/>
    </row>
    <row r="321" spans="1:35" ht="12">
      <c r="A321" s="180" t="str">
        <f t="shared" si="121"/>
        <v>LW19 10070Drewnopodobne</v>
      </c>
      <c r="B321" s="203" t="s">
        <v>103</v>
      </c>
      <c r="C321" s="168" t="s">
        <v>432</v>
      </c>
      <c r="D321" s="204">
        <v>100</v>
      </c>
      <c r="E321" s="182">
        <v>70</v>
      </c>
      <c r="F321" s="218" t="s">
        <v>2141</v>
      </c>
      <c r="G321" s="206" t="str">
        <f t="shared" si="113"/>
        <v>46,36</v>
      </c>
      <c r="H321" s="206" t="str">
        <f t="shared" ref="H321" si="133">MID(G321,1,5)</f>
        <v>46,36</v>
      </c>
      <c r="I321" s="206">
        <f t="shared" si="127"/>
        <v>49.36</v>
      </c>
      <c r="J321" s="216"/>
      <c r="K321" s="207">
        <f t="shared" si="122"/>
        <v>751.5</v>
      </c>
      <c r="L321" s="214">
        <f t="shared" si="117"/>
        <v>752</v>
      </c>
      <c r="M321" s="209">
        <v>1</v>
      </c>
      <c r="N321" s="210">
        <v>60</v>
      </c>
      <c r="O321" s="211">
        <f t="shared" si="123"/>
        <v>812</v>
      </c>
      <c r="P321" s="212">
        <f t="shared" si="120"/>
        <v>812</v>
      </c>
      <c r="Q321" s="180"/>
      <c r="R321" s="180"/>
      <c r="S321" s="184">
        <v>16</v>
      </c>
      <c r="T321" s="184">
        <v>25</v>
      </c>
      <c r="U321" s="184">
        <f t="shared" si="124"/>
        <v>79</v>
      </c>
      <c r="V321" s="204">
        <f t="shared" si="125"/>
        <v>120</v>
      </c>
      <c r="Y321" s="199"/>
      <c r="Z321" s="199"/>
      <c r="AA321" s="199"/>
      <c r="AB321" s="199"/>
      <c r="AC321" s="199"/>
      <c r="AD321" s="199"/>
      <c r="AE321" s="199"/>
      <c r="AF321" s="199"/>
      <c r="AG321" s="199"/>
      <c r="AH321" s="199"/>
      <c r="AI321" s="199"/>
    </row>
    <row r="322" spans="1:35" ht="12">
      <c r="A322" s="180" t="str">
        <f t="shared" si="121"/>
        <v>LW20 10070Drewnopodobne</v>
      </c>
      <c r="B322" s="203" t="s">
        <v>105</v>
      </c>
      <c r="C322" s="168" t="s">
        <v>432</v>
      </c>
      <c r="D322" s="204">
        <v>100</v>
      </c>
      <c r="E322" s="182">
        <v>70</v>
      </c>
      <c r="F322" s="218" t="s">
        <v>2142</v>
      </c>
      <c r="G322" s="206" t="str">
        <f t="shared" si="113"/>
        <v>48,68</v>
      </c>
      <c r="H322" s="206" t="str">
        <f t="shared" ref="H322" si="134">MID(G322,1,5)</f>
        <v>48,68</v>
      </c>
      <c r="I322" s="206">
        <f t="shared" si="127"/>
        <v>51.68</v>
      </c>
      <c r="J322" s="216"/>
      <c r="K322" s="207">
        <f t="shared" si="122"/>
        <v>834</v>
      </c>
      <c r="L322" s="214">
        <f t="shared" si="117"/>
        <v>834</v>
      </c>
      <c r="M322" s="209">
        <v>1</v>
      </c>
      <c r="N322" s="210">
        <v>60</v>
      </c>
      <c r="O322" s="211">
        <f t="shared" si="123"/>
        <v>894</v>
      </c>
      <c r="P322" s="212">
        <f t="shared" si="120"/>
        <v>894</v>
      </c>
      <c r="Q322" s="180"/>
      <c r="R322" s="180"/>
      <c r="S322" s="184">
        <v>16</v>
      </c>
      <c r="T322" s="184">
        <v>25</v>
      </c>
      <c r="U322" s="184">
        <f t="shared" si="124"/>
        <v>124</v>
      </c>
      <c r="V322" s="204">
        <f t="shared" si="125"/>
        <v>165</v>
      </c>
      <c r="Y322" s="199"/>
      <c r="Z322" s="199"/>
      <c r="AA322" s="199"/>
      <c r="AB322" s="199"/>
      <c r="AC322" s="199"/>
      <c r="AD322" s="199"/>
      <c r="AE322" s="199"/>
      <c r="AF322" s="199"/>
      <c r="AG322" s="199"/>
      <c r="AH322" s="199"/>
      <c r="AI322" s="199"/>
    </row>
    <row r="323" spans="1:35" ht="12">
      <c r="A323" s="180" t="str">
        <f t="shared" si="121"/>
        <v>LW2510070Drewnopodobne</v>
      </c>
      <c r="B323" s="217" t="s">
        <v>559</v>
      </c>
      <c r="C323" s="168" t="s">
        <v>432</v>
      </c>
      <c r="D323" s="204">
        <v>100</v>
      </c>
      <c r="E323" s="182">
        <v>70</v>
      </c>
      <c r="F323" s="218" t="s">
        <v>2143</v>
      </c>
      <c r="G323" s="206" t="str">
        <f t="shared" si="113"/>
        <v>38,5</v>
      </c>
      <c r="H323" s="206" t="str">
        <f t="shared" ref="H323" si="135">MID(G323,1,5)</f>
        <v>38,5</v>
      </c>
      <c r="I323" s="206">
        <f t="shared" ref="I323:I336" si="136">H323+3</f>
        <v>41.5</v>
      </c>
      <c r="J323" s="216"/>
      <c r="K323" s="207">
        <f t="shared" si="122"/>
        <v>668</v>
      </c>
      <c r="L323" s="214">
        <f t="shared" si="117"/>
        <v>668</v>
      </c>
      <c r="M323" s="209">
        <v>1</v>
      </c>
      <c r="N323" s="210">
        <v>60</v>
      </c>
      <c r="O323" s="211">
        <f t="shared" si="123"/>
        <v>728</v>
      </c>
      <c r="P323" s="212">
        <f t="shared" si="120"/>
        <v>728</v>
      </c>
      <c r="Q323" s="180"/>
      <c r="R323" s="180"/>
      <c r="S323" s="184">
        <v>16</v>
      </c>
      <c r="T323" s="184">
        <v>25</v>
      </c>
      <c r="U323" s="184">
        <f t="shared" si="124"/>
        <v>79</v>
      </c>
      <c r="V323" s="204">
        <f t="shared" si="125"/>
        <v>120</v>
      </c>
      <c r="Y323" s="199"/>
      <c r="Z323" s="199"/>
      <c r="AA323" s="199"/>
      <c r="AB323" s="199"/>
      <c r="AC323" s="199"/>
      <c r="AD323" s="199"/>
      <c r="AE323" s="199"/>
      <c r="AF323" s="199"/>
      <c r="AG323" s="199"/>
      <c r="AH323" s="199"/>
      <c r="AI323" s="199"/>
    </row>
    <row r="324" spans="1:35" ht="12">
      <c r="A324" s="180" t="str">
        <f t="shared" si="121"/>
        <v>LW2610070Drewnopodobne</v>
      </c>
      <c r="B324" s="217" t="s">
        <v>560</v>
      </c>
      <c r="C324" s="168" t="s">
        <v>432</v>
      </c>
      <c r="D324" s="204">
        <v>100</v>
      </c>
      <c r="E324" s="182">
        <v>70</v>
      </c>
      <c r="F324" s="218" t="s">
        <v>2144</v>
      </c>
      <c r="G324" s="206" t="str">
        <f t="shared" si="113"/>
        <v>40,62</v>
      </c>
      <c r="H324" s="206" t="str">
        <f t="shared" ref="H324" si="137">MID(G324,1,5)</f>
        <v>40,62</v>
      </c>
      <c r="I324" s="206">
        <f t="shared" si="136"/>
        <v>43.62</v>
      </c>
      <c r="J324" s="216"/>
      <c r="K324" s="207">
        <f t="shared" si="122"/>
        <v>783.5</v>
      </c>
      <c r="L324" s="214">
        <f t="shared" si="117"/>
        <v>784</v>
      </c>
      <c r="M324" s="209">
        <v>1</v>
      </c>
      <c r="N324" s="210">
        <v>60</v>
      </c>
      <c r="O324" s="211">
        <f t="shared" si="123"/>
        <v>844</v>
      </c>
      <c r="P324" s="212">
        <f t="shared" si="120"/>
        <v>844</v>
      </c>
      <c r="Q324" s="180"/>
      <c r="R324" s="180"/>
      <c r="S324" s="184">
        <v>16</v>
      </c>
      <c r="T324" s="184">
        <v>25</v>
      </c>
      <c r="U324" s="184">
        <f t="shared" si="124"/>
        <v>79</v>
      </c>
      <c r="V324" s="204">
        <f t="shared" si="125"/>
        <v>120</v>
      </c>
      <c r="Y324" s="199"/>
      <c r="Z324" s="199"/>
      <c r="AA324" s="199"/>
      <c r="AB324" s="199"/>
      <c r="AC324" s="199"/>
      <c r="AD324" s="199"/>
      <c r="AE324" s="199"/>
      <c r="AF324" s="199"/>
      <c r="AG324" s="199"/>
      <c r="AH324" s="199"/>
      <c r="AI324" s="199"/>
    </row>
    <row r="325" spans="1:35" ht="12">
      <c r="A325" s="180" t="str">
        <f t="shared" si="121"/>
        <v>LW2710070Drewnopodobne</v>
      </c>
      <c r="B325" s="217" t="s">
        <v>1738</v>
      </c>
      <c r="C325" s="168" t="s">
        <v>432</v>
      </c>
      <c r="D325" s="204">
        <v>100</v>
      </c>
      <c r="E325" s="182">
        <v>70</v>
      </c>
      <c r="F325" s="218" t="s">
        <v>2145</v>
      </c>
      <c r="G325" s="206" t="str">
        <f t="shared" si="113"/>
        <v>41,34</v>
      </c>
      <c r="H325" s="206" t="str">
        <f t="shared" ref="H325" si="138">MID(G325,1,5)</f>
        <v>41,34</v>
      </c>
      <c r="I325" s="206">
        <f t="shared" si="136"/>
        <v>44.34</v>
      </c>
      <c r="J325" s="216"/>
      <c r="K325" s="207">
        <f t="shared" si="122"/>
        <v>752.5</v>
      </c>
      <c r="L325" s="214">
        <f t="shared" si="117"/>
        <v>753</v>
      </c>
      <c r="M325" s="209">
        <v>1</v>
      </c>
      <c r="N325" s="210">
        <v>60</v>
      </c>
      <c r="O325" s="211">
        <f t="shared" si="123"/>
        <v>813</v>
      </c>
      <c r="P325" s="212">
        <f t="shared" si="120"/>
        <v>813</v>
      </c>
      <c r="Q325" s="180"/>
      <c r="R325" s="180"/>
      <c r="S325" s="184">
        <v>16</v>
      </c>
      <c r="T325" s="184">
        <v>25</v>
      </c>
      <c r="U325" s="184">
        <f t="shared" si="124"/>
        <v>79</v>
      </c>
      <c r="V325" s="204">
        <f t="shared" si="125"/>
        <v>120</v>
      </c>
      <c r="Y325" s="199"/>
      <c r="Z325" s="199"/>
      <c r="AA325" s="199"/>
      <c r="AB325" s="199"/>
      <c r="AC325" s="199"/>
      <c r="AD325" s="199"/>
      <c r="AE325" s="199"/>
      <c r="AF325" s="199"/>
      <c r="AG325" s="199"/>
      <c r="AH325" s="199"/>
      <c r="AI325" s="199"/>
    </row>
    <row r="326" spans="1:35" ht="12">
      <c r="A326" s="180" t="str">
        <f t="shared" si="121"/>
        <v>LW2810070Drewnopodobne</v>
      </c>
      <c r="B326" s="217" t="s">
        <v>1739</v>
      </c>
      <c r="C326" s="168" t="s">
        <v>432</v>
      </c>
      <c r="D326" s="204">
        <v>100</v>
      </c>
      <c r="E326" s="182">
        <v>70</v>
      </c>
      <c r="F326" s="218" t="s">
        <v>2146</v>
      </c>
      <c r="G326" s="206" t="str">
        <f t="shared" si="113"/>
        <v>43,77</v>
      </c>
      <c r="H326" s="206" t="str">
        <f t="shared" ref="H326" si="139">MID(G326,1,5)</f>
        <v>43,77</v>
      </c>
      <c r="I326" s="206">
        <f t="shared" si="136"/>
        <v>46.77</v>
      </c>
      <c r="J326" s="216"/>
      <c r="K326" s="207">
        <f t="shared" si="122"/>
        <v>892.5</v>
      </c>
      <c r="L326" s="214">
        <f t="shared" si="117"/>
        <v>893</v>
      </c>
      <c r="M326" s="209">
        <v>1</v>
      </c>
      <c r="N326" s="210">
        <v>60</v>
      </c>
      <c r="O326" s="211">
        <f t="shared" si="123"/>
        <v>953</v>
      </c>
      <c r="P326" s="212">
        <f t="shared" si="120"/>
        <v>953</v>
      </c>
      <c r="Q326" s="180"/>
      <c r="R326" s="180"/>
      <c r="S326" s="184">
        <v>16</v>
      </c>
      <c r="T326" s="184">
        <v>25</v>
      </c>
      <c r="U326" s="184">
        <f t="shared" si="124"/>
        <v>79</v>
      </c>
      <c r="V326" s="204">
        <f t="shared" si="125"/>
        <v>120</v>
      </c>
      <c r="Y326" s="199"/>
      <c r="Z326" s="199"/>
      <c r="AA326" s="199"/>
      <c r="AB326" s="199"/>
      <c r="AC326" s="199"/>
      <c r="AD326" s="199"/>
      <c r="AE326" s="199"/>
      <c r="AF326" s="199"/>
      <c r="AG326" s="199"/>
      <c r="AH326" s="199"/>
      <c r="AI326" s="199"/>
    </row>
    <row r="327" spans="1:35" ht="12">
      <c r="A327" s="180" t="str">
        <f t="shared" si="121"/>
        <v>LW2910070Drewnopodobne</v>
      </c>
      <c r="B327" s="217" t="s">
        <v>1740</v>
      </c>
      <c r="C327" s="168" t="s">
        <v>432</v>
      </c>
      <c r="D327" s="204">
        <v>100</v>
      </c>
      <c r="E327" s="182">
        <v>70</v>
      </c>
      <c r="F327" s="218" t="s">
        <v>2147</v>
      </c>
      <c r="G327" s="206" t="str">
        <f t="shared" ref="G327:G336" si="140">LEFT(F327,FIND("kg",F327)-2)</f>
        <v>46,07</v>
      </c>
      <c r="H327" s="206" t="str">
        <f t="shared" ref="H327" si="141">MID(G327,1,5)</f>
        <v>46,07</v>
      </c>
      <c r="I327" s="206">
        <f t="shared" si="136"/>
        <v>49.07</v>
      </c>
      <c r="J327" s="216"/>
      <c r="K327" s="207">
        <f t="shared" si="122"/>
        <v>874.5</v>
      </c>
      <c r="L327" s="214">
        <f t="shared" si="117"/>
        <v>875</v>
      </c>
      <c r="M327" s="209">
        <v>1</v>
      </c>
      <c r="N327" s="210">
        <v>60</v>
      </c>
      <c r="O327" s="211">
        <f t="shared" si="123"/>
        <v>935</v>
      </c>
      <c r="P327" s="212">
        <f t="shared" si="120"/>
        <v>935</v>
      </c>
      <c r="Q327" s="180"/>
      <c r="R327" s="180"/>
      <c r="S327" s="184">
        <v>16</v>
      </c>
      <c r="T327" s="184">
        <v>25</v>
      </c>
      <c r="U327" s="184">
        <f t="shared" si="124"/>
        <v>79</v>
      </c>
      <c r="V327" s="204">
        <f t="shared" si="125"/>
        <v>120</v>
      </c>
      <c r="Y327" s="199"/>
      <c r="Z327" s="199"/>
      <c r="AA327" s="199"/>
      <c r="AB327" s="199"/>
      <c r="AC327" s="199"/>
      <c r="AD327" s="199"/>
      <c r="AE327" s="199"/>
      <c r="AF327" s="199"/>
      <c r="AG327" s="199"/>
      <c r="AH327" s="199"/>
      <c r="AI327" s="199"/>
    </row>
    <row r="328" spans="1:35" ht="12">
      <c r="A328" s="180" t="str">
        <f t="shared" si="121"/>
        <v>LW3010070Drewnopodobne</v>
      </c>
      <c r="B328" s="217" t="s">
        <v>1742</v>
      </c>
      <c r="C328" s="168" t="s">
        <v>432</v>
      </c>
      <c r="D328" s="204">
        <v>100</v>
      </c>
      <c r="E328" s="182">
        <v>70</v>
      </c>
      <c r="F328" s="218" t="s">
        <v>2148</v>
      </c>
      <c r="G328" s="206" t="str">
        <f t="shared" si="140"/>
        <v>48,5</v>
      </c>
      <c r="H328" s="206" t="str">
        <f t="shared" ref="H328" si="142">MID(G328,1,5)</f>
        <v>48,5</v>
      </c>
      <c r="I328" s="206">
        <f t="shared" si="136"/>
        <v>51.5</v>
      </c>
      <c r="J328" s="216"/>
      <c r="K328" s="207">
        <f t="shared" si="122"/>
        <v>1001.5</v>
      </c>
      <c r="L328" s="214">
        <f t="shared" si="117"/>
        <v>1002</v>
      </c>
      <c r="M328" s="209">
        <v>1</v>
      </c>
      <c r="N328" s="210">
        <v>60</v>
      </c>
      <c r="O328" s="211">
        <f t="shared" si="123"/>
        <v>1062</v>
      </c>
      <c r="P328" s="212">
        <f t="shared" si="120"/>
        <v>1062</v>
      </c>
      <c r="Q328" s="180"/>
      <c r="R328" s="180"/>
      <c r="S328" s="184">
        <v>16</v>
      </c>
      <c r="T328" s="184">
        <v>25</v>
      </c>
      <c r="U328" s="184">
        <f t="shared" si="124"/>
        <v>124</v>
      </c>
      <c r="V328" s="204">
        <f t="shared" si="125"/>
        <v>165</v>
      </c>
      <c r="Y328" s="199"/>
      <c r="Z328" s="199"/>
      <c r="AA328" s="199"/>
      <c r="AB328" s="199"/>
      <c r="AC328" s="199"/>
      <c r="AD328" s="199"/>
      <c r="AE328" s="199"/>
      <c r="AF328" s="199"/>
      <c r="AG328" s="199"/>
      <c r="AH328" s="199"/>
      <c r="AI328" s="199"/>
    </row>
    <row r="329" spans="1:35" ht="13.5" customHeight="1">
      <c r="A329" s="180" t="str">
        <f t="shared" si="121"/>
        <v>LW3110070Drewnopodobne</v>
      </c>
      <c r="B329" s="217" t="s">
        <v>1743</v>
      </c>
      <c r="C329" s="168" t="s">
        <v>432</v>
      </c>
      <c r="D329" s="204">
        <v>100</v>
      </c>
      <c r="E329" s="182">
        <v>70</v>
      </c>
      <c r="F329" s="218" t="s">
        <v>2149</v>
      </c>
      <c r="G329" s="206" t="str">
        <f t="shared" si="140"/>
        <v>49,44</v>
      </c>
      <c r="H329" s="206" t="str">
        <f t="shared" ref="H329" si="143">MID(G329,1,5)</f>
        <v>49,44</v>
      </c>
      <c r="I329" s="206">
        <f t="shared" si="136"/>
        <v>52.44</v>
      </c>
      <c r="J329" s="182"/>
      <c r="K329" s="207">
        <f t="shared" si="122"/>
        <v>963</v>
      </c>
      <c r="L329" s="214">
        <f t="shared" si="117"/>
        <v>963</v>
      </c>
      <c r="M329" s="209">
        <v>1</v>
      </c>
      <c r="N329" s="210">
        <v>60</v>
      </c>
      <c r="O329" s="211">
        <f t="shared" si="123"/>
        <v>1023</v>
      </c>
      <c r="P329" s="212">
        <f t="shared" si="120"/>
        <v>1023</v>
      </c>
      <c r="Q329" s="180"/>
      <c r="R329" s="180"/>
      <c r="S329" s="184">
        <v>16</v>
      </c>
      <c r="T329" s="184">
        <v>25</v>
      </c>
      <c r="U329" s="184">
        <f t="shared" si="124"/>
        <v>124</v>
      </c>
      <c r="V329" s="204">
        <f t="shared" si="125"/>
        <v>165</v>
      </c>
      <c r="Y329" s="199"/>
      <c r="Z329" s="199"/>
      <c r="AA329" s="199"/>
      <c r="AB329" s="199"/>
      <c r="AC329" s="199"/>
      <c r="AD329" s="199"/>
      <c r="AE329" s="199"/>
      <c r="AF329" s="199"/>
      <c r="AG329" s="199"/>
      <c r="AH329" s="199"/>
      <c r="AI329" s="199"/>
    </row>
    <row r="330" spans="1:35" ht="12">
      <c r="A330" s="180" t="str">
        <f t="shared" si="121"/>
        <v>LW3210070Drewnopodobne</v>
      </c>
      <c r="B330" s="217" t="s">
        <v>1744</v>
      </c>
      <c r="C330" s="168" t="s">
        <v>432</v>
      </c>
      <c r="D330" s="204">
        <v>100</v>
      </c>
      <c r="E330" s="182">
        <v>70</v>
      </c>
      <c r="F330" s="218" t="s">
        <v>1780</v>
      </c>
      <c r="G330" s="206" t="str">
        <f t="shared" si="140"/>
        <v>51,87</v>
      </c>
      <c r="H330" s="206" t="str">
        <f t="shared" ref="H330" si="144">MID(G330,1,5)</f>
        <v>51,87</v>
      </c>
      <c r="I330" s="206">
        <f t="shared" si="136"/>
        <v>54.87</v>
      </c>
      <c r="J330" s="216"/>
      <c r="K330" s="207">
        <f t="shared" si="122"/>
        <v>1102.5</v>
      </c>
      <c r="L330" s="214">
        <f t="shared" si="117"/>
        <v>1103</v>
      </c>
      <c r="M330" s="209">
        <v>1</v>
      </c>
      <c r="N330" s="210">
        <v>60</v>
      </c>
      <c r="O330" s="211">
        <f t="shared" si="123"/>
        <v>1163</v>
      </c>
      <c r="P330" s="212">
        <f t="shared" si="120"/>
        <v>1163</v>
      </c>
      <c r="Q330" s="180"/>
      <c r="R330" s="180"/>
      <c r="S330" s="184">
        <v>16</v>
      </c>
      <c r="T330" s="184">
        <v>25</v>
      </c>
      <c r="U330" s="184">
        <f t="shared" si="124"/>
        <v>124</v>
      </c>
      <c r="V330" s="204">
        <f t="shared" si="125"/>
        <v>165</v>
      </c>
      <c r="Y330" s="199"/>
      <c r="Z330" s="199"/>
      <c r="AA330" s="199"/>
      <c r="AB330" s="199"/>
      <c r="AC330" s="199"/>
      <c r="AD330" s="199"/>
      <c r="AE330" s="199"/>
      <c r="AF330" s="199"/>
      <c r="AG330" s="199"/>
      <c r="AH330" s="199"/>
      <c r="AI330" s="199"/>
    </row>
    <row r="331" spans="1:35" ht="12">
      <c r="A331" s="180" t="str">
        <f t="shared" si="121"/>
        <v>LW3310070Drewnopodobne</v>
      </c>
      <c r="B331" s="217" t="s">
        <v>1745</v>
      </c>
      <c r="C331" s="168" t="s">
        <v>432</v>
      </c>
      <c r="D331" s="204">
        <v>100</v>
      </c>
      <c r="E331" s="182">
        <v>70</v>
      </c>
      <c r="F331" s="218" t="s">
        <v>2150</v>
      </c>
      <c r="G331" s="206" t="str">
        <f t="shared" si="140"/>
        <v>49,73</v>
      </c>
      <c r="H331" s="206" t="str">
        <f t="shared" ref="H331" si="145">MID(G331,1,5)</f>
        <v>49,73</v>
      </c>
      <c r="I331" s="206">
        <f t="shared" si="136"/>
        <v>52.73</v>
      </c>
      <c r="J331" s="216"/>
      <c r="K331" s="207">
        <f t="shared" si="122"/>
        <v>967.5</v>
      </c>
      <c r="L331" s="214">
        <f t="shared" si="117"/>
        <v>968</v>
      </c>
      <c r="M331" s="209">
        <v>1</v>
      </c>
      <c r="N331" s="210">
        <v>60</v>
      </c>
      <c r="O331" s="211">
        <f t="shared" si="123"/>
        <v>1028</v>
      </c>
      <c r="P331" s="212">
        <f t="shared" si="120"/>
        <v>1028</v>
      </c>
      <c r="Q331" s="180"/>
      <c r="R331" s="180"/>
      <c r="S331" s="184">
        <v>16</v>
      </c>
      <c r="T331" s="184">
        <v>25</v>
      </c>
      <c r="U331" s="184">
        <f t="shared" si="124"/>
        <v>124</v>
      </c>
      <c r="V331" s="204">
        <f t="shared" si="125"/>
        <v>165</v>
      </c>
      <c r="Y331" s="199"/>
      <c r="Z331" s="199"/>
      <c r="AA331" s="199"/>
      <c r="AB331" s="199"/>
      <c r="AC331" s="199"/>
      <c r="AD331" s="199"/>
      <c r="AE331" s="199"/>
      <c r="AF331" s="199"/>
      <c r="AG331" s="199"/>
      <c r="AH331" s="199"/>
      <c r="AI331" s="199"/>
    </row>
    <row r="332" spans="1:35" ht="12">
      <c r="A332" s="180" t="str">
        <f t="shared" si="121"/>
        <v>LW3410070Drewnopodobne</v>
      </c>
      <c r="B332" s="217" t="s">
        <v>1746</v>
      </c>
      <c r="C332" s="168" t="s">
        <v>432</v>
      </c>
      <c r="D332" s="204">
        <v>100</v>
      </c>
      <c r="E332" s="182">
        <v>70</v>
      </c>
      <c r="F332" s="218" t="s">
        <v>2151</v>
      </c>
      <c r="G332" s="206" t="str">
        <f t="shared" si="140"/>
        <v>52,17</v>
      </c>
      <c r="H332" s="206" t="str">
        <f t="shared" ref="H332" si="146">MID(G332,1,5)</f>
        <v>52,17</v>
      </c>
      <c r="I332" s="206">
        <f t="shared" si="136"/>
        <v>55.17</v>
      </c>
      <c r="J332" s="216"/>
      <c r="K332" s="207">
        <f t="shared" si="122"/>
        <v>1094.5</v>
      </c>
      <c r="L332" s="214">
        <f t="shared" si="117"/>
        <v>1095</v>
      </c>
      <c r="M332" s="209">
        <v>1</v>
      </c>
      <c r="N332" s="210">
        <v>60</v>
      </c>
      <c r="O332" s="211">
        <f t="shared" si="123"/>
        <v>1155</v>
      </c>
      <c r="P332" s="212">
        <f t="shared" si="120"/>
        <v>1155</v>
      </c>
      <c r="Q332" s="180"/>
      <c r="R332" s="180"/>
      <c r="S332" s="184">
        <v>16</v>
      </c>
      <c r="T332" s="184">
        <v>25</v>
      </c>
      <c r="U332" s="184">
        <f t="shared" si="124"/>
        <v>124</v>
      </c>
      <c r="V332" s="204">
        <f t="shared" si="125"/>
        <v>165</v>
      </c>
      <c r="Y332" s="199"/>
      <c r="Z332" s="199"/>
      <c r="AA332" s="199"/>
      <c r="AB332" s="199"/>
      <c r="AC332" s="199"/>
      <c r="AD332" s="199"/>
      <c r="AE332" s="199"/>
      <c r="AF332" s="199"/>
      <c r="AG332" s="199"/>
      <c r="AH332" s="199"/>
      <c r="AI332" s="199"/>
    </row>
    <row r="333" spans="1:35" ht="12">
      <c r="A333" s="180" t="str">
        <f t="shared" si="121"/>
        <v>LW3510070Drewnopodobne</v>
      </c>
      <c r="B333" s="217" t="s">
        <v>1747</v>
      </c>
      <c r="C333" s="168" t="s">
        <v>432</v>
      </c>
      <c r="D333" s="204">
        <v>100</v>
      </c>
      <c r="E333" s="182">
        <v>70</v>
      </c>
      <c r="F333" s="218" t="s">
        <v>2152</v>
      </c>
      <c r="G333" s="206" t="str">
        <f t="shared" si="140"/>
        <v>46,48</v>
      </c>
      <c r="H333" s="206" t="str">
        <f t="shared" ref="H333" si="147">MID(G333,1,5)</f>
        <v>46,48</v>
      </c>
      <c r="I333" s="206">
        <f t="shared" si="136"/>
        <v>49.48</v>
      </c>
      <c r="J333" s="216"/>
      <c r="K333" s="207">
        <f t="shared" si="122"/>
        <v>761</v>
      </c>
      <c r="L333" s="214">
        <f t="shared" si="117"/>
        <v>761</v>
      </c>
      <c r="M333" s="209">
        <v>1</v>
      </c>
      <c r="N333" s="210">
        <v>60</v>
      </c>
      <c r="O333" s="211">
        <f t="shared" si="123"/>
        <v>821</v>
      </c>
      <c r="P333" s="212">
        <f t="shared" si="120"/>
        <v>821</v>
      </c>
      <c r="Q333" s="180"/>
      <c r="R333" s="180"/>
      <c r="S333" s="184">
        <v>16</v>
      </c>
      <c r="T333" s="184">
        <v>25</v>
      </c>
      <c r="U333" s="184">
        <f t="shared" si="124"/>
        <v>79</v>
      </c>
      <c r="V333" s="204">
        <f t="shared" si="125"/>
        <v>120</v>
      </c>
      <c r="Y333" s="199"/>
      <c r="Z333" s="199"/>
      <c r="AA333" s="199"/>
      <c r="AB333" s="199"/>
      <c r="AC333" s="199"/>
      <c r="AD333" s="199"/>
      <c r="AE333" s="199"/>
      <c r="AF333" s="199"/>
      <c r="AG333" s="199"/>
      <c r="AH333" s="199"/>
      <c r="AI333" s="199"/>
    </row>
    <row r="334" spans="1:35" ht="12">
      <c r="A334" s="180" t="str">
        <f t="shared" si="121"/>
        <v>LW3610070Drewnopodobne</v>
      </c>
      <c r="B334" s="217" t="s">
        <v>1748</v>
      </c>
      <c r="C334" s="168" t="s">
        <v>432</v>
      </c>
      <c r="D334" s="204">
        <v>100</v>
      </c>
      <c r="E334" s="182">
        <v>70</v>
      </c>
      <c r="F334" s="218" t="s">
        <v>2153</v>
      </c>
      <c r="G334" s="206" t="str">
        <f t="shared" si="140"/>
        <v>48,91</v>
      </c>
      <c r="H334" s="206" t="str">
        <f t="shared" ref="H334" si="148">MID(G334,1,5)</f>
        <v>48,91</v>
      </c>
      <c r="I334" s="206">
        <f t="shared" si="136"/>
        <v>51.91</v>
      </c>
      <c r="J334" s="216"/>
      <c r="K334" s="207">
        <f t="shared" si="122"/>
        <v>901</v>
      </c>
      <c r="L334" s="214">
        <f t="shared" si="117"/>
        <v>901</v>
      </c>
      <c r="M334" s="209">
        <v>1</v>
      </c>
      <c r="N334" s="210">
        <v>60</v>
      </c>
      <c r="O334" s="211">
        <f t="shared" si="123"/>
        <v>961</v>
      </c>
      <c r="P334" s="212">
        <f t="shared" si="120"/>
        <v>961</v>
      </c>
      <c r="Q334" s="180"/>
      <c r="R334" s="180"/>
      <c r="S334" s="184">
        <v>16</v>
      </c>
      <c r="T334" s="184">
        <v>25</v>
      </c>
      <c r="U334" s="184">
        <f t="shared" si="124"/>
        <v>124</v>
      </c>
      <c r="V334" s="204">
        <f t="shared" si="125"/>
        <v>165</v>
      </c>
      <c r="Y334" s="199"/>
      <c r="Z334" s="199"/>
      <c r="AA334" s="199"/>
      <c r="AB334" s="199"/>
      <c r="AC334" s="199"/>
      <c r="AD334" s="199"/>
      <c r="AE334" s="199"/>
      <c r="AF334" s="199"/>
      <c r="AG334" s="199"/>
      <c r="AH334" s="199"/>
      <c r="AI334" s="199"/>
    </row>
    <row r="335" spans="1:35" ht="12">
      <c r="A335" s="180" t="str">
        <f t="shared" si="121"/>
        <v>LW3710070Drewnopodobne</v>
      </c>
      <c r="B335" s="217" t="s">
        <v>1907</v>
      </c>
      <c r="C335" s="168" t="s">
        <v>432</v>
      </c>
      <c r="D335" s="204">
        <v>100</v>
      </c>
      <c r="E335" s="182">
        <v>70</v>
      </c>
      <c r="F335" s="218" t="s">
        <v>2154</v>
      </c>
      <c r="G335" s="206" t="str">
        <f t="shared" si="140"/>
        <v>47,35</v>
      </c>
      <c r="H335" s="206" t="str">
        <f t="shared" ref="H335" si="149">MID(G335,1,5)</f>
        <v>47,35</v>
      </c>
      <c r="I335" s="206">
        <f t="shared" si="136"/>
        <v>50.35</v>
      </c>
      <c r="J335" s="216"/>
      <c r="K335" s="207">
        <f t="shared" si="122"/>
        <v>706</v>
      </c>
      <c r="L335" s="214">
        <f t="shared" si="117"/>
        <v>706</v>
      </c>
      <c r="M335" s="209">
        <v>1</v>
      </c>
      <c r="N335" s="210">
        <v>60</v>
      </c>
      <c r="O335" s="211">
        <f t="shared" si="123"/>
        <v>766</v>
      </c>
      <c r="P335" s="212">
        <f t="shared" si="120"/>
        <v>766</v>
      </c>
      <c r="Q335" s="180"/>
      <c r="R335" s="180"/>
      <c r="S335" s="184">
        <v>16</v>
      </c>
      <c r="T335" s="184">
        <v>25</v>
      </c>
      <c r="U335" s="184">
        <f t="shared" si="124"/>
        <v>124</v>
      </c>
      <c r="V335" s="204">
        <f t="shared" si="125"/>
        <v>165</v>
      </c>
      <c r="Y335" s="199"/>
      <c r="Z335" s="199"/>
      <c r="AA335" s="199"/>
      <c r="AB335" s="199"/>
      <c r="AC335" s="199"/>
      <c r="AD335" s="199"/>
      <c r="AE335" s="199"/>
      <c r="AF335" s="199"/>
      <c r="AG335" s="199"/>
      <c r="AH335" s="199"/>
      <c r="AI335" s="199"/>
    </row>
    <row r="336" spans="1:35" s="199" customFormat="1" ht="12">
      <c r="A336" s="180" t="str">
        <f t="shared" si="121"/>
        <v>LW3810070Drewnopodobne</v>
      </c>
      <c r="B336" s="217" t="s">
        <v>1978</v>
      </c>
      <c r="C336" s="168" t="s">
        <v>432</v>
      </c>
      <c r="D336" s="204">
        <v>100</v>
      </c>
      <c r="E336" s="182">
        <v>70</v>
      </c>
      <c r="F336" s="218" t="s">
        <v>59</v>
      </c>
      <c r="G336" s="206" t="str">
        <f t="shared" si="140"/>
        <v>49,79</v>
      </c>
      <c r="H336" s="206" t="str">
        <f t="shared" ref="H336" si="150">MID(G336,1,5)</f>
        <v>49,79</v>
      </c>
      <c r="I336" s="206">
        <f t="shared" si="136"/>
        <v>52.79</v>
      </c>
      <c r="J336" s="216"/>
      <c r="K336" s="207">
        <f t="shared" si="122"/>
        <v>846</v>
      </c>
      <c r="L336" s="214">
        <f t="shared" si="117"/>
        <v>846</v>
      </c>
      <c r="M336" s="209">
        <v>1</v>
      </c>
      <c r="N336" s="210">
        <v>60</v>
      </c>
      <c r="O336" s="211">
        <f t="shared" si="123"/>
        <v>906</v>
      </c>
      <c r="P336" s="212">
        <f t="shared" si="120"/>
        <v>906</v>
      </c>
      <c r="Q336" s="180"/>
      <c r="R336" s="180"/>
      <c r="S336" s="184">
        <v>16</v>
      </c>
      <c r="T336" s="184">
        <v>25</v>
      </c>
      <c r="U336" s="184">
        <f t="shared" si="124"/>
        <v>124</v>
      </c>
      <c r="V336" s="204">
        <f t="shared" si="125"/>
        <v>165</v>
      </c>
    </row>
    <row r="337" spans="1:35" ht="12">
      <c r="A337" s="221" t="str">
        <f t="shared" ref="A337:A373" si="151">CONCATENATE(B337,D337,E337,C337)</f>
        <v>LW duble 1 10080Podstawowy</v>
      </c>
      <c r="B337" s="203" t="s">
        <v>90</v>
      </c>
      <c r="C337" s="168" t="s">
        <v>431</v>
      </c>
      <c r="D337" s="204">
        <v>100</v>
      </c>
      <c r="E337" s="182">
        <v>80</v>
      </c>
      <c r="F337" s="218" t="s">
        <v>2229</v>
      </c>
      <c r="G337" s="206" t="str">
        <f t="shared" ref="G337:G373" si="152">LEFT(F337,FIND("kg",F337)-2)</f>
        <v>45,55</v>
      </c>
      <c r="H337" s="206" t="str">
        <f t="shared" ref="H337:H399" si="153">MID(G337,1,5)</f>
        <v>45,55</v>
      </c>
      <c r="I337" s="206">
        <f t="shared" ref="I337" si="154">H337+3</f>
        <v>48.55</v>
      </c>
      <c r="J337" s="218" t="s">
        <v>2299</v>
      </c>
      <c r="K337" s="207" t="str">
        <f t="shared" ref="K337:K373" si="155">LEFT(J337,FIND("zł",J337)-2)</f>
        <v>774,94</v>
      </c>
      <c r="L337" s="208">
        <f t="shared" ref="L337:L373" si="156">ROUNDUP(K337,0)</f>
        <v>775</v>
      </c>
      <c r="M337" s="209">
        <v>1.25</v>
      </c>
      <c r="N337" s="210">
        <v>60</v>
      </c>
      <c r="O337" s="211">
        <f t="shared" ref="O337:O373" si="157">L337*M337+N337</f>
        <v>1028.75</v>
      </c>
      <c r="P337" s="212">
        <f>INT(O337)</f>
        <v>1028</v>
      </c>
      <c r="Q337" s="180"/>
      <c r="R337" s="180"/>
      <c r="S337" s="184">
        <v>16</v>
      </c>
      <c r="T337" s="184">
        <v>14</v>
      </c>
      <c r="U337" s="184">
        <f t="shared" ref="U337:U373" si="158">IF(I337&lt;=$AA$6,$AB$5,IF(I337&lt;=$AA$16,$AB$7,IF(I337&lt;=$AA$18,$AB$17,IF(I337&lt;=$AA$20,AB$19,$AB$21))))</f>
        <v>79</v>
      </c>
      <c r="V337" s="204">
        <f t="shared" ref="V337:V373" si="159">SUM(S337:U337)</f>
        <v>109</v>
      </c>
      <c r="Y337" s="199"/>
      <c r="Z337" s="199"/>
      <c r="AA337" s="201"/>
      <c r="AB337" s="202"/>
      <c r="AC337" s="199"/>
      <c r="AD337" s="202"/>
      <c r="AE337" s="199"/>
      <c r="AF337" s="199"/>
      <c r="AG337" s="199"/>
      <c r="AH337" s="199"/>
      <c r="AI337" s="199"/>
    </row>
    <row r="338" spans="1:35" ht="12">
      <c r="A338" s="180" t="str">
        <f t="shared" si="151"/>
        <v>LW duble 210080Podstawowy</v>
      </c>
      <c r="B338" s="203" t="s">
        <v>1749</v>
      </c>
      <c r="C338" s="168" t="s">
        <v>431</v>
      </c>
      <c r="D338" s="204">
        <v>100</v>
      </c>
      <c r="E338" s="182">
        <v>80</v>
      </c>
      <c r="F338" s="218" t="s">
        <v>2230</v>
      </c>
      <c r="G338" s="206" t="str">
        <f t="shared" si="152"/>
        <v>48,77</v>
      </c>
      <c r="H338" s="206" t="str">
        <f t="shared" si="153"/>
        <v>48,77</v>
      </c>
      <c r="I338" s="206">
        <f t="shared" ref="I338:I357" si="160">H338+3</f>
        <v>51.77</v>
      </c>
      <c r="J338" s="218" t="s">
        <v>2300</v>
      </c>
      <c r="K338" s="207" t="str">
        <f t="shared" si="155"/>
        <v>870,12</v>
      </c>
      <c r="L338" s="208">
        <f t="shared" si="156"/>
        <v>871</v>
      </c>
      <c r="M338" s="209">
        <v>1</v>
      </c>
      <c r="N338" s="210">
        <v>60</v>
      </c>
      <c r="O338" s="211">
        <f t="shared" si="157"/>
        <v>931</v>
      </c>
      <c r="P338" s="212">
        <f t="shared" ref="P338:P400" si="161">INT(O338)</f>
        <v>931</v>
      </c>
      <c r="Q338" s="180"/>
      <c r="R338" s="180"/>
      <c r="S338" s="184">
        <v>16</v>
      </c>
      <c r="T338" s="184">
        <v>14</v>
      </c>
      <c r="U338" s="184">
        <f t="shared" si="158"/>
        <v>124</v>
      </c>
      <c r="V338" s="204">
        <f t="shared" si="159"/>
        <v>154</v>
      </c>
      <c r="Y338" s="199"/>
      <c r="Z338" s="199"/>
      <c r="AA338" s="201"/>
      <c r="AB338" s="202"/>
      <c r="AC338" s="199"/>
      <c r="AD338" s="199"/>
      <c r="AE338" s="199"/>
      <c r="AF338" s="199"/>
      <c r="AG338" s="199"/>
      <c r="AH338" s="199"/>
      <c r="AI338" s="199"/>
    </row>
    <row r="339" spans="1:35" ht="12">
      <c r="A339" s="180" t="str">
        <f t="shared" si="151"/>
        <v>LW duble 310080Podstawowy</v>
      </c>
      <c r="B339" s="203" t="s">
        <v>1750</v>
      </c>
      <c r="C339" s="168" t="s">
        <v>431</v>
      </c>
      <c r="D339" s="204">
        <v>100</v>
      </c>
      <c r="E339" s="182">
        <v>80</v>
      </c>
      <c r="F339" s="218" t="s">
        <v>2231</v>
      </c>
      <c r="G339" s="206" t="str">
        <f t="shared" si="152"/>
        <v>50,01</v>
      </c>
      <c r="H339" s="206" t="str">
        <f t="shared" si="153"/>
        <v>50,01</v>
      </c>
      <c r="I339" s="206">
        <f t="shared" si="160"/>
        <v>53.01</v>
      </c>
      <c r="J339" s="218" t="s">
        <v>2301</v>
      </c>
      <c r="K339" s="207" t="str">
        <f t="shared" si="155"/>
        <v>932,88</v>
      </c>
      <c r="L339" s="208">
        <f t="shared" si="156"/>
        <v>933</v>
      </c>
      <c r="M339" s="209">
        <v>1</v>
      </c>
      <c r="N339" s="210">
        <v>60</v>
      </c>
      <c r="O339" s="211">
        <f t="shared" si="157"/>
        <v>993</v>
      </c>
      <c r="P339" s="212">
        <f t="shared" si="161"/>
        <v>993</v>
      </c>
      <c r="Q339" s="180"/>
      <c r="R339" s="180"/>
      <c r="S339" s="184">
        <v>16</v>
      </c>
      <c r="T339" s="184">
        <v>25</v>
      </c>
      <c r="U339" s="184">
        <f t="shared" si="158"/>
        <v>124</v>
      </c>
      <c r="V339" s="204">
        <f t="shared" si="159"/>
        <v>165</v>
      </c>
      <c r="Y339" s="199"/>
      <c r="Z339" s="199"/>
      <c r="AA339" s="201"/>
      <c r="AB339" s="202"/>
      <c r="AC339" s="199"/>
      <c r="AD339" s="199"/>
      <c r="AE339" s="199"/>
      <c r="AF339" s="199"/>
      <c r="AG339" s="199"/>
      <c r="AH339" s="199"/>
      <c r="AI339" s="199"/>
    </row>
    <row r="340" spans="1:35" ht="12">
      <c r="A340" s="180" t="str">
        <f t="shared" si="151"/>
        <v>LW1 10080Podstawowy</v>
      </c>
      <c r="B340" s="203" t="s">
        <v>93</v>
      </c>
      <c r="C340" s="168" t="s">
        <v>431</v>
      </c>
      <c r="D340" s="204">
        <v>100</v>
      </c>
      <c r="E340" s="182">
        <v>80</v>
      </c>
      <c r="F340" s="218" t="s">
        <v>2232</v>
      </c>
      <c r="G340" s="206" t="str">
        <f t="shared" si="152"/>
        <v>36,18</v>
      </c>
      <c r="H340" s="206" t="str">
        <f t="shared" si="153"/>
        <v>36,18</v>
      </c>
      <c r="I340" s="206">
        <f t="shared" si="160"/>
        <v>39.18</v>
      </c>
      <c r="J340" s="218" t="s">
        <v>2302</v>
      </c>
      <c r="K340" s="207" t="str">
        <f t="shared" si="155"/>
        <v>486,70</v>
      </c>
      <c r="L340" s="208">
        <f t="shared" si="156"/>
        <v>487</v>
      </c>
      <c r="M340" s="209">
        <v>1</v>
      </c>
      <c r="N340" s="210">
        <v>60</v>
      </c>
      <c r="O340" s="211">
        <f t="shared" si="157"/>
        <v>547</v>
      </c>
      <c r="P340" s="212">
        <f t="shared" si="161"/>
        <v>547</v>
      </c>
      <c r="Q340" s="180"/>
      <c r="R340" s="180"/>
      <c r="S340" s="184">
        <v>16</v>
      </c>
      <c r="T340" s="184">
        <v>25</v>
      </c>
      <c r="U340" s="184">
        <f t="shared" si="158"/>
        <v>69</v>
      </c>
      <c r="V340" s="204">
        <f t="shared" si="159"/>
        <v>110</v>
      </c>
      <c r="Y340" s="199"/>
      <c r="Z340" s="199"/>
      <c r="AA340" s="201"/>
      <c r="AB340" s="202"/>
      <c r="AC340" s="199"/>
      <c r="AD340" s="199"/>
      <c r="AE340" s="199"/>
      <c r="AF340" s="199"/>
      <c r="AG340" s="199"/>
      <c r="AH340" s="199"/>
      <c r="AI340" s="199"/>
    </row>
    <row r="341" spans="1:35" ht="12">
      <c r="A341" s="180" t="str">
        <f t="shared" si="151"/>
        <v>LW2 10080Podstawowy</v>
      </c>
      <c r="B341" s="203" t="s">
        <v>104</v>
      </c>
      <c r="C341" s="168" t="s">
        <v>431</v>
      </c>
      <c r="D341" s="204">
        <v>100</v>
      </c>
      <c r="E341" s="182">
        <v>80</v>
      </c>
      <c r="F341" s="218" t="s">
        <v>2233</v>
      </c>
      <c r="G341" s="206" t="str">
        <f t="shared" si="152"/>
        <v>42,32</v>
      </c>
      <c r="H341" s="206" t="str">
        <f t="shared" si="153"/>
        <v>42,32</v>
      </c>
      <c r="I341" s="206">
        <f t="shared" si="160"/>
        <v>45.32</v>
      </c>
      <c r="J341" s="218" t="s">
        <v>2303</v>
      </c>
      <c r="K341" s="207" t="str">
        <f t="shared" si="155"/>
        <v>543,41</v>
      </c>
      <c r="L341" s="208">
        <f t="shared" si="156"/>
        <v>544</v>
      </c>
      <c r="M341" s="209">
        <v>1</v>
      </c>
      <c r="N341" s="210">
        <v>60</v>
      </c>
      <c r="O341" s="211">
        <f t="shared" si="157"/>
        <v>604</v>
      </c>
      <c r="P341" s="212">
        <f t="shared" si="161"/>
        <v>604</v>
      </c>
      <c r="Q341" s="180"/>
      <c r="R341" s="180"/>
      <c r="S341" s="184">
        <v>16</v>
      </c>
      <c r="T341" s="184">
        <v>25</v>
      </c>
      <c r="U341" s="184">
        <f t="shared" si="158"/>
        <v>79</v>
      </c>
      <c r="V341" s="204">
        <f t="shared" si="159"/>
        <v>120</v>
      </c>
      <c r="Y341" s="199"/>
      <c r="Z341" s="199"/>
      <c r="AA341" s="199"/>
      <c r="AB341" s="199"/>
      <c r="AC341" s="199"/>
      <c r="AD341" s="199"/>
      <c r="AE341" s="199"/>
      <c r="AF341" s="199"/>
      <c r="AG341" s="199"/>
      <c r="AH341" s="199"/>
      <c r="AI341" s="199"/>
    </row>
    <row r="342" spans="1:35" ht="12">
      <c r="A342" s="180" t="str">
        <f t="shared" si="151"/>
        <v>LW3 10080Podstawowy</v>
      </c>
      <c r="B342" s="203" t="s">
        <v>106</v>
      </c>
      <c r="C342" s="168" t="s">
        <v>431</v>
      </c>
      <c r="D342" s="204">
        <v>100</v>
      </c>
      <c r="E342" s="182">
        <v>80</v>
      </c>
      <c r="F342" s="218" t="s">
        <v>2234</v>
      </c>
      <c r="G342" s="206" t="str">
        <f t="shared" si="152"/>
        <v>44,48</v>
      </c>
      <c r="H342" s="206" t="str">
        <f t="shared" si="153"/>
        <v>44,48</v>
      </c>
      <c r="I342" s="206">
        <f t="shared" si="160"/>
        <v>47.48</v>
      </c>
      <c r="J342" s="218" t="s">
        <v>2304</v>
      </c>
      <c r="K342" s="207" t="str">
        <f t="shared" si="155"/>
        <v>563,77</v>
      </c>
      <c r="L342" s="208">
        <f t="shared" si="156"/>
        <v>564</v>
      </c>
      <c r="M342" s="209">
        <v>1.08</v>
      </c>
      <c r="N342" s="210">
        <v>60</v>
      </c>
      <c r="O342" s="211">
        <f t="shared" si="157"/>
        <v>669.12</v>
      </c>
      <c r="P342" s="212">
        <f t="shared" si="161"/>
        <v>669</v>
      </c>
      <c r="Q342" s="180"/>
      <c r="R342" s="180"/>
      <c r="S342" s="184">
        <v>16</v>
      </c>
      <c r="T342" s="184">
        <v>25</v>
      </c>
      <c r="U342" s="184">
        <f t="shared" si="158"/>
        <v>79</v>
      </c>
      <c r="V342" s="204">
        <f t="shared" si="159"/>
        <v>120</v>
      </c>
      <c r="Y342" s="199"/>
      <c r="Z342" s="199"/>
      <c r="AA342" s="199"/>
      <c r="AB342" s="199"/>
      <c r="AC342" s="199"/>
      <c r="AD342" s="199"/>
      <c r="AE342" s="199"/>
      <c r="AF342" s="199"/>
      <c r="AG342" s="199"/>
      <c r="AH342" s="199"/>
      <c r="AI342" s="199"/>
    </row>
    <row r="343" spans="1:35" ht="12">
      <c r="A343" s="180" t="str">
        <f t="shared" si="151"/>
        <v>LW4 10080Podstawowy</v>
      </c>
      <c r="B343" s="203" t="s">
        <v>107</v>
      </c>
      <c r="C343" s="168" t="s">
        <v>431</v>
      </c>
      <c r="D343" s="204">
        <v>100</v>
      </c>
      <c r="E343" s="182">
        <v>80</v>
      </c>
      <c r="F343" s="218" t="s">
        <v>2235</v>
      </c>
      <c r="G343" s="206" t="str">
        <f t="shared" si="152"/>
        <v>48,48</v>
      </c>
      <c r="H343" s="206" t="str">
        <f t="shared" si="153"/>
        <v>48,48</v>
      </c>
      <c r="I343" s="206">
        <f t="shared" si="160"/>
        <v>51.48</v>
      </c>
      <c r="J343" s="218" t="s">
        <v>2305</v>
      </c>
      <c r="K343" s="207" t="str">
        <f t="shared" si="155"/>
        <v>661,74</v>
      </c>
      <c r="L343" s="208">
        <f t="shared" si="156"/>
        <v>662</v>
      </c>
      <c r="M343" s="209">
        <v>1</v>
      </c>
      <c r="N343" s="210">
        <v>60</v>
      </c>
      <c r="O343" s="211">
        <f t="shared" si="157"/>
        <v>722</v>
      </c>
      <c r="P343" s="212">
        <f t="shared" si="161"/>
        <v>722</v>
      </c>
      <c r="Q343" s="180"/>
      <c r="R343" s="180"/>
      <c r="S343" s="184">
        <v>16</v>
      </c>
      <c r="T343" s="184">
        <v>25</v>
      </c>
      <c r="U343" s="184">
        <f t="shared" si="158"/>
        <v>124</v>
      </c>
      <c r="V343" s="204">
        <f t="shared" si="159"/>
        <v>165</v>
      </c>
      <c r="Y343" s="199"/>
      <c r="Z343" s="199"/>
      <c r="AA343" s="199"/>
      <c r="AB343" s="199"/>
      <c r="AC343" s="199"/>
      <c r="AD343" s="199"/>
      <c r="AE343" s="199"/>
      <c r="AF343" s="199"/>
      <c r="AG343" s="199"/>
      <c r="AH343" s="199"/>
      <c r="AI343" s="199"/>
    </row>
    <row r="344" spans="1:35" ht="12">
      <c r="A344" s="180" t="str">
        <f t="shared" si="151"/>
        <v>LW5 10080Podstawowy</v>
      </c>
      <c r="B344" s="203" t="s">
        <v>108</v>
      </c>
      <c r="C344" s="168" t="s">
        <v>431</v>
      </c>
      <c r="D344" s="204">
        <v>100</v>
      </c>
      <c r="E344" s="182">
        <v>80</v>
      </c>
      <c r="F344" s="218" t="s">
        <v>2236</v>
      </c>
      <c r="G344" s="206" t="str">
        <f t="shared" si="152"/>
        <v>48,59</v>
      </c>
      <c r="H344" s="206" t="str">
        <f t="shared" si="153"/>
        <v>48,59</v>
      </c>
      <c r="I344" s="206">
        <f t="shared" si="160"/>
        <v>51.59</v>
      </c>
      <c r="J344" s="218" t="s">
        <v>2306</v>
      </c>
      <c r="K344" s="207" t="str">
        <f t="shared" si="155"/>
        <v>667,01</v>
      </c>
      <c r="L344" s="208">
        <f t="shared" si="156"/>
        <v>668</v>
      </c>
      <c r="M344" s="209">
        <v>1</v>
      </c>
      <c r="N344" s="210">
        <v>60</v>
      </c>
      <c r="O344" s="211">
        <f t="shared" si="157"/>
        <v>728</v>
      </c>
      <c r="P344" s="212">
        <f t="shared" si="161"/>
        <v>728</v>
      </c>
      <c r="Q344" s="180"/>
      <c r="R344" s="180"/>
      <c r="S344" s="184">
        <v>16</v>
      </c>
      <c r="T344" s="184">
        <v>25</v>
      </c>
      <c r="U344" s="184">
        <f t="shared" si="158"/>
        <v>124</v>
      </c>
      <c r="V344" s="204">
        <f t="shared" si="159"/>
        <v>165</v>
      </c>
      <c r="Y344" s="199"/>
      <c r="Z344" s="199"/>
      <c r="AA344" s="199"/>
      <c r="AB344" s="199"/>
      <c r="AC344" s="199"/>
      <c r="AD344" s="199"/>
      <c r="AE344" s="199"/>
      <c r="AF344" s="199"/>
      <c r="AG344" s="199"/>
      <c r="AH344" s="199"/>
      <c r="AI344" s="199"/>
    </row>
    <row r="345" spans="1:35" ht="12">
      <c r="A345" s="180" t="str">
        <f t="shared" si="151"/>
        <v>LW6 10080Podstawowy</v>
      </c>
      <c r="B345" s="203" t="s">
        <v>109</v>
      </c>
      <c r="C345" s="168" t="s">
        <v>431</v>
      </c>
      <c r="D345" s="204">
        <v>100</v>
      </c>
      <c r="E345" s="182">
        <v>80</v>
      </c>
      <c r="F345" s="218" t="s">
        <v>2237</v>
      </c>
      <c r="G345" s="206" t="str">
        <f t="shared" si="152"/>
        <v>52,87</v>
      </c>
      <c r="H345" s="206" t="str">
        <f t="shared" si="153"/>
        <v>52,87</v>
      </c>
      <c r="I345" s="206">
        <f t="shared" si="160"/>
        <v>55.87</v>
      </c>
      <c r="J345" s="218" t="s">
        <v>88</v>
      </c>
      <c r="K345" s="207" t="str">
        <f t="shared" si="155"/>
        <v>760,75</v>
      </c>
      <c r="L345" s="208">
        <f t="shared" si="156"/>
        <v>761</v>
      </c>
      <c r="M345" s="209">
        <v>1</v>
      </c>
      <c r="N345" s="210">
        <v>60</v>
      </c>
      <c r="O345" s="211">
        <f t="shared" si="157"/>
        <v>821</v>
      </c>
      <c r="P345" s="212">
        <f t="shared" si="161"/>
        <v>821</v>
      </c>
      <c r="Q345" s="180"/>
      <c r="R345" s="180"/>
      <c r="S345" s="184">
        <v>16</v>
      </c>
      <c r="T345" s="184">
        <v>25</v>
      </c>
      <c r="U345" s="184">
        <f t="shared" si="158"/>
        <v>124</v>
      </c>
      <c r="V345" s="204">
        <f t="shared" si="159"/>
        <v>165</v>
      </c>
      <c r="Y345" s="199"/>
      <c r="Z345" s="199"/>
      <c r="AA345" s="199"/>
      <c r="AB345" s="199"/>
      <c r="AC345" s="199"/>
      <c r="AD345" s="199"/>
      <c r="AE345" s="199"/>
      <c r="AF345" s="199"/>
      <c r="AG345" s="199"/>
      <c r="AH345" s="199"/>
      <c r="AI345" s="199"/>
    </row>
    <row r="346" spans="1:35" ht="12">
      <c r="A346" s="180" t="str">
        <f t="shared" si="151"/>
        <v>LW7 10080Podstawowy</v>
      </c>
      <c r="B346" s="203" t="s">
        <v>110</v>
      </c>
      <c r="C346" s="168" t="s">
        <v>431</v>
      </c>
      <c r="D346" s="204">
        <v>100</v>
      </c>
      <c r="E346" s="182">
        <v>80</v>
      </c>
      <c r="F346" s="218" t="s">
        <v>2238</v>
      </c>
      <c r="G346" s="206" t="str">
        <f t="shared" si="152"/>
        <v>47,41</v>
      </c>
      <c r="H346" s="206" t="str">
        <f t="shared" si="153"/>
        <v>47,41</v>
      </c>
      <c r="I346" s="206">
        <f t="shared" si="160"/>
        <v>50.41</v>
      </c>
      <c r="J346" s="218" t="s">
        <v>2307</v>
      </c>
      <c r="K346" s="207" t="str">
        <f t="shared" si="155"/>
        <v>658,37</v>
      </c>
      <c r="L346" s="208">
        <f t="shared" si="156"/>
        <v>659</v>
      </c>
      <c r="M346" s="209">
        <v>1</v>
      </c>
      <c r="N346" s="210">
        <v>60</v>
      </c>
      <c r="O346" s="211">
        <f t="shared" si="157"/>
        <v>719</v>
      </c>
      <c r="P346" s="212">
        <f t="shared" si="161"/>
        <v>719</v>
      </c>
      <c r="Q346" s="180"/>
      <c r="R346" s="180"/>
      <c r="S346" s="184">
        <v>16</v>
      </c>
      <c r="T346" s="184">
        <v>25</v>
      </c>
      <c r="U346" s="184">
        <f t="shared" si="158"/>
        <v>124</v>
      </c>
      <c r="V346" s="204">
        <f t="shared" si="159"/>
        <v>165</v>
      </c>
      <c r="Y346" s="199"/>
      <c r="Z346" s="199"/>
      <c r="AA346" s="199"/>
      <c r="AB346" s="199"/>
      <c r="AC346" s="199"/>
      <c r="AD346" s="199"/>
      <c r="AE346" s="199"/>
      <c r="AF346" s="199"/>
      <c r="AG346" s="199"/>
      <c r="AH346" s="199"/>
      <c r="AI346" s="199"/>
    </row>
    <row r="347" spans="1:35" ht="12">
      <c r="A347" s="180" t="str">
        <f t="shared" si="151"/>
        <v>LW8 10080Podstawowy</v>
      </c>
      <c r="B347" s="203" t="s">
        <v>111</v>
      </c>
      <c r="C347" s="168" t="s">
        <v>431</v>
      </c>
      <c r="D347" s="204">
        <v>100</v>
      </c>
      <c r="E347" s="182">
        <v>80</v>
      </c>
      <c r="F347" s="218" t="s">
        <v>49</v>
      </c>
      <c r="G347" s="206" t="str">
        <f t="shared" si="152"/>
        <v>49,7</v>
      </c>
      <c r="H347" s="206" t="str">
        <f t="shared" si="153"/>
        <v>49,7</v>
      </c>
      <c r="I347" s="206">
        <f t="shared" si="160"/>
        <v>52.7</v>
      </c>
      <c r="J347" s="218" t="s">
        <v>2308</v>
      </c>
      <c r="K347" s="207" t="str">
        <f t="shared" si="155"/>
        <v>715,57</v>
      </c>
      <c r="L347" s="208">
        <f t="shared" si="156"/>
        <v>716</v>
      </c>
      <c r="M347" s="209">
        <v>1</v>
      </c>
      <c r="N347" s="210">
        <v>60</v>
      </c>
      <c r="O347" s="211">
        <f t="shared" si="157"/>
        <v>776</v>
      </c>
      <c r="P347" s="212">
        <f t="shared" si="161"/>
        <v>776</v>
      </c>
      <c r="Q347" s="180"/>
      <c r="R347" s="180"/>
      <c r="S347" s="184">
        <v>16</v>
      </c>
      <c r="T347" s="184">
        <v>25</v>
      </c>
      <c r="U347" s="184">
        <f t="shared" si="158"/>
        <v>124</v>
      </c>
      <c r="V347" s="204">
        <f t="shared" si="159"/>
        <v>165</v>
      </c>
      <c r="Y347" s="199"/>
      <c r="Z347" s="199"/>
      <c r="AA347" s="199"/>
      <c r="AB347" s="199"/>
      <c r="AC347" s="199"/>
      <c r="AD347" s="199"/>
      <c r="AE347" s="199"/>
      <c r="AF347" s="199"/>
      <c r="AG347" s="199"/>
      <c r="AH347" s="199"/>
      <c r="AI347" s="199"/>
    </row>
    <row r="348" spans="1:35" ht="12">
      <c r="A348" s="180" t="str">
        <f t="shared" si="151"/>
        <v>LW9 10080Podstawowy</v>
      </c>
      <c r="B348" s="203" t="s">
        <v>112</v>
      </c>
      <c r="C348" s="168" t="s">
        <v>431</v>
      </c>
      <c r="D348" s="204">
        <v>100</v>
      </c>
      <c r="E348" s="182">
        <v>80</v>
      </c>
      <c r="F348" s="218" t="s">
        <v>2239</v>
      </c>
      <c r="G348" s="206" t="str">
        <f t="shared" si="152"/>
        <v>48,36</v>
      </c>
      <c r="H348" s="206" t="str">
        <f t="shared" si="153"/>
        <v>48,36</v>
      </c>
      <c r="I348" s="206">
        <f t="shared" si="160"/>
        <v>51.36</v>
      </c>
      <c r="J348" s="218" t="s">
        <v>2309</v>
      </c>
      <c r="K348" s="207" t="str">
        <f t="shared" si="155"/>
        <v>731,40</v>
      </c>
      <c r="L348" s="208">
        <f t="shared" si="156"/>
        <v>732</v>
      </c>
      <c r="M348" s="209">
        <v>1</v>
      </c>
      <c r="N348" s="210">
        <v>60</v>
      </c>
      <c r="O348" s="211">
        <f t="shared" si="157"/>
        <v>792</v>
      </c>
      <c r="P348" s="212">
        <f t="shared" si="161"/>
        <v>792</v>
      </c>
      <c r="Q348" s="180"/>
      <c r="R348" s="180"/>
      <c r="S348" s="184">
        <v>16</v>
      </c>
      <c r="T348" s="184">
        <v>25</v>
      </c>
      <c r="U348" s="184">
        <f t="shared" si="158"/>
        <v>124</v>
      </c>
      <c r="V348" s="204">
        <f t="shared" si="159"/>
        <v>165</v>
      </c>
      <c r="Y348" s="199"/>
      <c r="Z348" s="199"/>
      <c r="AA348" s="199"/>
      <c r="AB348" s="199"/>
      <c r="AC348" s="199"/>
      <c r="AD348" s="199"/>
      <c r="AE348" s="199"/>
      <c r="AF348" s="199"/>
      <c r="AG348" s="199"/>
      <c r="AH348" s="199"/>
      <c r="AI348" s="199"/>
    </row>
    <row r="349" spans="1:35" ht="12">
      <c r="A349" s="180" t="str">
        <f t="shared" si="151"/>
        <v>LW10 10080Podstawowy</v>
      </c>
      <c r="B349" s="203" t="s">
        <v>94</v>
      </c>
      <c r="C349" s="168" t="s">
        <v>431</v>
      </c>
      <c r="D349" s="204">
        <v>100</v>
      </c>
      <c r="E349" s="182">
        <v>80</v>
      </c>
      <c r="F349" s="218" t="s">
        <v>2240</v>
      </c>
      <c r="G349" s="206" t="str">
        <f t="shared" si="152"/>
        <v>50,65</v>
      </c>
      <c r="H349" s="206" t="str">
        <f t="shared" si="153"/>
        <v>50,65</v>
      </c>
      <c r="I349" s="206">
        <f t="shared" si="160"/>
        <v>53.65</v>
      </c>
      <c r="J349" s="218" t="s">
        <v>2310</v>
      </c>
      <c r="K349" s="207" t="str">
        <f t="shared" si="155"/>
        <v>810,89</v>
      </c>
      <c r="L349" s="208">
        <f t="shared" si="156"/>
        <v>811</v>
      </c>
      <c r="M349" s="209">
        <v>1</v>
      </c>
      <c r="N349" s="210">
        <v>60</v>
      </c>
      <c r="O349" s="211">
        <f t="shared" si="157"/>
        <v>871</v>
      </c>
      <c r="P349" s="212">
        <f t="shared" si="161"/>
        <v>871</v>
      </c>
      <c r="Q349" s="180"/>
      <c r="R349" s="180"/>
      <c r="S349" s="184">
        <v>16</v>
      </c>
      <c r="T349" s="184">
        <v>25</v>
      </c>
      <c r="U349" s="184">
        <f t="shared" si="158"/>
        <v>124</v>
      </c>
      <c r="V349" s="204">
        <f t="shared" si="159"/>
        <v>165</v>
      </c>
      <c r="Y349" s="199"/>
      <c r="Z349" s="199"/>
      <c r="AA349" s="201"/>
      <c r="AB349" s="202"/>
      <c r="AC349" s="199"/>
      <c r="AD349" s="199"/>
      <c r="AE349" s="199"/>
      <c r="AF349" s="199"/>
      <c r="AG349" s="199"/>
      <c r="AH349" s="199"/>
      <c r="AI349" s="199"/>
    </row>
    <row r="350" spans="1:35" ht="12">
      <c r="A350" s="180" t="str">
        <f t="shared" si="151"/>
        <v>LW11 10080Podstawowy</v>
      </c>
      <c r="B350" s="203" t="s">
        <v>95</v>
      </c>
      <c r="C350" s="168" t="s">
        <v>431</v>
      </c>
      <c r="D350" s="204">
        <v>100</v>
      </c>
      <c r="E350" s="182">
        <v>80</v>
      </c>
      <c r="F350" s="218" t="s">
        <v>2241</v>
      </c>
      <c r="G350" s="206" t="str">
        <f t="shared" si="152"/>
        <v>53,23</v>
      </c>
      <c r="H350" s="206" t="str">
        <f t="shared" si="153"/>
        <v>53,23</v>
      </c>
      <c r="I350" s="206">
        <f t="shared" si="160"/>
        <v>56.23</v>
      </c>
      <c r="J350" s="218" t="s">
        <v>2311</v>
      </c>
      <c r="K350" s="207" t="str">
        <f t="shared" si="155"/>
        <v>675,27</v>
      </c>
      <c r="L350" s="208">
        <f t="shared" si="156"/>
        <v>676</v>
      </c>
      <c r="M350" s="209">
        <v>1</v>
      </c>
      <c r="N350" s="210">
        <v>60</v>
      </c>
      <c r="O350" s="211">
        <f t="shared" si="157"/>
        <v>736</v>
      </c>
      <c r="P350" s="212">
        <f t="shared" si="161"/>
        <v>736</v>
      </c>
      <c r="Q350" s="180"/>
      <c r="R350" s="180"/>
      <c r="S350" s="184">
        <v>16</v>
      </c>
      <c r="T350" s="184">
        <v>25</v>
      </c>
      <c r="U350" s="184">
        <f t="shared" si="158"/>
        <v>124</v>
      </c>
      <c r="V350" s="204">
        <f t="shared" si="159"/>
        <v>165</v>
      </c>
      <c r="Y350" s="199"/>
      <c r="Z350" s="199"/>
      <c r="AA350" s="201"/>
      <c r="AB350" s="202"/>
      <c r="AC350" s="199"/>
      <c r="AD350" s="199"/>
      <c r="AE350" s="199"/>
      <c r="AF350" s="199"/>
      <c r="AG350" s="199"/>
      <c r="AH350" s="199"/>
      <c r="AI350" s="199"/>
    </row>
    <row r="351" spans="1:35" ht="12">
      <c r="A351" s="180" t="str">
        <f t="shared" si="151"/>
        <v>LW12 10080Podstawowy</v>
      </c>
      <c r="B351" s="203" t="s">
        <v>96</v>
      </c>
      <c r="C351" s="168" t="s">
        <v>431</v>
      </c>
      <c r="D351" s="204">
        <v>100</v>
      </c>
      <c r="E351" s="182">
        <v>80</v>
      </c>
      <c r="F351" s="218" t="s">
        <v>45</v>
      </c>
      <c r="G351" s="206" t="str">
        <f t="shared" si="152"/>
        <v>55,52</v>
      </c>
      <c r="H351" s="206" t="str">
        <f t="shared" si="153"/>
        <v>55,52</v>
      </c>
      <c r="I351" s="206">
        <f t="shared" si="160"/>
        <v>58.52</v>
      </c>
      <c r="J351" s="218" t="s">
        <v>2312</v>
      </c>
      <c r="K351" s="207" t="str">
        <f t="shared" si="155"/>
        <v>800,45</v>
      </c>
      <c r="L351" s="208">
        <f t="shared" si="156"/>
        <v>801</v>
      </c>
      <c r="M351" s="209">
        <v>1</v>
      </c>
      <c r="N351" s="210">
        <v>60</v>
      </c>
      <c r="O351" s="211">
        <f t="shared" si="157"/>
        <v>861</v>
      </c>
      <c r="P351" s="212">
        <f t="shared" si="161"/>
        <v>861</v>
      </c>
      <c r="Q351" s="180"/>
      <c r="R351" s="180"/>
      <c r="S351" s="184">
        <v>16</v>
      </c>
      <c r="T351" s="184">
        <v>25</v>
      </c>
      <c r="U351" s="184">
        <f t="shared" si="158"/>
        <v>124</v>
      </c>
      <c r="V351" s="204">
        <f t="shared" si="159"/>
        <v>165</v>
      </c>
      <c r="Y351" s="199"/>
      <c r="Z351" s="199"/>
      <c r="AA351" s="201"/>
      <c r="AB351" s="202"/>
      <c r="AC351" s="199"/>
      <c r="AD351" s="199"/>
      <c r="AE351" s="199"/>
      <c r="AF351" s="199"/>
      <c r="AG351" s="199"/>
      <c r="AH351" s="199"/>
      <c r="AI351" s="199"/>
    </row>
    <row r="352" spans="1:35" ht="12">
      <c r="A352" s="180" t="str">
        <f t="shared" si="151"/>
        <v>LW13 10080Podstawowy</v>
      </c>
      <c r="B352" s="203" t="s">
        <v>97</v>
      </c>
      <c r="C352" s="168" t="s">
        <v>431</v>
      </c>
      <c r="D352" s="204">
        <v>100</v>
      </c>
      <c r="E352" s="182">
        <v>80</v>
      </c>
      <c r="F352" s="218" t="s">
        <v>2242</v>
      </c>
      <c r="G352" s="206" t="str">
        <f t="shared" si="152"/>
        <v>53,66</v>
      </c>
      <c r="H352" s="206" t="str">
        <f t="shared" si="153"/>
        <v>53,66</v>
      </c>
      <c r="I352" s="206">
        <f t="shared" si="160"/>
        <v>56.66</v>
      </c>
      <c r="J352" s="218" t="s">
        <v>2313</v>
      </c>
      <c r="K352" s="207" t="str">
        <f t="shared" si="155"/>
        <v>772,70</v>
      </c>
      <c r="L352" s="208">
        <f t="shared" si="156"/>
        <v>773</v>
      </c>
      <c r="M352" s="209">
        <v>1</v>
      </c>
      <c r="N352" s="210">
        <v>60</v>
      </c>
      <c r="O352" s="211">
        <f t="shared" si="157"/>
        <v>833</v>
      </c>
      <c r="P352" s="212">
        <f t="shared" si="161"/>
        <v>833</v>
      </c>
      <c r="Q352" s="180"/>
      <c r="R352" s="180"/>
      <c r="S352" s="184">
        <v>16</v>
      </c>
      <c r="T352" s="184">
        <v>25</v>
      </c>
      <c r="U352" s="184">
        <f t="shared" si="158"/>
        <v>124</v>
      </c>
      <c r="V352" s="204">
        <f t="shared" si="159"/>
        <v>165</v>
      </c>
      <c r="Y352" s="199"/>
      <c r="Z352" s="199"/>
      <c r="AA352" s="201"/>
      <c r="AB352" s="202"/>
      <c r="AC352" s="199"/>
      <c r="AD352" s="199"/>
      <c r="AE352" s="199"/>
      <c r="AF352" s="199"/>
      <c r="AG352" s="199"/>
      <c r="AH352" s="199"/>
      <c r="AI352" s="199"/>
    </row>
    <row r="353" spans="1:35" ht="12">
      <c r="A353" s="180" t="str">
        <f t="shared" si="151"/>
        <v>LW14 10080Podstawowy</v>
      </c>
      <c r="B353" s="203" t="s">
        <v>98</v>
      </c>
      <c r="C353" s="168" t="s">
        <v>431</v>
      </c>
      <c r="D353" s="204">
        <v>100</v>
      </c>
      <c r="E353" s="182">
        <v>80</v>
      </c>
      <c r="F353" s="218" t="s">
        <v>2243</v>
      </c>
      <c r="G353" s="206" t="str">
        <f t="shared" si="152"/>
        <v>55,32</v>
      </c>
      <c r="H353" s="206" t="str">
        <f t="shared" si="153"/>
        <v>55,32</v>
      </c>
      <c r="I353" s="206">
        <f t="shared" si="160"/>
        <v>58.32</v>
      </c>
      <c r="J353" s="218" t="s">
        <v>2314</v>
      </c>
      <c r="K353" s="207" t="str">
        <f t="shared" si="155"/>
        <v>856,76</v>
      </c>
      <c r="L353" s="208">
        <f t="shared" si="156"/>
        <v>857</v>
      </c>
      <c r="M353" s="209">
        <v>1</v>
      </c>
      <c r="N353" s="210">
        <v>60</v>
      </c>
      <c r="O353" s="211">
        <f t="shared" si="157"/>
        <v>917</v>
      </c>
      <c r="P353" s="212">
        <f t="shared" si="161"/>
        <v>917</v>
      </c>
      <c r="Q353" s="180"/>
      <c r="R353" s="180"/>
      <c r="S353" s="184">
        <v>16</v>
      </c>
      <c r="T353" s="184">
        <v>25</v>
      </c>
      <c r="U353" s="184">
        <f t="shared" si="158"/>
        <v>124</v>
      </c>
      <c r="V353" s="204">
        <f t="shared" si="159"/>
        <v>165</v>
      </c>
      <c r="Y353" s="199"/>
      <c r="Z353" s="199"/>
      <c r="AA353" s="201"/>
      <c r="AB353" s="202"/>
      <c r="AC353" s="199"/>
      <c r="AD353" s="199"/>
      <c r="AE353" s="199"/>
      <c r="AF353" s="199"/>
      <c r="AG353" s="199"/>
      <c r="AH353" s="199"/>
      <c r="AI353" s="199"/>
    </row>
    <row r="354" spans="1:35" ht="12">
      <c r="A354" s="180" t="str">
        <f t="shared" si="151"/>
        <v>LW15 10080Podstawowy</v>
      </c>
      <c r="B354" s="203" t="s">
        <v>99</v>
      </c>
      <c r="C354" s="168" t="s">
        <v>431</v>
      </c>
      <c r="D354" s="204">
        <v>100</v>
      </c>
      <c r="E354" s="182">
        <v>80</v>
      </c>
      <c r="F354" s="218" t="s">
        <v>2244</v>
      </c>
      <c r="G354" s="206" t="str">
        <f t="shared" si="152"/>
        <v>52,69</v>
      </c>
      <c r="H354" s="206" t="str">
        <f t="shared" si="153"/>
        <v>52,69</v>
      </c>
      <c r="I354" s="206">
        <f t="shared" si="160"/>
        <v>55.69</v>
      </c>
      <c r="J354" s="218" t="s">
        <v>63</v>
      </c>
      <c r="K354" s="207" t="str">
        <f t="shared" si="155"/>
        <v>669,59</v>
      </c>
      <c r="L354" s="208">
        <f t="shared" si="156"/>
        <v>670</v>
      </c>
      <c r="M354" s="209">
        <v>1</v>
      </c>
      <c r="N354" s="210">
        <v>60</v>
      </c>
      <c r="O354" s="211">
        <f t="shared" si="157"/>
        <v>730</v>
      </c>
      <c r="P354" s="212">
        <f t="shared" si="161"/>
        <v>730</v>
      </c>
      <c r="Q354" s="180"/>
      <c r="R354" s="180"/>
      <c r="S354" s="184">
        <v>16</v>
      </c>
      <c r="T354" s="184">
        <v>25</v>
      </c>
      <c r="U354" s="184">
        <f t="shared" si="158"/>
        <v>124</v>
      </c>
      <c r="V354" s="204">
        <f t="shared" si="159"/>
        <v>165</v>
      </c>
      <c r="Y354" s="199"/>
      <c r="Z354" s="199"/>
      <c r="AA354" s="201"/>
      <c r="AB354" s="202"/>
      <c r="AC354" s="199"/>
      <c r="AD354" s="199"/>
      <c r="AE354" s="199"/>
      <c r="AF354" s="199"/>
      <c r="AG354" s="199"/>
      <c r="AH354" s="199"/>
      <c r="AI354" s="199"/>
    </row>
    <row r="355" spans="1:35" ht="12">
      <c r="A355" s="180" t="str">
        <f t="shared" si="151"/>
        <v>LW16 10080Podstawowy</v>
      </c>
      <c r="B355" s="203" t="s">
        <v>100</v>
      </c>
      <c r="C355" s="168" t="s">
        <v>431</v>
      </c>
      <c r="D355" s="204">
        <v>100</v>
      </c>
      <c r="E355" s="182">
        <v>80</v>
      </c>
      <c r="F355" s="218" t="s">
        <v>2245</v>
      </c>
      <c r="G355" s="206" t="str">
        <f t="shared" si="152"/>
        <v>55,01</v>
      </c>
      <c r="H355" s="206" t="str">
        <f t="shared" si="153"/>
        <v>55,01</v>
      </c>
      <c r="I355" s="206">
        <f t="shared" si="160"/>
        <v>58.01</v>
      </c>
      <c r="J355" s="218" t="s">
        <v>2315</v>
      </c>
      <c r="K355" s="207" t="str">
        <f t="shared" si="155"/>
        <v>795,14</v>
      </c>
      <c r="L355" s="208">
        <f t="shared" si="156"/>
        <v>796</v>
      </c>
      <c r="M355" s="209">
        <v>1</v>
      </c>
      <c r="N355" s="210">
        <v>60</v>
      </c>
      <c r="O355" s="211">
        <f t="shared" si="157"/>
        <v>856</v>
      </c>
      <c r="P355" s="212">
        <f t="shared" si="161"/>
        <v>856</v>
      </c>
      <c r="Q355" s="180"/>
      <c r="R355" s="180"/>
      <c r="S355" s="184">
        <v>16</v>
      </c>
      <c r="T355" s="184">
        <v>25</v>
      </c>
      <c r="U355" s="184">
        <f t="shared" si="158"/>
        <v>124</v>
      </c>
      <c r="V355" s="204">
        <f t="shared" si="159"/>
        <v>165</v>
      </c>
      <c r="Y355" s="199"/>
      <c r="Z355" s="199"/>
      <c r="AA355" s="199"/>
      <c r="AB355" s="199"/>
      <c r="AC355" s="199"/>
      <c r="AD355" s="199"/>
      <c r="AE355" s="199"/>
      <c r="AF355" s="199"/>
      <c r="AG355" s="199"/>
      <c r="AH355" s="199"/>
      <c r="AI355" s="199"/>
    </row>
    <row r="356" spans="1:35" ht="12">
      <c r="A356" s="180" t="str">
        <f t="shared" si="151"/>
        <v>LW17 10080Podstawowy</v>
      </c>
      <c r="B356" s="203" t="s">
        <v>101</v>
      </c>
      <c r="C356" s="168" t="s">
        <v>431</v>
      </c>
      <c r="D356" s="204">
        <v>100</v>
      </c>
      <c r="E356" s="182">
        <v>80</v>
      </c>
      <c r="F356" s="218" t="s">
        <v>2246</v>
      </c>
      <c r="G356" s="206" t="str">
        <f t="shared" si="152"/>
        <v>53,5</v>
      </c>
      <c r="H356" s="206" t="str">
        <f t="shared" si="153"/>
        <v>53,5</v>
      </c>
      <c r="I356" s="206">
        <f t="shared" si="160"/>
        <v>56.5</v>
      </c>
      <c r="J356" s="218" t="s">
        <v>2316</v>
      </c>
      <c r="K356" s="207" t="str">
        <f t="shared" si="155"/>
        <v>822,65</v>
      </c>
      <c r="L356" s="208">
        <f t="shared" si="156"/>
        <v>823</v>
      </c>
      <c r="M356" s="209">
        <v>1</v>
      </c>
      <c r="N356" s="210">
        <v>60</v>
      </c>
      <c r="O356" s="211">
        <f t="shared" si="157"/>
        <v>883</v>
      </c>
      <c r="P356" s="212">
        <f t="shared" si="161"/>
        <v>883</v>
      </c>
      <c r="Q356" s="180"/>
      <c r="R356" s="180"/>
      <c r="S356" s="184">
        <v>16</v>
      </c>
      <c r="T356" s="184">
        <v>25</v>
      </c>
      <c r="U356" s="184">
        <f t="shared" si="158"/>
        <v>124</v>
      </c>
      <c r="V356" s="204">
        <f t="shared" si="159"/>
        <v>165</v>
      </c>
      <c r="Y356" s="199"/>
      <c r="Z356" s="199"/>
      <c r="AA356" s="199"/>
      <c r="AB356" s="201"/>
      <c r="AC356" s="199"/>
      <c r="AD356" s="199"/>
      <c r="AE356" s="199"/>
      <c r="AF356" s="199"/>
      <c r="AG356" s="199"/>
      <c r="AH356" s="199"/>
      <c r="AI356" s="199"/>
    </row>
    <row r="357" spans="1:35" ht="11.25" customHeight="1">
      <c r="A357" s="180" t="str">
        <f t="shared" si="151"/>
        <v>LW18 10080Podstawowy</v>
      </c>
      <c r="B357" s="203" t="s">
        <v>102</v>
      </c>
      <c r="C357" s="168" t="s">
        <v>431</v>
      </c>
      <c r="D357" s="204">
        <v>100</v>
      </c>
      <c r="E357" s="182">
        <v>80</v>
      </c>
      <c r="F357" s="218" t="s">
        <v>2247</v>
      </c>
      <c r="G357" s="206" t="str">
        <f t="shared" si="152"/>
        <v>55,78</v>
      </c>
      <c r="H357" s="206" t="str">
        <f t="shared" si="153"/>
        <v>55,78</v>
      </c>
      <c r="I357" s="206">
        <f t="shared" si="160"/>
        <v>58.78</v>
      </c>
      <c r="J357" s="218" t="s">
        <v>2317</v>
      </c>
      <c r="K357" s="207" t="str">
        <f t="shared" si="155"/>
        <v>926,74</v>
      </c>
      <c r="L357" s="208">
        <f t="shared" si="156"/>
        <v>927</v>
      </c>
      <c r="M357" s="209">
        <v>1</v>
      </c>
      <c r="N357" s="210">
        <v>60</v>
      </c>
      <c r="O357" s="211">
        <f t="shared" si="157"/>
        <v>987</v>
      </c>
      <c r="P357" s="212">
        <f t="shared" si="161"/>
        <v>987</v>
      </c>
      <c r="Q357" s="180"/>
      <c r="R357" s="180"/>
      <c r="S357" s="184">
        <v>16</v>
      </c>
      <c r="T357" s="184">
        <v>25</v>
      </c>
      <c r="U357" s="184">
        <f t="shared" si="158"/>
        <v>124</v>
      </c>
      <c r="V357" s="204">
        <f t="shared" si="159"/>
        <v>165</v>
      </c>
      <c r="Y357" s="199"/>
      <c r="Z357" s="199"/>
      <c r="AA357" s="199"/>
      <c r="AB357" s="199"/>
      <c r="AC357" s="199"/>
      <c r="AD357" s="199"/>
      <c r="AE357" s="199"/>
      <c r="AF357" s="199"/>
      <c r="AG357" s="199"/>
      <c r="AH357" s="199"/>
      <c r="AI357" s="199"/>
    </row>
    <row r="358" spans="1:35" ht="12">
      <c r="A358" s="180" t="str">
        <f t="shared" si="151"/>
        <v>LW19 10080Podstawowy</v>
      </c>
      <c r="B358" s="203" t="s">
        <v>103</v>
      </c>
      <c r="C358" s="168" t="s">
        <v>431</v>
      </c>
      <c r="D358" s="204">
        <v>100</v>
      </c>
      <c r="E358" s="182">
        <v>80</v>
      </c>
      <c r="F358" s="218" t="s">
        <v>2248</v>
      </c>
      <c r="G358" s="206" t="str">
        <f t="shared" si="152"/>
        <v>52,55</v>
      </c>
      <c r="H358" s="206" t="str">
        <f t="shared" si="153"/>
        <v>52,55</v>
      </c>
      <c r="I358" s="206">
        <f t="shared" ref="I358:I373" si="162">H358+3</f>
        <v>55.55</v>
      </c>
      <c r="J358" s="218" t="s">
        <v>2318</v>
      </c>
      <c r="K358" s="207" t="str">
        <f t="shared" si="155"/>
        <v>742,30</v>
      </c>
      <c r="L358" s="208">
        <f t="shared" si="156"/>
        <v>743</v>
      </c>
      <c r="M358" s="209">
        <v>1</v>
      </c>
      <c r="N358" s="210">
        <v>60</v>
      </c>
      <c r="O358" s="211">
        <f t="shared" si="157"/>
        <v>803</v>
      </c>
      <c r="P358" s="212">
        <f t="shared" si="161"/>
        <v>803</v>
      </c>
      <c r="Q358" s="180"/>
      <c r="R358" s="180"/>
      <c r="S358" s="184">
        <v>16</v>
      </c>
      <c r="T358" s="184">
        <v>25</v>
      </c>
      <c r="U358" s="184">
        <f t="shared" si="158"/>
        <v>124</v>
      </c>
      <c r="V358" s="204">
        <f t="shared" si="159"/>
        <v>165</v>
      </c>
      <c r="Y358" s="199"/>
      <c r="Z358" s="199"/>
      <c r="AA358" s="199"/>
      <c r="AB358" s="199"/>
      <c r="AC358" s="199"/>
      <c r="AD358" s="199"/>
      <c r="AE358" s="199"/>
      <c r="AF358" s="199"/>
      <c r="AG358" s="199"/>
      <c r="AH358" s="199"/>
      <c r="AI358" s="199"/>
    </row>
    <row r="359" spans="1:35" ht="12">
      <c r="A359" s="180" t="str">
        <f t="shared" si="151"/>
        <v>LW20 10080Podstawowy</v>
      </c>
      <c r="B359" s="203" t="s">
        <v>105</v>
      </c>
      <c r="C359" s="168" t="s">
        <v>431</v>
      </c>
      <c r="D359" s="204">
        <v>100</v>
      </c>
      <c r="E359" s="182">
        <v>80</v>
      </c>
      <c r="F359" s="218" t="s">
        <v>2249</v>
      </c>
      <c r="G359" s="206" t="str">
        <f t="shared" si="152"/>
        <v>54,87</v>
      </c>
      <c r="H359" s="206" t="str">
        <f t="shared" si="153"/>
        <v>54,87</v>
      </c>
      <c r="I359" s="206">
        <f t="shared" si="162"/>
        <v>57.87</v>
      </c>
      <c r="J359" s="218" t="s">
        <v>2319</v>
      </c>
      <c r="K359" s="207" t="str">
        <f t="shared" si="155"/>
        <v>822,18</v>
      </c>
      <c r="L359" s="208">
        <f t="shared" si="156"/>
        <v>823</v>
      </c>
      <c r="M359" s="209">
        <v>1</v>
      </c>
      <c r="N359" s="210">
        <v>60</v>
      </c>
      <c r="O359" s="211">
        <f t="shared" si="157"/>
        <v>883</v>
      </c>
      <c r="P359" s="212">
        <f t="shared" si="161"/>
        <v>883</v>
      </c>
      <c r="Q359" s="180"/>
      <c r="R359" s="180"/>
      <c r="S359" s="184">
        <v>16</v>
      </c>
      <c r="T359" s="184">
        <v>25</v>
      </c>
      <c r="U359" s="184">
        <f t="shared" si="158"/>
        <v>124</v>
      </c>
      <c r="V359" s="204">
        <f t="shared" si="159"/>
        <v>165</v>
      </c>
      <c r="Y359" s="199"/>
      <c r="Z359" s="199"/>
      <c r="AA359" s="199"/>
      <c r="AB359" s="199"/>
      <c r="AC359" s="199"/>
      <c r="AD359" s="199"/>
      <c r="AE359" s="199"/>
      <c r="AF359" s="199"/>
      <c r="AG359" s="199"/>
      <c r="AH359" s="199"/>
      <c r="AI359" s="199"/>
    </row>
    <row r="360" spans="1:35" ht="12">
      <c r="A360" s="180" t="str">
        <f t="shared" si="151"/>
        <v>LW2510080Podstawowy</v>
      </c>
      <c r="B360" s="203" t="s">
        <v>559</v>
      </c>
      <c r="C360" s="168" t="s">
        <v>431</v>
      </c>
      <c r="D360" s="204">
        <v>100</v>
      </c>
      <c r="E360" s="182">
        <v>80</v>
      </c>
      <c r="F360" s="218" t="s">
        <v>2250</v>
      </c>
      <c r="G360" s="206" t="str">
        <f t="shared" si="152"/>
        <v>43,87</v>
      </c>
      <c r="H360" s="206" t="str">
        <f t="shared" si="153"/>
        <v>43,87</v>
      </c>
      <c r="I360" s="206">
        <f t="shared" si="162"/>
        <v>46.87</v>
      </c>
      <c r="J360" s="218" t="s">
        <v>2320</v>
      </c>
      <c r="K360" s="207" t="str">
        <f t="shared" si="155"/>
        <v>663,29</v>
      </c>
      <c r="L360" s="208">
        <f t="shared" si="156"/>
        <v>664</v>
      </c>
      <c r="M360" s="209">
        <v>1</v>
      </c>
      <c r="N360" s="210">
        <v>60</v>
      </c>
      <c r="O360" s="211">
        <f t="shared" si="157"/>
        <v>724</v>
      </c>
      <c r="P360" s="212">
        <f t="shared" si="161"/>
        <v>724</v>
      </c>
      <c r="Q360" s="180"/>
      <c r="R360" s="180"/>
      <c r="S360" s="184">
        <v>16</v>
      </c>
      <c r="T360" s="184">
        <v>25</v>
      </c>
      <c r="U360" s="184">
        <f t="shared" si="158"/>
        <v>79</v>
      </c>
      <c r="V360" s="204">
        <f t="shared" si="159"/>
        <v>120</v>
      </c>
      <c r="Y360" s="199"/>
      <c r="Z360" s="199"/>
      <c r="AA360" s="199"/>
      <c r="AB360" s="199"/>
      <c r="AC360" s="199"/>
      <c r="AD360" s="199"/>
      <c r="AE360" s="199"/>
      <c r="AF360" s="199"/>
      <c r="AG360" s="199"/>
      <c r="AH360" s="199"/>
      <c r="AI360" s="199"/>
    </row>
    <row r="361" spans="1:35" ht="12">
      <c r="A361" s="180" t="str">
        <f t="shared" si="151"/>
        <v>LW2610080Podstawowy</v>
      </c>
      <c r="B361" s="203" t="s">
        <v>560</v>
      </c>
      <c r="C361" s="168" t="s">
        <v>431</v>
      </c>
      <c r="D361" s="204">
        <v>100</v>
      </c>
      <c r="E361" s="182">
        <v>80</v>
      </c>
      <c r="F361" s="218" t="s">
        <v>2251</v>
      </c>
      <c r="G361" s="206" t="str">
        <f t="shared" si="152"/>
        <v>46</v>
      </c>
      <c r="H361" s="206" t="str">
        <f t="shared" si="153"/>
        <v>46</v>
      </c>
      <c r="I361" s="206">
        <f t="shared" si="162"/>
        <v>49</v>
      </c>
      <c r="J361" s="218" t="s">
        <v>2321</v>
      </c>
      <c r="K361" s="207" t="str">
        <f t="shared" si="155"/>
        <v>778,52</v>
      </c>
      <c r="L361" s="208">
        <f t="shared" si="156"/>
        <v>779</v>
      </c>
      <c r="M361" s="209">
        <v>1</v>
      </c>
      <c r="N361" s="210">
        <v>60</v>
      </c>
      <c r="O361" s="211">
        <f t="shared" si="157"/>
        <v>839</v>
      </c>
      <c r="P361" s="212">
        <f t="shared" si="161"/>
        <v>839</v>
      </c>
      <c r="Q361" s="180"/>
      <c r="R361" s="180"/>
      <c r="S361" s="184">
        <v>16</v>
      </c>
      <c r="T361" s="184">
        <v>25</v>
      </c>
      <c r="U361" s="184">
        <f t="shared" si="158"/>
        <v>79</v>
      </c>
      <c r="V361" s="204">
        <f t="shared" si="159"/>
        <v>120</v>
      </c>
      <c r="Y361" s="199"/>
      <c r="Z361" s="199"/>
      <c r="AA361" s="199"/>
      <c r="AB361" s="199"/>
      <c r="AC361" s="199"/>
      <c r="AD361" s="199"/>
      <c r="AE361" s="199"/>
      <c r="AF361" s="199"/>
      <c r="AG361" s="199"/>
      <c r="AH361" s="199"/>
      <c r="AI361" s="199"/>
    </row>
    <row r="362" spans="1:35" ht="12">
      <c r="A362" s="180" t="str">
        <f t="shared" si="151"/>
        <v>LW2710080Podstawowy</v>
      </c>
      <c r="B362" s="203" t="s">
        <v>1738</v>
      </c>
      <c r="C362" s="168" t="s">
        <v>431</v>
      </c>
      <c r="D362" s="204">
        <v>100</v>
      </c>
      <c r="E362" s="182">
        <v>80</v>
      </c>
      <c r="F362" s="218" t="s">
        <v>2252</v>
      </c>
      <c r="G362" s="206" t="str">
        <f t="shared" si="152"/>
        <v>46,85</v>
      </c>
      <c r="H362" s="206" t="str">
        <f t="shared" si="153"/>
        <v>46,85</v>
      </c>
      <c r="I362" s="206">
        <f t="shared" si="162"/>
        <v>49.85</v>
      </c>
      <c r="J362" s="218" t="s">
        <v>2322</v>
      </c>
      <c r="K362" s="207" t="str">
        <f t="shared" si="155"/>
        <v>745,72</v>
      </c>
      <c r="L362" s="208">
        <f t="shared" si="156"/>
        <v>746</v>
      </c>
      <c r="M362" s="209">
        <v>1</v>
      </c>
      <c r="N362" s="210">
        <v>60</v>
      </c>
      <c r="O362" s="211">
        <f t="shared" si="157"/>
        <v>806</v>
      </c>
      <c r="P362" s="212">
        <f t="shared" si="161"/>
        <v>806</v>
      </c>
      <c r="Q362" s="180"/>
      <c r="R362" s="180"/>
      <c r="S362" s="184">
        <v>16</v>
      </c>
      <c r="T362" s="184">
        <v>25</v>
      </c>
      <c r="U362" s="184">
        <f t="shared" si="158"/>
        <v>79</v>
      </c>
      <c r="V362" s="204">
        <f t="shared" si="159"/>
        <v>120</v>
      </c>
      <c r="Y362" s="199"/>
      <c r="Z362" s="199"/>
      <c r="AA362" s="199"/>
      <c r="AB362" s="199"/>
      <c r="AC362" s="199"/>
      <c r="AD362" s="199"/>
      <c r="AE362" s="199"/>
      <c r="AF362" s="199"/>
      <c r="AG362" s="199"/>
      <c r="AH362" s="199"/>
      <c r="AI362" s="199"/>
    </row>
    <row r="363" spans="1:35" ht="12">
      <c r="A363" s="180" t="str">
        <f t="shared" si="151"/>
        <v>LW2810080Podstawowy</v>
      </c>
      <c r="B363" s="203" t="s">
        <v>1739</v>
      </c>
      <c r="C363" s="168" t="s">
        <v>431</v>
      </c>
      <c r="D363" s="204">
        <v>100</v>
      </c>
      <c r="E363" s="182">
        <v>80</v>
      </c>
      <c r="F363" s="218" t="s">
        <v>2253</v>
      </c>
      <c r="G363" s="206" t="str">
        <f t="shared" si="152"/>
        <v>49,28</v>
      </c>
      <c r="H363" s="206" t="str">
        <f t="shared" si="153"/>
        <v>49,28</v>
      </c>
      <c r="I363" s="206">
        <f t="shared" si="162"/>
        <v>52.28</v>
      </c>
      <c r="J363" s="218" t="s">
        <v>2323</v>
      </c>
      <c r="K363" s="207" t="str">
        <f t="shared" si="155"/>
        <v>884,77</v>
      </c>
      <c r="L363" s="208">
        <f t="shared" si="156"/>
        <v>885</v>
      </c>
      <c r="M363" s="209">
        <v>1</v>
      </c>
      <c r="N363" s="210">
        <v>60</v>
      </c>
      <c r="O363" s="211">
        <f t="shared" si="157"/>
        <v>945</v>
      </c>
      <c r="P363" s="212">
        <f t="shared" si="161"/>
        <v>945</v>
      </c>
      <c r="Q363" s="180"/>
      <c r="R363" s="180"/>
      <c r="S363" s="184">
        <v>16</v>
      </c>
      <c r="T363" s="184">
        <v>25</v>
      </c>
      <c r="U363" s="184">
        <f t="shared" si="158"/>
        <v>124</v>
      </c>
      <c r="V363" s="204">
        <f t="shared" si="159"/>
        <v>165</v>
      </c>
      <c r="Y363" s="199"/>
      <c r="Z363" s="199"/>
      <c r="AA363" s="199"/>
      <c r="AB363" s="199"/>
      <c r="AC363" s="199"/>
      <c r="AD363" s="199"/>
      <c r="AE363" s="199"/>
      <c r="AF363" s="199"/>
      <c r="AG363" s="199"/>
      <c r="AH363" s="199"/>
      <c r="AI363" s="199"/>
    </row>
    <row r="364" spans="1:35" ht="12">
      <c r="A364" s="180" t="str">
        <f t="shared" si="151"/>
        <v>LW2910080Podstawowy</v>
      </c>
      <c r="B364" s="203" t="s">
        <v>1740</v>
      </c>
      <c r="C364" s="168" t="s">
        <v>431</v>
      </c>
      <c r="D364" s="204">
        <v>100</v>
      </c>
      <c r="E364" s="182">
        <v>80</v>
      </c>
      <c r="F364" s="218" t="s">
        <v>2254</v>
      </c>
      <c r="G364" s="206" t="str">
        <f t="shared" si="152"/>
        <v>51,74</v>
      </c>
      <c r="H364" s="206" t="str">
        <f t="shared" si="153"/>
        <v>51,74</v>
      </c>
      <c r="I364" s="206">
        <f t="shared" si="162"/>
        <v>54.74</v>
      </c>
      <c r="J364" s="218" t="s">
        <v>2324</v>
      </c>
      <c r="K364" s="207" t="str">
        <f t="shared" si="155"/>
        <v>863,04</v>
      </c>
      <c r="L364" s="208">
        <f t="shared" si="156"/>
        <v>864</v>
      </c>
      <c r="M364" s="209">
        <v>1</v>
      </c>
      <c r="N364" s="210">
        <v>60</v>
      </c>
      <c r="O364" s="211">
        <f t="shared" si="157"/>
        <v>924</v>
      </c>
      <c r="P364" s="212">
        <f t="shared" si="161"/>
        <v>924</v>
      </c>
      <c r="Q364" s="180"/>
      <c r="R364" s="180"/>
      <c r="S364" s="184">
        <v>16</v>
      </c>
      <c r="T364" s="184">
        <v>25</v>
      </c>
      <c r="U364" s="184">
        <f t="shared" si="158"/>
        <v>124</v>
      </c>
      <c r="V364" s="204">
        <f t="shared" si="159"/>
        <v>165</v>
      </c>
      <c r="Y364" s="199"/>
      <c r="Z364" s="199"/>
      <c r="AA364" s="199"/>
      <c r="AB364" s="199"/>
      <c r="AC364" s="199"/>
      <c r="AD364" s="199"/>
      <c r="AE364" s="199"/>
      <c r="AF364" s="199"/>
      <c r="AG364" s="199"/>
      <c r="AH364" s="199"/>
      <c r="AI364" s="199"/>
    </row>
    <row r="365" spans="1:35" ht="12">
      <c r="A365" s="180" t="str">
        <f t="shared" si="151"/>
        <v>LW3010080Podstawowy</v>
      </c>
      <c r="B365" s="203" t="s">
        <v>1742</v>
      </c>
      <c r="C365" s="168" t="s">
        <v>431</v>
      </c>
      <c r="D365" s="204">
        <v>100</v>
      </c>
      <c r="E365" s="182">
        <v>80</v>
      </c>
      <c r="F365" s="218" t="s">
        <v>2255</v>
      </c>
      <c r="G365" s="206" t="str">
        <f t="shared" si="152"/>
        <v>54,17</v>
      </c>
      <c r="H365" s="206" t="str">
        <f t="shared" si="153"/>
        <v>54,17</v>
      </c>
      <c r="I365" s="206">
        <f t="shared" si="162"/>
        <v>57.17</v>
      </c>
      <c r="J365" s="218" t="s">
        <v>2325</v>
      </c>
      <c r="K365" s="207" t="str">
        <f t="shared" si="155"/>
        <v>989,36</v>
      </c>
      <c r="L365" s="208">
        <f t="shared" si="156"/>
        <v>990</v>
      </c>
      <c r="M365" s="209">
        <v>1</v>
      </c>
      <c r="N365" s="210">
        <v>60</v>
      </c>
      <c r="O365" s="211">
        <f t="shared" si="157"/>
        <v>1050</v>
      </c>
      <c r="P365" s="212">
        <f t="shared" si="161"/>
        <v>1050</v>
      </c>
      <c r="Q365" s="180"/>
      <c r="R365" s="180"/>
      <c r="S365" s="184">
        <v>16</v>
      </c>
      <c r="T365" s="184">
        <v>25</v>
      </c>
      <c r="U365" s="184">
        <f t="shared" si="158"/>
        <v>124</v>
      </c>
      <c r="V365" s="204">
        <f t="shared" si="159"/>
        <v>165</v>
      </c>
      <c r="Y365" s="199"/>
      <c r="Z365" s="199"/>
      <c r="AA365" s="199"/>
      <c r="AB365" s="199"/>
      <c r="AC365" s="199"/>
      <c r="AD365" s="199"/>
      <c r="AE365" s="199"/>
      <c r="AF365" s="199"/>
      <c r="AG365" s="199"/>
      <c r="AH365" s="199"/>
      <c r="AI365" s="199"/>
    </row>
    <row r="366" spans="1:35" ht="12">
      <c r="A366" s="180" t="str">
        <f t="shared" si="151"/>
        <v>LW3110080Podstawowy</v>
      </c>
      <c r="B366" s="203" t="s">
        <v>1743</v>
      </c>
      <c r="C366" s="168" t="s">
        <v>431</v>
      </c>
      <c r="D366" s="204">
        <v>100</v>
      </c>
      <c r="E366" s="182">
        <v>80</v>
      </c>
      <c r="F366" s="218" t="s">
        <v>2256</v>
      </c>
      <c r="G366" s="206" t="str">
        <f t="shared" si="152"/>
        <v>55,27</v>
      </c>
      <c r="H366" s="206" t="str">
        <f t="shared" si="153"/>
        <v>55,27</v>
      </c>
      <c r="I366" s="206">
        <f t="shared" si="162"/>
        <v>58.27</v>
      </c>
      <c r="J366" s="218" t="s">
        <v>2326</v>
      </c>
      <c r="K366" s="207" t="str">
        <f t="shared" si="155"/>
        <v>948,65</v>
      </c>
      <c r="L366" s="208">
        <f t="shared" si="156"/>
        <v>949</v>
      </c>
      <c r="M366" s="209">
        <v>1</v>
      </c>
      <c r="N366" s="210">
        <v>60</v>
      </c>
      <c r="O366" s="211">
        <f t="shared" si="157"/>
        <v>1009</v>
      </c>
      <c r="P366" s="212">
        <f t="shared" si="161"/>
        <v>1009</v>
      </c>
      <c r="Q366" s="180"/>
      <c r="R366" s="180"/>
      <c r="S366" s="184">
        <v>16</v>
      </c>
      <c r="T366" s="184">
        <v>25</v>
      </c>
      <c r="U366" s="184">
        <f t="shared" si="158"/>
        <v>124</v>
      </c>
      <c r="V366" s="204">
        <f t="shared" si="159"/>
        <v>165</v>
      </c>
      <c r="Y366" s="199"/>
      <c r="Z366" s="199"/>
      <c r="AA366" s="199"/>
      <c r="AB366" s="199"/>
      <c r="AC366" s="199"/>
      <c r="AD366" s="199"/>
      <c r="AE366" s="199"/>
      <c r="AF366" s="199"/>
      <c r="AG366" s="199"/>
      <c r="AH366" s="199"/>
      <c r="AI366" s="199"/>
    </row>
    <row r="367" spans="1:35" ht="12">
      <c r="A367" s="180" t="str">
        <f t="shared" si="151"/>
        <v>LW3210080Podstawowy</v>
      </c>
      <c r="B367" s="203" t="s">
        <v>1744</v>
      </c>
      <c r="C367" s="168" t="s">
        <v>431</v>
      </c>
      <c r="D367" s="204">
        <v>100</v>
      </c>
      <c r="E367" s="182">
        <v>80</v>
      </c>
      <c r="F367" s="218" t="s">
        <v>2257</v>
      </c>
      <c r="G367" s="206" t="str">
        <f t="shared" si="152"/>
        <v>57,71</v>
      </c>
      <c r="H367" s="206" t="str">
        <f t="shared" si="153"/>
        <v>57,71</v>
      </c>
      <c r="I367" s="206">
        <f t="shared" si="162"/>
        <v>60.71</v>
      </c>
      <c r="J367" s="218" t="s">
        <v>2327</v>
      </c>
      <c r="K367" s="207" t="str">
        <f t="shared" si="155"/>
        <v>1087,70</v>
      </c>
      <c r="L367" s="208">
        <f t="shared" si="156"/>
        <v>1088</v>
      </c>
      <c r="M367" s="209">
        <v>1</v>
      </c>
      <c r="N367" s="210">
        <v>60</v>
      </c>
      <c r="O367" s="211">
        <f t="shared" si="157"/>
        <v>1148</v>
      </c>
      <c r="P367" s="212">
        <f t="shared" si="161"/>
        <v>1148</v>
      </c>
      <c r="Q367" s="180"/>
      <c r="R367" s="180"/>
      <c r="S367" s="184">
        <v>16</v>
      </c>
      <c r="T367" s="184">
        <v>25</v>
      </c>
      <c r="U367" s="184">
        <f t="shared" si="158"/>
        <v>124</v>
      </c>
      <c r="V367" s="204">
        <f t="shared" si="159"/>
        <v>165</v>
      </c>
      <c r="Y367" s="199"/>
      <c r="Z367" s="199"/>
      <c r="AA367" s="199"/>
      <c r="AB367" s="199"/>
      <c r="AC367" s="199"/>
      <c r="AD367" s="199"/>
      <c r="AE367" s="199"/>
      <c r="AF367" s="199"/>
      <c r="AG367" s="199"/>
      <c r="AH367" s="199"/>
      <c r="AI367" s="199"/>
    </row>
    <row r="368" spans="1:35" ht="12">
      <c r="A368" s="180" t="str">
        <f t="shared" si="151"/>
        <v>LW3310080Podstawowy</v>
      </c>
      <c r="B368" s="203" t="s">
        <v>1745</v>
      </c>
      <c r="C368" s="168" t="s">
        <v>431</v>
      </c>
      <c r="D368" s="204">
        <v>100</v>
      </c>
      <c r="E368" s="182">
        <v>80</v>
      </c>
      <c r="F368" s="218" t="s">
        <v>2258</v>
      </c>
      <c r="G368" s="206" t="str">
        <f t="shared" si="152"/>
        <v>55,57</v>
      </c>
      <c r="H368" s="206" t="str">
        <f t="shared" si="153"/>
        <v>55,57</v>
      </c>
      <c r="I368" s="206">
        <f t="shared" si="162"/>
        <v>58.57</v>
      </c>
      <c r="J368" s="218" t="s">
        <v>2328</v>
      </c>
      <c r="K368" s="207" t="str">
        <f t="shared" si="155"/>
        <v>953,18</v>
      </c>
      <c r="L368" s="208">
        <f t="shared" si="156"/>
        <v>954</v>
      </c>
      <c r="M368" s="209">
        <v>1</v>
      </c>
      <c r="N368" s="210">
        <v>60</v>
      </c>
      <c r="O368" s="211">
        <f t="shared" si="157"/>
        <v>1014</v>
      </c>
      <c r="P368" s="212">
        <f t="shared" si="161"/>
        <v>1014</v>
      </c>
      <c r="Q368" s="180"/>
      <c r="R368" s="180"/>
      <c r="S368" s="184">
        <v>16</v>
      </c>
      <c r="T368" s="184">
        <v>25</v>
      </c>
      <c r="U368" s="184">
        <f t="shared" si="158"/>
        <v>124</v>
      </c>
      <c r="V368" s="204">
        <f t="shared" si="159"/>
        <v>165</v>
      </c>
      <c r="Y368" s="199"/>
      <c r="Z368" s="199"/>
      <c r="AA368" s="199"/>
      <c r="AB368" s="199"/>
      <c r="AC368" s="199"/>
      <c r="AD368" s="199"/>
      <c r="AE368" s="199"/>
      <c r="AF368" s="199"/>
      <c r="AG368" s="199"/>
      <c r="AH368" s="199"/>
      <c r="AI368" s="199"/>
    </row>
    <row r="369" spans="1:35" ht="12">
      <c r="A369" s="180" t="str">
        <f t="shared" si="151"/>
        <v>LW3410080Podstawowy</v>
      </c>
      <c r="B369" s="203" t="s">
        <v>1746</v>
      </c>
      <c r="C369" s="168" t="s">
        <v>431</v>
      </c>
      <c r="D369" s="204">
        <v>100</v>
      </c>
      <c r="E369" s="182">
        <v>80</v>
      </c>
      <c r="F369" s="218" t="s">
        <v>64</v>
      </c>
      <c r="G369" s="206" t="str">
        <f t="shared" si="152"/>
        <v>58</v>
      </c>
      <c r="H369" s="206" t="str">
        <f t="shared" si="153"/>
        <v>58</v>
      </c>
      <c r="I369" s="206">
        <f t="shared" si="162"/>
        <v>61</v>
      </c>
      <c r="J369" s="218" t="s">
        <v>2329</v>
      </c>
      <c r="K369" s="207" t="str">
        <f t="shared" si="155"/>
        <v>1079,50</v>
      </c>
      <c r="L369" s="208">
        <f t="shared" si="156"/>
        <v>1080</v>
      </c>
      <c r="M369" s="209">
        <v>1</v>
      </c>
      <c r="N369" s="210">
        <v>60</v>
      </c>
      <c r="O369" s="211">
        <f t="shared" si="157"/>
        <v>1140</v>
      </c>
      <c r="P369" s="212">
        <f t="shared" si="161"/>
        <v>1140</v>
      </c>
      <c r="Q369" s="180"/>
      <c r="R369" s="180"/>
      <c r="S369" s="184">
        <v>16</v>
      </c>
      <c r="T369" s="184">
        <v>25</v>
      </c>
      <c r="U369" s="184">
        <f t="shared" si="158"/>
        <v>124</v>
      </c>
      <c r="V369" s="204">
        <f t="shared" si="159"/>
        <v>165</v>
      </c>
      <c r="Y369" s="199"/>
      <c r="Z369" s="199"/>
      <c r="AA369" s="199"/>
      <c r="AB369" s="199"/>
      <c r="AC369" s="199"/>
      <c r="AD369" s="199"/>
      <c r="AE369" s="199"/>
      <c r="AF369" s="199"/>
      <c r="AG369" s="199"/>
      <c r="AH369" s="199"/>
      <c r="AI369" s="199"/>
    </row>
    <row r="370" spans="1:35" ht="12">
      <c r="A370" s="180" t="str">
        <f t="shared" si="151"/>
        <v>LW3510080Podstawowy</v>
      </c>
      <c r="B370" s="203" t="s">
        <v>1747</v>
      </c>
      <c r="C370" s="168" t="s">
        <v>431</v>
      </c>
      <c r="D370" s="204">
        <v>100</v>
      </c>
      <c r="E370" s="182">
        <v>80</v>
      </c>
      <c r="F370" s="218" t="s">
        <v>22</v>
      </c>
      <c r="G370" s="206" t="str">
        <f t="shared" si="152"/>
        <v>52,66</v>
      </c>
      <c r="H370" s="206" t="str">
        <f t="shared" si="153"/>
        <v>52,66</v>
      </c>
      <c r="I370" s="206">
        <f t="shared" si="162"/>
        <v>55.66</v>
      </c>
      <c r="J370" s="218" t="s">
        <v>2330</v>
      </c>
      <c r="K370" s="207" t="str">
        <f t="shared" si="155"/>
        <v>751,57</v>
      </c>
      <c r="L370" s="208">
        <f t="shared" si="156"/>
        <v>752</v>
      </c>
      <c r="M370" s="209">
        <v>1</v>
      </c>
      <c r="N370" s="210">
        <v>60</v>
      </c>
      <c r="O370" s="211">
        <f t="shared" si="157"/>
        <v>812</v>
      </c>
      <c r="P370" s="212">
        <f t="shared" si="161"/>
        <v>812</v>
      </c>
      <c r="Q370" s="180"/>
      <c r="R370" s="180"/>
      <c r="S370" s="184">
        <v>16</v>
      </c>
      <c r="T370" s="184">
        <v>25</v>
      </c>
      <c r="U370" s="184">
        <f t="shared" si="158"/>
        <v>124</v>
      </c>
      <c r="V370" s="204">
        <f t="shared" si="159"/>
        <v>165</v>
      </c>
      <c r="Y370" s="199"/>
      <c r="Z370" s="199"/>
      <c r="AA370" s="199"/>
      <c r="AB370" s="199"/>
      <c r="AC370" s="199"/>
      <c r="AD370" s="199"/>
      <c r="AE370" s="199"/>
      <c r="AF370" s="199"/>
      <c r="AG370" s="199"/>
      <c r="AH370" s="199"/>
      <c r="AI370" s="199"/>
    </row>
    <row r="371" spans="1:35" ht="12">
      <c r="A371" s="180" t="str">
        <f t="shared" si="151"/>
        <v>LW3610080Podstawowy</v>
      </c>
      <c r="B371" s="203" t="s">
        <v>1748</v>
      </c>
      <c r="C371" s="168" t="s">
        <v>431</v>
      </c>
      <c r="D371" s="204">
        <v>100</v>
      </c>
      <c r="E371" s="182">
        <v>80</v>
      </c>
      <c r="F371" s="218" t="s">
        <v>2259</v>
      </c>
      <c r="G371" s="206" t="str">
        <f t="shared" si="152"/>
        <v>55,1</v>
      </c>
      <c r="H371" s="206" t="str">
        <f t="shared" si="153"/>
        <v>55,1</v>
      </c>
      <c r="I371" s="206">
        <f t="shared" si="162"/>
        <v>58.1</v>
      </c>
      <c r="J371" s="218" t="s">
        <v>2331</v>
      </c>
      <c r="K371" s="207" t="str">
        <f t="shared" si="155"/>
        <v>890,63</v>
      </c>
      <c r="L371" s="208">
        <f t="shared" si="156"/>
        <v>891</v>
      </c>
      <c r="M371" s="209">
        <v>1</v>
      </c>
      <c r="N371" s="210">
        <v>60</v>
      </c>
      <c r="O371" s="211">
        <f t="shared" si="157"/>
        <v>951</v>
      </c>
      <c r="P371" s="212">
        <f t="shared" si="161"/>
        <v>951</v>
      </c>
      <c r="Q371" s="180"/>
      <c r="R371" s="180"/>
      <c r="S371" s="184">
        <v>16</v>
      </c>
      <c r="T371" s="184">
        <v>25</v>
      </c>
      <c r="U371" s="184">
        <f t="shared" si="158"/>
        <v>124</v>
      </c>
      <c r="V371" s="204">
        <f t="shared" si="159"/>
        <v>165</v>
      </c>
      <c r="Y371" s="199"/>
      <c r="Z371" s="199"/>
      <c r="AA371" s="199"/>
      <c r="AB371" s="199"/>
      <c r="AC371" s="199"/>
      <c r="AD371" s="199"/>
      <c r="AE371" s="199"/>
      <c r="AF371" s="199"/>
      <c r="AG371" s="199"/>
      <c r="AH371" s="199"/>
      <c r="AI371" s="199"/>
    </row>
    <row r="372" spans="1:35" ht="12">
      <c r="A372" s="180" t="str">
        <f t="shared" si="151"/>
        <v>LW3710080Podstawowy</v>
      </c>
      <c r="B372" s="203" t="s">
        <v>1907</v>
      </c>
      <c r="C372" s="168" t="s">
        <v>431</v>
      </c>
      <c r="D372" s="204">
        <v>100</v>
      </c>
      <c r="E372" s="182">
        <v>80</v>
      </c>
      <c r="F372" s="218" t="s">
        <v>2260</v>
      </c>
      <c r="G372" s="206" t="str">
        <f t="shared" si="152"/>
        <v>53,89</v>
      </c>
      <c r="H372" s="206" t="str">
        <f t="shared" si="153"/>
        <v>53,89</v>
      </c>
      <c r="I372" s="206">
        <f t="shared" si="162"/>
        <v>56.89</v>
      </c>
      <c r="J372" s="218" t="s">
        <v>2332</v>
      </c>
      <c r="K372" s="207" t="str">
        <f t="shared" si="155"/>
        <v>697,43</v>
      </c>
      <c r="L372" s="208">
        <f t="shared" si="156"/>
        <v>698</v>
      </c>
      <c r="M372" s="209">
        <v>1</v>
      </c>
      <c r="N372" s="210">
        <v>60</v>
      </c>
      <c r="O372" s="211">
        <f t="shared" si="157"/>
        <v>758</v>
      </c>
      <c r="P372" s="212">
        <f t="shared" si="161"/>
        <v>758</v>
      </c>
      <c r="Q372" s="180"/>
      <c r="R372" s="180"/>
      <c r="S372" s="184">
        <v>16</v>
      </c>
      <c r="T372" s="184">
        <v>25</v>
      </c>
      <c r="U372" s="184">
        <f t="shared" si="158"/>
        <v>124</v>
      </c>
      <c r="V372" s="204">
        <f t="shared" si="159"/>
        <v>165</v>
      </c>
      <c r="Y372" s="199"/>
      <c r="Z372" s="199"/>
      <c r="AA372" s="199"/>
      <c r="AB372" s="199"/>
      <c r="AC372" s="199"/>
      <c r="AD372" s="199"/>
      <c r="AE372" s="199"/>
      <c r="AF372" s="199"/>
      <c r="AG372" s="199"/>
      <c r="AH372" s="199"/>
      <c r="AI372" s="199"/>
    </row>
    <row r="373" spans="1:35" ht="12">
      <c r="A373" s="180" t="str">
        <f t="shared" si="151"/>
        <v>LW3810080Podstawowy</v>
      </c>
      <c r="B373" s="203" t="s">
        <v>1978</v>
      </c>
      <c r="C373" s="168" t="s">
        <v>431</v>
      </c>
      <c r="D373" s="204">
        <v>100</v>
      </c>
      <c r="E373" s="182">
        <v>80</v>
      </c>
      <c r="F373" s="218" t="s">
        <v>2261</v>
      </c>
      <c r="G373" s="206" t="str">
        <f t="shared" si="152"/>
        <v>56,32</v>
      </c>
      <c r="H373" s="206" t="str">
        <f t="shared" si="153"/>
        <v>56,32</v>
      </c>
      <c r="I373" s="206">
        <f t="shared" si="162"/>
        <v>59.32</v>
      </c>
      <c r="J373" s="218" t="s">
        <v>2333</v>
      </c>
      <c r="K373" s="207" t="str">
        <f t="shared" si="155"/>
        <v>836,48</v>
      </c>
      <c r="L373" s="208">
        <f t="shared" si="156"/>
        <v>837</v>
      </c>
      <c r="M373" s="209">
        <v>1</v>
      </c>
      <c r="N373" s="210">
        <v>60</v>
      </c>
      <c r="O373" s="211">
        <f t="shared" si="157"/>
        <v>897</v>
      </c>
      <c r="P373" s="212">
        <f t="shared" si="161"/>
        <v>897</v>
      </c>
      <c r="Q373" s="180"/>
      <c r="R373" s="180"/>
      <c r="S373" s="184">
        <v>16</v>
      </c>
      <c r="T373" s="184">
        <v>25</v>
      </c>
      <c r="U373" s="184">
        <f t="shared" si="158"/>
        <v>124</v>
      </c>
      <c r="V373" s="204">
        <f t="shared" si="159"/>
        <v>165</v>
      </c>
      <c r="Y373" s="199"/>
      <c r="Z373" s="199"/>
      <c r="AA373" s="199"/>
      <c r="AB373" s="199"/>
      <c r="AC373" s="199"/>
      <c r="AD373" s="199"/>
      <c r="AE373" s="199"/>
      <c r="AF373" s="199"/>
      <c r="AG373" s="199"/>
      <c r="AH373" s="199"/>
      <c r="AI373" s="199"/>
    </row>
    <row r="374" spans="1:35" ht="12">
      <c r="A374" s="221" t="str">
        <f t="shared" ref="A374:A410" si="163">CONCATENATE(B374,D374,E374,C374)</f>
        <v>LW duble 1 10080Kolor</v>
      </c>
      <c r="B374" s="203" t="s">
        <v>90</v>
      </c>
      <c r="C374" s="168" t="s">
        <v>2</v>
      </c>
      <c r="D374" s="204">
        <v>100</v>
      </c>
      <c r="E374" s="182">
        <v>80</v>
      </c>
      <c r="F374" s="218" t="s">
        <v>2229</v>
      </c>
      <c r="G374" s="206" t="str">
        <f>LEFT(F374,FIND("kg",F374)-2)</f>
        <v>45,55</v>
      </c>
      <c r="H374" s="206" t="str">
        <f t="shared" si="153"/>
        <v>45,55</v>
      </c>
      <c r="I374" s="206">
        <f t="shared" ref="I374" si="164">H374+3</f>
        <v>48.55</v>
      </c>
      <c r="J374" s="218" t="s">
        <v>2262</v>
      </c>
      <c r="K374" s="207" t="str">
        <f t="shared" ref="K374:K389" si="165">LEFT(J374,FIND("zł",J374)-2)</f>
        <v>872,76</v>
      </c>
      <c r="L374" s="214">
        <f t="shared" ref="L374:L389" si="166">ROUNDUP(K374,0)</f>
        <v>873</v>
      </c>
      <c r="M374" s="209">
        <v>1</v>
      </c>
      <c r="N374" s="210">
        <v>60</v>
      </c>
      <c r="O374" s="211">
        <f t="shared" ref="O374:O410" si="167">L374*M374+N374</f>
        <v>933</v>
      </c>
      <c r="P374" s="212">
        <f t="shared" si="161"/>
        <v>933</v>
      </c>
      <c r="Q374" s="180"/>
      <c r="R374" s="180"/>
      <c r="S374" s="184">
        <v>16</v>
      </c>
      <c r="T374" s="184">
        <v>25</v>
      </c>
      <c r="U374" s="184">
        <f t="shared" ref="U374:U410" si="168">IF(I374&lt;=$AA$6,$AB$5,IF(I374&lt;=$AA$16,$AB$7,IF(I374&lt;=$AA$18,$AB$17,IF(I374&lt;=$AA$20,AB$19,$AB$21))))</f>
        <v>79</v>
      </c>
      <c r="V374" s="204">
        <f>SUM(S374:U374)</f>
        <v>120</v>
      </c>
      <c r="Y374" s="199"/>
      <c r="Z374" s="199"/>
      <c r="AA374" s="199"/>
      <c r="AB374" s="199"/>
      <c r="AC374" s="199"/>
      <c r="AD374" s="199"/>
      <c r="AE374" s="199"/>
      <c r="AF374" s="199"/>
      <c r="AG374" s="199"/>
      <c r="AH374" s="199"/>
      <c r="AI374" s="199"/>
    </row>
    <row r="375" spans="1:35" ht="12">
      <c r="A375" s="180" t="str">
        <f t="shared" si="163"/>
        <v>LW duble 2 10080Kolor</v>
      </c>
      <c r="B375" s="203" t="s">
        <v>91</v>
      </c>
      <c r="C375" s="168" t="s">
        <v>2</v>
      </c>
      <c r="D375" s="204">
        <v>100</v>
      </c>
      <c r="E375" s="182">
        <v>80</v>
      </c>
      <c r="F375" s="218" t="s">
        <v>2230</v>
      </c>
      <c r="G375" s="206" t="str">
        <f t="shared" ref="G375:G437" si="169">LEFT(F375,FIND("kg",F375)-2)</f>
        <v>48,77</v>
      </c>
      <c r="H375" s="206" t="str">
        <f t="shared" si="153"/>
        <v>48,77</v>
      </c>
      <c r="I375" s="206">
        <f t="shared" ref="I375:I396" si="170">H375+3</f>
        <v>51.77</v>
      </c>
      <c r="J375" s="218" t="s">
        <v>2263</v>
      </c>
      <c r="K375" s="207" t="str">
        <f t="shared" si="165"/>
        <v>974,43</v>
      </c>
      <c r="L375" s="214">
        <f t="shared" si="166"/>
        <v>975</v>
      </c>
      <c r="M375" s="209">
        <v>1</v>
      </c>
      <c r="N375" s="210">
        <v>60</v>
      </c>
      <c r="O375" s="211">
        <f t="shared" si="167"/>
        <v>1035</v>
      </c>
      <c r="P375" s="212">
        <f t="shared" si="161"/>
        <v>1035</v>
      </c>
      <c r="Q375" s="180"/>
      <c r="R375" s="180"/>
      <c r="S375" s="184">
        <v>16</v>
      </c>
      <c r="T375" s="184">
        <v>25</v>
      </c>
      <c r="U375" s="184">
        <f t="shared" si="168"/>
        <v>124</v>
      </c>
      <c r="V375" s="204">
        <f t="shared" ref="V375:V410" si="171">SUM(S375:U375)</f>
        <v>165</v>
      </c>
      <c r="Y375" s="199"/>
      <c r="Z375" s="199"/>
      <c r="AA375" s="199"/>
      <c r="AB375" s="199"/>
      <c r="AC375" s="199"/>
      <c r="AD375" s="199"/>
      <c r="AE375" s="199"/>
      <c r="AF375" s="199"/>
      <c r="AG375" s="199"/>
      <c r="AH375" s="199"/>
      <c r="AI375" s="199"/>
    </row>
    <row r="376" spans="1:35" ht="12">
      <c r="A376" s="180" t="str">
        <f t="shared" si="163"/>
        <v>LW duble 3 10080Kolor</v>
      </c>
      <c r="B376" s="203" t="s">
        <v>92</v>
      </c>
      <c r="C376" s="168" t="s">
        <v>2</v>
      </c>
      <c r="D376" s="204">
        <v>100</v>
      </c>
      <c r="E376" s="182">
        <v>80</v>
      </c>
      <c r="F376" s="218" t="s">
        <v>2231</v>
      </c>
      <c r="G376" s="206" t="str">
        <f t="shared" si="169"/>
        <v>50,01</v>
      </c>
      <c r="H376" s="206" t="str">
        <f t="shared" si="153"/>
        <v>50,01</v>
      </c>
      <c r="I376" s="206">
        <f t="shared" si="170"/>
        <v>53.01</v>
      </c>
      <c r="J376" s="218" t="s">
        <v>2264</v>
      </c>
      <c r="K376" s="207" t="str">
        <f t="shared" si="165"/>
        <v>1039,46</v>
      </c>
      <c r="L376" s="214">
        <f t="shared" si="166"/>
        <v>1040</v>
      </c>
      <c r="M376" s="209">
        <v>1</v>
      </c>
      <c r="N376" s="210">
        <v>60</v>
      </c>
      <c r="O376" s="211">
        <f t="shared" si="167"/>
        <v>1100</v>
      </c>
      <c r="P376" s="212">
        <f t="shared" si="161"/>
        <v>1100</v>
      </c>
      <c r="Q376" s="180"/>
      <c r="R376" s="180"/>
      <c r="S376" s="184">
        <v>16</v>
      </c>
      <c r="T376" s="184">
        <v>25</v>
      </c>
      <c r="U376" s="184">
        <f t="shared" si="168"/>
        <v>124</v>
      </c>
      <c r="V376" s="204">
        <f t="shared" si="171"/>
        <v>165</v>
      </c>
      <c r="Y376" s="199"/>
      <c r="Z376" s="199"/>
      <c r="AA376" s="199"/>
      <c r="AB376" s="199"/>
      <c r="AC376" s="199"/>
      <c r="AD376" s="199"/>
      <c r="AE376" s="199"/>
      <c r="AF376" s="199"/>
      <c r="AG376" s="199"/>
      <c r="AH376" s="199"/>
      <c r="AI376" s="199"/>
    </row>
    <row r="377" spans="1:35" ht="12">
      <c r="A377" s="180" t="str">
        <f t="shared" si="163"/>
        <v>LW1 10080Kolor</v>
      </c>
      <c r="B377" s="203" t="s">
        <v>93</v>
      </c>
      <c r="C377" s="168" t="s">
        <v>2</v>
      </c>
      <c r="D377" s="204">
        <v>100</v>
      </c>
      <c r="E377" s="182">
        <v>80</v>
      </c>
      <c r="F377" s="218" t="s">
        <v>2232</v>
      </c>
      <c r="G377" s="206" t="str">
        <f t="shared" si="169"/>
        <v>36,18</v>
      </c>
      <c r="H377" s="206" t="str">
        <f t="shared" si="153"/>
        <v>36,18</v>
      </c>
      <c r="I377" s="206">
        <f t="shared" si="170"/>
        <v>39.18</v>
      </c>
      <c r="J377" s="218" t="s">
        <v>2265</v>
      </c>
      <c r="K377" s="207" t="str">
        <f t="shared" si="165"/>
        <v>564,50</v>
      </c>
      <c r="L377" s="214">
        <f t="shared" si="166"/>
        <v>565</v>
      </c>
      <c r="M377" s="209">
        <v>1</v>
      </c>
      <c r="N377" s="210">
        <v>60</v>
      </c>
      <c r="O377" s="211">
        <f t="shared" si="167"/>
        <v>625</v>
      </c>
      <c r="P377" s="212">
        <f t="shared" si="161"/>
        <v>625</v>
      </c>
      <c r="Q377" s="180"/>
      <c r="R377" s="180"/>
      <c r="S377" s="184">
        <v>16</v>
      </c>
      <c r="T377" s="184">
        <v>25</v>
      </c>
      <c r="U377" s="184">
        <f t="shared" si="168"/>
        <v>69</v>
      </c>
      <c r="V377" s="204">
        <f t="shared" si="171"/>
        <v>110</v>
      </c>
      <c r="Y377" s="199"/>
      <c r="Z377" s="199"/>
      <c r="AA377" s="199"/>
      <c r="AB377" s="199"/>
      <c r="AC377" s="199"/>
      <c r="AD377" s="199"/>
      <c r="AE377" s="199"/>
      <c r="AF377" s="199"/>
      <c r="AG377" s="199"/>
      <c r="AH377" s="199"/>
      <c r="AI377" s="199"/>
    </row>
    <row r="378" spans="1:35" ht="13.5" customHeight="1">
      <c r="A378" s="180" t="str">
        <f t="shared" si="163"/>
        <v>LW2 10080Kolor</v>
      </c>
      <c r="B378" s="203" t="s">
        <v>104</v>
      </c>
      <c r="C378" s="168" t="s">
        <v>2</v>
      </c>
      <c r="D378" s="204">
        <v>100</v>
      </c>
      <c r="E378" s="182">
        <v>80</v>
      </c>
      <c r="F378" s="218" t="s">
        <v>2233</v>
      </c>
      <c r="G378" s="206" t="str">
        <f t="shared" si="169"/>
        <v>42,32</v>
      </c>
      <c r="H378" s="206" t="str">
        <f t="shared" si="153"/>
        <v>42,32</v>
      </c>
      <c r="I378" s="206">
        <f t="shared" si="170"/>
        <v>45.32</v>
      </c>
      <c r="J378" s="218" t="s">
        <v>2266</v>
      </c>
      <c r="K378" s="207" t="str">
        <f t="shared" si="165"/>
        <v>633,96</v>
      </c>
      <c r="L378" s="214">
        <f t="shared" si="166"/>
        <v>634</v>
      </c>
      <c r="M378" s="209">
        <v>1</v>
      </c>
      <c r="N378" s="210">
        <v>60</v>
      </c>
      <c r="O378" s="211">
        <f t="shared" si="167"/>
        <v>694</v>
      </c>
      <c r="P378" s="212">
        <f t="shared" si="161"/>
        <v>694</v>
      </c>
      <c r="Q378" s="180"/>
      <c r="R378" s="180"/>
      <c r="S378" s="184">
        <v>16</v>
      </c>
      <c r="T378" s="184">
        <v>25</v>
      </c>
      <c r="U378" s="184">
        <f t="shared" si="168"/>
        <v>79</v>
      </c>
      <c r="V378" s="204">
        <f t="shared" si="171"/>
        <v>120</v>
      </c>
      <c r="Y378" s="199"/>
      <c r="Z378" s="199"/>
      <c r="AA378" s="199"/>
      <c r="AB378" s="199"/>
      <c r="AC378" s="199"/>
      <c r="AD378" s="199"/>
      <c r="AE378" s="199"/>
      <c r="AF378" s="199"/>
      <c r="AG378" s="199"/>
      <c r="AH378" s="199"/>
      <c r="AI378" s="199"/>
    </row>
    <row r="379" spans="1:35" ht="13.5" customHeight="1">
      <c r="A379" s="180" t="str">
        <f t="shared" si="163"/>
        <v>LW3 10080Kolor</v>
      </c>
      <c r="B379" s="203" t="s">
        <v>106</v>
      </c>
      <c r="C379" s="168" t="s">
        <v>2</v>
      </c>
      <c r="D379" s="204">
        <v>100</v>
      </c>
      <c r="E379" s="182">
        <v>80</v>
      </c>
      <c r="F379" s="218" t="s">
        <v>2234</v>
      </c>
      <c r="G379" s="206" t="str">
        <f t="shared" si="169"/>
        <v>44,48</v>
      </c>
      <c r="H379" s="206" t="str">
        <f t="shared" si="153"/>
        <v>44,48</v>
      </c>
      <c r="I379" s="206">
        <f t="shared" si="170"/>
        <v>47.48</v>
      </c>
      <c r="J379" s="218" t="s">
        <v>2267</v>
      </c>
      <c r="K379" s="207" t="str">
        <f t="shared" si="165"/>
        <v>659,31</v>
      </c>
      <c r="L379" s="214">
        <f t="shared" si="166"/>
        <v>660</v>
      </c>
      <c r="M379" s="209">
        <v>1</v>
      </c>
      <c r="N379" s="210">
        <v>60</v>
      </c>
      <c r="O379" s="211">
        <f t="shared" si="167"/>
        <v>720</v>
      </c>
      <c r="P379" s="212">
        <f t="shared" si="161"/>
        <v>720</v>
      </c>
      <c r="Q379" s="180"/>
      <c r="R379" s="180"/>
      <c r="S379" s="184">
        <v>16</v>
      </c>
      <c r="T379" s="184">
        <v>25</v>
      </c>
      <c r="U379" s="184">
        <f t="shared" si="168"/>
        <v>79</v>
      </c>
      <c r="V379" s="204">
        <f t="shared" si="171"/>
        <v>120</v>
      </c>
      <c r="Y379" s="199"/>
      <c r="Z379" s="199"/>
      <c r="AA379" s="199"/>
      <c r="AB379" s="199"/>
      <c r="AC379" s="199"/>
      <c r="AD379" s="199"/>
      <c r="AE379" s="199"/>
      <c r="AF379" s="199"/>
      <c r="AG379" s="199"/>
      <c r="AH379" s="199"/>
      <c r="AI379" s="199"/>
    </row>
    <row r="380" spans="1:35" ht="13.5" customHeight="1">
      <c r="A380" s="180" t="str">
        <f t="shared" si="163"/>
        <v>LW4 10080Kolor</v>
      </c>
      <c r="B380" s="203" t="s">
        <v>107</v>
      </c>
      <c r="C380" s="168" t="s">
        <v>2</v>
      </c>
      <c r="D380" s="204">
        <v>100</v>
      </c>
      <c r="E380" s="182">
        <v>80</v>
      </c>
      <c r="F380" s="218" t="s">
        <v>2235</v>
      </c>
      <c r="G380" s="206" t="str">
        <f t="shared" si="169"/>
        <v>48,48</v>
      </c>
      <c r="H380" s="206" t="str">
        <f t="shared" si="153"/>
        <v>48,48</v>
      </c>
      <c r="I380" s="206">
        <f t="shared" si="170"/>
        <v>51.48</v>
      </c>
      <c r="J380" s="218" t="s">
        <v>2268</v>
      </c>
      <c r="K380" s="207" t="str">
        <f t="shared" si="165"/>
        <v>765,50</v>
      </c>
      <c r="L380" s="214">
        <f t="shared" si="166"/>
        <v>766</v>
      </c>
      <c r="M380" s="209">
        <v>1</v>
      </c>
      <c r="N380" s="210">
        <v>60</v>
      </c>
      <c r="O380" s="211">
        <f t="shared" si="167"/>
        <v>826</v>
      </c>
      <c r="P380" s="212">
        <f t="shared" si="161"/>
        <v>826</v>
      </c>
      <c r="Q380" s="180"/>
      <c r="R380" s="180"/>
      <c r="S380" s="184">
        <v>16</v>
      </c>
      <c r="T380" s="184">
        <v>25</v>
      </c>
      <c r="U380" s="184">
        <f t="shared" si="168"/>
        <v>124</v>
      </c>
      <c r="V380" s="204">
        <f t="shared" si="171"/>
        <v>165</v>
      </c>
      <c r="Y380" s="199"/>
      <c r="Z380" s="199"/>
      <c r="AA380" s="199"/>
      <c r="AB380" s="199"/>
      <c r="AC380" s="199"/>
      <c r="AD380" s="199"/>
      <c r="AE380" s="199"/>
      <c r="AF380" s="199"/>
      <c r="AG380" s="199"/>
      <c r="AH380" s="199"/>
      <c r="AI380" s="199"/>
    </row>
    <row r="381" spans="1:35" ht="12">
      <c r="A381" s="180" t="str">
        <f t="shared" si="163"/>
        <v>LW5 10080Kolor</v>
      </c>
      <c r="B381" s="203" t="s">
        <v>108</v>
      </c>
      <c r="C381" s="168" t="s">
        <v>2</v>
      </c>
      <c r="D381" s="204">
        <v>100</v>
      </c>
      <c r="E381" s="182">
        <v>80</v>
      </c>
      <c r="F381" s="218" t="s">
        <v>2236</v>
      </c>
      <c r="G381" s="206" t="str">
        <f t="shared" si="169"/>
        <v>48,59</v>
      </c>
      <c r="H381" s="206" t="str">
        <f t="shared" si="153"/>
        <v>48,59</v>
      </c>
      <c r="I381" s="206">
        <f t="shared" si="170"/>
        <v>51.59</v>
      </c>
      <c r="J381" s="218" t="s">
        <v>2269</v>
      </c>
      <c r="K381" s="207" t="str">
        <f t="shared" si="165"/>
        <v>771,24</v>
      </c>
      <c r="L381" s="214">
        <f t="shared" si="166"/>
        <v>772</v>
      </c>
      <c r="M381" s="209">
        <v>1</v>
      </c>
      <c r="N381" s="210">
        <v>60</v>
      </c>
      <c r="O381" s="211">
        <f t="shared" si="167"/>
        <v>832</v>
      </c>
      <c r="P381" s="212">
        <f t="shared" si="161"/>
        <v>832</v>
      </c>
      <c r="Q381" s="180"/>
      <c r="R381" s="180"/>
      <c r="S381" s="184">
        <v>16</v>
      </c>
      <c r="T381" s="184">
        <v>25</v>
      </c>
      <c r="U381" s="184">
        <f t="shared" si="168"/>
        <v>124</v>
      </c>
      <c r="V381" s="204">
        <f t="shared" si="171"/>
        <v>165</v>
      </c>
      <c r="Y381" s="199"/>
      <c r="Z381" s="199"/>
      <c r="AA381" s="199"/>
      <c r="AB381" s="199"/>
      <c r="AC381" s="199"/>
      <c r="AD381" s="199"/>
      <c r="AE381" s="199"/>
      <c r="AF381" s="199"/>
      <c r="AG381" s="199"/>
      <c r="AH381" s="199"/>
      <c r="AI381" s="199"/>
    </row>
    <row r="382" spans="1:35" ht="12">
      <c r="A382" s="180" t="str">
        <f t="shared" si="163"/>
        <v>LW6 10080Kolor</v>
      </c>
      <c r="B382" s="203" t="s">
        <v>109</v>
      </c>
      <c r="C382" s="168" t="s">
        <v>2</v>
      </c>
      <c r="D382" s="204">
        <v>100</v>
      </c>
      <c r="E382" s="182">
        <v>80</v>
      </c>
      <c r="F382" s="218" t="s">
        <v>2237</v>
      </c>
      <c r="G382" s="206" t="str">
        <f t="shared" si="169"/>
        <v>52,87</v>
      </c>
      <c r="H382" s="206" t="str">
        <f t="shared" si="153"/>
        <v>52,87</v>
      </c>
      <c r="I382" s="206">
        <f t="shared" si="170"/>
        <v>55.87</v>
      </c>
      <c r="J382" s="218" t="s">
        <v>2270</v>
      </c>
      <c r="K382" s="207" t="str">
        <f t="shared" si="165"/>
        <v>873,73</v>
      </c>
      <c r="L382" s="214">
        <f t="shared" si="166"/>
        <v>874</v>
      </c>
      <c r="M382" s="209">
        <v>1</v>
      </c>
      <c r="N382" s="210">
        <v>60</v>
      </c>
      <c r="O382" s="211">
        <f t="shared" si="167"/>
        <v>934</v>
      </c>
      <c r="P382" s="212">
        <f t="shared" si="161"/>
        <v>934</v>
      </c>
      <c r="Q382" s="180"/>
      <c r="R382" s="180"/>
      <c r="S382" s="184">
        <v>16</v>
      </c>
      <c r="T382" s="184">
        <v>25</v>
      </c>
      <c r="U382" s="184">
        <f t="shared" si="168"/>
        <v>124</v>
      </c>
      <c r="V382" s="204">
        <f t="shared" si="171"/>
        <v>165</v>
      </c>
      <c r="Y382" s="199"/>
      <c r="Z382" s="199"/>
      <c r="AA382" s="199"/>
      <c r="AB382" s="199"/>
      <c r="AC382" s="199"/>
      <c r="AD382" s="199"/>
      <c r="AE382" s="199"/>
      <c r="AF382" s="199"/>
      <c r="AG382" s="199"/>
      <c r="AH382" s="199"/>
      <c r="AI382" s="199"/>
    </row>
    <row r="383" spans="1:35" ht="12">
      <c r="A383" s="180" t="str">
        <f t="shared" si="163"/>
        <v>LW7 10080Kolor</v>
      </c>
      <c r="B383" s="203" t="s">
        <v>110</v>
      </c>
      <c r="C383" s="168" t="s">
        <v>2</v>
      </c>
      <c r="D383" s="204">
        <v>100</v>
      </c>
      <c r="E383" s="182">
        <v>80</v>
      </c>
      <c r="F383" s="218" t="s">
        <v>2238</v>
      </c>
      <c r="G383" s="206" t="str">
        <f t="shared" si="169"/>
        <v>47,41</v>
      </c>
      <c r="H383" s="206" t="str">
        <f t="shared" si="153"/>
        <v>47,41</v>
      </c>
      <c r="I383" s="206">
        <f t="shared" si="170"/>
        <v>50.41</v>
      </c>
      <c r="J383" s="218" t="s">
        <v>2271</v>
      </c>
      <c r="K383" s="207" t="str">
        <f t="shared" si="165"/>
        <v>760,16</v>
      </c>
      <c r="L383" s="214">
        <f t="shared" si="166"/>
        <v>761</v>
      </c>
      <c r="M383" s="209">
        <v>1</v>
      </c>
      <c r="N383" s="210">
        <v>60</v>
      </c>
      <c r="O383" s="211">
        <f t="shared" si="167"/>
        <v>821</v>
      </c>
      <c r="P383" s="212">
        <f t="shared" si="161"/>
        <v>821</v>
      </c>
      <c r="Q383" s="180"/>
      <c r="R383" s="180"/>
      <c r="S383" s="184">
        <v>16</v>
      </c>
      <c r="T383" s="184">
        <v>25</v>
      </c>
      <c r="U383" s="184">
        <f t="shared" si="168"/>
        <v>124</v>
      </c>
      <c r="V383" s="204">
        <f t="shared" si="171"/>
        <v>165</v>
      </c>
      <c r="Y383" s="199"/>
      <c r="Z383" s="199"/>
      <c r="AA383" s="199"/>
      <c r="AB383" s="199"/>
      <c r="AC383" s="199"/>
      <c r="AD383" s="199"/>
      <c r="AE383" s="199"/>
      <c r="AF383" s="199"/>
      <c r="AG383" s="199"/>
      <c r="AH383" s="199"/>
      <c r="AI383" s="199"/>
    </row>
    <row r="384" spans="1:35" ht="12">
      <c r="A384" s="180" t="str">
        <f t="shared" si="163"/>
        <v>LW8 10080Kolor</v>
      </c>
      <c r="B384" s="203" t="s">
        <v>111</v>
      </c>
      <c r="C384" s="168" t="s">
        <v>2</v>
      </c>
      <c r="D384" s="204">
        <v>100</v>
      </c>
      <c r="E384" s="182">
        <v>80</v>
      </c>
      <c r="F384" s="218" t="s">
        <v>49</v>
      </c>
      <c r="G384" s="206" t="str">
        <f t="shared" si="169"/>
        <v>49,7</v>
      </c>
      <c r="H384" s="206" t="str">
        <f t="shared" si="153"/>
        <v>49,7</v>
      </c>
      <c r="I384" s="206">
        <f t="shared" si="170"/>
        <v>52.7</v>
      </c>
      <c r="J384" s="218" t="s">
        <v>2272</v>
      </c>
      <c r="K384" s="207" t="str">
        <f>LEFT(J384,FIND("zł",J384)-2)</f>
        <v>821,80</v>
      </c>
      <c r="L384" s="214">
        <f t="shared" si="166"/>
        <v>822</v>
      </c>
      <c r="M384" s="209">
        <v>1</v>
      </c>
      <c r="N384" s="210">
        <v>60</v>
      </c>
      <c r="O384" s="211">
        <f t="shared" si="167"/>
        <v>882</v>
      </c>
      <c r="P384" s="212">
        <f t="shared" si="161"/>
        <v>882</v>
      </c>
      <c r="Q384" s="180"/>
      <c r="R384" s="180"/>
      <c r="S384" s="184">
        <v>16</v>
      </c>
      <c r="T384" s="184">
        <v>25</v>
      </c>
      <c r="U384" s="184">
        <f t="shared" si="168"/>
        <v>124</v>
      </c>
      <c r="V384" s="204">
        <f t="shared" si="171"/>
        <v>165</v>
      </c>
      <c r="Y384" s="199"/>
      <c r="Z384" s="199"/>
      <c r="AA384" s="199"/>
      <c r="AB384" s="199"/>
      <c r="AC384" s="199"/>
      <c r="AD384" s="199"/>
      <c r="AE384" s="199"/>
      <c r="AF384" s="199"/>
      <c r="AG384" s="199"/>
      <c r="AH384" s="199"/>
      <c r="AI384" s="199"/>
    </row>
    <row r="385" spans="1:35" ht="12">
      <c r="A385" s="180" t="str">
        <f t="shared" si="163"/>
        <v>LW9 10080Kolor</v>
      </c>
      <c r="B385" s="203" t="s">
        <v>112</v>
      </c>
      <c r="C385" s="168" t="s">
        <v>2</v>
      </c>
      <c r="D385" s="204">
        <v>100</v>
      </c>
      <c r="E385" s="182">
        <v>80</v>
      </c>
      <c r="F385" s="218" t="s">
        <v>2239</v>
      </c>
      <c r="G385" s="206" t="str">
        <f t="shared" si="169"/>
        <v>48,36</v>
      </c>
      <c r="H385" s="206" t="str">
        <f t="shared" si="153"/>
        <v>48,36</v>
      </c>
      <c r="I385" s="206">
        <f t="shared" si="170"/>
        <v>51.36</v>
      </c>
      <c r="J385" s="218" t="s">
        <v>2273</v>
      </c>
      <c r="K385" s="207" t="str">
        <f t="shared" si="165"/>
        <v>835,13</v>
      </c>
      <c r="L385" s="214">
        <f t="shared" si="166"/>
        <v>836</v>
      </c>
      <c r="M385" s="209">
        <v>1</v>
      </c>
      <c r="N385" s="210">
        <v>60</v>
      </c>
      <c r="O385" s="211">
        <f t="shared" si="167"/>
        <v>896</v>
      </c>
      <c r="P385" s="212">
        <f t="shared" si="161"/>
        <v>896</v>
      </c>
      <c r="Q385" s="180"/>
      <c r="R385" s="180"/>
      <c r="S385" s="184">
        <v>16</v>
      </c>
      <c r="T385" s="184">
        <v>25</v>
      </c>
      <c r="U385" s="184">
        <f t="shared" si="168"/>
        <v>124</v>
      </c>
      <c r="V385" s="204">
        <f t="shared" si="171"/>
        <v>165</v>
      </c>
      <c r="Y385" s="199"/>
      <c r="Z385" s="199"/>
      <c r="AA385" s="199"/>
      <c r="AB385" s="199"/>
      <c r="AC385" s="199"/>
      <c r="AD385" s="199"/>
      <c r="AE385" s="199"/>
      <c r="AF385" s="199"/>
      <c r="AG385" s="199"/>
      <c r="AH385" s="199"/>
      <c r="AI385" s="199"/>
    </row>
    <row r="386" spans="1:35" ht="12">
      <c r="A386" s="180" t="str">
        <f t="shared" si="163"/>
        <v>LW10 10080Kolor</v>
      </c>
      <c r="B386" s="203" t="s">
        <v>94</v>
      </c>
      <c r="C386" s="168" t="s">
        <v>2</v>
      </c>
      <c r="D386" s="204">
        <v>100</v>
      </c>
      <c r="E386" s="182">
        <v>80</v>
      </c>
      <c r="F386" s="218" t="s">
        <v>2240</v>
      </c>
      <c r="G386" s="206" t="str">
        <f t="shared" si="169"/>
        <v>50,65</v>
      </c>
      <c r="H386" s="206" t="str">
        <f t="shared" si="153"/>
        <v>50,65</v>
      </c>
      <c r="I386" s="206">
        <f t="shared" si="170"/>
        <v>53.65</v>
      </c>
      <c r="J386" s="218" t="s">
        <v>2274</v>
      </c>
      <c r="K386" s="207" t="str">
        <f t="shared" si="165"/>
        <v>919,07</v>
      </c>
      <c r="L386" s="214">
        <f t="shared" si="166"/>
        <v>920</v>
      </c>
      <c r="M386" s="209">
        <v>1</v>
      </c>
      <c r="N386" s="210">
        <v>60</v>
      </c>
      <c r="O386" s="211">
        <f t="shared" si="167"/>
        <v>980</v>
      </c>
      <c r="P386" s="212">
        <f t="shared" si="161"/>
        <v>980</v>
      </c>
      <c r="Q386" s="180"/>
      <c r="R386" s="180"/>
      <c r="S386" s="184">
        <v>16</v>
      </c>
      <c r="T386" s="184">
        <v>25</v>
      </c>
      <c r="U386" s="184">
        <f t="shared" si="168"/>
        <v>124</v>
      </c>
      <c r="V386" s="204">
        <f t="shared" si="171"/>
        <v>165</v>
      </c>
      <c r="Y386" s="199"/>
      <c r="Z386" s="199"/>
      <c r="AA386" s="199"/>
      <c r="AB386" s="199"/>
      <c r="AC386" s="199"/>
      <c r="AD386" s="199"/>
      <c r="AE386" s="199"/>
      <c r="AF386" s="199"/>
      <c r="AG386" s="199"/>
      <c r="AH386" s="199"/>
      <c r="AI386" s="199"/>
    </row>
    <row r="387" spans="1:35" ht="12">
      <c r="A387" s="180" t="str">
        <f t="shared" si="163"/>
        <v>LW11 10080Kolor</v>
      </c>
      <c r="B387" s="203" t="s">
        <v>95</v>
      </c>
      <c r="C387" s="168" t="s">
        <v>2</v>
      </c>
      <c r="D387" s="204">
        <v>100</v>
      </c>
      <c r="E387" s="182">
        <v>80</v>
      </c>
      <c r="F387" s="218" t="s">
        <v>2241</v>
      </c>
      <c r="G387" s="206" t="str">
        <f t="shared" si="169"/>
        <v>53,23</v>
      </c>
      <c r="H387" s="206" t="str">
        <f t="shared" si="153"/>
        <v>53,23</v>
      </c>
      <c r="I387" s="206">
        <f t="shared" si="170"/>
        <v>56.23</v>
      </c>
      <c r="J387" s="218" t="s">
        <v>2275</v>
      </c>
      <c r="K387" s="207" t="str">
        <f t="shared" si="165"/>
        <v>789,57</v>
      </c>
      <c r="L387" s="214">
        <f t="shared" si="166"/>
        <v>790</v>
      </c>
      <c r="M387" s="209">
        <v>1</v>
      </c>
      <c r="N387" s="210">
        <v>60</v>
      </c>
      <c r="O387" s="211">
        <f t="shared" si="167"/>
        <v>850</v>
      </c>
      <c r="P387" s="212">
        <f t="shared" si="161"/>
        <v>850</v>
      </c>
      <c r="Q387" s="180"/>
      <c r="R387" s="180"/>
      <c r="S387" s="184">
        <v>16</v>
      </c>
      <c r="T387" s="184">
        <v>25</v>
      </c>
      <c r="U387" s="184">
        <f t="shared" si="168"/>
        <v>124</v>
      </c>
      <c r="V387" s="204">
        <f t="shared" si="171"/>
        <v>165</v>
      </c>
      <c r="Y387" s="199"/>
      <c r="Z387" s="199"/>
      <c r="AA387" s="199"/>
      <c r="AB387" s="199"/>
      <c r="AC387" s="199"/>
      <c r="AD387" s="199"/>
      <c r="AE387" s="199"/>
      <c r="AF387" s="199"/>
      <c r="AG387" s="199"/>
      <c r="AH387" s="199"/>
      <c r="AI387" s="199"/>
    </row>
    <row r="388" spans="1:35" ht="12">
      <c r="A388" s="180" t="str">
        <f t="shared" si="163"/>
        <v>LW12 10080Kolor</v>
      </c>
      <c r="B388" s="203" t="s">
        <v>96</v>
      </c>
      <c r="C388" s="168" t="s">
        <v>2</v>
      </c>
      <c r="D388" s="204">
        <v>100</v>
      </c>
      <c r="E388" s="182">
        <v>80</v>
      </c>
      <c r="F388" s="218" t="s">
        <v>45</v>
      </c>
      <c r="G388" s="206" t="str">
        <f t="shared" si="169"/>
        <v>55,52</v>
      </c>
      <c r="H388" s="206" t="str">
        <f t="shared" si="153"/>
        <v>55,52</v>
      </c>
      <c r="I388" s="206">
        <f t="shared" si="170"/>
        <v>58.52</v>
      </c>
      <c r="J388" s="218" t="s">
        <v>2276</v>
      </c>
      <c r="K388" s="207" t="str">
        <f t="shared" si="165"/>
        <v>919,20</v>
      </c>
      <c r="L388" s="214">
        <f t="shared" si="166"/>
        <v>920</v>
      </c>
      <c r="M388" s="209">
        <v>1</v>
      </c>
      <c r="N388" s="210">
        <v>60</v>
      </c>
      <c r="O388" s="211">
        <f t="shared" si="167"/>
        <v>980</v>
      </c>
      <c r="P388" s="212">
        <f t="shared" si="161"/>
        <v>980</v>
      </c>
      <c r="Q388" s="180"/>
      <c r="R388" s="180"/>
      <c r="S388" s="184">
        <v>16</v>
      </c>
      <c r="T388" s="184">
        <v>25</v>
      </c>
      <c r="U388" s="184">
        <f t="shared" si="168"/>
        <v>124</v>
      </c>
      <c r="V388" s="204">
        <f t="shared" si="171"/>
        <v>165</v>
      </c>
      <c r="Y388" s="199"/>
      <c r="Z388" s="199"/>
      <c r="AA388" s="199"/>
      <c r="AB388" s="199"/>
      <c r="AC388" s="199"/>
      <c r="AD388" s="199"/>
      <c r="AE388" s="199"/>
      <c r="AF388" s="199"/>
      <c r="AG388" s="199"/>
      <c r="AH388" s="199"/>
      <c r="AI388" s="199"/>
    </row>
    <row r="389" spans="1:35" ht="12">
      <c r="A389" s="180" t="str">
        <f t="shared" si="163"/>
        <v>LW13 10080Kolor</v>
      </c>
      <c r="B389" s="203" t="s">
        <v>97</v>
      </c>
      <c r="C389" s="168" t="s">
        <v>2</v>
      </c>
      <c r="D389" s="204">
        <v>100</v>
      </c>
      <c r="E389" s="182">
        <v>80</v>
      </c>
      <c r="F389" s="218" t="s">
        <v>2242</v>
      </c>
      <c r="G389" s="206" t="str">
        <f t="shared" si="169"/>
        <v>53,66</v>
      </c>
      <c r="H389" s="206" t="str">
        <f t="shared" si="153"/>
        <v>53,66</v>
      </c>
      <c r="I389" s="206">
        <f t="shared" si="170"/>
        <v>56.66</v>
      </c>
      <c r="J389" s="218" t="s">
        <v>2277</v>
      </c>
      <c r="K389" s="207" t="str">
        <f t="shared" si="165"/>
        <v>887,77</v>
      </c>
      <c r="L389" s="214">
        <f t="shared" si="166"/>
        <v>888</v>
      </c>
      <c r="M389" s="209">
        <v>1</v>
      </c>
      <c r="N389" s="210">
        <v>60</v>
      </c>
      <c r="O389" s="211">
        <f t="shared" si="167"/>
        <v>948</v>
      </c>
      <c r="P389" s="212">
        <f t="shared" si="161"/>
        <v>948</v>
      </c>
      <c r="Q389" s="180"/>
      <c r="R389" s="180"/>
      <c r="S389" s="184">
        <v>16</v>
      </c>
      <c r="T389" s="184">
        <v>25</v>
      </c>
      <c r="U389" s="184">
        <f t="shared" si="168"/>
        <v>124</v>
      </c>
      <c r="V389" s="204">
        <f t="shared" si="171"/>
        <v>165</v>
      </c>
      <c r="Y389" s="199"/>
      <c r="Z389" s="199"/>
      <c r="AA389" s="199"/>
      <c r="AB389" s="199"/>
      <c r="AC389" s="199"/>
      <c r="AD389" s="199"/>
      <c r="AE389" s="199"/>
      <c r="AF389" s="199"/>
      <c r="AG389" s="199"/>
      <c r="AH389" s="199"/>
      <c r="AI389" s="199"/>
    </row>
    <row r="390" spans="1:35" ht="12">
      <c r="A390" s="180" t="str">
        <f t="shared" si="163"/>
        <v>LW14 10080Kolor</v>
      </c>
      <c r="B390" s="203" t="s">
        <v>98</v>
      </c>
      <c r="C390" s="168" t="s">
        <v>2</v>
      </c>
      <c r="D390" s="204">
        <v>100</v>
      </c>
      <c r="E390" s="182">
        <v>80</v>
      </c>
      <c r="F390" s="218" t="s">
        <v>2243</v>
      </c>
      <c r="G390" s="206" t="str">
        <f t="shared" si="169"/>
        <v>55,32</v>
      </c>
      <c r="H390" s="206" t="str">
        <f t="shared" si="153"/>
        <v>55,32</v>
      </c>
      <c r="I390" s="206">
        <f t="shared" si="170"/>
        <v>58.32</v>
      </c>
      <c r="J390" s="218" t="s">
        <v>2278</v>
      </c>
      <c r="K390" s="207" t="str">
        <f>LEFT(J390,FIND("zł",J390)-2)</f>
        <v>974,93</v>
      </c>
      <c r="L390" s="214">
        <f>ROUNDUP(K390,0)</f>
        <v>975</v>
      </c>
      <c r="M390" s="209">
        <v>1</v>
      </c>
      <c r="N390" s="210">
        <v>60</v>
      </c>
      <c r="O390" s="211">
        <f t="shared" si="167"/>
        <v>1035</v>
      </c>
      <c r="P390" s="212">
        <f t="shared" si="161"/>
        <v>1035</v>
      </c>
      <c r="Q390" s="180"/>
      <c r="R390" s="180"/>
      <c r="S390" s="184">
        <v>16</v>
      </c>
      <c r="T390" s="184">
        <v>25</v>
      </c>
      <c r="U390" s="184">
        <f t="shared" si="168"/>
        <v>124</v>
      </c>
      <c r="V390" s="204">
        <f t="shared" si="171"/>
        <v>165</v>
      </c>
      <c r="Y390" s="199"/>
      <c r="Z390" s="199"/>
      <c r="AA390" s="199"/>
      <c r="AB390" s="199"/>
      <c r="AC390" s="199"/>
      <c r="AD390" s="199"/>
      <c r="AE390" s="199"/>
      <c r="AF390" s="199"/>
      <c r="AG390" s="199"/>
      <c r="AH390" s="199"/>
      <c r="AI390" s="199"/>
    </row>
    <row r="391" spans="1:35" ht="12">
      <c r="A391" s="180" t="str">
        <f t="shared" si="163"/>
        <v>LW15 10080Kolor</v>
      </c>
      <c r="B391" s="203" t="s">
        <v>99</v>
      </c>
      <c r="C391" s="168" t="s">
        <v>2</v>
      </c>
      <c r="D391" s="204">
        <v>100</v>
      </c>
      <c r="E391" s="182">
        <v>80</v>
      </c>
      <c r="F391" s="218" t="s">
        <v>2244</v>
      </c>
      <c r="G391" s="206" t="str">
        <f t="shared" si="169"/>
        <v>52,69</v>
      </c>
      <c r="H391" s="206" t="str">
        <f t="shared" si="153"/>
        <v>52,69</v>
      </c>
      <c r="I391" s="206">
        <f t="shared" si="170"/>
        <v>55.69</v>
      </c>
      <c r="J391" s="218" t="s">
        <v>2279</v>
      </c>
      <c r="K391" s="207" t="str">
        <f t="shared" ref="K391:K410" si="172">LEFT(J391,FIND("zł",J391)-2)</f>
        <v>782,72</v>
      </c>
      <c r="L391" s="214">
        <f t="shared" ref="L391:L447" si="173">ROUNDUP(K391,0)</f>
        <v>783</v>
      </c>
      <c r="M391" s="209">
        <v>1</v>
      </c>
      <c r="N391" s="210">
        <v>60</v>
      </c>
      <c r="O391" s="211">
        <f t="shared" si="167"/>
        <v>843</v>
      </c>
      <c r="P391" s="212">
        <f t="shared" si="161"/>
        <v>843</v>
      </c>
      <c r="Q391" s="180"/>
      <c r="R391" s="180"/>
      <c r="S391" s="184">
        <v>16</v>
      </c>
      <c r="T391" s="184">
        <v>25</v>
      </c>
      <c r="U391" s="184">
        <f t="shared" si="168"/>
        <v>124</v>
      </c>
      <c r="V391" s="204">
        <f t="shared" si="171"/>
        <v>165</v>
      </c>
      <c r="Y391" s="199"/>
      <c r="Z391" s="199"/>
      <c r="AA391" s="199"/>
      <c r="AB391" s="199"/>
      <c r="AC391" s="199"/>
      <c r="AD391" s="199"/>
      <c r="AE391" s="199"/>
      <c r="AF391" s="199"/>
      <c r="AG391" s="199"/>
      <c r="AH391" s="199"/>
      <c r="AI391" s="199"/>
    </row>
    <row r="392" spans="1:35" ht="12">
      <c r="A392" s="180" t="str">
        <f t="shared" si="163"/>
        <v>LW16 10080Kolor</v>
      </c>
      <c r="B392" s="203" t="s">
        <v>100</v>
      </c>
      <c r="C392" s="168" t="s">
        <v>2</v>
      </c>
      <c r="D392" s="204">
        <v>100</v>
      </c>
      <c r="E392" s="182">
        <v>80</v>
      </c>
      <c r="F392" s="218" t="s">
        <v>2245</v>
      </c>
      <c r="G392" s="206" t="str">
        <f t="shared" si="169"/>
        <v>55,01</v>
      </c>
      <c r="H392" s="206" t="str">
        <f t="shared" si="153"/>
        <v>55,01</v>
      </c>
      <c r="I392" s="206">
        <f t="shared" si="170"/>
        <v>58.01</v>
      </c>
      <c r="J392" s="218" t="s">
        <v>2280</v>
      </c>
      <c r="K392" s="207" t="str">
        <f t="shared" si="172"/>
        <v>912,72</v>
      </c>
      <c r="L392" s="214">
        <f t="shared" si="173"/>
        <v>913</v>
      </c>
      <c r="M392" s="209">
        <v>1</v>
      </c>
      <c r="N392" s="210">
        <v>60</v>
      </c>
      <c r="O392" s="211">
        <f t="shared" si="167"/>
        <v>973</v>
      </c>
      <c r="P392" s="212">
        <f t="shared" si="161"/>
        <v>973</v>
      </c>
      <c r="Q392" s="180"/>
      <c r="R392" s="180"/>
      <c r="S392" s="184">
        <v>16</v>
      </c>
      <c r="T392" s="184">
        <v>25</v>
      </c>
      <c r="U392" s="184">
        <f t="shared" si="168"/>
        <v>124</v>
      </c>
      <c r="V392" s="204">
        <f t="shared" si="171"/>
        <v>165</v>
      </c>
      <c r="Y392" s="199"/>
      <c r="Z392" s="199"/>
      <c r="AA392" s="199"/>
      <c r="AB392" s="199"/>
      <c r="AC392" s="199"/>
      <c r="AD392" s="199"/>
      <c r="AE392" s="199"/>
      <c r="AF392" s="199"/>
      <c r="AG392" s="199"/>
      <c r="AH392" s="199"/>
      <c r="AI392" s="199"/>
    </row>
    <row r="393" spans="1:35" ht="12">
      <c r="A393" s="180" t="str">
        <f t="shared" si="163"/>
        <v>LW17 10080Kolor</v>
      </c>
      <c r="B393" s="203" t="s">
        <v>101</v>
      </c>
      <c r="C393" s="168" t="s">
        <v>2</v>
      </c>
      <c r="D393" s="204">
        <v>100</v>
      </c>
      <c r="E393" s="182">
        <v>80</v>
      </c>
      <c r="F393" s="218" t="s">
        <v>2246</v>
      </c>
      <c r="G393" s="206" t="str">
        <f t="shared" si="169"/>
        <v>53,5</v>
      </c>
      <c r="H393" s="206" t="str">
        <f t="shared" si="153"/>
        <v>53,5</v>
      </c>
      <c r="I393" s="206">
        <f t="shared" si="170"/>
        <v>56.5</v>
      </c>
      <c r="J393" s="218" t="s">
        <v>2281</v>
      </c>
      <c r="K393" s="207" t="str">
        <f t="shared" si="172"/>
        <v>937,35</v>
      </c>
      <c r="L393" s="214">
        <f t="shared" si="173"/>
        <v>938</v>
      </c>
      <c r="M393" s="209">
        <v>1</v>
      </c>
      <c r="N393" s="210">
        <v>60</v>
      </c>
      <c r="O393" s="211">
        <f t="shared" si="167"/>
        <v>998</v>
      </c>
      <c r="P393" s="212">
        <f t="shared" si="161"/>
        <v>998</v>
      </c>
      <c r="Q393" s="180"/>
      <c r="R393" s="180"/>
      <c r="S393" s="184">
        <v>16</v>
      </c>
      <c r="T393" s="184">
        <v>25</v>
      </c>
      <c r="U393" s="184">
        <f t="shared" si="168"/>
        <v>124</v>
      </c>
      <c r="V393" s="204">
        <f t="shared" si="171"/>
        <v>165</v>
      </c>
      <c r="Y393" s="199"/>
      <c r="Z393" s="199"/>
      <c r="AA393" s="199"/>
      <c r="AB393" s="199"/>
      <c r="AC393" s="199"/>
      <c r="AD393" s="199"/>
      <c r="AE393" s="199"/>
      <c r="AF393" s="199"/>
      <c r="AG393" s="199"/>
      <c r="AH393" s="199"/>
      <c r="AI393" s="199"/>
    </row>
    <row r="394" spans="1:35" ht="12">
      <c r="A394" s="180" t="str">
        <f t="shared" si="163"/>
        <v>LW18 10080Kolor</v>
      </c>
      <c r="B394" s="203" t="s">
        <v>102</v>
      </c>
      <c r="C394" s="168" t="s">
        <v>2</v>
      </c>
      <c r="D394" s="204">
        <v>100</v>
      </c>
      <c r="E394" s="182">
        <v>80</v>
      </c>
      <c r="F394" s="218" t="s">
        <v>2247</v>
      </c>
      <c r="G394" s="206" t="str">
        <f t="shared" si="169"/>
        <v>55,78</v>
      </c>
      <c r="H394" s="206" t="str">
        <f t="shared" si="153"/>
        <v>55,78</v>
      </c>
      <c r="I394" s="206">
        <f t="shared" si="170"/>
        <v>58.78</v>
      </c>
      <c r="J394" s="218" t="s">
        <v>2282</v>
      </c>
      <c r="K394" s="207" t="str">
        <f t="shared" si="172"/>
        <v>1045,88</v>
      </c>
      <c r="L394" s="214">
        <f t="shared" si="173"/>
        <v>1046</v>
      </c>
      <c r="M394" s="209">
        <v>1</v>
      </c>
      <c r="N394" s="210">
        <v>60</v>
      </c>
      <c r="O394" s="211">
        <f t="shared" si="167"/>
        <v>1106</v>
      </c>
      <c r="P394" s="212">
        <f t="shared" si="161"/>
        <v>1106</v>
      </c>
      <c r="Q394" s="180"/>
      <c r="R394" s="180"/>
      <c r="S394" s="184">
        <v>16</v>
      </c>
      <c r="T394" s="184">
        <v>25</v>
      </c>
      <c r="U394" s="184">
        <f t="shared" si="168"/>
        <v>124</v>
      </c>
      <c r="V394" s="204">
        <f t="shared" si="171"/>
        <v>165</v>
      </c>
      <c r="Y394" s="199"/>
      <c r="Z394" s="199"/>
      <c r="AA394" s="199"/>
      <c r="AB394" s="199"/>
      <c r="AC394" s="199"/>
      <c r="AD394" s="199"/>
      <c r="AE394" s="199"/>
      <c r="AF394" s="199"/>
      <c r="AG394" s="199"/>
      <c r="AH394" s="199"/>
      <c r="AI394" s="199"/>
    </row>
    <row r="395" spans="1:35" ht="12">
      <c r="A395" s="180" t="str">
        <f t="shared" si="163"/>
        <v>LW19 10080Kolor</v>
      </c>
      <c r="B395" s="203" t="s">
        <v>103</v>
      </c>
      <c r="C395" s="168" t="s">
        <v>2</v>
      </c>
      <c r="D395" s="204">
        <v>100</v>
      </c>
      <c r="E395" s="182">
        <v>80</v>
      </c>
      <c r="F395" s="218" t="s">
        <v>2248</v>
      </c>
      <c r="G395" s="206" t="str">
        <f t="shared" si="169"/>
        <v>52,55</v>
      </c>
      <c r="H395" s="206" t="str">
        <f t="shared" si="153"/>
        <v>52,55</v>
      </c>
      <c r="I395" s="206">
        <f t="shared" si="170"/>
        <v>55.55</v>
      </c>
      <c r="J395" s="218" t="s">
        <v>2283</v>
      </c>
      <c r="K395" s="207" t="str">
        <f t="shared" si="172"/>
        <v>855,05</v>
      </c>
      <c r="L395" s="214">
        <f t="shared" si="173"/>
        <v>856</v>
      </c>
      <c r="M395" s="209">
        <v>1</v>
      </c>
      <c r="N395" s="210">
        <v>60</v>
      </c>
      <c r="O395" s="211">
        <f t="shared" si="167"/>
        <v>916</v>
      </c>
      <c r="P395" s="212">
        <f t="shared" si="161"/>
        <v>916</v>
      </c>
      <c r="Q395" s="180"/>
      <c r="R395" s="180"/>
      <c r="S395" s="184">
        <v>16</v>
      </c>
      <c r="T395" s="184">
        <v>25</v>
      </c>
      <c r="U395" s="184">
        <f t="shared" si="168"/>
        <v>124</v>
      </c>
      <c r="V395" s="204">
        <f t="shared" si="171"/>
        <v>165</v>
      </c>
      <c r="Y395" s="199"/>
      <c r="Z395" s="199"/>
      <c r="AA395" s="199"/>
      <c r="AB395" s="199"/>
      <c r="AC395" s="199"/>
      <c r="AD395" s="199"/>
      <c r="AE395" s="199"/>
      <c r="AF395" s="199"/>
      <c r="AG395" s="199"/>
      <c r="AH395" s="199"/>
      <c r="AI395" s="199"/>
    </row>
    <row r="396" spans="1:35" ht="12">
      <c r="A396" s="180" t="str">
        <f t="shared" si="163"/>
        <v>LW20 10080Kolor</v>
      </c>
      <c r="B396" s="203" t="s">
        <v>105</v>
      </c>
      <c r="C396" s="168" t="s">
        <v>2</v>
      </c>
      <c r="D396" s="204">
        <v>100</v>
      </c>
      <c r="E396" s="182">
        <v>80</v>
      </c>
      <c r="F396" s="218" t="s">
        <v>2249</v>
      </c>
      <c r="G396" s="206" t="str">
        <f t="shared" si="169"/>
        <v>54,87</v>
      </c>
      <c r="H396" s="206" t="str">
        <f t="shared" si="153"/>
        <v>54,87</v>
      </c>
      <c r="I396" s="206">
        <f t="shared" si="170"/>
        <v>57.87</v>
      </c>
      <c r="J396" s="218" t="s">
        <v>2284</v>
      </c>
      <c r="K396" s="207" t="str">
        <f t="shared" si="172"/>
        <v>939,38</v>
      </c>
      <c r="L396" s="214">
        <f t="shared" si="173"/>
        <v>940</v>
      </c>
      <c r="M396" s="209">
        <v>1</v>
      </c>
      <c r="N396" s="210">
        <v>60</v>
      </c>
      <c r="O396" s="211">
        <f t="shared" si="167"/>
        <v>1000</v>
      </c>
      <c r="P396" s="212">
        <f t="shared" si="161"/>
        <v>1000</v>
      </c>
      <c r="Q396" s="180"/>
      <c r="R396" s="180"/>
      <c r="S396" s="184">
        <v>16</v>
      </c>
      <c r="T396" s="184">
        <v>25</v>
      </c>
      <c r="U396" s="184">
        <f t="shared" si="168"/>
        <v>124</v>
      </c>
      <c r="V396" s="204">
        <f t="shared" si="171"/>
        <v>165</v>
      </c>
      <c r="Y396" s="199"/>
      <c r="Z396" s="199"/>
      <c r="AA396" s="199"/>
      <c r="AB396" s="199"/>
      <c r="AC396" s="199"/>
      <c r="AD396" s="199"/>
      <c r="AE396" s="199"/>
      <c r="AF396" s="199"/>
      <c r="AG396" s="199"/>
      <c r="AH396" s="199"/>
      <c r="AI396" s="199"/>
    </row>
    <row r="397" spans="1:35" ht="12">
      <c r="A397" s="180" t="str">
        <f t="shared" si="163"/>
        <v>LW2510080Kolor</v>
      </c>
      <c r="B397" s="203" t="s">
        <v>559</v>
      </c>
      <c r="C397" s="168" t="s">
        <v>2</v>
      </c>
      <c r="D397" s="204">
        <v>100</v>
      </c>
      <c r="E397" s="182">
        <v>80</v>
      </c>
      <c r="F397" s="218" t="s">
        <v>2250</v>
      </c>
      <c r="G397" s="206" t="str">
        <f t="shared" si="169"/>
        <v>43,87</v>
      </c>
      <c r="H397" s="206" t="str">
        <f t="shared" si="153"/>
        <v>43,87</v>
      </c>
      <c r="I397" s="206">
        <f t="shared" ref="I397:I410" si="174">H397+3</f>
        <v>46.87</v>
      </c>
      <c r="J397" s="218" t="s">
        <v>2285</v>
      </c>
      <c r="K397" s="207" t="str">
        <f t="shared" si="172"/>
        <v>757,31</v>
      </c>
      <c r="L397" s="214">
        <f t="shared" si="173"/>
        <v>758</v>
      </c>
      <c r="M397" s="209">
        <v>1</v>
      </c>
      <c r="N397" s="210">
        <v>60</v>
      </c>
      <c r="O397" s="211">
        <f t="shared" si="167"/>
        <v>818</v>
      </c>
      <c r="P397" s="212">
        <f t="shared" si="161"/>
        <v>818</v>
      </c>
      <c r="Q397" s="180"/>
      <c r="R397" s="180"/>
      <c r="S397" s="184">
        <v>16</v>
      </c>
      <c r="T397" s="184">
        <v>25</v>
      </c>
      <c r="U397" s="184">
        <f t="shared" si="168"/>
        <v>79</v>
      </c>
      <c r="V397" s="204">
        <f t="shared" si="171"/>
        <v>120</v>
      </c>
      <c r="Y397" s="199"/>
      <c r="Z397" s="199"/>
      <c r="AA397" s="199"/>
      <c r="AB397" s="199"/>
      <c r="AC397" s="199"/>
      <c r="AD397" s="199"/>
      <c r="AE397" s="199"/>
      <c r="AF397" s="199"/>
      <c r="AG397" s="199"/>
      <c r="AH397" s="199"/>
      <c r="AI397" s="199"/>
    </row>
    <row r="398" spans="1:35" ht="12">
      <c r="A398" s="180" t="str">
        <f t="shared" si="163"/>
        <v>LW2610080Kolor</v>
      </c>
      <c r="B398" s="203" t="s">
        <v>560</v>
      </c>
      <c r="C398" s="168" t="s">
        <v>2</v>
      </c>
      <c r="D398" s="204">
        <v>100</v>
      </c>
      <c r="E398" s="182">
        <v>80</v>
      </c>
      <c r="F398" s="218" t="s">
        <v>2251</v>
      </c>
      <c r="G398" s="206" t="str">
        <f t="shared" si="169"/>
        <v>46</v>
      </c>
      <c r="H398" s="206" t="str">
        <f t="shared" si="153"/>
        <v>46</v>
      </c>
      <c r="I398" s="206">
        <f t="shared" si="174"/>
        <v>49</v>
      </c>
      <c r="J398" s="218" t="s">
        <v>2286</v>
      </c>
      <c r="K398" s="207" t="str">
        <f t="shared" si="172"/>
        <v>876,31</v>
      </c>
      <c r="L398" s="214">
        <f t="shared" si="173"/>
        <v>877</v>
      </c>
      <c r="M398" s="209">
        <v>1</v>
      </c>
      <c r="N398" s="210">
        <v>60</v>
      </c>
      <c r="O398" s="211">
        <f t="shared" si="167"/>
        <v>937</v>
      </c>
      <c r="P398" s="212">
        <f t="shared" si="161"/>
        <v>937</v>
      </c>
      <c r="Q398" s="180"/>
      <c r="R398" s="180"/>
      <c r="S398" s="184">
        <v>16</v>
      </c>
      <c r="T398" s="184">
        <v>25</v>
      </c>
      <c r="U398" s="184">
        <f t="shared" si="168"/>
        <v>79</v>
      </c>
      <c r="V398" s="204">
        <f t="shared" si="171"/>
        <v>120</v>
      </c>
      <c r="Y398" s="199"/>
      <c r="Z398" s="199"/>
      <c r="AA398" s="199"/>
      <c r="AB398" s="199"/>
      <c r="AC398" s="199"/>
      <c r="AD398" s="199"/>
      <c r="AE398" s="199"/>
      <c r="AF398" s="199"/>
      <c r="AG398" s="199"/>
      <c r="AH398" s="199"/>
      <c r="AI398" s="199"/>
    </row>
    <row r="399" spans="1:35" ht="12">
      <c r="A399" s="180" t="str">
        <f t="shared" si="163"/>
        <v>LW2710080Kolor</v>
      </c>
      <c r="B399" s="203" t="s">
        <v>1738</v>
      </c>
      <c r="C399" s="168" t="s">
        <v>2</v>
      </c>
      <c r="D399" s="204">
        <v>100</v>
      </c>
      <c r="E399" s="182">
        <v>80</v>
      </c>
      <c r="F399" s="218" t="s">
        <v>2252</v>
      </c>
      <c r="G399" s="206" t="str">
        <f t="shared" si="169"/>
        <v>46,85</v>
      </c>
      <c r="H399" s="206" t="str">
        <f t="shared" si="153"/>
        <v>46,85</v>
      </c>
      <c r="I399" s="206">
        <f t="shared" si="174"/>
        <v>49.85</v>
      </c>
      <c r="J399" s="218" t="s">
        <v>2287</v>
      </c>
      <c r="K399" s="207" t="str">
        <f t="shared" si="172"/>
        <v>846,05</v>
      </c>
      <c r="L399" s="214">
        <f t="shared" si="173"/>
        <v>847</v>
      </c>
      <c r="M399" s="209">
        <v>1</v>
      </c>
      <c r="N399" s="210">
        <v>60</v>
      </c>
      <c r="O399" s="211">
        <f t="shared" si="167"/>
        <v>907</v>
      </c>
      <c r="P399" s="212">
        <f t="shared" si="161"/>
        <v>907</v>
      </c>
      <c r="Q399" s="180"/>
      <c r="R399" s="180"/>
      <c r="S399" s="184">
        <v>16</v>
      </c>
      <c r="T399" s="184">
        <v>25</v>
      </c>
      <c r="U399" s="184">
        <f t="shared" si="168"/>
        <v>79</v>
      </c>
      <c r="V399" s="204">
        <f t="shared" si="171"/>
        <v>120</v>
      </c>
      <c r="Y399" s="199"/>
      <c r="Z399" s="199"/>
      <c r="AA399" s="199"/>
      <c r="AB399" s="199"/>
      <c r="AC399" s="199"/>
      <c r="AD399" s="199"/>
      <c r="AE399" s="199"/>
      <c r="AF399" s="199"/>
      <c r="AG399" s="199"/>
      <c r="AH399" s="199"/>
      <c r="AI399" s="199"/>
    </row>
    <row r="400" spans="1:35" ht="12">
      <c r="A400" s="180" t="str">
        <f t="shared" si="163"/>
        <v>LW2810080Kolor</v>
      </c>
      <c r="B400" s="203" t="s">
        <v>1739</v>
      </c>
      <c r="C400" s="168" t="s">
        <v>2</v>
      </c>
      <c r="D400" s="204">
        <v>100</v>
      </c>
      <c r="E400" s="182">
        <v>80</v>
      </c>
      <c r="F400" s="218" t="s">
        <v>2253</v>
      </c>
      <c r="G400" s="206" t="str">
        <f t="shared" si="169"/>
        <v>49,28</v>
      </c>
      <c r="H400" s="206" t="str">
        <f t="shared" ref="H400:H426" si="175">MID(G400,1,5)</f>
        <v>49,28</v>
      </c>
      <c r="I400" s="206">
        <f t="shared" si="174"/>
        <v>52.28</v>
      </c>
      <c r="J400" s="218" t="s">
        <v>2288</v>
      </c>
      <c r="K400" s="207" t="str">
        <f t="shared" si="172"/>
        <v>989,55</v>
      </c>
      <c r="L400" s="214">
        <f t="shared" si="173"/>
        <v>990</v>
      </c>
      <c r="M400" s="209">
        <v>1</v>
      </c>
      <c r="N400" s="210">
        <v>60</v>
      </c>
      <c r="O400" s="211">
        <f t="shared" si="167"/>
        <v>1050</v>
      </c>
      <c r="P400" s="212">
        <f t="shared" si="161"/>
        <v>1050</v>
      </c>
      <c r="Q400" s="180"/>
      <c r="R400" s="180"/>
      <c r="S400" s="184">
        <v>16</v>
      </c>
      <c r="T400" s="184">
        <v>25</v>
      </c>
      <c r="U400" s="184">
        <f t="shared" si="168"/>
        <v>124</v>
      </c>
      <c r="V400" s="204">
        <f t="shared" si="171"/>
        <v>165</v>
      </c>
      <c r="Y400" s="199"/>
      <c r="Z400" s="199"/>
      <c r="AA400" s="199"/>
      <c r="AB400" s="199"/>
      <c r="AC400" s="199"/>
      <c r="AD400" s="199"/>
      <c r="AE400" s="199"/>
      <c r="AF400" s="199"/>
      <c r="AG400" s="199"/>
      <c r="AH400" s="199"/>
      <c r="AI400" s="199"/>
    </row>
    <row r="401" spans="1:35" ht="12">
      <c r="A401" s="180" t="str">
        <f t="shared" si="163"/>
        <v>LW2910080Kolor</v>
      </c>
      <c r="B401" s="203" t="s">
        <v>1740</v>
      </c>
      <c r="C401" s="168" t="s">
        <v>2</v>
      </c>
      <c r="D401" s="204">
        <v>100</v>
      </c>
      <c r="E401" s="182">
        <v>80</v>
      </c>
      <c r="F401" s="218" t="s">
        <v>2254</v>
      </c>
      <c r="G401" s="206" t="str">
        <f t="shared" si="169"/>
        <v>51,74</v>
      </c>
      <c r="H401" s="206" t="str">
        <f t="shared" si="175"/>
        <v>51,74</v>
      </c>
      <c r="I401" s="206">
        <f t="shared" si="174"/>
        <v>54.74</v>
      </c>
      <c r="J401" s="218" t="s">
        <v>2289</v>
      </c>
      <c r="K401" s="207" t="str">
        <f t="shared" si="172"/>
        <v>973,81</v>
      </c>
      <c r="L401" s="214">
        <f t="shared" si="173"/>
        <v>974</v>
      </c>
      <c r="M401" s="209">
        <v>1</v>
      </c>
      <c r="N401" s="210">
        <v>60</v>
      </c>
      <c r="O401" s="211">
        <f t="shared" si="167"/>
        <v>1034</v>
      </c>
      <c r="P401" s="212">
        <f t="shared" ref="P401:P447" si="176">INT(O401)</f>
        <v>1034</v>
      </c>
      <c r="Q401" s="180"/>
      <c r="R401" s="180"/>
      <c r="S401" s="184">
        <v>16</v>
      </c>
      <c r="T401" s="184">
        <v>25</v>
      </c>
      <c r="U401" s="184">
        <f t="shared" si="168"/>
        <v>124</v>
      </c>
      <c r="V401" s="204">
        <f t="shared" si="171"/>
        <v>165</v>
      </c>
      <c r="Y401" s="199"/>
      <c r="Z401" s="199"/>
      <c r="AA401" s="199"/>
      <c r="AB401" s="199"/>
      <c r="AC401" s="199"/>
      <c r="AD401" s="199"/>
      <c r="AE401" s="199"/>
      <c r="AF401" s="199"/>
      <c r="AG401" s="199"/>
      <c r="AH401" s="199"/>
      <c r="AI401" s="199"/>
    </row>
    <row r="402" spans="1:35" ht="12">
      <c r="A402" s="180" t="str">
        <f t="shared" si="163"/>
        <v>LW3010080Kolor</v>
      </c>
      <c r="B402" s="203" t="s">
        <v>1742</v>
      </c>
      <c r="C402" s="168" t="s">
        <v>2</v>
      </c>
      <c r="D402" s="204">
        <v>100</v>
      </c>
      <c r="E402" s="182">
        <v>80</v>
      </c>
      <c r="F402" s="218" t="s">
        <v>2255</v>
      </c>
      <c r="G402" s="206" t="str">
        <f t="shared" si="169"/>
        <v>54,17</v>
      </c>
      <c r="H402" s="206" t="str">
        <f t="shared" si="175"/>
        <v>54,17</v>
      </c>
      <c r="I402" s="206">
        <f t="shared" si="174"/>
        <v>57.17</v>
      </c>
      <c r="J402" s="218" t="s">
        <v>2290</v>
      </c>
      <c r="K402" s="207" t="str">
        <f t="shared" si="172"/>
        <v>1104,58</v>
      </c>
      <c r="L402" s="214">
        <f t="shared" si="173"/>
        <v>1105</v>
      </c>
      <c r="M402" s="209">
        <v>1</v>
      </c>
      <c r="N402" s="210">
        <v>60</v>
      </c>
      <c r="O402" s="211">
        <f t="shared" si="167"/>
        <v>1165</v>
      </c>
      <c r="P402" s="212">
        <f t="shared" si="176"/>
        <v>1165</v>
      </c>
      <c r="Q402" s="180"/>
      <c r="R402" s="180"/>
      <c r="S402" s="184">
        <v>16</v>
      </c>
      <c r="T402" s="184">
        <v>25</v>
      </c>
      <c r="U402" s="184">
        <f t="shared" si="168"/>
        <v>124</v>
      </c>
      <c r="V402" s="204">
        <f t="shared" si="171"/>
        <v>165</v>
      </c>
      <c r="Y402" s="199"/>
      <c r="Z402" s="199"/>
      <c r="AA402" s="199"/>
      <c r="AB402" s="199"/>
      <c r="AC402" s="199"/>
      <c r="AD402" s="199"/>
      <c r="AE402" s="199"/>
      <c r="AF402" s="199"/>
      <c r="AG402" s="199"/>
      <c r="AH402" s="199"/>
      <c r="AI402" s="199"/>
    </row>
    <row r="403" spans="1:35" ht="12">
      <c r="A403" s="180" t="str">
        <f t="shared" si="163"/>
        <v>LW3110080Kolor</v>
      </c>
      <c r="B403" s="203" t="s">
        <v>1743</v>
      </c>
      <c r="C403" s="168" t="s">
        <v>2</v>
      </c>
      <c r="D403" s="204">
        <v>100</v>
      </c>
      <c r="E403" s="182">
        <v>80</v>
      </c>
      <c r="F403" s="218" t="s">
        <v>2256</v>
      </c>
      <c r="G403" s="206" t="str">
        <f t="shared" si="169"/>
        <v>55,27</v>
      </c>
      <c r="H403" s="206" t="str">
        <f t="shared" si="175"/>
        <v>55,27</v>
      </c>
      <c r="I403" s="206">
        <f t="shared" si="174"/>
        <v>58.27</v>
      </c>
      <c r="J403" s="218" t="s">
        <v>2291</v>
      </c>
      <c r="K403" s="207" t="str">
        <f t="shared" si="172"/>
        <v>1066,95</v>
      </c>
      <c r="L403" s="214">
        <f t="shared" si="173"/>
        <v>1067</v>
      </c>
      <c r="M403" s="209">
        <v>1</v>
      </c>
      <c r="N403" s="210">
        <v>60</v>
      </c>
      <c r="O403" s="211">
        <f t="shared" si="167"/>
        <v>1127</v>
      </c>
      <c r="P403" s="212">
        <f t="shared" si="176"/>
        <v>1127</v>
      </c>
      <c r="Q403" s="180"/>
      <c r="R403" s="180"/>
      <c r="S403" s="184">
        <v>16</v>
      </c>
      <c r="T403" s="184">
        <v>25</v>
      </c>
      <c r="U403" s="184">
        <f t="shared" si="168"/>
        <v>124</v>
      </c>
      <c r="V403" s="204">
        <f t="shared" si="171"/>
        <v>165</v>
      </c>
      <c r="Y403" s="199"/>
      <c r="Z403" s="199"/>
      <c r="AA403" s="199"/>
      <c r="AB403" s="199"/>
      <c r="AC403" s="199"/>
      <c r="AD403" s="199"/>
      <c r="AE403" s="199"/>
      <c r="AF403" s="199"/>
      <c r="AG403" s="199"/>
      <c r="AH403" s="199"/>
      <c r="AI403" s="199"/>
    </row>
    <row r="404" spans="1:35" ht="12">
      <c r="A404" s="180" t="str">
        <f t="shared" si="163"/>
        <v>LW3210080Kolor</v>
      </c>
      <c r="B404" s="203" t="s">
        <v>1744</v>
      </c>
      <c r="C404" s="168" t="s">
        <v>2</v>
      </c>
      <c r="D404" s="204">
        <v>100</v>
      </c>
      <c r="E404" s="182">
        <v>80</v>
      </c>
      <c r="F404" s="218" t="s">
        <v>2257</v>
      </c>
      <c r="G404" s="206" t="str">
        <f t="shared" si="169"/>
        <v>57,71</v>
      </c>
      <c r="H404" s="206" t="str">
        <f t="shared" si="175"/>
        <v>57,71</v>
      </c>
      <c r="I404" s="206">
        <f t="shared" si="174"/>
        <v>60.71</v>
      </c>
      <c r="J404" s="218" t="s">
        <v>2292</v>
      </c>
      <c r="K404" s="207" t="str">
        <f t="shared" si="172"/>
        <v>1210,45</v>
      </c>
      <c r="L404" s="214">
        <f t="shared" si="173"/>
        <v>1211</v>
      </c>
      <c r="M404" s="209">
        <v>1</v>
      </c>
      <c r="N404" s="210">
        <v>60</v>
      </c>
      <c r="O404" s="211">
        <f t="shared" si="167"/>
        <v>1271</v>
      </c>
      <c r="P404" s="212">
        <f t="shared" si="176"/>
        <v>1271</v>
      </c>
      <c r="Q404" s="180"/>
      <c r="R404" s="180"/>
      <c r="S404" s="184">
        <v>16</v>
      </c>
      <c r="T404" s="184">
        <v>25</v>
      </c>
      <c r="U404" s="184">
        <f t="shared" si="168"/>
        <v>124</v>
      </c>
      <c r="V404" s="204">
        <f t="shared" si="171"/>
        <v>165</v>
      </c>
      <c r="Y404" s="199"/>
      <c r="Z404" s="199"/>
      <c r="AA404" s="199"/>
      <c r="AB404" s="199"/>
      <c r="AC404" s="199"/>
      <c r="AD404" s="199"/>
      <c r="AE404" s="199"/>
      <c r="AF404" s="199"/>
      <c r="AG404" s="199"/>
      <c r="AH404" s="199"/>
      <c r="AI404" s="199"/>
    </row>
    <row r="405" spans="1:35" ht="12">
      <c r="A405" s="180" t="str">
        <f t="shared" si="163"/>
        <v>LW3310080Kolor</v>
      </c>
      <c r="B405" s="203" t="s">
        <v>1745</v>
      </c>
      <c r="C405" s="168" t="s">
        <v>2</v>
      </c>
      <c r="D405" s="204">
        <v>100</v>
      </c>
      <c r="E405" s="182">
        <v>80</v>
      </c>
      <c r="F405" s="218" t="s">
        <v>2258</v>
      </c>
      <c r="G405" s="206" t="str">
        <f t="shared" si="169"/>
        <v>55,57</v>
      </c>
      <c r="H405" s="206" t="str">
        <f t="shared" si="175"/>
        <v>55,57</v>
      </c>
      <c r="I405" s="206">
        <f t="shared" si="174"/>
        <v>58.57</v>
      </c>
      <c r="J405" s="218" t="s">
        <v>2293</v>
      </c>
      <c r="K405" s="207" t="str">
        <f t="shared" si="172"/>
        <v>1072,11</v>
      </c>
      <c r="L405" s="214">
        <f t="shared" si="173"/>
        <v>1073</v>
      </c>
      <c r="M405" s="209">
        <v>1</v>
      </c>
      <c r="N405" s="210">
        <v>60</v>
      </c>
      <c r="O405" s="211">
        <f t="shared" si="167"/>
        <v>1133</v>
      </c>
      <c r="P405" s="212">
        <f t="shared" si="176"/>
        <v>1133</v>
      </c>
      <c r="Q405" s="180"/>
      <c r="R405" s="180"/>
      <c r="S405" s="184">
        <v>16</v>
      </c>
      <c r="T405" s="184">
        <v>25</v>
      </c>
      <c r="U405" s="184">
        <f t="shared" si="168"/>
        <v>124</v>
      </c>
      <c r="V405" s="204">
        <f t="shared" si="171"/>
        <v>165</v>
      </c>
      <c r="Y405" s="199"/>
      <c r="Z405" s="199"/>
      <c r="AA405" s="199"/>
      <c r="AB405" s="199"/>
      <c r="AC405" s="199"/>
      <c r="AD405" s="199"/>
      <c r="AE405" s="199"/>
      <c r="AF405" s="199"/>
      <c r="AG405" s="199"/>
      <c r="AH405" s="199"/>
      <c r="AI405" s="199"/>
    </row>
    <row r="406" spans="1:35" ht="12">
      <c r="A406" s="180" t="str">
        <f t="shared" si="163"/>
        <v>LW3410080Kolor</v>
      </c>
      <c r="B406" s="203" t="s">
        <v>1746</v>
      </c>
      <c r="C406" s="168" t="s">
        <v>2</v>
      </c>
      <c r="D406" s="204">
        <v>100</v>
      </c>
      <c r="E406" s="182">
        <v>80</v>
      </c>
      <c r="F406" s="218" t="s">
        <v>64</v>
      </c>
      <c r="G406" s="206" t="str">
        <f t="shared" si="169"/>
        <v>58</v>
      </c>
      <c r="H406" s="206" t="str">
        <f t="shared" si="175"/>
        <v>58</v>
      </c>
      <c r="I406" s="206">
        <f t="shared" si="174"/>
        <v>61</v>
      </c>
      <c r="J406" s="218" t="s">
        <v>2294</v>
      </c>
      <c r="K406" s="207" t="str">
        <f t="shared" si="172"/>
        <v>1202,88</v>
      </c>
      <c r="L406" s="214">
        <f t="shared" si="173"/>
        <v>1203</v>
      </c>
      <c r="M406" s="209">
        <v>1</v>
      </c>
      <c r="N406" s="210">
        <v>60</v>
      </c>
      <c r="O406" s="211">
        <f t="shared" si="167"/>
        <v>1263</v>
      </c>
      <c r="P406" s="212">
        <f t="shared" si="176"/>
        <v>1263</v>
      </c>
      <c r="Q406" s="180"/>
      <c r="R406" s="180"/>
      <c r="S406" s="184">
        <v>16</v>
      </c>
      <c r="T406" s="184">
        <v>25</v>
      </c>
      <c r="U406" s="184">
        <f t="shared" si="168"/>
        <v>124</v>
      </c>
      <c r="V406" s="204">
        <f t="shared" si="171"/>
        <v>165</v>
      </c>
      <c r="Y406" s="199"/>
      <c r="Z406" s="199"/>
      <c r="AA406" s="199"/>
      <c r="AB406" s="199"/>
      <c r="AC406" s="199"/>
      <c r="AD406" s="199"/>
      <c r="AE406" s="199"/>
      <c r="AF406" s="199"/>
      <c r="AG406" s="199"/>
      <c r="AH406" s="199"/>
      <c r="AI406" s="199"/>
    </row>
    <row r="407" spans="1:35" ht="12">
      <c r="A407" s="180" t="str">
        <f t="shared" si="163"/>
        <v>LW3510080Kolor</v>
      </c>
      <c r="B407" s="203" t="s">
        <v>1747</v>
      </c>
      <c r="C407" s="168" t="s">
        <v>2</v>
      </c>
      <c r="D407" s="204">
        <v>100</v>
      </c>
      <c r="E407" s="182">
        <v>80</v>
      </c>
      <c r="F407" s="218" t="s">
        <v>22</v>
      </c>
      <c r="G407" s="206" t="str">
        <f t="shared" si="169"/>
        <v>52,66</v>
      </c>
      <c r="H407" s="206" t="str">
        <f t="shared" si="175"/>
        <v>52,66</v>
      </c>
      <c r="I407" s="206">
        <f t="shared" si="174"/>
        <v>55.66</v>
      </c>
      <c r="J407" s="218" t="s">
        <v>2295</v>
      </c>
      <c r="K407" s="207" t="str">
        <f t="shared" si="172"/>
        <v>864,42</v>
      </c>
      <c r="L407" s="214">
        <f t="shared" si="173"/>
        <v>865</v>
      </c>
      <c r="M407" s="209">
        <v>1</v>
      </c>
      <c r="N407" s="210">
        <v>60</v>
      </c>
      <c r="O407" s="211">
        <f t="shared" si="167"/>
        <v>925</v>
      </c>
      <c r="P407" s="212">
        <f t="shared" si="176"/>
        <v>925</v>
      </c>
      <c r="Q407" s="180"/>
      <c r="R407" s="180"/>
      <c r="S407" s="184">
        <v>16</v>
      </c>
      <c r="T407" s="184">
        <v>25</v>
      </c>
      <c r="U407" s="184">
        <f t="shared" si="168"/>
        <v>124</v>
      </c>
      <c r="V407" s="204">
        <f t="shared" si="171"/>
        <v>165</v>
      </c>
      <c r="Y407" s="199"/>
      <c r="Z407" s="199"/>
      <c r="AA407" s="199"/>
      <c r="AB407" s="199"/>
      <c r="AC407" s="199"/>
      <c r="AD407" s="199"/>
      <c r="AE407" s="199"/>
      <c r="AF407" s="199"/>
      <c r="AG407" s="199"/>
      <c r="AH407" s="199"/>
      <c r="AI407" s="199"/>
    </row>
    <row r="408" spans="1:35" ht="12">
      <c r="A408" s="180" t="str">
        <f t="shared" si="163"/>
        <v>LW3610080Kolor</v>
      </c>
      <c r="B408" s="203" t="s">
        <v>1748</v>
      </c>
      <c r="C408" s="168" t="s">
        <v>2</v>
      </c>
      <c r="D408" s="204">
        <v>100</v>
      </c>
      <c r="E408" s="182">
        <v>80</v>
      </c>
      <c r="F408" s="218" t="s">
        <v>2259</v>
      </c>
      <c r="G408" s="206" t="str">
        <f t="shared" si="169"/>
        <v>55,1</v>
      </c>
      <c r="H408" s="206" t="str">
        <f t="shared" si="175"/>
        <v>55,1</v>
      </c>
      <c r="I408" s="206">
        <f t="shared" si="174"/>
        <v>58.1</v>
      </c>
      <c r="J408" s="218" t="s">
        <v>2296</v>
      </c>
      <c r="K408" s="207" t="str">
        <f t="shared" si="172"/>
        <v>1007,93</v>
      </c>
      <c r="L408" s="214">
        <f t="shared" si="173"/>
        <v>1008</v>
      </c>
      <c r="M408" s="209">
        <v>1</v>
      </c>
      <c r="N408" s="210">
        <v>60</v>
      </c>
      <c r="O408" s="211">
        <f t="shared" si="167"/>
        <v>1068</v>
      </c>
      <c r="P408" s="212">
        <f t="shared" si="176"/>
        <v>1068</v>
      </c>
      <c r="Q408" s="180"/>
      <c r="R408" s="180"/>
      <c r="S408" s="184">
        <v>16</v>
      </c>
      <c r="T408" s="184">
        <v>25</v>
      </c>
      <c r="U408" s="184">
        <f t="shared" si="168"/>
        <v>124</v>
      </c>
      <c r="V408" s="204">
        <f t="shared" si="171"/>
        <v>165</v>
      </c>
      <c r="Y408" s="199"/>
      <c r="Z408" s="199"/>
      <c r="AA408" s="199"/>
      <c r="AB408" s="199"/>
      <c r="AC408" s="199"/>
      <c r="AD408" s="199"/>
      <c r="AE408" s="199"/>
      <c r="AF408" s="199"/>
      <c r="AG408" s="199"/>
      <c r="AH408" s="199"/>
      <c r="AI408" s="199"/>
    </row>
    <row r="409" spans="1:35" ht="12">
      <c r="A409" s="180" t="str">
        <f t="shared" si="163"/>
        <v>LW3710080Kolor</v>
      </c>
      <c r="B409" s="203" t="s">
        <v>1907</v>
      </c>
      <c r="C409" s="168" t="s">
        <v>2</v>
      </c>
      <c r="D409" s="204">
        <v>100</v>
      </c>
      <c r="E409" s="182">
        <v>80</v>
      </c>
      <c r="F409" s="218" t="s">
        <v>2260</v>
      </c>
      <c r="G409" s="206" t="str">
        <f t="shared" si="169"/>
        <v>53,89</v>
      </c>
      <c r="H409" s="206" t="str">
        <f t="shared" si="175"/>
        <v>53,89</v>
      </c>
      <c r="I409" s="206">
        <f t="shared" si="174"/>
        <v>56.89</v>
      </c>
      <c r="J409" s="218" t="s">
        <v>2297</v>
      </c>
      <c r="K409" s="207" t="str">
        <f t="shared" si="172"/>
        <v>813,00</v>
      </c>
      <c r="L409" s="214">
        <f t="shared" si="173"/>
        <v>813</v>
      </c>
      <c r="M409" s="209">
        <v>1</v>
      </c>
      <c r="N409" s="210">
        <v>60</v>
      </c>
      <c r="O409" s="211">
        <f t="shared" si="167"/>
        <v>873</v>
      </c>
      <c r="P409" s="212">
        <f t="shared" si="176"/>
        <v>873</v>
      </c>
      <c r="Q409" s="180"/>
      <c r="R409" s="180"/>
      <c r="S409" s="184">
        <v>16</v>
      </c>
      <c r="T409" s="184">
        <v>25</v>
      </c>
      <c r="U409" s="184">
        <f t="shared" si="168"/>
        <v>124</v>
      </c>
      <c r="V409" s="204">
        <f t="shared" si="171"/>
        <v>165</v>
      </c>
      <c r="Y409" s="199"/>
      <c r="Z409" s="199"/>
      <c r="AA409" s="199"/>
      <c r="AB409" s="199"/>
      <c r="AC409" s="199"/>
      <c r="AD409" s="199"/>
      <c r="AE409" s="199"/>
      <c r="AF409" s="199"/>
      <c r="AG409" s="199"/>
      <c r="AH409" s="199"/>
      <c r="AI409" s="199"/>
    </row>
    <row r="410" spans="1:35" s="199" customFormat="1" ht="12">
      <c r="A410" s="180" t="str">
        <f t="shared" si="163"/>
        <v>LW3810080Kolor</v>
      </c>
      <c r="B410" s="203" t="s">
        <v>1978</v>
      </c>
      <c r="C410" s="168" t="s">
        <v>2</v>
      </c>
      <c r="D410" s="204">
        <v>100</v>
      </c>
      <c r="E410" s="182">
        <v>80</v>
      </c>
      <c r="F410" s="218" t="s">
        <v>2261</v>
      </c>
      <c r="G410" s="206" t="str">
        <f t="shared" si="169"/>
        <v>56,32</v>
      </c>
      <c r="H410" s="206" t="str">
        <f t="shared" si="175"/>
        <v>56,32</v>
      </c>
      <c r="I410" s="206">
        <f t="shared" si="174"/>
        <v>59.32</v>
      </c>
      <c r="J410" s="218" t="s">
        <v>2298</v>
      </c>
      <c r="K410" s="207" t="str">
        <f t="shared" si="172"/>
        <v>956,50</v>
      </c>
      <c r="L410" s="214">
        <f t="shared" si="173"/>
        <v>957</v>
      </c>
      <c r="M410" s="209">
        <v>1</v>
      </c>
      <c r="N410" s="210">
        <v>60</v>
      </c>
      <c r="O410" s="211">
        <f t="shared" si="167"/>
        <v>1017</v>
      </c>
      <c r="P410" s="212">
        <f t="shared" si="176"/>
        <v>1017</v>
      </c>
      <c r="Q410" s="180"/>
      <c r="R410" s="180"/>
      <c r="S410" s="184">
        <v>16</v>
      </c>
      <c r="T410" s="184">
        <v>25</v>
      </c>
      <c r="U410" s="184">
        <f t="shared" si="168"/>
        <v>124</v>
      </c>
      <c r="V410" s="204">
        <f t="shared" si="171"/>
        <v>165</v>
      </c>
    </row>
    <row r="411" spans="1:35" ht="12">
      <c r="A411" s="221" t="str">
        <f t="shared" ref="A411:A447" si="177">CONCATENATE(B411,D411,E411,C411)</f>
        <v>LW duble 1 10080Drewnopodobne</v>
      </c>
      <c r="B411" s="203" t="s">
        <v>90</v>
      </c>
      <c r="C411" s="168" t="s">
        <v>432</v>
      </c>
      <c r="D411" s="204">
        <v>100</v>
      </c>
      <c r="E411" s="182">
        <v>80</v>
      </c>
      <c r="F411" s="218" t="s">
        <v>2229</v>
      </c>
      <c r="G411" s="206" t="str">
        <f t="shared" si="169"/>
        <v>45,55</v>
      </c>
      <c r="H411" s="206" t="str">
        <f t="shared" si="175"/>
        <v>45,55</v>
      </c>
      <c r="I411" s="206">
        <f>H411+3</f>
        <v>48.55</v>
      </c>
      <c r="J411" s="215"/>
      <c r="K411" s="207">
        <f t="shared" ref="K411:K447" si="178">L337+(L374-L337)/2</f>
        <v>824</v>
      </c>
      <c r="L411" s="214">
        <f t="shared" si="173"/>
        <v>824</v>
      </c>
      <c r="M411" s="209">
        <v>1</v>
      </c>
      <c r="N411" s="210">
        <v>60</v>
      </c>
      <c r="O411" s="211">
        <f t="shared" ref="O411:O447" si="179">L411*M411+N411</f>
        <v>884</v>
      </c>
      <c r="P411" s="212">
        <f t="shared" si="176"/>
        <v>884</v>
      </c>
      <c r="Q411" s="180"/>
      <c r="R411" s="180"/>
      <c r="S411" s="184">
        <v>16</v>
      </c>
      <c r="T411" s="184">
        <v>25</v>
      </c>
      <c r="U411" s="184">
        <f t="shared" ref="U411:U447" si="180">IF(I411&lt;=$AA$6,$AB$5,IF(I411&lt;=$AA$16,$AB$7,IF(I411&lt;=$AA$18,$AB$17,IF(I411&lt;=$AA$20,AB$19,$AB$21))))</f>
        <v>79</v>
      </c>
      <c r="V411" s="204">
        <f t="shared" ref="V411:V447" si="181">SUM(S411:U411)</f>
        <v>120</v>
      </c>
      <c r="Y411" s="199"/>
      <c r="Z411" s="199"/>
      <c r="AA411" s="199"/>
      <c r="AB411" s="199"/>
      <c r="AC411" s="199"/>
      <c r="AD411" s="199"/>
      <c r="AE411" s="199"/>
      <c r="AF411" s="199"/>
      <c r="AG411" s="199"/>
      <c r="AH411" s="199"/>
      <c r="AI411" s="199"/>
    </row>
    <row r="412" spans="1:35" ht="12">
      <c r="A412" s="180" t="str">
        <f t="shared" si="177"/>
        <v>LW duble 2 10080Drewnopodobne</v>
      </c>
      <c r="B412" s="203" t="s">
        <v>91</v>
      </c>
      <c r="C412" s="168" t="s">
        <v>432</v>
      </c>
      <c r="D412" s="204">
        <v>100</v>
      </c>
      <c r="E412" s="182">
        <v>80</v>
      </c>
      <c r="F412" s="218" t="s">
        <v>2230</v>
      </c>
      <c r="G412" s="206" t="str">
        <f t="shared" si="169"/>
        <v>48,77</v>
      </c>
      <c r="H412" s="206" t="str">
        <f t="shared" si="175"/>
        <v>48,77</v>
      </c>
      <c r="I412" s="206">
        <f t="shared" ref="I412" si="182">H412+3</f>
        <v>51.77</v>
      </c>
      <c r="J412" s="216"/>
      <c r="K412" s="207">
        <f t="shared" si="178"/>
        <v>923</v>
      </c>
      <c r="L412" s="214">
        <f t="shared" si="173"/>
        <v>923</v>
      </c>
      <c r="M412" s="209">
        <v>1</v>
      </c>
      <c r="N412" s="210">
        <v>60</v>
      </c>
      <c r="O412" s="211">
        <f t="shared" si="179"/>
        <v>983</v>
      </c>
      <c r="P412" s="212">
        <f t="shared" si="176"/>
        <v>983</v>
      </c>
      <c r="Q412" s="180"/>
      <c r="R412" s="180"/>
      <c r="S412" s="184">
        <v>16</v>
      </c>
      <c r="T412" s="184">
        <v>25</v>
      </c>
      <c r="U412" s="184">
        <f t="shared" si="180"/>
        <v>124</v>
      </c>
      <c r="V412" s="204">
        <f t="shared" si="181"/>
        <v>165</v>
      </c>
      <c r="Y412" s="199"/>
      <c r="Z412" s="199"/>
      <c r="AA412" s="199"/>
      <c r="AB412" s="199"/>
      <c r="AC412" s="199"/>
      <c r="AD412" s="199"/>
      <c r="AE412" s="199"/>
      <c r="AF412" s="199"/>
      <c r="AG412" s="199"/>
      <c r="AH412" s="199"/>
      <c r="AI412" s="199"/>
    </row>
    <row r="413" spans="1:35" ht="12">
      <c r="A413" s="180" t="str">
        <f t="shared" si="177"/>
        <v>LW duble 310080Drewnopodobne</v>
      </c>
      <c r="B413" s="203" t="s">
        <v>1750</v>
      </c>
      <c r="C413" s="168" t="s">
        <v>432</v>
      </c>
      <c r="D413" s="204">
        <v>100</v>
      </c>
      <c r="E413" s="182">
        <v>80</v>
      </c>
      <c r="F413" s="218" t="s">
        <v>2231</v>
      </c>
      <c r="G413" s="206" t="str">
        <f t="shared" si="169"/>
        <v>50,01</v>
      </c>
      <c r="H413" s="206" t="str">
        <f t="shared" si="175"/>
        <v>50,01</v>
      </c>
      <c r="I413" s="206">
        <f t="shared" ref="I413:I433" si="183">H413+3</f>
        <v>53.01</v>
      </c>
      <c r="J413" s="216"/>
      <c r="K413" s="207">
        <f t="shared" si="178"/>
        <v>986.5</v>
      </c>
      <c r="L413" s="214">
        <f t="shared" si="173"/>
        <v>987</v>
      </c>
      <c r="M413" s="209">
        <v>1</v>
      </c>
      <c r="N413" s="210">
        <v>60</v>
      </c>
      <c r="O413" s="211">
        <f t="shared" si="179"/>
        <v>1047</v>
      </c>
      <c r="P413" s="212">
        <f t="shared" si="176"/>
        <v>1047</v>
      </c>
      <c r="Q413" s="180"/>
      <c r="R413" s="180"/>
      <c r="S413" s="184">
        <v>16</v>
      </c>
      <c r="T413" s="184">
        <v>25</v>
      </c>
      <c r="U413" s="184">
        <f t="shared" si="180"/>
        <v>124</v>
      </c>
      <c r="V413" s="204">
        <f t="shared" si="181"/>
        <v>165</v>
      </c>
      <c r="Y413" s="199"/>
      <c r="Z413" s="199"/>
      <c r="AA413" s="199"/>
      <c r="AB413" s="199"/>
      <c r="AC413" s="199"/>
      <c r="AD413" s="199"/>
      <c r="AE413" s="199"/>
      <c r="AF413" s="199"/>
      <c r="AG413" s="199"/>
      <c r="AH413" s="199"/>
      <c r="AI413" s="199"/>
    </row>
    <row r="414" spans="1:35" ht="12">
      <c r="A414" s="180" t="str">
        <f t="shared" si="177"/>
        <v>LW1 10080Drewnopodobne</v>
      </c>
      <c r="B414" s="203" t="s">
        <v>93</v>
      </c>
      <c r="C414" s="168" t="s">
        <v>432</v>
      </c>
      <c r="D414" s="204">
        <v>100</v>
      </c>
      <c r="E414" s="182">
        <v>80</v>
      </c>
      <c r="F414" s="218" t="s">
        <v>2232</v>
      </c>
      <c r="G414" s="206" t="str">
        <f t="shared" si="169"/>
        <v>36,18</v>
      </c>
      <c r="H414" s="206" t="str">
        <f t="shared" si="175"/>
        <v>36,18</v>
      </c>
      <c r="I414" s="206">
        <f t="shared" si="183"/>
        <v>39.18</v>
      </c>
      <c r="J414" s="216"/>
      <c r="K414" s="207">
        <f t="shared" si="178"/>
        <v>526</v>
      </c>
      <c r="L414" s="214">
        <f t="shared" si="173"/>
        <v>526</v>
      </c>
      <c r="M414" s="209">
        <v>1</v>
      </c>
      <c r="N414" s="210">
        <v>60</v>
      </c>
      <c r="O414" s="211">
        <f t="shared" si="179"/>
        <v>586</v>
      </c>
      <c r="P414" s="212">
        <f t="shared" si="176"/>
        <v>586</v>
      </c>
      <c r="Q414" s="180"/>
      <c r="R414" s="180"/>
      <c r="S414" s="184">
        <v>16</v>
      </c>
      <c r="T414" s="184">
        <v>25</v>
      </c>
      <c r="U414" s="184">
        <f t="shared" si="180"/>
        <v>69</v>
      </c>
      <c r="V414" s="204">
        <f t="shared" si="181"/>
        <v>110</v>
      </c>
      <c r="Y414" s="199"/>
      <c r="Z414" s="199"/>
      <c r="AA414" s="199"/>
      <c r="AB414" s="199"/>
      <c r="AC414" s="199"/>
      <c r="AD414" s="199"/>
      <c r="AE414" s="199"/>
      <c r="AF414" s="199"/>
      <c r="AG414" s="199"/>
      <c r="AH414" s="199"/>
      <c r="AI414" s="199"/>
    </row>
    <row r="415" spans="1:35" ht="12">
      <c r="A415" s="180" t="str">
        <f t="shared" si="177"/>
        <v>LW2 10080Drewnopodobne</v>
      </c>
      <c r="B415" s="203" t="s">
        <v>104</v>
      </c>
      <c r="C415" s="168" t="s">
        <v>432</v>
      </c>
      <c r="D415" s="204">
        <v>100</v>
      </c>
      <c r="E415" s="182">
        <v>80</v>
      </c>
      <c r="F415" s="218" t="s">
        <v>2233</v>
      </c>
      <c r="G415" s="206" t="str">
        <f t="shared" si="169"/>
        <v>42,32</v>
      </c>
      <c r="H415" s="206" t="str">
        <f t="shared" si="175"/>
        <v>42,32</v>
      </c>
      <c r="I415" s="206">
        <f t="shared" si="183"/>
        <v>45.32</v>
      </c>
      <c r="J415" s="216"/>
      <c r="K415" s="207">
        <f t="shared" si="178"/>
        <v>589</v>
      </c>
      <c r="L415" s="214">
        <f t="shared" si="173"/>
        <v>589</v>
      </c>
      <c r="M415" s="209">
        <v>1</v>
      </c>
      <c r="N415" s="210">
        <v>60</v>
      </c>
      <c r="O415" s="211">
        <f t="shared" si="179"/>
        <v>649</v>
      </c>
      <c r="P415" s="212">
        <f t="shared" si="176"/>
        <v>649</v>
      </c>
      <c r="Q415" s="180"/>
      <c r="R415" s="180"/>
      <c r="S415" s="184">
        <v>16</v>
      </c>
      <c r="T415" s="184">
        <v>25</v>
      </c>
      <c r="U415" s="184">
        <f t="shared" si="180"/>
        <v>79</v>
      </c>
      <c r="V415" s="204">
        <f t="shared" si="181"/>
        <v>120</v>
      </c>
      <c r="Y415" s="199"/>
      <c r="Z415" s="199"/>
      <c r="AA415" s="199"/>
      <c r="AB415" s="199"/>
      <c r="AC415" s="199"/>
      <c r="AD415" s="199"/>
      <c r="AE415" s="199"/>
      <c r="AF415" s="199"/>
      <c r="AG415" s="199"/>
      <c r="AH415" s="199"/>
      <c r="AI415" s="199"/>
    </row>
    <row r="416" spans="1:35" ht="12">
      <c r="A416" s="180" t="str">
        <f t="shared" si="177"/>
        <v>LW3 10080Drewnopodobne</v>
      </c>
      <c r="B416" s="203" t="s">
        <v>106</v>
      </c>
      <c r="C416" s="168" t="s">
        <v>432</v>
      </c>
      <c r="D416" s="204">
        <v>100</v>
      </c>
      <c r="E416" s="182">
        <v>80</v>
      </c>
      <c r="F416" s="218" t="s">
        <v>2234</v>
      </c>
      <c r="G416" s="206" t="str">
        <f t="shared" si="169"/>
        <v>44,48</v>
      </c>
      <c r="H416" s="206" t="str">
        <f t="shared" si="175"/>
        <v>44,48</v>
      </c>
      <c r="I416" s="206">
        <f t="shared" si="183"/>
        <v>47.48</v>
      </c>
      <c r="J416" s="216"/>
      <c r="K416" s="207">
        <f t="shared" si="178"/>
        <v>612</v>
      </c>
      <c r="L416" s="214">
        <f t="shared" si="173"/>
        <v>612</v>
      </c>
      <c r="M416" s="209">
        <v>1</v>
      </c>
      <c r="N416" s="210">
        <v>60</v>
      </c>
      <c r="O416" s="211">
        <f t="shared" si="179"/>
        <v>672</v>
      </c>
      <c r="P416" s="212">
        <f t="shared" si="176"/>
        <v>672</v>
      </c>
      <c r="Q416" s="180"/>
      <c r="R416" s="180"/>
      <c r="S416" s="184">
        <v>16</v>
      </c>
      <c r="T416" s="184">
        <v>25</v>
      </c>
      <c r="U416" s="184">
        <f t="shared" si="180"/>
        <v>79</v>
      </c>
      <c r="V416" s="204">
        <f t="shared" si="181"/>
        <v>120</v>
      </c>
      <c r="Y416" s="199"/>
      <c r="Z416" s="199"/>
      <c r="AA416" s="199"/>
      <c r="AB416" s="199"/>
      <c r="AC416" s="199"/>
      <c r="AD416" s="199"/>
      <c r="AE416" s="199"/>
      <c r="AF416" s="199"/>
      <c r="AG416" s="199"/>
      <c r="AH416" s="199"/>
      <c r="AI416" s="199"/>
    </row>
    <row r="417" spans="1:35" ht="12">
      <c r="A417" s="180" t="str">
        <f t="shared" si="177"/>
        <v>LW4 10080Drewnopodobne</v>
      </c>
      <c r="B417" s="203" t="s">
        <v>107</v>
      </c>
      <c r="C417" s="168" t="s">
        <v>432</v>
      </c>
      <c r="D417" s="204">
        <v>100</v>
      </c>
      <c r="E417" s="182">
        <v>80</v>
      </c>
      <c r="F417" s="218" t="s">
        <v>2235</v>
      </c>
      <c r="G417" s="206" t="str">
        <f t="shared" si="169"/>
        <v>48,48</v>
      </c>
      <c r="H417" s="206" t="str">
        <f t="shared" si="175"/>
        <v>48,48</v>
      </c>
      <c r="I417" s="206">
        <f t="shared" si="183"/>
        <v>51.48</v>
      </c>
      <c r="J417" s="216"/>
      <c r="K417" s="207">
        <f t="shared" si="178"/>
        <v>714</v>
      </c>
      <c r="L417" s="214">
        <f t="shared" si="173"/>
        <v>714</v>
      </c>
      <c r="M417" s="209">
        <v>1</v>
      </c>
      <c r="N417" s="210">
        <v>60</v>
      </c>
      <c r="O417" s="211">
        <f t="shared" si="179"/>
        <v>774</v>
      </c>
      <c r="P417" s="212">
        <f t="shared" si="176"/>
        <v>774</v>
      </c>
      <c r="Q417" s="180"/>
      <c r="R417" s="180"/>
      <c r="S417" s="184">
        <v>16</v>
      </c>
      <c r="T417" s="184">
        <v>25</v>
      </c>
      <c r="U417" s="184">
        <f t="shared" si="180"/>
        <v>124</v>
      </c>
      <c r="V417" s="204">
        <f t="shared" si="181"/>
        <v>165</v>
      </c>
      <c r="Y417" s="199"/>
      <c r="Z417" s="199"/>
      <c r="AA417" s="199"/>
      <c r="AB417" s="199"/>
      <c r="AC417" s="199"/>
      <c r="AD417" s="199"/>
      <c r="AE417" s="199"/>
      <c r="AF417" s="199"/>
      <c r="AG417" s="199"/>
      <c r="AH417" s="199"/>
      <c r="AI417" s="199"/>
    </row>
    <row r="418" spans="1:35" ht="12">
      <c r="A418" s="180" t="str">
        <f t="shared" si="177"/>
        <v>LW5 10080Drewnopodobne</v>
      </c>
      <c r="B418" s="203" t="s">
        <v>108</v>
      </c>
      <c r="C418" s="168" t="s">
        <v>432</v>
      </c>
      <c r="D418" s="204">
        <v>100</v>
      </c>
      <c r="E418" s="182">
        <v>80</v>
      </c>
      <c r="F418" s="218" t="s">
        <v>2236</v>
      </c>
      <c r="G418" s="206" t="str">
        <f t="shared" si="169"/>
        <v>48,59</v>
      </c>
      <c r="H418" s="206" t="str">
        <f t="shared" si="175"/>
        <v>48,59</v>
      </c>
      <c r="I418" s="206">
        <f t="shared" si="183"/>
        <v>51.59</v>
      </c>
      <c r="J418" s="216"/>
      <c r="K418" s="207">
        <f t="shared" si="178"/>
        <v>720</v>
      </c>
      <c r="L418" s="214">
        <f t="shared" si="173"/>
        <v>720</v>
      </c>
      <c r="M418" s="209">
        <v>1</v>
      </c>
      <c r="N418" s="210">
        <v>60</v>
      </c>
      <c r="O418" s="211">
        <f t="shared" si="179"/>
        <v>780</v>
      </c>
      <c r="P418" s="212">
        <f t="shared" si="176"/>
        <v>780</v>
      </c>
      <c r="Q418" s="180"/>
      <c r="R418" s="180"/>
      <c r="S418" s="184">
        <v>16</v>
      </c>
      <c r="T418" s="184">
        <v>25</v>
      </c>
      <c r="U418" s="184">
        <f t="shared" si="180"/>
        <v>124</v>
      </c>
      <c r="V418" s="204">
        <f t="shared" si="181"/>
        <v>165</v>
      </c>
      <c r="Y418" s="199"/>
      <c r="Z418" s="199"/>
      <c r="AA418" s="199"/>
      <c r="AB418" s="199"/>
      <c r="AC418" s="199"/>
      <c r="AD418" s="199"/>
      <c r="AE418" s="199"/>
      <c r="AF418" s="199"/>
      <c r="AG418" s="199"/>
      <c r="AH418" s="199"/>
      <c r="AI418" s="199"/>
    </row>
    <row r="419" spans="1:35" ht="12">
      <c r="A419" s="180" t="str">
        <f t="shared" si="177"/>
        <v>LW6 10080Drewnopodobne</v>
      </c>
      <c r="B419" s="203" t="s">
        <v>109</v>
      </c>
      <c r="C419" s="168" t="s">
        <v>432</v>
      </c>
      <c r="D419" s="204">
        <v>100</v>
      </c>
      <c r="E419" s="182">
        <v>80</v>
      </c>
      <c r="F419" s="218" t="s">
        <v>2237</v>
      </c>
      <c r="G419" s="206" t="str">
        <f t="shared" si="169"/>
        <v>52,87</v>
      </c>
      <c r="H419" s="206" t="str">
        <f t="shared" si="175"/>
        <v>52,87</v>
      </c>
      <c r="I419" s="206">
        <f t="shared" si="183"/>
        <v>55.87</v>
      </c>
      <c r="J419" s="216"/>
      <c r="K419" s="207">
        <f t="shared" si="178"/>
        <v>817.5</v>
      </c>
      <c r="L419" s="214">
        <f t="shared" si="173"/>
        <v>818</v>
      </c>
      <c r="M419" s="209">
        <v>1</v>
      </c>
      <c r="N419" s="210">
        <v>60</v>
      </c>
      <c r="O419" s="211">
        <f t="shared" si="179"/>
        <v>878</v>
      </c>
      <c r="P419" s="212">
        <f t="shared" si="176"/>
        <v>878</v>
      </c>
      <c r="Q419" s="180"/>
      <c r="R419" s="180"/>
      <c r="S419" s="184">
        <v>16</v>
      </c>
      <c r="T419" s="184">
        <v>25</v>
      </c>
      <c r="U419" s="184">
        <f t="shared" si="180"/>
        <v>124</v>
      </c>
      <c r="V419" s="204">
        <f t="shared" si="181"/>
        <v>165</v>
      </c>
      <c r="Y419" s="199"/>
      <c r="Z419" s="199"/>
      <c r="AA419" s="199"/>
      <c r="AB419" s="199"/>
      <c r="AC419" s="199"/>
      <c r="AD419" s="199"/>
      <c r="AE419" s="199"/>
      <c r="AF419" s="199"/>
      <c r="AG419" s="199"/>
      <c r="AH419" s="199"/>
      <c r="AI419" s="199"/>
    </row>
    <row r="420" spans="1:35" ht="12">
      <c r="A420" s="180" t="str">
        <f t="shared" si="177"/>
        <v>LW7 10080Drewnopodobne</v>
      </c>
      <c r="B420" s="203" t="s">
        <v>110</v>
      </c>
      <c r="C420" s="168" t="s">
        <v>432</v>
      </c>
      <c r="D420" s="204">
        <v>100</v>
      </c>
      <c r="E420" s="182">
        <v>80</v>
      </c>
      <c r="F420" s="218" t="s">
        <v>2238</v>
      </c>
      <c r="G420" s="206" t="str">
        <f t="shared" si="169"/>
        <v>47,41</v>
      </c>
      <c r="H420" s="206" t="str">
        <f t="shared" si="175"/>
        <v>47,41</v>
      </c>
      <c r="I420" s="206">
        <f t="shared" si="183"/>
        <v>50.41</v>
      </c>
      <c r="J420" s="216"/>
      <c r="K420" s="207">
        <f t="shared" si="178"/>
        <v>710</v>
      </c>
      <c r="L420" s="214">
        <f t="shared" si="173"/>
        <v>710</v>
      </c>
      <c r="M420" s="209">
        <v>1</v>
      </c>
      <c r="N420" s="210">
        <v>60</v>
      </c>
      <c r="O420" s="211">
        <f t="shared" si="179"/>
        <v>770</v>
      </c>
      <c r="P420" s="212">
        <f t="shared" si="176"/>
        <v>770</v>
      </c>
      <c r="Q420" s="180"/>
      <c r="R420" s="180"/>
      <c r="S420" s="184">
        <v>16</v>
      </c>
      <c r="T420" s="184">
        <v>25</v>
      </c>
      <c r="U420" s="184">
        <f t="shared" si="180"/>
        <v>124</v>
      </c>
      <c r="V420" s="204">
        <f t="shared" si="181"/>
        <v>165</v>
      </c>
      <c r="Y420" s="199"/>
      <c r="Z420" s="199"/>
      <c r="AA420" s="199"/>
      <c r="AB420" s="199"/>
      <c r="AC420" s="199"/>
      <c r="AD420" s="199"/>
      <c r="AE420" s="199"/>
      <c r="AF420" s="199"/>
      <c r="AG420" s="199"/>
      <c r="AH420" s="199"/>
      <c r="AI420" s="199"/>
    </row>
    <row r="421" spans="1:35" ht="12">
      <c r="A421" s="180" t="str">
        <f t="shared" si="177"/>
        <v>LW8 10080Drewnopodobne</v>
      </c>
      <c r="B421" s="203" t="s">
        <v>111</v>
      </c>
      <c r="C421" s="168" t="s">
        <v>432</v>
      </c>
      <c r="D421" s="204">
        <v>100</v>
      </c>
      <c r="E421" s="182">
        <v>80</v>
      </c>
      <c r="F421" s="218" t="s">
        <v>49</v>
      </c>
      <c r="G421" s="206" t="str">
        <f t="shared" si="169"/>
        <v>49,7</v>
      </c>
      <c r="H421" s="206" t="str">
        <f t="shared" si="175"/>
        <v>49,7</v>
      </c>
      <c r="I421" s="206">
        <f t="shared" si="183"/>
        <v>52.7</v>
      </c>
      <c r="J421" s="216"/>
      <c r="K421" s="207">
        <f t="shared" si="178"/>
        <v>769</v>
      </c>
      <c r="L421" s="214">
        <f t="shared" si="173"/>
        <v>769</v>
      </c>
      <c r="M421" s="209">
        <v>1</v>
      </c>
      <c r="N421" s="210">
        <v>60</v>
      </c>
      <c r="O421" s="211">
        <f t="shared" si="179"/>
        <v>829</v>
      </c>
      <c r="P421" s="212">
        <f t="shared" si="176"/>
        <v>829</v>
      </c>
      <c r="Q421" s="180"/>
      <c r="R421" s="180"/>
      <c r="S421" s="184">
        <v>16</v>
      </c>
      <c r="T421" s="184">
        <v>25</v>
      </c>
      <c r="U421" s="184">
        <f t="shared" si="180"/>
        <v>124</v>
      </c>
      <c r="V421" s="204">
        <f t="shared" si="181"/>
        <v>165</v>
      </c>
      <c r="Y421" s="199"/>
      <c r="Z421" s="199"/>
      <c r="AA421" s="199"/>
      <c r="AB421" s="199"/>
      <c r="AC421" s="199"/>
      <c r="AD421" s="199"/>
      <c r="AE421" s="199"/>
      <c r="AF421" s="199"/>
      <c r="AG421" s="199"/>
      <c r="AH421" s="199"/>
      <c r="AI421" s="199"/>
    </row>
    <row r="422" spans="1:35" ht="12">
      <c r="A422" s="180" t="str">
        <f t="shared" si="177"/>
        <v>LW9 10080Drewnopodobne</v>
      </c>
      <c r="B422" s="203" t="s">
        <v>112</v>
      </c>
      <c r="C422" s="168" t="s">
        <v>432</v>
      </c>
      <c r="D422" s="204">
        <v>100</v>
      </c>
      <c r="E422" s="182">
        <v>80</v>
      </c>
      <c r="F422" s="218" t="s">
        <v>2239</v>
      </c>
      <c r="G422" s="206" t="str">
        <f t="shared" si="169"/>
        <v>48,36</v>
      </c>
      <c r="H422" s="206" t="str">
        <f t="shared" si="175"/>
        <v>48,36</v>
      </c>
      <c r="I422" s="206">
        <f t="shared" si="183"/>
        <v>51.36</v>
      </c>
      <c r="J422" s="216"/>
      <c r="K422" s="207">
        <f t="shared" si="178"/>
        <v>784</v>
      </c>
      <c r="L422" s="214">
        <f t="shared" si="173"/>
        <v>784</v>
      </c>
      <c r="M422" s="209">
        <v>1</v>
      </c>
      <c r="N422" s="210">
        <v>60</v>
      </c>
      <c r="O422" s="211">
        <f t="shared" si="179"/>
        <v>844</v>
      </c>
      <c r="P422" s="212">
        <f t="shared" si="176"/>
        <v>844</v>
      </c>
      <c r="Q422" s="180"/>
      <c r="R422" s="180"/>
      <c r="S422" s="184">
        <v>16</v>
      </c>
      <c r="T422" s="184">
        <v>25</v>
      </c>
      <c r="U422" s="184">
        <f t="shared" si="180"/>
        <v>124</v>
      </c>
      <c r="V422" s="204">
        <f t="shared" si="181"/>
        <v>165</v>
      </c>
      <c r="Y422" s="199"/>
      <c r="Z422" s="199"/>
      <c r="AA422" s="199"/>
      <c r="AB422" s="199"/>
      <c r="AC422" s="199"/>
      <c r="AD422" s="199"/>
      <c r="AE422" s="199"/>
      <c r="AF422" s="199"/>
      <c r="AG422" s="199"/>
      <c r="AH422" s="199"/>
      <c r="AI422" s="199"/>
    </row>
    <row r="423" spans="1:35" ht="12">
      <c r="A423" s="180" t="str">
        <f t="shared" si="177"/>
        <v>LW10 10080Drewnopodobne</v>
      </c>
      <c r="B423" s="203" t="s">
        <v>94</v>
      </c>
      <c r="C423" s="168" t="s">
        <v>432</v>
      </c>
      <c r="D423" s="204">
        <v>100</v>
      </c>
      <c r="E423" s="182">
        <v>80</v>
      </c>
      <c r="F423" s="218" t="s">
        <v>2240</v>
      </c>
      <c r="G423" s="206" t="str">
        <f t="shared" si="169"/>
        <v>50,65</v>
      </c>
      <c r="H423" s="206" t="str">
        <f t="shared" si="175"/>
        <v>50,65</v>
      </c>
      <c r="I423" s="206">
        <f t="shared" si="183"/>
        <v>53.65</v>
      </c>
      <c r="J423" s="216"/>
      <c r="K423" s="207">
        <f t="shared" si="178"/>
        <v>865.5</v>
      </c>
      <c r="L423" s="214">
        <f t="shared" si="173"/>
        <v>866</v>
      </c>
      <c r="M423" s="209">
        <v>1</v>
      </c>
      <c r="N423" s="210">
        <v>60</v>
      </c>
      <c r="O423" s="211">
        <f t="shared" si="179"/>
        <v>926</v>
      </c>
      <c r="P423" s="212">
        <f t="shared" si="176"/>
        <v>926</v>
      </c>
      <c r="Q423" s="180"/>
      <c r="R423" s="180"/>
      <c r="S423" s="184">
        <v>16</v>
      </c>
      <c r="T423" s="184">
        <v>25</v>
      </c>
      <c r="U423" s="184">
        <f t="shared" si="180"/>
        <v>124</v>
      </c>
      <c r="V423" s="204">
        <f t="shared" si="181"/>
        <v>165</v>
      </c>
      <c r="Y423" s="199"/>
      <c r="Z423" s="199"/>
      <c r="AA423" s="199"/>
      <c r="AB423" s="199"/>
      <c r="AC423" s="199"/>
      <c r="AD423" s="199"/>
      <c r="AE423" s="199"/>
      <c r="AF423" s="199"/>
      <c r="AG423" s="199"/>
      <c r="AH423" s="199"/>
      <c r="AI423" s="199"/>
    </row>
    <row r="424" spans="1:35" ht="12">
      <c r="A424" s="180" t="str">
        <f t="shared" si="177"/>
        <v>LW11 10080Drewnopodobne</v>
      </c>
      <c r="B424" s="203" t="s">
        <v>95</v>
      </c>
      <c r="C424" s="168" t="s">
        <v>432</v>
      </c>
      <c r="D424" s="204">
        <v>100</v>
      </c>
      <c r="E424" s="182">
        <v>80</v>
      </c>
      <c r="F424" s="218" t="s">
        <v>2241</v>
      </c>
      <c r="G424" s="206" t="str">
        <f t="shared" si="169"/>
        <v>53,23</v>
      </c>
      <c r="H424" s="206" t="str">
        <f t="shared" si="175"/>
        <v>53,23</v>
      </c>
      <c r="I424" s="206">
        <f t="shared" si="183"/>
        <v>56.23</v>
      </c>
      <c r="J424" s="216"/>
      <c r="K424" s="207">
        <f t="shared" si="178"/>
        <v>733</v>
      </c>
      <c r="L424" s="214">
        <f t="shared" si="173"/>
        <v>733</v>
      </c>
      <c r="M424" s="209">
        <v>1</v>
      </c>
      <c r="N424" s="210">
        <v>60</v>
      </c>
      <c r="O424" s="211">
        <f t="shared" si="179"/>
        <v>793</v>
      </c>
      <c r="P424" s="212">
        <f t="shared" si="176"/>
        <v>793</v>
      </c>
      <c r="Q424" s="180"/>
      <c r="R424" s="180"/>
      <c r="S424" s="184">
        <v>16</v>
      </c>
      <c r="T424" s="184">
        <v>25</v>
      </c>
      <c r="U424" s="184">
        <f t="shared" si="180"/>
        <v>124</v>
      </c>
      <c r="V424" s="204">
        <f t="shared" si="181"/>
        <v>165</v>
      </c>
      <c r="Y424" s="199"/>
      <c r="Z424" s="199"/>
      <c r="AA424" s="199"/>
      <c r="AB424" s="199"/>
      <c r="AC424" s="199"/>
      <c r="AD424" s="199"/>
      <c r="AE424" s="199"/>
      <c r="AF424" s="199"/>
      <c r="AG424" s="199"/>
      <c r="AH424" s="199"/>
      <c r="AI424" s="199"/>
    </row>
    <row r="425" spans="1:35" ht="12">
      <c r="A425" s="180" t="str">
        <f t="shared" si="177"/>
        <v>LW12 10080Drewnopodobne</v>
      </c>
      <c r="B425" s="203" t="s">
        <v>96</v>
      </c>
      <c r="C425" s="168" t="s">
        <v>432</v>
      </c>
      <c r="D425" s="204">
        <v>100</v>
      </c>
      <c r="E425" s="182">
        <v>80</v>
      </c>
      <c r="F425" s="218" t="s">
        <v>45</v>
      </c>
      <c r="G425" s="206" t="str">
        <f t="shared" si="169"/>
        <v>55,52</v>
      </c>
      <c r="H425" s="206" t="str">
        <f t="shared" si="175"/>
        <v>55,52</v>
      </c>
      <c r="I425" s="206">
        <f t="shared" si="183"/>
        <v>58.52</v>
      </c>
      <c r="J425" s="216"/>
      <c r="K425" s="207">
        <f t="shared" si="178"/>
        <v>860.5</v>
      </c>
      <c r="L425" s="214">
        <f t="shared" si="173"/>
        <v>861</v>
      </c>
      <c r="M425" s="209">
        <v>1</v>
      </c>
      <c r="N425" s="210">
        <v>60</v>
      </c>
      <c r="O425" s="211">
        <f t="shared" si="179"/>
        <v>921</v>
      </c>
      <c r="P425" s="212">
        <f t="shared" si="176"/>
        <v>921</v>
      </c>
      <c r="Q425" s="180"/>
      <c r="R425" s="180"/>
      <c r="S425" s="184">
        <v>16</v>
      </c>
      <c r="T425" s="184">
        <v>25</v>
      </c>
      <c r="U425" s="184">
        <f t="shared" si="180"/>
        <v>124</v>
      </c>
      <c r="V425" s="204">
        <f t="shared" si="181"/>
        <v>165</v>
      </c>
      <c r="Y425" s="199"/>
      <c r="Z425" s="199"/>
      <c r="AA425" s="199"/>
      <c r="AB425" s="199"/>
      <c r="AC425" s="199"/>
      <c r="AD425" s="199"/>
      <c r="AE425" s="199"/>
      <c r="AF425" s="199"/>
      <c r="AG425" s="199"/>
      <c r="AH425" s="199"/>
      <c r="AI425" s="199"/>
    </row>
    <row r="426" spans="1:35" ht="12">
      <c r="A426" s="180" t="str">
        <f t="shared" si="177"/>
        <v>LW13 10080Drewnopodobne</v>
      </c>
      <c r="B426" s="203" t="s">
        <v>97</v>
      </c>
      <c r="C426" s="168" t="s">
        <v>432</v>
      </c>
      <c r="D426" s="204">
        <v>100</v>
      </c>
      <c r="E426" s="182">
        <v>80</v>
      </c>
      <c r="F426" s="218" t="s">
        <v>2242</v>
      </c>
      <c r="G426" s="206" t="str">
        <f t="shared" si="169"/>
        <v>53,66</v>
      </c>
      <c r="H426" s="206" t="str">
        <f t="shared" si="175"/>
        <v>53,66</v>
      </c>
      <c r="I426" s="206">
        <f t="shared" si="183"/>
        <v>56.66</v>
      </c>
      <c r="J426" s="216"/>
      <c r="K426" s="207">
        <f t="shared" si="178"/>
        <v>830.5</v>
      </c>
      <c r="L426" s="214">
        <f t="shared" si="173"/>
        <v>831</v>
      </c>
      <c r="M426" s="209">
        <v>1</v>
      </c>
      <c r="N426" s="210">
        <v>60</v>
      </c>
      <c r="O426" s="211">
        <f t="shared" si="179"/>
        <v>891</v>
      </c>
      <c r="P426" s="212">
        <f t="shared" si="176"/>
        <v>891</v>
      </c>
      <c r="Q426" s="180"/>
      <c r="R426" s="180"/>
      <c r="S426" s="184">
        <v>16</v>
      </c>
      <c r="T426" s="184">
        <v>25</v>
      </c>
      <c r="U426" s="184">
        <f t="shared" si="180"/>
        <v>124</v>
      </c>
      <c r="V426" s="204">
        <f t="shared" si="181"/>
        <v>165</v>
      </c>
      <c r="Y426" s="199"/>
      <c r="Z426" s="199"/>
      <c r="AA426" s="199"/>
      <c r="AB426" s="199"/>
      <c r="AC426" s="199"/>
      <c r="AD426" s="199"/>
      <c r="AE426" s="199"/>
      <c r="AF426" s="199"/>
      <c r="AG426" s="199"/>
      <c r="AH426" s="199"/>
      <c r="AI426" s="199"/>
    </row>
    <row r="427" spans="1:35" ht="12">
      <c r="A427" s="180" t="str">
        <f t="shared" si="177"/>
        <v>LW14 10080Drewnopodobne</v>
      </c>
      <c r="B427" s="203" t="s">
        <v>98</v>
      </c>
      <c r="C427" s="168" t="s">
        <v>432</v>
      </c>
      <c r="D427" s="204">
        <v>100</v>
      </c>
      <c r="E427" s="182">
        <v>80</v>
      </c>
      <c r="F427" s="218" t="s">
        <v>2243</v>
      </c>
      <c r="G427" s="206" t="str">
        <f t="shared" si="169"/>
        <v>55,32</v>
      </c>
      <c r="H427" s="206" t="str">
        <f t="shared" ref="H427" si="184">MID(G427,1,5)</f>
        <v>55,32</v>
      </c>
      <c r="I427" s="206">
        <f t="shared" si="183"/>
        <v>58.32</v>
      </c>
      <c r="J427" s="216"/>
      <c r="K427" s="207">
        <f t="shared" si="178"/>
        <v>916</v>
      </c>
      <c r="L427" s="214">
        <f t="shared" si="173"/>
        <v>916</v>
      </c>
      <c r="M427" s="209">
        <v>1</v>
      </c>
      <c r="N427" s="210">
        <v>60</v>
      </c>
      <c r="O427" s="211">
        <f t="shared" si="179"/>
        <v>976</v>
      </c>
      <c r="P427" s="212">
        <f t="shared" si="176"/>
        <v>976</v>
      </c>
      <c r="Q427" s="180"/>
      <c r="R427" s="180"/>
      <c r="S427" s="184">
        <v>16</v>
      </c>
      <c r="T427" s="184">
        <v>25</v>
      </c>
      <c r="U427" s="184">
        <f t="shared" si="180"/>
        <v>124</v>
      </c>
      <c r="V427" s="204">
        <f t="shared" si="181"/>
        <v>165</v>
      </c>
      <c r="Y427" s="199"/>
      <c r="Z427" s="199"/>
      <c r="AA427" s="199"/>
      <c r="AB427" s="199"/>
      <c r="AC427" s="199"/>
      <c r="AD427" s="199"/>
      <c r="AE427" s="199"/>
      <c r="AF427" s="199"/>
      <c r="AG427" s="199"/>
      <c r="AH427" s="199"/>
      <c r="AI427" s="199"/>
    </row>
    <row r="428" spans="1:35" ht="12">
      <c r="A428" s="180" t="str">
        <f t="shared" si="177"/>
        <v>LW15 10080Drewnopodobne</v>
      </c>
      <c r="B428" s="203" t="s">
        <v>99</v>
      </c>
      <c r="C428" s="168" t="s">
        <v>432</v>
      </c>
      <c r="D428" s="204">
        <v>100</v>
      </c>
      <c r="E428" s="182">
        <v>80</v>
      </c>
      <c r="F428" s="218" t="s">
        <v>2244</v>
      </c>
      <c r="G428" s="206" t="str">
        <f t="shared" si="169"/>
        <v>52,69</v>
      </c>
      <c r="H428" s="206" t="str">
        <f t="shared" ref="H428" si="185">MID(G428,1,5)</f>
        <v>52,69</v>
      </c>
      <c r="I428" s="206">
        <f t="shared" si="183"/>
        <v>55.69</v>
      </c>
      <c r="J428" s="216"/>
      <c r="K428" s="207">
        <f t="shared" si="178"/>
        <v>726.5</v>
      </c>
      <c r="L428" s="214">
        <f t="shared" si="173"/>
        <v>727</v>
      </c>
      <c r="M428" s="209">
        <v>1</v>
      </c>
      <c r="N428" s="210">
        <v>60</v>
      </c>
      <c r="O428" s="211">
        <f t="shared" si="179"/>
        <v>787</v>
      </c>
      <c r="P428" s="212">
        <f t="shared" si="176"/>
        <v>787</v>
      </c>
      <c r="Q428" s="180"/>
      <c r="R428" s="180"/>
      <c r="S428" s="184">
        <v>16</v>
      </c>
      <c r="T428" s="184">
        <v>25</v>
      </c>
      <c r="U428" s="184">
        <f t="shared" si="180"/>
        <v>124</v>
      </c>
      <c r="V428" s="204">
        <f t="shared" si="181"/>
        <v>165</v>
      </c>
      <c r="Y428" s="199"/>
      <c r="Z428" s="199"/>
      <c r="AA428" s="199"/>
      <c r="AB428" s="199"/>
      <c r="AC428" s="199"/>
      <c r="AD428" s="199"/>
      <c r="AE428" s="199"/>
      <c r="AF428" s="199"/>
      <c r="AG428" s="199"/>
      <c r="AH428" s="199"/>
      <c r="AI428" s="199"/>
    </row>
    <row r="429" spans="1:35" ht="12">
      <c r="A429" s="180" t="str">
        <f t="shared" si="177"/>
        <v>LW16 10080Drewnopodobne</v>
      </c>
      <c r="B429" s="203" t="s">
        <v>100</v>
      </c>
      <c r="C429" s="168" t="s">
        <v>432</v>
      </c>
      <c r="D429" s="204">
        <v>100</v>
      </c>
      <c r="E429" s="182">
        <v>80</v>
      </c>
      <c r="F429" s="218" t="s">
        <v>2245</v>
      </c>
      <c r="G429" s="206" t="str">
        <f t="shared" si="169"/>
        <v>55,01</v>
      </c>
      <c r="H429" s="206" t="str">
        <f t="shared" ref="H429" si="186">MID(G429,1,5)</f>
        <v>55,01</v>
      </c>
      <c r="I429" s="206">
        <f t="shared" si="183"/>
        <v>58.01</v>
      </c>
      <c r="J429" s="216"/>
      <c r="K429" s="207">
        <f t="shared" si="178"/>
        <v>854.5</v>
      </c>
      <c r="L429" s="214">
        <f t="shared" si="173"/>
        <v>855</v>
      </c>
      <c r="M429" s="209">
        <v>1</v>
      </c>
      <c r="N429" s="210">
        <v>60</v>
      </c>
      <c r="O429" s="211">
        <f t="shared" si="179"/>
        <v>915</v>
      </c>
      <c r="P429" s="212">
        <f t="shared" si="176"/>
        <v>915</v>
      </c>
      <c r="Q429" s="180"/>
      <c r="R429" s="180"/>
      <c r="S429" s="184">
        <v>16</v>
      </c>
      <c r="T429" s="184">
        <v>25</v>
      </c>
      <c r="U429" s="184">
        <f t="shared" si="180"/>
        <v>124</v>
      </c>
      <c r="V429" s="204">
        <f t="shared" si="181"/>
        <v>165</v>
      </c>
      <c r="Y429" s="199"/>
      <c r="Z429" s="199"/>
      <c r="AA429" s="199"/>
      <c r="AB429" s="199"/>
      <c r="AC429" s="199"/>
      <c r="AD429" s="199"/>
      <c r="AE429" s="199"/>
      <c r="AF429" s="199"/>
      <c r="AG429" s="199"/>
      <c r="AH429" s="199"/>
      <c r="AI429" s="199"/>
    </row>
    <row r="430" spans="1:35" ht="12">
      <c r="A430" s="180" t="str">
        <f t="shared" si="177"/>
        <v>LW17 10080Drewnopodobne</v>
      </c>
      <c r="B430" s="203" t="s">
        <v>101</v>
      </c>
      <c r="C430" s="168" t="s">
        <v>432</v>
      </c>
      <c r="D430" s="204">
        <v>100</v>
      </c>
      <c r="E430" s="182">
        <v>80</v>
      </c>
      <c r="F430" s="218" t="s">
        <v>2246</v>
      </c>
      <c r="G430" s="206" t="str">
        <f t="shared" si="169"/>
        <v>53,5</v>
      </c>
      <c r="H430" s="206" t="str">
        <f t="shared" ref="H430" si="187">MID(G430,1,5)</f>
        <v>53,5</v>
      </c>
      <c r="I430" s="206">
        <f t="shared" si="183"/>
        <v>56.5</v>
      </c>
      <c r="J430" s="216"/>
      <c r="K430" s="207">
        <f t="shared" si="178"/>
        <v>880.5</v>
      </c>
      <c r="L430" s="214">
        <f t="shared" si="173"/>
        <v>881</v>
      </c>
      <c r="M430" s="209">
        <v>1</v>
      </c>
      <c r="N430" s="210">
        <v>60</v>
      </c>
      <c r="O430" s="211">
        <f t="shared" si="179"/>
        <v>941</v>
      </c>
      <c r="P430" s="212">
        <f t="shared" si="176"/>
        <v>941</v>
      </c>
      <c r="Q430" s="180"/>
      <c r="R430" s="180"/>
      <c r="S430" s="184">
        <v>16</v>
      </c>
      <c r="T430" s="184">
        <v>25</v>
      </c>
      <c r="U430" s="184">
        <f t="shared" si="180"/>
        <v>124</v>
      </c>
      <c r="V430" s="204">
        <f t="shared" si="181"/>
        <v>165</v>
      </c>
      <c r="Y430" s="199"/>
      <c r="Z430" s="199"/>
      <c r="AA430" s="199"/>
      <c r="AB430" s="199"/>
      <c r="AC430" s="199"/>
      <c r="AD430" s="199"/>
      <c r="AE430" s="199"/>
      <c r="AF430" s="199"/>
      <c r="AG430" s="199"/>
      <c r="AH430" s="199"/>
      <c r="AI430" s="199"/>
    </row>
    <row r="431" spans="1:35" ht="12">
      <c r="A431" s="180" t="str">
        <f t="shared" si="177"/>
        <v>LW18 10080Drewnopodobne</v>
      </c>
      <c r="B431" s="203" t="s">
        <v>102</v>
      </c>
      <c r="C431" s="168" t="s">
        <v>432</v>
      </c>
      <c r="D431" s="204">
        <v>100</v>
      </c>
      <c r="E431" s="182">
        <v>80</v>
      </c>
      <c r="F431" s="218" t="s">
        <v>2247</v>
      </c>
      <c r="G431" s="206" t="str">
        <f t="shared" si="169"/>
        <v>55,78</v>
      </c>
      <c r="H431" s="206" t="str">
        <f t="shared" ref="H431" si="188">MID(G431,1,5)</f>
        <v>55,78</v>
      </c>
      <c r="I431" s="206">
        <f t="shared" si="183"/>
        <v>58.78</v>
      </c>
      <c r="J431" s="216"/>
      <c r="K431" s="207">
        <f t="shared" si="178"/>
        <v>986.5</v>
      </c>
      <c r="L431" s="214">
        <f t="shared" si="173"/>
        <v>987</v>
      </c>
      <c r="M431" s="209">
        <v>1</v>
      </c>
      <c r="N431" s="210">
        <v>60</v>
      </c>
      <c r="O431" s="211">
        <f t="shared" si="179"/>
        <v>1047</v>
      </c>
      <c r="P431" s="212">
        <f t="shared" si="176"/>
        <v>1047</v>
      </c>
      <c r="Q431" s="180"/>
      <c r="R431" s="180"/>
      <c r="S431" s="184">
        <v>16</v>
      </c>
      <c r="T431" s="184">
        <v>25</v>
      </c>
      <c r="U431" s="184">
        <f t="shared" si="180"/>
        <v>124</v>
      </c>
      <c r="V431" s="204">
        <f t="shared" si="181"/>
        <v>165</v>
      </c>
      <c r="Y431" s="199"/>
      <c r="Z431" s="199"/>
      <c r="AA431" s="199"/>
      <c r="AB431" s="199"/>
      <c r="AC431" s="199"/>
      <c r="AD431" s="199"/>
      <c r="AE431" s="199"/>
      <c r="AF431" s="199"/>
      <c r="AG431" s="199"/>
      <c r="AH431" s="199"/>
      <c r="AI431" s="199"/>
    </row>
    <row r="432" spans="1:35" ht="12">
      <c r="A432" s="180" t="str">
        <f t="shared" si="177"/>
        <v>LW19 10080Drewnopodobne</v>
      </c>
      <c r="B432" s="203" t="s">
        <v>103</v>
      </c>
      <c r="C432" s="168" t="s">
        <v>432</v>
      </c>
      <c r="D432" s="204">
        <v>100</v>
      </c>
      <c r="E432" s="182">
        <v>80</v>
      </c>
      <c r="F432" s="218" t="s">
        <v>2248</v>
      </c>
      <c r="G432" s="206" t="str">
        <f t="shared" si="169"/>
        <v>52,55</v>
      </c>
      <c r="H432" s="206" t="str">
        <f t="shared" ref="H432" si="189">MID(G432,1,5)</f>
        <v>52,55</v>
      </c>
      <c r="I432" s="206">
        <f t="shared" si="183"/>
        <v>55.55</v>
      </c>
      <c r="J432" s="216"/>
      <c r="K432" s="207">
        <f t="shared" si="178"/>
        <v>799.5</v>
      </c>
      <c r="L432" s="214">
        <f t="shared" si="173"/>
        <v>800</v>
      </c>
      <c r="M432" s="209">
        <v>1</v>
      </c>
      <c r="N432" s="210">
        <v>60</v>
      </c>
      <c r="O432" s="211">
        <f t="shared" si="179"/>
        <v>860</v>
      </c>
      <c r="P432" s="212">
        <f t="shared" si="176"/>
        <v>860</v>
      </c>
      <c r="Q432" s="180"/>
      <c r="R432" s="180"/>
      <c r="S432" s="184">
        <v>16</v>
      </c>
      <c r="T432" s="184">
        <v>25</v>
      </c>
      <c r="U432" s="184">
        <f t="shared" si="180"/>
        <v>124</v>
      </c>
      <c r="V432" s="204">
        <f t="shared" si="181"/>
        <v>165</v>
      </c>
      <c r="Y432" s="199"/>
      <c r="Z432" s="199"/>
      <c r="AA432" s="199"/>
      <c r="AB432" s="199"/>
      <c r="AC432" s="199"/>
      <c r="AD432" s="199"/>
      <c r="AE432" s="199"/>
      <c r="AF432" s="199"/>
      <c r="AG432" s="199"/>
      <c r="AH432" s="199"/>
      <c r="AI432" s="199"/>
    </row>
    <row r="433" spans="1:35" ht="12">
      <c r="A433" s="180" t="str">
        <f t="shared" si="177"/>
        <v>LW20 10080Drewnopodobne</v>
      </c>
      <c r="B433" s="203" t="s">
        <v>105</v>
      </c>
      <c r="C433" s="168" t="s">
        <v>432</v>
      </c>
      <c r="D433" s="204">
        <v>100</v>
      </c>
      <c r="E433" s="182">
        <v>80</v>
      </c>
      <c r="F433" s="218" t="s">
        <v>2249</v>
      </c>
      <c r="G433" s="206" t="str">
        <f t="shared" si="169"/>
        <v>54,87</v>
      </c>
      <c r="H433" s="206" t="str">
        <f t="shared" ref="H433" si="190">MID(G433,1,5)</f>
        <v>54,87</v>
      </c>
      <c r="I433" s="206">
        <f t="shared" si="183"/>
        <v>57.87</v>
      </c>
      <c r="J433" s="216"/>
      <c r="K433" s="207">
        <f t="shared" si="178"/>
        <v>881.5</v>
      </c>
      <c r="L433" s="214">
        <f t="shared" si="173"/>
        <v>882</v>
      </c>
      <c r="M433" s="209">
        <v>1</v>
      </c>
      <c r="N433" s="210">
        <v>60</v>
      </c>
      <c r="O433" s="211">
        <f t="shared" si="179"/>
        <v>942</v>
      </c>
      <c r="P433" s="212">
        <f t="shared" si="176"/>
        <v>942</v>
      </c>
      <c r="Q433" s="180"/>
      <c r="R433" s="180"/>
      <c r="S433" s="184">
        <v>16</v>
      </c>
      <c r="T433" s="184">
        <v>25</v>
      </c>
      <c r="U433" s="184">
        <f t="shared" si="180"/>
        <v>124</v>
      </c>
      <c r="V433" s="204">
        <f t="shared" si="181"/>
        <v>165</v>
      </c>
      <c r="Y433" s="199"/>
      <c r="Z433" s="199"/>
      <c r="AA433" s="199"/>
      <c r="AB433" s="199"/>
      <c r="AC433" s="199"/>
      <c r="AD433" s="199"/>
      <c r="AE433" s="199"/>
      <c r="AF433" s="199"/>
      <c r="AG433" s="199"/>
      <c r="AH433" s="199"/>
      <c r="AI433" s="199"/>
    </row>
    <row r="434" spans="1:35" ht="12">
      <c r="A434" s="180" t="str">
        <f t="shared" si="177"/>
        <v>LW2510080Drewnopodobne</v>
      </c>
      <c r="B434" s="217" t="s">
        <v>559</v>
      </c>
      <c r="C434" s="168" t="s">
        <v>432</v>
      </c>
      <c r="D434" s="204">
        <v>100</v>
      </c>
      <c r="E434" s="182">
        <v>80</v>
      </c>
      <c r="F434" s="218" t="s">
        <v>2250</v>
      </c>
      <c r="G434" s="206" t="str">
        <f t="shared" si="169"/>
        <v>43,87</v>
      </c>
      <c r="H434" s="206" t="str">
        <f t="shared" ref="H434" si="191">MID(G434,1,5)</f>
        <v>43,87</v>
      </c>
      <c r="I434" s="206">
        <f t="shared" ref="I434:I447" si="192">H434+3</f>
        <v>46.87</v>
      </c>
      <c r="J434" s="216"/>
      <c r="K434" s="207">
        <f t="shared" si="178"/>
        <v>711</v>
      </c>
      <c r="L434" s="214">
        <f t="shared" si="173"/>
        <v>711</v>
      </c>
      <c r="M434" s="209">
        <v>1</v>
      </c>
      <c r="N434" s="210">
        <v>60</v>
      </c>
      <c r="O434" s="211">
        <f t="shared" si="179"/>
        <v>771</v>
      </c>
      <c r="P434" s="212">
        <f t="shared" si="176"/>
        <v>771</v>
      </c>
      <c r="Q434" s="180"/>
      <c r="R434" s="180"/>
      <c r="S434" s="184">
        <v>16</v>
      </c>
      <c r="T434" s="184">
        <v>25</v>
      </c>
      <c r="U434" s="184">
        <f t="shared" si="180"/>
        <v>79</v>
      </c>
      <c r="V434" s="204">
        <f t="shared" si="181"/>
        <v>120</v>
      </c>
      <c r="Y434" s="199"/>
      <c r="Z434" s="199"/>
      <c r="AA434" s="199"/>
      <c r="AB434" s="199"/>
      <c r="AC434" s="199"/>
      <c r="AD434" s="199"/>
      <c r="AE434" s="199"/>
      <c r="AF434" s="199"/>
      <c r="AG434" s="199"/>
      <c r="AH434" s="199"/>
      <c r="AI434" s="199"/>
    </row>
    <row r="435" spans="1:35" ht="12">
      <c r="A435" s="180" t="str">
        <f t="shared" si="177"/>
        <v>LW2610080Drewnopodobne</v>
      </c>
      <c r="B435" s="217" t="s">
        <v>560</v>
      </c>
      <c r="C435" s="168" t="s">
        <v>432</v>
      </c>
      <c r="D435" s="204">
        <v>100</v>
      </c>
      <c r="E435" s="182">
        <v>80</v>
      </c>
      <c r="F435" s="218" t="s">
        <v>2251</v>
      </c>
      <c r="G435" s="206" t="str">
        <f t="shared" si="169"/>
        <v>46</v>
      </c>
      <c r="H435" s="206" t="str">
        <f t="shared" ref="H435" si="193">MID(G435,1,5)</f>
        <v>46</v>
      </c>
      <c r="I435" s="206">
        <f t="shared" si="192"/>
        <v>49</v>
      </c>
      <c r="J435" s="216"/>
      <c r="K435" s="207">
        <f t="shared" si="178"/>
        <v>828</v>
      </c>
      <c r="L435" s="214">
        <f t="shared" si="173"/>
        <v>828</v>
      </c>
      <c r="M435" s="209">
        <v>1</v>
      </c>
      <c r="N435" s="210">
        <v>60</v>
      </c>
      <c r="O435" s="211">
        <f t="shared" si="179"/>
        <v>888</v>
      </c>
      <c r="P435" s="212">
        <f t="shared" si="176"/>
        <v>888</v>
      </c>
      <c r="Q435" s="180"/>
      <c r="R435" s="180"/>
      <c r="S435" s="184">
        <v>16</v>
      </c>
      <c r="T435" s="184">
        <v>25</v>
      </c>
      <c r="U435" s="184">
        <f t="shared" si="180"/>
        <v>79</v>
      </c>
      <c r="V435" s="204">
        <f t="shared" si="181"/>
        <v>120</v>
      </c>
      <c r="Y435" s="199"/>
      <c r="Z435" s="199"/>
      <c r="AA435" s="199"/>
      <c r="AB435" s="199"/>
      <c r="AC435" s="199"/>
      <c r="AD435" s="199"/>
      <c r="AE435" s="199"/>
      <c r="AF435" s="199"/>
      <c r="AG435" s="199"/>
      <c r="AH435" s="199"/>
      <c r="AI435" s="199"/>
    </row>
    <row r="436" spans="1:35" ht="12">
      <c r="A436" s="180" t="str">
        <f t="shared" si="177"/>
        <v>LW2710080Drewnopodobne</v>
      </c>
      <c r="B436" s="217" t="s">
        <v>1738</v>
      </c>
      <c r="C436" s="168" t="s">
        <v>432</v>
      </c>
      <c r="D436" s="204">
        <v>100</v>
      </c>
      <c r="E436" s="182">
        <v>80</v>
      </c>
      <c r="F436" s="218" t="s">
        <v>2252</v>
      </c>
      <c r="G436" s="206" t="str">
        <f t="shared" si="169"/>
        <v>46,85</v>
      </c>
      <c r="H436" s="206" t="str">
        <f t="shared" ref="H436" si="194">MID(G436,1,5)</f>
        <v>46,85</v>
      </c>
      <c r="I436" s="206">
        <f t="shared" si="192"/>
        <v>49.85</v>
      </c>
      <c r="J436" s="216"/>
      <c r="K436" s="207">
        <f t="shared" si="178"/>
        <v>796.5</v>
      </c>
      <c r="L436" s="214">
        <f t="shared" si="173"/>
        <v>797</v>
      </c>
      <c r="M436" s="209">
        <v>1</v>
      </c>
      <c r="N436" s="210">
        <v>60</v>
      </c>
      <c r="O436" s="211">
        <f t="shared" si="179"/>
        <v>857</v>
      </c>
      <c r="P436" s="212">
        <f t="shared" si="176"/>
        <v>857</v>
      </c>
      <c r="Q436" s="180"/>
      <c r="R436" s="180"/>
      <c r="S436" s="184">
        <v>16</v>
      </c>
      <c r="T436" s="184">
        <v>25</v>
      </c>
      <c r="U436" s="184">
        <f t="shared" si="180"/>
        <v>79</v>
      </c>
      <c r="V436" s="204">
        <f t="shared" si="181"/>
        <v>120</v>
      </c>
      <c r="Y436" s="199"/>
      <c r="Z436" s="199"/>
      <c r="AA436" s="199"/>
      <c r="AB436" s="199"/>
      <c r="AC436" s="199"/>
      <c r="AD436" s="199"/>
      <c r="AE436" s="199"/>
      <c r="AF436" s="199"/>
      <c r="AG436" s="199"/>
      <c r="AH436" s="199"/>
      <c r="AI436" s="199"/>
    </row>
    <row r="437" spans="1:35" ht="12">
      <c r="A437" s="180" t="str">
        <f t="shared" si="177"/>
        <v>LW2810080Drewnopodobne</v>
      </c>
      <c r="B437" s="217" t="s">
        <v>1739</v>
      </c>
      <c r="C437" s="168" t="s">
        <v>432</v>
      </c>
      <c r="D437" s="204">
        <v>100</v>
      </c>
      <c r="E437" s="182">
        <v>80</v>
      </c>
      <c r="F437" s="218" t="s">
        <v>2253</v>
      </c>
      <c r="G437" s="206" t="str">
        <f t="shared" si="169"/>
        <v>49,28</v>
      </c>
      <c r="H437" s="206" t="str">
        <f t="shared" ref="H437" si="195">MID(G437,1,5)</f>
        <v>49,28</v>
      </c>
      <c r="I437" s="206">
        <f t="shared" si="192"/>
        <v>52.28</v>
      </c>
      <c r="J437" s="216"/>
      <c r="K437" s="207">
        <f t="shared" si="178"/>
        <v>937.5</v>
      </c>
      <c r="L437" s="214">
        <f t="shared" si="173"/>
        <v>938</v>
      </c>
      <c r="M437" s="209">
        <v>1</v>
      </c>
      <c r="N437" s="210">
        <v>60</v>
      </c>
      <c r="O437" s="211">
        <f t="shared" si="179"/>
        <v>998</v>
      </c>
      <c r="P437" s="212">
        <f t="shared" si="176"/>
        <v>998</v>
      </c>
      <c r="Q437" s="180"/>
      <c r="R437" s="180"/>
      <c r="S437" s="184">
        <v>16</v>
      </c>
      <c r="T437" s="184">
        <v>25</v>
      </c>
      <c r="U437" s="184">
        <f t="shared" si="180"/>
        <v>124</v>
      </c>
      <c r="V437" s="204">
        <f t="shared" si="181"/>
        <v>165</v>
      </c>
      <c r="Y437" s="199"/>
      <c r="Z437" s="199"/>
      <c r="AA437" s="199"/>
      <c r="AB437" s="199"/>
      <c r="AC437" s="199"/>
      <c r="AD437" s="199"/>
      <c r="AE437" s="199"/>
      <c r="AF437" s="199"/>
      <c r="AG437" s="199"/>
      <c r="AH437" s="199"/>
      <c r="AI437" s="199"/>
    </row>
    <row r="438" spans="1:35" ht="12">
      <c r="A438" s="180" t="str">
        <f t="shared" si="177"/>
        <v>LW2910080Drewnopodobne</v>
      </c>
      <c r="B438" s="217" t="s">
        <v>1740</v>
      </c>
      <c r="C438" s="168" t="s">
        <v>432</v>
      </c>
      <c r="D438" s="204">
        <v>100</v>
      </c>
      <c r="E438" s="182">
        <v>80</v>
      </c>
      <c r="F438" s="218" t="s">
        <v>2254</v>
      </c>
      <c r="G438" s="206" t="str">
        <f t="shared" ref="G438:G447" si="196">LEFT(F438,FIND("kg",F438)-2)</f>
        <v>51,74</v>
      </c>
      <c r="H438" s="206" t="str">
        <f t="shared" ref="H438" si="197">MID(G438,1,5)</f>
        <v>51,74</v>
      </c>
      <c r="I438" s="206">
        <f t="shared" si="192"/>
        <v>54.74</v>
      </c>
      <c r="J438" s="216"/>
      <c r="K438" s="207">
        <f t="shared" si="178"/>
        <v>919</v>
      </c>
      <c r="L438" s="214">
        <f t="shared" si="173"/>
        <v>919</v>
      </c>
      <c r="M438" s="209">
        <v>1</v>
      </c>
      <c r="N438" s="210">
        <v>60</v>
      </c>
      <c r="O438" s="211">
        <f t="shared" si="179"/>
        <v>979</v>
      </c>
      <c r="P438" s="212">
        <f t="shared" si="176"/>
        <v>979</v>
      </c>
      <c r="Q438" s="180"/>
      <c r="R438" s="180"/>
      <c r="S438" s="184">
        <v>16</v>
      </c>
      <c r="T438" s="184">
        <v>25</v>
      </c>
      <c r="U438" s="184">
        <f t="shared" si="180"/>
        <v>124</v>
      </c>
      <c r="V438" s="204">
        <f t="shared" si="181"/>
        <v>165</v>
      </c>
      <c r="Y438" s="199"/>
      <c r="Z438" s="199"/>
      <c r="AA438" s="199"/>
      <c r="AB438" s="199"/>
      <c r="AC438" s="199"/>
      <c r="AD438" s="199"/>
      <c r="AE438" s="199"/>
      <c r="AF438" s="199"/>
      <c r="AG438" s="199"/>
      <c r="AH438" s="199"/>
      <c r="AI438" s="199"/>
    </row>
    <row r="439" spans="1:35" ht="12">
      <c r="A439" s="180" t="str">
        <f t="shared" si="177"/>
        <v>LW3010080Drewnopodobne</v>
      </c>
      <c r="B439" s="217" t="s">
        <v>1742</v>
      </c>
      <c r="C439" s="168" t="s">
        <v>432</v>
      </c>
      <c r="D439" s="204">
        <v>100</v>
      </c>
      <c r="E439" s="182">
        <v>80</v>
      </c>
      <c r="F439" s="218" t="s">
        <v>2255</v>
      </c>
      <c r="G439" s="206" t="str">
        <f t="shared" si="196"/>
        <v>54,17</v>
      </c>
      <c r="H439" s="206" t="str">
        <f t="shared" ref="H439" si="198">MID(G439,1,5)</f>
        <v>54,17</v>
      </c>
      <c r="I439" s="206">
        <f t="shared" si="192"/>
        <v>57.17</v>
      </c>
      <c r="J439" s="216"/>
      <c r="K439" s="207">
        <f t="shared" si="178"/>
        <v>1047.5</v>
      </c>
      <c r="L439" s="214">
        <f t="shared" si="173"/>
        <v>1048</v>
      </c>
      <c r="M439" s="209">
        <v>1</v>
      </c>
      <c r="N439" s="210">
        <v>60</v>
      </c>
      <c r="O439" s="211">
        <f t="shared" si="179"/>
        <v>1108</v>
      </c>
      <c r="P439" s="212">
        <f t="shared" si="176"/>
        <v>1108</v>
      </c>
      <c r="Q439" s="180"/>
      <c r="R439" s="180"/>
      <c r="S439" s="184">
        <v>16</v>
      </c>
      <c r="T439" s="184">
        <v>25</v>
      </c>
      <c r="U439" s="184">
        <f t="shared" si="180"/>
        <v>124</v>
      </c>
      <c r="V439" s="204">
        <f t="shared" si="181"/>
        <v>165</v>
      </c>
      <c r="Y439" s="199"/>
      <c r="Z439" s="199"/>
      <c r="AA439" s="199"/>
      <c r="AB439" s="199"/>
      <c r="AC439" s="199"/>
      <c r="AD439" s="199"/>
      <c r="AE439" s="199"/>
      <c r="AF439" s="199"/>
      <c r="AG439" s="199"/>
      <c r="AH439" s="199"/>
      <c r="AI439" s="199"/>
    </row>
    <row r="440" spans="1:35" ht="13.5" customHeight="1">
      <c r="A440" s="180" t="str">
        <f t="shared" si="177"/>
        <v>LW3110080Drewnopodobne</v>
      </c>
      <c r="B440" s="217" t="s">
        <v>1743</v>
      </c>
      <c r="C440" s="168" t="s">
        <v>432</v>
      </c>
      <c r="D440" s="204">
        <v>100</v>
      </c>
      <c r="E440" s="182">
        <v>80</v>
      </c>
      <c r="F440" s="218" t="s">
        <v>2256</v>
      </c>
      <c r="G440" s="206" t="str">
        <f t="shared" si="196"/>
        <v>55,27</v>
      </c>
      <c r="H440" s="206" t="str">
        <f t="shared" ref="H440" si="199">MID(G440,1,5)</f>
        <v>55,27</v>
      </c>
      <c r="I440" s="206">
        <f t="shared" si="192"/>
        <v>58.27</v>
      </c>
      <c r="J440" s="182"/>
      <c r="K440" s="207">
        <f t="shared" si="178"/>
        <v>1008</v>
      </c>
      <c r="L440" s="214">
        <f t="shared" si="173"/>
        <v>1008</v>
      </c>
      <c r="M440" s="209">
        <v>1</v>
      </c>
      <c r="N440" s="210">
        <v>60</v>
      </c>
      <c r="O440" s="211">
        <f t="shared" si="179"/>
        <v>1068</v>
      </c>
      <c r="P440" s="212">
        <f t="shared" si="176"/>
        <v>1068</v>
      </c>
      <c r="Q440" s="180"/>
      <c r="R440" s="180"/>
      <c r="S440" s="184">
        <v>16</v>
      </c>
      <c r="T440" s="184">
        <v>25</v>
      </c>
      <c r="U440" s="184">
        <f t="shared" si="180"/>
        <v>124</v>
      </c>
      <c r="V440" s="204">
        <f t="shared" si="181"/>
        <v>165</v>
      </c>
      <c r="Y440" s="199"/>
      <c r="Z440" s="199"/>
      <c r="AA440" s="199"/>
      <c r="AB440" s="199"/>
      <c r="AC440" s="199"/>
      <c r="AD440" s="199"/>
      <c r="AE440" s="199"/>
      <c r="AF440" s="199"/>
      <c r="AG440" s="199"/>
      <c r="AH440" s="199"/>
      <c r="AI440" s="199"/>
    </row>
    <row r="441" spans="1:35" ht="12">
      <c r="A441" s="180" t="str">
        <f t="shared" si="177"/>
        <v>LW3210080Drewnopodobne</v>
      </c>
      <c r="B441" s="217" t="s">
        <v>1744</v>
      </c>
      <c r="C441" s="168" t="s">
        <v>432</v>
      </c>
      <c r="D441" s="204">
        <v>100</v>
      </c>
      <c r="E441" s="182">
        <v>80</v>
      </c>
      <c r="F441" s="218" t="s">
        <v>2257</v>
      </c>
      <c r="G441" s="206" t="str">
        <f t="shared" si="196"/>
        <v>57,71</v>
      </c>
      <c r="H441" s="206" t="str">
        <f t="shared" ref="H441" si="200">MID(G441,1,5)</f>
        <v>57,71</v>
      </c>
      <c r="I441" s="206">
        <f t="shared" si="192"/>
        <v>60.71</v>
      </c>
      <c r="J441" s="216"/>
      <c r="K441" s="207">
        <f t="shared" si="178"/>
        <v>1149.5</v>
      </c>
      <c r="L441" s="214">
        <f t="shared" si="173"/>
        <v>1150</v>
      </c>
      <c r="M441" s="209">
        <v>1</v>
      </c>
      <c r="N441" s="210">
        <v>60</v>
      </c>
      <c r="O441" s="211">
        <f t="shared" si="179"/>
        <v>1210</v>
      </c>
      <c r="P441" s="212">
        <f t="shared" si="176"/>
        <v>1210</v>
      </c>
      <c r="Q441" s="180"/>
      <c r="R441" s="180"/>
      <c r="S441" s="184">
        <v>16</v>
      </c>
      <c r="T441" s="184">
        <v>25</v>
      </c>
      <c r="U441" s="184">
        <f t="shared" si="180"/>
        <v>124</v>
      </c>
      <c r="V441" s="204">
        <f t="shared" si="181"/>
        <v>165</v>
      </c>
      <c r="Y441" s="199"/>
      <c r="Z441" s="199"/>
      <c r="AA441" s="199"/>
      <c r="AB441" s="199"/>
      <c r="AC441" s="199"/>
      <c r="AD441" s="199"/>
      <c r="AE441" s="199"/>
      <c r="AF441" s="199"/>
      <c r="AG441" s="199"/>
      <c r="AH441" s="199"/>
      <c r="AI441" s="199"/>
    </row>
    <row r="442" spans="1:35" ht="12">
      <c r="A442" s="180" t="str">
        <f t="shared" si="177"/>
        <v>LW3310080Drewnopodobne</v>
      </c>
      <c r="B442" s="217" t="s">
        <v>1745</v>
      </c>
      <c r="C442" s="168" t="s">
        <v>432</v>
      </c>
      <c r="D442" s="204">
        <v>100</v>
      </c>
      <c r="E442" s="182">
        <v>80</v>
      </c>
      <c r="F442" s="218" t="s">
        <v>2258</v>
      </c>
      <c r="G442" s="206" t="str">
        <f t="shared" si="196"/>
        <v>55,57</v>
      </c>
      <c r="H442" s="206" t="str">
        <f t="shared" ref="H442" si="201">MID(G442,1,5)</f>
        <v>55,57</v>
      </c>
      <c r="I442" s="206">
        <f t="shared" si="192"/>
        <v>58.57</v>
      </c>
      <c r="J442" s="216"/>
      <c r="K442" s="207">
        <f t="shared" si="178"/>
        <v>1013.5</v>
      </c>
      <c r="L442" s="214">
        <f t="shared" si="173"/>
        <v>1014</v>
      </c>
      <c r="M442" s="209">
        <v>1</v>
      </c>
      <c r="N442" s="210">
        <v>60</v>
      </c>
      <c r="O442" s="211">
        <f t="shared" si="179"/>
        <v>1074</v>
      </c>
      <c r="P442" s="212">
        <f t="shared" si="176"/>
        <v>1074</v>
      </c>
      <c r="Q442" s="180"/>
      <c r="R442" s="180"/>
      <c r="S442" s="184">
        <v>16</v>
      </c>
      <c r="T442" s="184">
        <v>25</v>
      </c>
      <c r="U442" s="184">
        <f t="shared" si="180"/>
        <v>124</v>
      </c>
      <c r="V442" s="204">
        <f t="shared" si="181"/>
        <v>165</v>
      </c>
      <c r="Y442" s="199"/>
      <c r="Z442" s="199"/>
      <c r="AA442" s="199"/>
      <c r="AB442" s="199"/>
      <c r="AC442" s="199"/>
      <c r="AD442" s="199"/>
      <c r="AE442" s="199"/>
      <c r="AF442" s="199"/>
      <c r="AG442" s="199"/>
      <c r="AH442" s="199"/>
      <c r="AI442" s="199"/>
    </row>
    <row r="443" spans="1:35" ht="12">
      <c r="A443" s="180" t="str">
        <f t="shared" si="177"/>
        <v>LW3410080Drewnopodobne</v>
      </c>
      <c r="B443" s="217" t="s">
        <v>1746</v>
      </c>
      <c r="C443" s="168" t="s">
        <v>432</v>
      </c>
      <c r="D443" s="204">
        <v>100</v>
      </c>
      <c r="E443" s="182">
        <v>80</v>
      </c>
      <c r="F443" s="218" t="s">
        <v>64</v>
      </c>
      <c r="G443" s="206" t="str">
        <f t="shared" si="196"/>
        <v>58</v>
      </c>
      <c r="H443" s="206" t="str">
        <f t="shared" ref="H443" si="202">MID(G443,1,5)</f>
        <v>58</v>
      </c>
      <c r="I443" s="206">
        <f t="shared" si="192"/>
        <v>61</v>
      </c>
      <c r="J443" s="216"/>
      <c r="K443" s="207">
        <f t="shared" si="178"/>
        <v>1141.5</v>
      </c>
      <c r="L443" s="214">
        <f t="shared" si="173"/>
        <v>1142</v>
      </c>
      <c r="M443" s="209">
        <v>1</v>
      </c>
      <c r="N443" s="210">
        <v>60</v>
      </c>
      <c r="O443" s="211">
        <f t="shared" si="179"/>
        <v>1202</v>
      </c>
      <c r="P443" s="212">
        <f t="shared" si="176"/>
        <v>1202</v>
      </c>
      <c r="Q443" s="180"/>
      <c r="R443" s="180"/>
      <c r="S443" s="184">
        <v>16</v>
      </c>
      <c r="T443" s="184">
        <v>25</v>
      </c>
      <c r="U443" s="184">
        <f t="shared" si="180"/>
        <v>124</v>
      </c>
      <c r="V443" s="204">
        <f t="shared" si="181"/>
        <v>165</v>
      </c>
      <c r="Y443" s="199"/>
      <c r="Z443" s="199"/>
      <c r="AA443" s="199"/>
      <c r="AB443" s="199"/>
      <c r="AC443" s="199"/>
      <c r="AD443" s="199"/>
      <c r="AE443" s="199"/>
      <c r="AF443" s="199"/>
      <c r="AG443" s="199"/>
      <c r="AH443" s="199"/>
      <c r="AI443" s="199"/>
    </row>
    <row r="444" spans="1:35" ht="12">
      <c r="A444" s="180" t="str">
        <f t="shared" si="177"/>
        <v>LW3510080Drewnopodobne</v>
      </c>
      <c r="B444" s="217" t="s">
        <v>1747</v>
      </c>
      <c r="C444" s="168" t="s">
        <v>432</v>
      </c>
      <c r="D444" s="204">
        <v>100</v>
      </c>
      <c r="E444" s="182">
        <v>80</v>
      </c>
      <c r="F444" s="218" t="s">
        <v>22</v>
      </c>
      <c r="G444" s="206" t="str">
        <f t="shared" si="196"/>
        <v>52,66</v>
      </c>
      <c r="H444" s="206" t="str">
        <f t="shared" ref="H444" si="203">MID(G444,1,5)</f>
        <v>52,66</v>
      </c>
      <c r="I444" s="206">
        <f t="shared" si="192"/>
        <v>55.66</v>
      </c>
      <c r="J444" s="216"/>
      <c r="K444" s="207">
        <f t="shared" si="178"/>
        <v>808.5</v>
      </c>
      <c r="L444" s="214">
        <f t="shared" si="173"/>
        <v>809</v>
      </c>
      <c r="M444" s="209">
        <v>1</v>
      </c>
      <c r="N444" s="210">
        <v>60</v>
      </c>
      <c r="O444" s="211">
        <f t="shared" si="179"/>
        <v>869</v>
      </c>
      <c r="P444" s="212">
        <f t="shared" si="176"/>
        <v>869</v>
      </c>
      <c r="Q444" s="180"/>
      <c r="R444" s="180"/>
      <c r="S444" s="184">
        <v>16</v>
      </c>
      <c r="T444" s="184">
        <v>25</v>
      </c>
      <c r="U444" s="184">
        <f t="shared" si="180"/>
        <v>124</v>
      </c>
      <c r="V444" s="204">
        <f t="shared" si="181"/>
        <v>165</v>
      </c>
      <c r="Y444" s="199"/>
      <c r="Z444" s="199"/>
      <c r="AA444" s="199"/>
      <c r="AB444" s="199"/>
      <c r="AC444" s="199"/>
      <c r="AD444" s="199"/>
      <c r="AE444" s="199"/>
      <c r="AF444" s="199"/>
      <c r="AG444" s="199"/>
      <c r="AH444" s="199"/>
      <c r="AI444" s="199"/>
    </row>
    <row r="445" spans="1:35" ht="12">
      <c r="A445" s="180" t="str">
        <f t="shared" si="177"/>
        <v>LW3610080Drewnopodobne</v>
      </c>
      <c r="B445" s="217" t="s">
        <v>1748</v>
      </c>
      <c r="C445" s="168" t="s">
        <v>432</v>
      </c>
      <c r="D445" s="204">
        <v>100</v>
      </c>
      <c r="E445" s="182">
        <v>80</v>
      </c>
      <c r="F445" s="218" t="s">
        <v>2259</v>
      </c>
      <c r="G445" s="206" t="str">
        <f t="shared" si="196"/>
        <v>55,1</v>
      </c>
      <c r="H445" s="206" t="str">
        <f t="shared" ref="H445" si="204">MID(G445,1,5)</f>
        <v>55,1</v>
      </c>
      <c r="I445" s="206">
        <f t="shared" si="192"/>
        <v>58.1</v>
      </c>
      <c r="J445" s="216"/>
      <c r="K445" s="207">
        <f t="shared" si="178"/>
        <v>949.5</v>
      </c>
      <c r="L445" s="214">
        <f t="shared" si="173"/>
        <v>950</v>
      </c>
      <c r="M445" s="209">
        <v>1</v>
      </c>
      <c r="N445" s="210">
        <v>60</v>
      </c>
      <c r="O445" s="211">
        <f t="shared" si="179"/>
        <v>1010</v>
      </c>
      <c r="P445" s="212">
        <f t="shared" si="176"/>
        <v>1010</v>
      </c>
      <c r="Q445" s="180"/>
      <c r="R445" s="180"/>
      <c r="S445" s="184">
        <v>16</v>
      </c>
      <c r="T445" s="184">
        <v>25</v>
      </c>
      <c r="U445" s="184">
        <f t="shared" si="180"/>
        <v>124</v>
      </c>
      <c r="V445" s="204">
        <f t="shared" si="181"/>
        <v>165</v>
      </c>
      <c r="Y445" s="199"/>
      <c r="Z445" s="199"/>
      <c r="AA445" s="199"/>
      <c r="AB445" s="199"/>
      <c r="AC445" s="199"/>
      <c r="AD445" s="199"/>
      <c r="AE445" s="199"/>
      <c r="AF445" s="199"/>
      <c r="AG445" s="199"/>
      <c r="AH445" s="199"/>
      <c r="AI445" s="199"/>
    </row>
    <row r="446" spans="1:35" ht="12">
      <c r="A446" s="180" t="str">
        <f t="shared" si="177"/>
        <v>LW3710080Drewnopodobne</v>
      </c>
      <c r="B446" s="217" t="s">
        <v>1907</v>
      </c>
      <c r="C446" s="168" t="s">
        <v>432</v>
      </c>
      <c r="D446" s="204">
        <v>100</v>
      </c>
      <c r="E446" s="182">
        <v>80</v>
      </c>
      <c r="F446" s="218" t="s">
        <v>2260</v>
      </c>
      <c r="G446" s="206" t="str">
        <f t="shared" si="196"/>
        <v>53,89</v>
      </c>
      <c r="H446" s="206" t="str">
        <f t="shared" ref="H446" si="205">MID(G446,1,5)</f>
        <v>53,89</v>
      </c>
      <c r="I446" s="206">
        <f t="shared" si="192"/>
        <v>56.89</v>
      </c>
      <c r="J446" s="216"/>
      <c r="K446" s="207">
        <f t="shared" si="178"/>
        <v>755.5</v>
      </c>
      <c r="L446" s="214">
        <f t="shared" si="173"/>
        <v>756</v>
      </c>
      <c r="M446" s="209">
        <v>1</v>
      </c>
      <c r="N446" s="210">
        <v>60</v>
      </c>
      <c r="O446" s="211">
        <f t="shared" si="179"/>
        <v>816</v>
      </c>
      <c r="P446" s="212">
        <f t="shared" si="176"/>
        <v>816</v>
      </c>
      <c r="Q446" s="180"/>
      <c r="R446" s="180"/>
      <c r="S446" s="184">
        <v>16</v>
      </c>
      <c r="T446" s="184">
        <v>25</v>
      </c>
      <c r="U446" s="184">
        <f t="shared" si="180"/>
        <v>124</v>
      </c>
      <c r="V446" s="204">
        <f t="shared" si="181"/>
        <v>165</v>
      </c>
      <c r="Y446" s="199"/>
      <c r="Z446" s="199"/>
      <c r="AA446" s="199"/>
      <c r="AB446" s="199"/>
      <c r="AC446" s="199"/>
      <c r="AD446" s="199"/>
      <c r="AE446" s="199"/>
      <c r="AF446" s="199"/>
      <c r="AG446" s="199"/>
      <c r="AH446" s="199"/>
      <c r="AI446" s="199"/>
    </row>
    <row r="447" spans="1:35" s="199" customFormat="1" ht="12">
      <c r="A447" s="180" t="str">
        <f t="shared" si="177"/>
        <v>LW3810080Drewnopodobne</v>
      </c>
      <c r="B447" s="217" t="s">
        <v>1978</v>
      </c>
      <c r="C447" s="168" t="s">
        <v>432</v>
      </c>
      <c r="D447" s="204">
        <v>100</v>
      </c>
      <c r="E447" s="182">
        <v>80</v>
      </c>
      <c r="F447" s="218" t="s">
        <v>2261</v>
      </c>
      <c r="G447" s="206" t="str">
        <f t="shared" si="196"/>
        <v>56,32</v>
      </c>
      <c r="H447" s="206" t="str">
        <f t="shared" ref="H447" si="206">MID(G447,1,5)</f>
        <v>56,32</v>
      </c>
      <c r="I447" s="206">
        <f t="shared" si="192"/>
        <v>59.32</v>
      </c>
      <c r="J447" s="216"/>
      <c r="K447" s="207">
        <f t="shared" si="178"/>
        <v>897</v>
      </c>
      <c r="L447" s="214">
        <f t="shared" si="173"/>
        <v>897</v>
      </c>
      <c r="M447" s="209">
        <v>1</v>
      </c>
      <c r="N447" s="210">
        <v>60</v>
      </c>
      <c r="O447" s="211">
        <f t="shared" si="179"/>
        <v>957</v>
      </c>
      <c r="P447" s="212">
        <f t="shared" si="176"/>
        <v>957</v>
      </c>
      <c r="Q447" s="180"/>
      <c r="R447" s="180"/>
      <c r="S447" s="184">
        <v>16</v>
      </c>
      <c r="T447" s="184">
        <v>25</v>
      </c>
      <c r="U447" s="184">
        <f t="shared" si="180"/>
        <v>124</v>
      </c>
      <c r="V447" s="204">
        <f t="shared" si="181"/>
        <v>165</v>
      </c>
    </row>
    <row r="448" spans="1:35" ht="12">
      <c r="A448" s="221" t="str">
        <f t="shared" ref="A448:A484" si="207">CONCATENATE(B448,D448,E448,C448)</f>
        <v>LW duble 1 11050Podstawowy</v>
      </c>
      <c r="B448" s="203" t="s">
        <v>90</v>
      </c>
      <c r="C448" s="168" t="s">
        <v>431</v>
      </c>
      <c r="D448" s="204">
        <v>110</v>
      </c>
      <c r="E448" s="182">
        <v>50</v>
      </c>
      <c r="F448" s="219" t="s">
        <v>2227</v>
      </c>
      <c r="G448" s="206" t="str">
        <f t="shared" ref="G448:G484" si="208">LEFT(F448,FIND("kg",F448)-2)</f>
        <v>36,96</v>
      </c>
      <c r="H448" s="206" t="str">
        <f t="shared" ref="H448:H510" si="209">MID(G448,1,5)</f>
        <v>36,96</v>
      </c>
      <c r="I448" s="206">
        <f t="shared" ref="I448" si="210">H448+3</f>
        <v>39.96</v>
      </c>
      <c r="J448" s="219" t="s">
        <v>2228</v>
      </c>
      <c r="K448" s="207" t="str">
        <f t="shared" ref="K448:K484" si="211">LEFT(J448,FIND("zł",J448)-2)</f>
        <v>653,99</v>
      </c>
      <c r="L448" s="208">
        <f t="shared" ref="L448:L484" si="212">ROUNDUP(K448,0)</f>
        <v>654</v>
      </c>
      <c r="M448" s="209">
        <v>1.25</v>
      </c>
      <c r="N448" s="210">
        <v>60</v>
      </c>
      <c r="O448" s="211">
        <f t="shared" ref="O448:O484" si="213">L448*M448+N448</f>
        <v>877.5</v>
      </c>
      <c r="P448" s="212">
        <f>INT(O448)</f>
        <v>877</v>
      </c>
      <c r="Q448" s="180"/>
      <c r="R448" s="180"/>
      <c r="S448" s="184">
        <v>16</v>
      </c>
      <c r="T448" s="184">
        <v>14</v>
      </c>
      <c r="U448" s="184">
        <f t="shared" ref="U448:U484" si="214">IF(I448&lt;=$AA$6,$AB$5,IF(I448&lt;=$AA$16,$AB$7,IF(I448&lt;=$AA$18,$AB$17,IF(I448&lt;=$AA$20,AB$19,$AB$21))))</f>
        <v>69</v>
      </c>
      <c r="V448" s="204">
        <f t="shared" ref="V448:V484" si="215">SUM(S448:U448)</f>
        <v>99</v>
      </c>
      <c r="Y448" s="199"/>
      <c r="Z448" s="199"/>
      <c r="AA448" s="201"/>
      <c r="AB448" s="202"/>
      <c r="AC448" s="199"/>
      <c r="AD448" s="202"/>
      <c r="AE448" s="199"/>
      <c r="AF448" s="199"/>
      <c r="AG448" s="199"/>
      <c r="AH448" s="199"/>
      <c r="AI448" s="199"/>
    </row>
    <row r="449" spans="1:35" ht="12">
      <c r="A449" s="180" t="str">
        <f t="shared" si="207"/>
        <v>LW duble 211050Podstawowy</v>
      </c>
      <c r="B449" s="203" t="s">
        <v>1749</v>
      </c>
      <c r="C449" s="168" t="s">
        <v>431</v>
      </c>
      <c r="D449" s="204">
        <v>110</v>
      </c>
      <c r="E449" s="182">
        <v>50</v>
      </c>
      <c r="F449" s="219" t="s">
        <v>2334</v>
      </c>
      <c r="G449" s="206" t="str">
        <f t="shared" si="208"/>
        <v>38,09</v>
      </c>
      <c r="H449" s="206" t="str">
        <f t="shared" si="209"/>
        <v>38,09</v>
      </c>
      <c r="I449" s="206">
        <f t="shared" ref="I449:I468" si="216">H449+3</f>
        <v>41.09</v>
      </c>
      <c r="J449" s="219" t="s">
        <v>2402</v>
      </c>
      <c r="K449" s="207" t="str">
        <f t="shared" si="211"/>
        <v>770,69</v>
      </c>
      <c r="L449" s="208">
        <f t="shared" si="212"/>
        <v>771</v>
      </c>
      <c r="M449" s="209">
        <v>1</v>
      </c>
      <c r="N449" s="210">
        <v>60</v>
      </c>
      <c r="O449" s="211">
        <f t="shared" si="213"/>
        <v>831</v>
      </c>
      <c r="P449" s="212">
        <f t="shared" ref="P449:P511" si="217">INT(O449)</f>
        <v>831</v>
      </c>
      <c r="Q449" s="180"/>
      <c r="R449" s="180"/>
      <c r="S449" s="184">
        <v>16</v>
      </c>
      <c r="T449" s="184">
        <v>14</v>
      </c>
      <c r="U449" s="184">
        <f t="shared" si="214"/>
        <v>79</v>
      </c>
      <c r="V449" s="204">
        <f t="shared" si="215"/>
        <v>109</v>
      </c>
      <c r="Y449" s="199"/>
      <c r="Z449" s="199"/>
      <c r="AA449" s="201"/>
      <c r="AB449" s="202"/>
      <c r="AC449" s="199"/>
      <c r="AD449" s="199"/>
      <c r="AE449" s="199"/>
      <c r="AF449" s="199"/>
      <c r="AG449" s="199"/>
      <c r="AH449" s="199"/>
      <c r="AI449" s="199"/>
    </row>
    <row r="450" spans="1:35" ht="12">
      <c r="A450" s="180" t="str">
        <f t="shared" si="207"/>
        <v>LW duble 311050Podstawowy</v>
      </c>
      <c r="B450" s="203" t="s">
        <v>1750</v>
      </c>
      <c r="C450" s="168" t="s">
        <v>431</v>
      </c>
      <c r="D450" s="204">
        <v>110</v>
      </c>
      <c r="E450" s="182">
        <v>50</v>
      </c>
      <c r="F450" s="219" t="s">
        <v>2335</v>
      </c>
      <c r="G450" s="206" t="str">
        <f t="shared" si="208"/>
        <v>40,93</v>
      </c>
      <c r="H450" s="206" t="str">
        <f t="shared" si="209"/>
        <v>40,93</v>
      </c>
      <c r="I450" s="206">
        <f t="shared" si="216"/>
        <v>43.93</v>
      </c>
      <c r="J450" s="219" t="s">
        <v>2403</v>
      </c>
      <c r="K450" s="207" t="str">
        <f t="shared" si="211"/>
        <v>963,49</v>
      </c>
      <c r="L450" s="208">
        <f t="shared" si="212"/>
        <v>964</v>
      </c>
      <c r="M450" s="209">
        <v>1</v>
      </c>
      <c r="N450" s="210">
        <v>60</v>
      </c>
      <c r="O450" s="211">
        <f t="shared" si="213"/>
        <v>1024</v>
      </c>
      <c r="P450" s="212">
        <f t="shared" si="217"/>
        <v>1024</v>
      </c>
      <c r="Q450" s="180"/>
      <c r="R450" s="180"/>
      <c r="S450" s="184">
        <v>16</v>
      </c>
      <c r="T450" s="184">
        <v>25</v>
      </c>
      <c r="U450" s="184">
        <f t="shared" si="214"/>
        <v>79</v>
      </c>
      <c r="V450" s="204">
        <f t="shared" si="215"/>
        <v>120</v>
      </c>
      <c r="Y450" s="199"/>
      <c r="Z450" s="199"/>
      <c r="AA450" s="201"/>
      <c r="AB450" s="202"/>
      <c r="AC450" s="199"/>
      <c r="AD450" s="199"/>
      <c r="AE450" s="199"/>
      <c r="AF450" s="199"/>
      <c r="AG450" s="199"/>
      <c r="AH450" s="199"/>
      <c r="AI450" s="199"/>
    </row>
    <row r="451" spans="1:35" ht="12">
      <c r="A451" s="180" t="str">
        <f t="shared" si="207"/>
        <v>LW1 11050Podstawowy</v>
      </c>
      <c r="B451" s="203" t="s">
        <v>93</v>
      </c>
      <c r="C451" s="168" t="s">
        <v>431</v>
      </c>
      <c r="D451" s="204">
        <v>110</v>
      </c>
      <c r="E451" s="182">
        <v>50</v>
      </c>
      <c r="F451" s="219" t="s">
        <v>2336</v>
      </c>
      <c r="G451" s="206" t="str">
        <f t="shared" si="208"/>
        <v>27,46</v>
      </c>
      <c r="H451" s="206" t="str">
        <f t="shared" si="209"/>
        <v>27,46</v>
      </c>
      <c r="I451" s="206">
        <f t="shared" si="216"/>
        <v>30.46</v>
      </c>
      <c r="J451" s="219" t="s">
        <v>2404</v>
      </c>
      <c r="K451" s="207" t="str">
        <f t="shared" si="211"/>
        <v>421,33</v>
      </c>
      <c r="L451" s="208">
        <f t="shared" si="212"/>
        <v>422</v>
      </c>
      <c r="M451" s="209">
        <v>1</v>
      </c>
      <c r="N451" s="210">
        <v>60</v>
      </c>
      <c r="O451" s="211">
        <f t="shared" si="213"/>
        <v>482</v>
      </c>
      <c r="P451" s="212">
        <f t="shared" si="217"/>
        <v>482</v>
      </c>
      <c r="Q451" s="180"/>
      <c r="R451" s="180"/>
      <c r="S451" s="184">
        <v>16</v>
      </c>
      <c r="T451" s="184">
        <v>25</v>
      </c>
      <c r="U451" s="184">
        <f t="shared" si="214"/>
        <v>55</v>
      </c>
      <c r="V451" s="204">
        <f t="shared" si="215"/>
        <v>96</v>
      </c>
      <c r="Y451" s="199"/>
      <c r="Z451" s="199"/>
      <c r="AA451" s="201"/>
      <c r="AB451" s="202"/>
      <c r="AC451" s="199"/>
      <c r="AD451" s="199"/>
      <c r="AE451" s="199"/>
      <c r="AF451" s="199"/>
      <c r="AG451" s="199"/>
      <c r="AH451" s="199"/>
      <c r="AI451" s="199"/>
    </row>
    <row r="452" spans="1:35" ht="12">
      <c r="A452" s="180" t="str">
        <f t="shared" si="207"/>
        <v>LW2 11050Podstawowy</v>
      </c>
      <c r="B452" s="203" t="s">
        <v>104</v>
      </c>
      <c r="C452" s="168" t="s">
        <v>431</v>
      </c>
      <c r="D452" s="204">
        <v>110</v>
      </c>
      <c r="E452" s="182">
        <v>50</v>
      </c>
      <c r="F452" s="219" t="s">
        <v>2337</v>
      </c>
      <c r="G452" s="206" t="str">
        <f t="shared" si="208"/>
        <v>28,71</v>
      </c>
      <c r="H452" s="206" t="str">
        <f t="shared" si="209"/>
        <v>28,71</v>
      </c>
      <c r="I452" s="206">
        <f t="shared" si="216"/>
        <v>31.71</v>
      </c>
      <c r="J452" s="219" t="s">
        <v>2405</v>
      </c>
      <c r="K452" s="207" t="str">
        <f t="shared" si="211"/>
        <v>464,97</v>
      </c>
      <c r="L452" s="208">
        <f t="shared" si="212"/>
        <v>465</v>
      </c>
      <c r="M452" s="209">
        <v>1</v>
      </c>
      <c r="N452" s="210">
        <v>60</v>
      </c>
      <c r="O452" s="211">
        <f t="shared" si="213"/>
        <v>525</v>
      </c>
      <c r="P452" s="212">
        <f t="shared" si="217"/>
        <v>525</v>
      </c>
      <c r="Q452" s="180"/>
      <c r="R452" s="180"/>
      <c r="S452" s="184">
        <v>16</v>
      </c>
      <c r="T452" s="184">
        <v>25</v>
      </c>
      <c r="U452" s="184">
        <f t="shared" si="214"/>
        <v>69</v>
      </c>
      <c r="V452" s="204">
        <f t="shared" si="215"/>
        <v>110</v>
      </c>
      <c r="Y452" s="199"/>
      <c r="Z452" s="199"/>
      <c r="AA452" s="199"/>
      <c r="AB452" s="199"/>
      <c r="AC452" s="199"/>
      <c r="AD452" s="199"/>
      <c r="AE452" s="199"/>
      <c r="AF452" s="199"/>
      <c r="AG452" s="199"/>
      <c r="AH452" s="199"/>
      <c r="AI452" s="199"/>
    </row>
    <row r="453" spans="1:35" ht="12">
      <c r="A453" s="180" t="str">
        <f t="shared" si="207"/>
        <v>LW3 11050Podstawowy</v>
      </c>
      <c r="B453" s="203" t="s">
        <v>106</v>
      </c>
      <c r="C453" s="168" t="s">
        <v>431</v>
      </c>
      <c r="D453" s="204">
        <v>110</v>
      </c>
      <c r="E453" s="182">
        <v>50</v>
      </c>
      <c r="F453" s="219" t="s">
        <v>2338</v>
      </c>
      <c r="G453" s="206" t="str">
        <f t="shared" si="208"/>
        <v>29,25</v>
      </c>
      <c r="H453" s="206" t="str">
        <f t="shared" si="209"/>
        <v>29,25</v>
      </c>
      <c r="I453" s="206">
        <f t="shared" si="216"/>
        <v>32.25</v>
      </c>
      <c r="J453" s="219" t="s">
        <v>2406</v>
      </c>
      <c r="K453" s="207" t="str">
        <f t="shared" si="211"/>
        <v>483,69</v>
      </c>
      <c r="L453" s="208">
        <f t="shared" si="212"/>
        <v>484</v>
      </c>
      <c r="M453" s="209">
        <v>1.08</v>
      </c>
      <c r="N453" s="210">
        <v>60</v>
      </c>
      <c r="O453" s="211">
        <f t="shared" si="213"/>
        <v>582.72</v>
      </c>
      <c r="P453" s="212">
        <f t="shared" si="217"/>
        <v>582</v>
      </c>
      <c r="Q453" s="180"/>
      <c r="R453" s="180"/>
      <c r="S453" s="184">
        <v>16</v>
      </c>
      <c r="T453" s="184">
        <v>25</v>
      </c>
      <c r="U453" s="184">
        <f t="shared" si="214"/>
        <v>69</v>
      </c>
      <c r="V453" s="204">
        <f t="shared" si="215"/>
        <v>110</v>
      </c>
      <c r="Y453" s="199"/>
      <c r="Z453" s="199"/>
      <c r="AA453" s="199"/>
      <c r="AB453" s="199"/>
      <c r="AC453" s="199"/>
      <c r="AD453" s="199"/>
      <c r="AE453" s="199"/>
      <c r="AF453" s="199"/>
      <c r="AG453" s="199"/>
      <c r="AH453" s="199"/>
      <c r="AI453" s="199"/>
    </row>
    <row r="454" spans="1:35" ht="12">
      <c r="A454" s="180" t="str">
        <f t="shared" si="207"/>
        <v>LW4 11050Podstawowy</v>
      </c>
      <c r="B454" s="203" t="s">
        <v>107</v>
      </c>
      <c r="C454" s="168" t="s">
        <v>431</v>
      </c>
      <c r="D454" s="204">
        <v>110</v>
      </c>
      <c r="E454" s="182">
        <v>50</v>
      </c>
      <c r="F454" s="219" t="s">
        <v>2339</v>
      </c>
      <c r="G454" s="206" t="str">
        <f t="shared" si="208"/>
        <v>32,31</v>
      </c>
      <c r="H454" s="206" t="str">
        <f t="shared" si="209"/>
        <v>32,31</v>
      </c>
      <c r="I454" s="206">
        <f t="shared" si="216"/>
        <v>35.31</v>
      </c>
      <c r="J454" s="219" t="s">
        <v>2407</v>
      </c>
      <c r="K454" s="207" t="str">
        <f t="shared" si="211"/>
        <v>554,08</v>
      </c>
      <c r="L454" s="208">
        <f t="shared" si="212"/>
        <v>555</v>
      </c>
      <c r="M454" s="209">
        <v>1</v>
      </c>
      <c r="N454" s="210">
        <v>60</v>
      </c>
      <c r="O454" s="211">
        <f t="shared" si="213"/>
        <v>615</v>
      </c>
      <c r="P454" s="212">
        <f t="shared" si="217"/>
        <v>615</v>
      </c>
      <c r="Q454" s="180"/>
      <c r="R454" s="180"/>
      <c r="S454" s="184">
        <v>16</v>
      </c>
      <c r="T454" s="184">
        <v>25</v>
      </c>
      <c r="U454" s="184">
        <f t="shared" si="214"/>
        <v>69</v>
      </c>
      <c r="V454" s="204">
        <f t="shared" si="215"/>
        <v>110</v>
      </c>
      <c r="Y454" s="199"/>
      <c r="Z454" s="199"/>
      <c r="AA454" s="199"/>
      <c r="AB454" s="199"/>
      <c r="AC454" s="199"/>
      <c r="AD454" s="199"/>
      <c r="AE454" s="199"/>
      <c r="AF454" s="199"/>
      <c r="AG454" s="199"/>
      <c r="AH454" s="199"/>
      <c r="AI454" s="199"/>
    </row>
    <row r="455" spans="1:35" ht="12">
      <c r="A455" s="180" t="str">
        <f t="shared" si="207"/>
        <v>LW5 11050Podstawowy</v>
      </c>
      <c r="B455" s="203" t="s">
        <v>108</v>
      </c>
      <c r="C455" s="168" t="s">
        <v>431</v>
      </c>
      <c r="D455" s="204">
        <v>110</v>
      </c>
      <c r="E455" s="182">
        <v>50</v>
      </c>
      <c r="F455" s="219" t="s">
        <v>2340</v>
      </c>
      <c r="G455" s="206" t="str">
        <f t="shared" si="208"/>
        <v>33,66</v>
      </c>
      <c r="H455" s="206" t="str">
        <f t="shared" si="209"/>
        <v>33,66</v>
      </c>
      <c r="I455" s="206">
        <f t="shared" si="216"/>
        <v>36.659999999999997</v>
      </c>
      <c r="J455" s="219" t="s">
        <v>2408</v>
      </c>
      <c r="K455" s="207" t="str">
        <f t="shared" si="211"/>
        <v>592,33</v>
      </c>
      <c r="L455" s="208">
        <f t="shared" si="212"/>
        <v>593</v>
      </c>
      <c r="M455" s="209">
        <v>1</v>
      </c>
      <c r="N455" s="210">
        <v>60</v>
      </c>
      <c r="O455" s="211">
        <f t="shared" si="213"/>
        <v>653</v>
      </c>
      <c r="P455" s="212">
        <f t="shared" si="217"/>
        <v>653</v>
      </c>
      <c r="Q455" s="180"/>
      <c r="R455" s="180"/>
      <c r="S455" s="184">
        <v>16</v>
      </c>
      <c r="T455" s="184">
        <v>25</v>
      </c>
      <c r="U455" s="184">
        <f t="shared" si="214"/>
        <v>69</v>
      </c>
      <c r="V455" s="204">
        <f t="shared" si="215"/>
        <v>110</v>
      </c>
      <c r="Y455" s="199"/>
      <c r="Z455" s="199"/>
      <c r="AA455" s="199"/>
      <c r="AB455" s="199"/>
      <c r="AC455" s="199"/>
      <c r="AD455" s="199"/>
      <c r="AE455" s="199"/>
      <c r="AF455" s="199"/>
      <c r="AG455" s="199"/>
      <c r="AH455" s="199"/>
      <c r="AI455" s="199"/>
    </row>
    <row r="456" spans="1:35" ht="12">
      <c r="A456" s="180" t="str">
        <f t="shared" si="207"/>
        <v>LW6 11050Podstawowy</v>
      </c>
      <c r="B456" s="203" t="s">
        <v>109</v>
      </c>
      <c r="C456" s="168" t="s">
        <v>431</v>
      </c>
      <c r="D456" s="204">
        <v>110</v>
      </c>
      <c r="E456" s="182">
        <v>50</v>
      </c>
      <c r="F456" s="219" t="s">
        <v>2341</v>
      </c>
      <c r="G456" s="206" t="str">
        <f t="shared" si="208"/>
        <v>35,75</v>
      </c>
      <c r="H456" s="206" t="str">
        <f t="shared" si="209"/>
        <v>35,75</v>
      </c>
      <c r="I456" s="206">
        <f t="shared" si="216"/>
        <v>38.75</v>
      </c>
      <c r="J456" s="219" t="s">
        <v>2409</v>
      </c>
      <c r="K456" s="207" t="str">
        <f t="shared" si="211"/>
        <v>647,74</v>
      </c>
      <c r="L456" s="208">
        <f t="shared" si="212"/>
        <v>648</v>
      </c>
      <c r="M456" s="209">
        <v>1</v>
      </c>
      <c r="N456" s="210">
        <v>60</v>
      </c>
      <c r="O456" s="211">
        <f t="shared" si="213"/>
        <v>708</v>
      </c>
      <c r="P456" s="212">
        <f t="shared" si="217"/>
        <v>708</v>
      </c>
      <c r="Q456" s="180"/>
      <c r="R456" s="180"/>
      <c r="S456" s="184">
        <v>16</v>
      </c>
      <c r="T456" s="184">
        <v>25</v>
      </c>
      <c r="U456" s="184">
        <f t="shared" si="214"/>
        <v>69</v>
      </c>
      <c r="V456" s="204">
        <f t="shared" si="215"/>
        <v>110</v>
      </c>
      <c r="Y456" s="199"/>
      <c r="Z456" s="199"/>
      <c r="AA456" s="199"/>
      <c r="AB456" s="199"/>
      <c r="AC456" s="199"/>
      <c r="AD456" s="199"/>
      <c r="AE456" s="199"/>
      <c r="AF456" s="199"/>
      <c r="AG456" s="199"/>
      <c r="AH456" s="199"/>
      <c r="AI456" s="199"/>
    </row>
    <row r="457" spans="1:35" ht="12">
      <c r="A457" s="180" t="str">
        <f t="shared" si="207"/>
        <v>LW7 11050Podstawowy</v>
      </c>
      <c r="B457" s="203" t="s">
        <v>110</v>
      </c>
      <c r="C457" s="168" t="s">
        <v>431</v>
      </c>
      <c r="D457" s="204">
        <v>110</v>
      </c>
      <c r="E457" s="182">
        <v>50</v>
      </c>
      <c r="F457" s="219" t="s">
        <v>2342</v>
      </c>
      <c r="G457" s="206" t="str">
        <f t="shared" si="208"/>
        <v>31,88</v>
      </c>
      <c r="H457" s="206" t="str">
        <f t="shared" si="209"/>
        <v>31,88</v>
      </c>
      <c r="I457" s="206">
        <f t="shared" si="216"/>
        <v>34.879999999999995</v>
      </c>
      <c r="J457" s="219" t="s">
        <v>2410</v>
      </c>
      <c r="K457" s="207" t="str">
        <f t="shared" si="211"/>
        <v>556,53</v>
      </c>
      <c r="L457" s="208">
        <f t="shared" si="212"/>
        <v>557</v>
      </c>
      <c r="M457" s="209">
        <v>1</v>
      </c>
      <c r="N457" s="210">
        <v>60</v>
      </c>
      <c r="O457" s="211">
        <f t="shared" si="213"/>
        <v>617</v>
      </c>
      <c r="P457" s="212">
        <f t="shared" si="217"/>
        <v>617</v>
      </c>
      <c r="Q457" s="180"/>
      <c r="R457" s="180"/>
      <c r="S457" s="184">
        <v>16</v>
      </c>
      <c r="T457" s="184">
        <v>25</v>
      </c>
      <c r="U457" s="184">
        <f t="shared" si="214"/>
        <v>69</v>
      </c>
      <c r="V457" s="204">
        <f t="shared" si="215"/>
        <v>110</v>
      </c>
      <c r="Y457" s="199"/>
      <c r="Z457" s="199"/>
      <c r="AA457" s="199"/>
      <c r="AB457" s="199"/>
      <c r="AC457" s="199"/>
      <c r="AD457" s="199"/>
      <c r="AE457" s="199"/>
      <c r="AF457" s="199"/>
      <c r="AG457" s="199"/>
      <c r="AH457" s="199"/>
      <c r="AI457" s="199"/>
    </row>
    <row r="458" spans="1:35" ht="12">
      <c r="A458" s="180" t="str">
        <f t="shared" si="207"/>
        <v>LW8 11050Podstawowy</v>
      </c>
      <c r="B458" s="203" t="s">
        <v>111</v>
      </c>
      <c r="C458" s="168" t="s">
        <v>431</v>
      </c>
      <c r="D458" s="204">
        <v>110</v>
      </c>
      <c r="E458" s="182">
        <v>50</v>
      </c>
      <c r="F458" s="219" t="s">
        <v>1929</v>
      </c>
      <c r="G458" s="206" t="str">
        <f t="shared" si="208"/>
        <v>33,98</v>
      </c>
      <c r="H458" s="206" t="str">
        <f t="shared" si="209"/>
        <v>33,98</v>
      </c>
      <c r="I458" s="206">
        <f t="shared" si="216"/>
        <v>36.979999999999997</v>
      </c>
      <c r="J458" s="219" t="s">
        <v>2411</v>
      </c>
      <c r="K458" s="207" t="str">
        <f t="shared" si="211"/>
        <v>612,01</v>
      </c>
      <c r="L458" s="208">
        <f t="shared" si="212"/>
        <v>613</v>
      </c>
      <c r="M458" s="209">
        <v>1</v>
      </c>
      <c r="N458" s="210">
        <v>60</v>
      </c>
      <c r="O458" s="211">
        <f t="shared" si="213"/>
        <v>673</v>
      </c>
      <c r="P458" s="212">
        <f t="shared" si="217"/>
        <v>673</v>
      </c>
      <c r="Q458" s="180"/>
      <c r="R458" s="180"/>
      <c r="S458" s="184">
        <v>16</v>
      </c>
      <c r="T458" s="184">
        <v>25</v>
      </c>
      <c r="U458" s="184">
        <f t="shared" si="214"/>
        <v>69</v>
      </c>
      <c r="V458" s="204">
        <f t="shared" si="215"/>
        <v>110</v>
      </c>
      <c r="Y458" s="199"/>
      <c r="Z458" s="199"/>
      <c r="AA458" s="199"/>
      <c r="AB458" s="199"/>
      <c r="AC458" s="199"/>
      <c r="AD458" s="199"/>
      <c r="AE458" s="199"/>
      <c r="AF458" s="199"/>
      <c r="AG458" s="199"/>
      <c r="AH458" s="199"/>
      <c r="AI458" s="199"/>
    </row>
    <row r="459" spans="1:35" ht="12">
      <c r="A459" s="180" t="str">
        <f t="shared" si="207"/>
        <v>LW9 11050Podstawowy</v>
      </c>
      <c r="B459" s="203" t="s">
        <v>112</v>
      </c>
      <c r="C459" s="168" t="s">
        <v>431</v>
      </c>
      <c r="D459" s="204">
        <v>110</v>
      </c>
      <c r="E459" s="182">
        <v>50</v>
      </c>
      <c r="F459" s="219" t="s">
        <v>2343</v>
      </c>
      <c r="G459" s="206" t="str">
        <f t="shared" si="208"/>
        <v>34,91</v>
      </c>
      <c r="H459" s="206" t="str">
        <f t="shared" si="209"/>
        <v>34,91</v>
      </c>
      <c r="I459" s="206">
        <f t="shared" si="216"/>
        <v>37.909999999999997</v>
      </c>
      <c r="J459" s="219" t="s">
        <v>2412</v>
      </c>
      <c r="K459" s="207" t="str">
        <f t="shared" si="211"/>
        <v>666,55</v>
      </c>
      <c r="L459" s="208">
        <f t="shared" si="212"/>
        <v>667</v>
      </c>
      <c r="M459" s="209">
        <v>1</v>
      </c>
      <c r="N459" s="210">
        <v>60</v>
      </c>
      <c r="O459" s="211">
        <f t="shared" si="213"/>
        <v>727</v>
      </c>
      <c r="P459" s="212">
        <f t="shared" si="217"/>
        <v>727</v>
      </c>
      <c r="Q459" s="180"/>
      <c r="R459" s="180"/>
      <c r="S459" s="184">
        <v>16</v>
      </c>
      <c r="T459" s="184">
        <v>25</v>
      </c>
      <c r="U459" s="184">
        <f t="shared" si="214"/>
        <v>69</v>
      </c>
      <c r="V459" s="204">
        <f t="shared" si="215"/>
        <v>110</v>
      </c>
      <c r="Y459" s="199"/>
      <c r="Z459" s="199"/>
      <c r="AA459" s="199"/>
      <c r="AB459" s="199"/>
      <c r="AC459" s="199"/>
      <c r="AD459" s="199"/>
      <c r="AE459" s="199"/>
      <c r="AF459" s="199"/>
      <c r="AG459" s="199"/>
      <c r="AH459" s="199"/>
      <c r="AI459" s="199"/>
    </row>
    <row r="460" spans="1:35" ht="12">
      <c r="A460" s="180" t="str">
        <f t="shared" si="207"/>
        <v>LW10 11050Podstawowy</v>
      </c>
      <c r="B460" s="203" t="s">
        <v>94</v>
      </c>
      <c r="C460" s="168" t="s">
        <v>431</v>
      </c>
      <c r="D460" s="204">
        <v>110</v>
      </c>
      <c r="E460" s="182">
        <v>50</v>
      </c>
      <c r="F460" s="219" t="s">
        <v>2344</v>
      </c>
      <c r="G460" s="206" t="str">
        <f t="shared" si="208"/>
        <v>37,01</v>
      </c>
      <c r="H460" s="206" t="str">
        <f t="shared" si="209"/>
        <v>37,01</v>
      </c>
      <c r="I460" s="206">
        <f t="shared" si="216"/>
        <v>40.01</v>
      </c>
      <c r="J460" s="219" t="s">
        <v>2413</v>
      </c>
      <c r="K460" s="207" t="str">
        <f t="shared" si="211"/>
        <v>721,93</v>
      </c>
      <c r="L460" s="208">
        <f t="shared" si="212"/>
        <v>722</v>
      </c>
      <c r="M460" s="209">
        <v>1</v>
      </c>
      <c r="N460" s="210">
        <v>60</v>
      </c>
      <c r="O460" s="211">
        <f t="shared" si="213"/>
        <v>782</v>
      </c>
      <c r="P460" s="212">
        <f t="shared" si="217"/>
        <v>782</v>
      </c>
      <c r="Q460" s="180"/>
      <c r="R460" s="180"/>
      <c r="S460" s="184">
        <v>16</v>
      </c>
      <c r="T460" s="184">
        <v>25</v>
      </c>
      <c r="U460" s="184">
        <f t="shared" si="214"/>
        <v>69</v>
      </c>
      <c r="V460" s="204">
        <f t="shared" si="215"/>
        <v>110</v>
      </c>
      <c r="Y460" s="199"/>
      <c r="Z460" s="199"/>
      <c r="AA460" s="201"/>
      <c r="AB460" s="202"/>
      <c r="AC460" s="199"/>
      <c r="AD460" s="199"/>
      <c r="AE460" s="199"/>
      <c r="AF460" s="199"/>
      <c r="AG460" s="199"/>
      <c r="AH460" s="199"/>
      <c r="AI460" s="199"/>
    </row>
    <row r="461" spans="1:35" ht="12">
      <c r="A461" s="180" t="str">
        <f t="shared" si="207"/>
        <v>LW11 11050Podstawowy</v>
      </c>
      <c r="B461" s="203" t="s">
        <v>95</v>
      </c>
      <c r="C461" s="168" t="s">
        <v>431</v>
      </c>
      <c r="D461" s="204">
        <v>110</v>
      </c>
      <c r="E461" s="182">
        <v>50</v>
      </c>
      <c r="F461" s="219" t="s">
        <v>2345</v>
      </c>
      <c r="G461" s="206" t="str">
        <f t="shared" si="208"/>
        <v>37</v>
      </c>
      <c r="H461" s="206" t="str">
        <f t="shared" si="209"/>
        <v>37</v>
      </c>
      <c r="I461" s="206">
        <f t="shared" si="216"/>
        <v>40</v>
      </c>
      <c r="J461" s="219" t="s">
        <v>2414</v>
      </c>
      <c r="K461" s="207" t="str">
        <f t="shared" si="211"/>
        <v>601,01</v>
      </c>
      <c r="L461" s="208">
        <f t="shared" si="212"/>
        <v>602</v>
      </c>
      <c r="M461" s="209">
        <v>1</v>
      </c>
      <c r="N461" s="210">
        <v>60</v>
      </c>
      <c r="O461" s="211">
        <f t="shared" si="213"/>
        <v>662</v>
      </c>
      <c r="P461" s="212">
        <f t="shared" si="217"/>
        <v>662</v>
      </c>
      <c r="Q461" s="180"/>
      <c r="R461" s="180"/>
      <c r="S461" s="184">
        <v>16</v>
      </c>
      <c r="T461" s="184">
        <v>25</v>
      </c>
      <c r="U461" s="184">
        <f t="shared" si="214"/>
        <v>69</v>
      </c>
      <c r="V461" s="204">
        <f t="shared" si="215"/>
        <v>110</v>
      </c>
      <c r="Y461" s="199"/>
      <c r="Z461" s="199"/>
      <c r="AA461" s="201"/>
      <c r="AB461" s="202"/>
      <c r="AC461" s="199"/>
      <c r="AD461" s="199"/>
      <c r="AE461" s="199"/>
      <c r="AF461" s="199"/>
      <c r="AG461" s="199"/>
      <c r="AH461" s="199"/>
      <c r="AI461" s="199"/>
    </row>
    <row r="462" spans="1:35" ht="12">
      <c r="A462" s="180" t="str">
        <f t="shared" si="207"/>
        <v>LW12 11050Podstawowy</v>
      </c>
      <c r="B462" s="203" t="s">
        <v>96</v>
      </c>
      <c r="C462" s="168" t="s">
        <v>431</v>
      </c>
      <c r="D462" s="204">
        <v>110</v>
      </c>
      <c r="E462" s="182">
        <v>50</v>
      </c>
      <c r="F462" s="219" t="s">
        <v>2346</v>
      </c>
      <c r="G462" s="206" t="str">
        <f t="shared" si="208"/>
        <v>39,09</v>
      </c>
      <c r="H462" s="206" t="str">
        <f t="shared" si="209"/>
        <v>39,09</v>
      </c>
      <c r="I462" s="206">
        <f t="shared" si="216"/>
        <v>42.09</v>
      </c>
      <c r="J462" s="219" t="s">
        <v>2415</v>
      </c>
      <c r="K462" s="207" t="str">
        <f t="shared" si="211"/>
        <v>694,62</v>
      </c>
      <c r="L462" s="208">
        <f t="shared" si="212"/>
        <v>695</v>
      </c>
      <c r="M462" s="209">
        <v>1</v>
      </c>
      <c r="N462" s="210">
        <v>60</v>
      </c>
      <c r="O462" s="211">
        <f t="shared" si="213"/>
        <v>755</v>
      </c>
      <c r="P462" s="212">
        <f t="shared" si="217"/>
        <v>755</v>
      </c>
      <c r="Q462" s="180"/>
      <c r="R462" s="180"/>
      <c r="S462" s="184">
        <v>16</v>
      </c>
      <c r="T462" s="184">
        <v>25</v>
      </c>
      <c r="U462" s="184">
        <f t="shared" si="214"/>
        <v>79</v>
      </c>
      <c r="V462" s="204">
        <f t="shared" si="215"/>
        <v>120</v>
      </c>
      <c r="Y462" s="199"/>
      <c r="Z462" s="199"/>
      <c r="AA462" s="201"/>
      <c r="AB462" s="202"/>
      <c r="AC462" s="199"/>
      <c r="AD462" s="199"/>
      <c r="AE462" s="199"/>
      <c r="AF462" s="199"/>
      <c r="AG462" s="199"/>
      <c r="AH462" s="199"/>
      <c r="AI462" s="199"/>
    </row>
    <row r="463" spans="1:35" ht="12">
      <c r="A463" s="180" t="str">
        <f t="shared" si="207"/>
        <v>LW13 11050Podstawowy</v>
      </c>
      <c r="B463" s="203" t="s">
        <v>97</v>
      </c>
      <c r="C463" s="168" t="s">
        <v>431</v>
      </c>
      <c r="D463" s="204">
        <v>110</v>
      </c>
      <c r="E463" s="182">
        <v>50</v>
      </c>
      <c r="F463" s="219" t="s">
        <v>2347</v>
      </c>
      <c r="G463" s="206" t="str">
        <f t="shared" si="208"/>
        <v>39,29</v>
      </c>
      <c r="H463" s="206" t="str">
        <f t="shared" si="209"/>
        <v>39,29</v>
      </c>
      <c r="I463" s="206">
        <f t="shared" si="216"/>
        <v>42.29</v>
      </c>
      <c r="J463" s="219" t="s">
        <v>2416</v>
      </c>
      <c r="K463" s="207" t="str">
        <f t="shared" si="211"/>
        <v>704,58</v>
      </c>
      <c r="L463" s="208">
        <f t="shared" si="212"/>
        <v>705</v>
      </c>
      <c r="M463" s="209">
        <v>1</v>
      </c>
      <c r="N463" s="210">
        <v>60</v>
      </c>
      <c r="O463" s="211">
        <f t="shared" si="213"/>
        <v>765</v>
      </c>
      <c r="P463" s="212">
        <f t="shared" si="217"/>
        <v>765</v>
      </c>
      <c r="Q463" s="180"/>
      <c r="R463" s="180"/>
      <c r="S463" s="184">
        <v>16</v>
      </c>
      <c r="T463" s="184">
        <v>25</v>
      </c>
      <c r="U463" s="184">
        <f t="shared" si="214"/>
        <v>79</v>
      </c>
      <c r="V463" s="204">
        <f t="shared" si="215"/>
        <v>120</v>
      </c>
      <c r="Y463" s="199"/>
      <c r="Z463" s="199"/>
      <c r="AA463" s="201"/>
      <c r="AB463" s="202"/>
      <c r="AC463" s="199"/>
      <c r="AD463" s="199"/>
      <c r="AE463" s="199"/>
      <c r="AF463" s="199"/>
      <c r="AG463" s="199"/>
      <c r="AH463" s="199"/>
      <c r="AI463" s="199"/>
    </row>
    <row r="464" spans="1:35" ht="12">
      <c r="A464" s="180" t="str">
        <f t="shared" si="207"/>
        <v>LW14 11050Podstawowy</v>
      </c>
      <c r="B464" s="203" t="s">
        <v>98</v>
      </c>
      <c r="C464" s="168" t="s">
        <v>431</v>
      </c>
      <c r="D464" s="204">
        <v>110</v>
      </c>
      <c r="E464" s="182">
        <v>50</v>
      </c>
      <c r="F464" s="219" t="s">
        <v>2348</v>
      </c>
      <c r="G464" s="206" t="str">
        <f t="shared" si="208"/>
        <v>41,39</v>
      </c>
      <c r="H464" s="206" t="str">
        <f t="shared" si="209"/>
        <v>41,39</v>
      </c>
      <c r="I464" s="206">
        <f t="shared" si="216"/>
        <v>44.39</v>
      </c>
      <c r="J464" s="219" t="s">
        <v>2417</v>
      </c>
      <c r="K464" s="207" t="str">
        <f t="shared" si="211"/>
        <v>782,37</v>
      </c>
      <c r="L464" s="208">
        <f t="shared" si="212"/>
        <v>783</v>
      </c>
      <c r="M464" s="209">
        <v>1</v>
      </c>
      <c r="N464" s="210">
        <v>60</v>
      </c>
      <c r="O464" s="211">
        <f t="shared" si="213"/>
        <v>843</v>
      </c>
      <c r="P464" s="212">
        <f t="shared" si="217"/>
        <v>843</v>
      </c>
      <c r="Q464" s="180"/>
      <c r="R464" s="180"/>
      <c r="S464" s="184">
        <v>16</v>
      </c>
      <c r="T464" s="184">
        <v>25</v>
      </c>
      <c r="U464" s="184">
        <f t="shared" si="214"/>
        <v>79</v>
      </c>
      <c r="V464" s="204">
        <f t="shared" si="215"/>
        <v>120</v>
      </c>
      <c r="Y464" s="199"/>
      <c r="Z464" s="199"/>
      <c r="AA464" s="201"/>
      <c r="AB464" s="202"/>
      <c r="AC464" s="199"/>
      <c r="AD464" s="199"/>
      <c r="AE464" s="199"/>
      <c r="AF464" s="199"/>
      <c r="AG464" s="199"/>
      <c r="AH464" s="199"/>
      <c r="AI464" s="199"/>
    </row>
    <row r="465" spans="1:35" ht="12">
      <c r="A465" s="180" t="str">
        <f t="shared" si="207"/>
        <v>LW15 11050Podstawowy</v>
      </c>
      <c r="B465" s="203" t="s">
        <v>99</v>
      </c>
      <c r="C465" s="168" t="s">
        <v>431</v>
      </c>
      <c r="D465" s="204">
        <v>110</v>
      </c>
      <c r="E465" s="182">
        <v>50</v>
      </c>
      <c r="F465" s="219" t="s">
        <v>2349</v>
      </c>
      <c r="G465" s="206" t="str">
        <f t="shared" si="208"/>
        <v>36,24</v>
      </c>
      <c r="H465" s="206" t="str">
        <f t="shared" si="209"/>
        <v>36,24</v>
      </c>
      <c r="I465" s="206">
        <f t="shared" si="216"/>
        <v>39.24</v>
      </c>
      <c r="J465" s="219" t="s">
        <v>2418</v>
      </c>
      <c r="K465" s="207" t="str">
        <f t="shared" si="211"/>
        <v>564,49</v>
      </c>
      <c r="L465" s="208">
        <f t="shared" si="212"/>
        <v>565</v>
      </c>
      <c r="M465" s="209">
        <v>1</v>
      </c>
      <c r="N465" s="210">
        <v>60</v>
      </c>
      <c r="O465" s="211">
        <f t="shared" si="213"/>
        <v>625</v>
      </c>
      <c r="P465" s="212">
        <f t="shared" si="217"/>
        <v>625</v>
      </c>
      <c r="Q465" s="180"/>
      <c r="R465" s="180"/>
      <c r="S465" s="184">
        <v>16</v>
      </c>
      <c r="T465" s="184">
        <v>25</v>
      </c>
      <c r="U465" s="184">
        <f t="shared" si="214"/>
        <v>69</v>
      </c>
      <c r="V465" s="204">
        <f t="shared" si="215"/>
        <v>110</v>
      </c>
      <c r="Y465" s="199"/>
      <c r="Z465" s="199"/>
      <c r="AA465" s="201"/>
      <c r="AB465" s="202"/>
      <c r="AC465" s="199"/>
      <c r="AD465" s="199"/>
      <c r="AE465" s="199"/>
      <c r="AF465" s="199"/>
      <c r="AG465" s="199"/>
      <c r="AH465" s="199"/>
      <c r="AI465" s="199"/>
    </row>
    <row r="466" spans="1:35" ht="12">
      <c r="A466" s="180" t="str">
        <f t="shared" si="207"/>
        <v>LW16 11050Podstawowy</v>
      </c>
      <c r="B466" s="203" t="s">
        <v>100</v>
      </c>
      <c r="C466" s="168" t="s">
        <v>431</v>
      </c>
      <c r="D466" s="204">
        <v>110</v>
      </c>
      <c r="E466" s="182">
        <v>50</v>
      </c>
      <c r="F466" s="219" t="s">
        <v>2350</v>
      </c>
      <c r="G466" s="206" t="str">
        <f t="shared" si="208"/>
        <v>38,37</v>
      </c>
      <c r="H466" s="206" t="str">
        <f t="shared" si="209"/>
        <v>38,37</v>
      </c>
      <c r="I466" s="206">
        <f t="shared" si="216"/>
        <v>41.37</v>
      </c>
      <c r="J466" s="219" t="s">
        <v>2419</v>
      </c>
      <c r="K466" s="207" t="str">
        <f t="shared" si="211"/>
        <v>688,32</v>
      </c>
      <c r="L466" s="208">
        <f t="shared" si="212"/>
        <v>689</v>
      </c>
      <c r="M466" s="209">
        <v>1</v>
      </c>
      <c r="N466" s="210">
        <v>60</v>
      </c>
      <c r="O466" s="211">
        <f t="shared" si="213"/>
        <v>749</v>
      </c>
      <c r="P466" s="212">
        <f t="shared" si="217"/>
        <v>749</v>
      </c>
      <c r="Q466" s="180"/>
      <c r="R466" s="180"/>
      <c r="S466" s="184">
        <v>16</v>
      </c>
      <c r="T466" s="184">
        <v>25</v>
      </c>
      <c r="U466" s="184">
        <f t="shared" si="214"/>
        <v>79</v>
      </c>
      <c r="V466" s="204">
        <f t="shared" si="215"/>
        <v>120</v>
      </c>
      <c r="Y466" s="199"/>
      <c r="Z466" s="199"/>
      <c r="AA466" s="199"/>
      <c r="AB466" s="199"/>
      <c r="AC466" s="199"/>
      <c r="AD466" s="199"/>
      <c r="AE466" s="199"/>
      <c r="AF466" s="199"/>
      <c r="AG466" s="199"/>
      <c r="AH466" s="199"/>
      <c r="AI466" s="199"/>
    </row>
    <row r="467" spans="1:35" ht="12">
      <c r="A467" s="180" t="str">
        <f t="shared" si="207"/>
        <v>LW17 11050Podstawowy</v>
      </c>
      <c r="B467" s="203" t="s">
        <v>101</v>
      </c>
      <c r="C467" s="168" t="s">
        <v>431</v>
      </c>
      <c r="D467" s="204">
        <v>110</v>
      </c>
      <c r="E467" s="182">
        <v>50</v>
      </c>
      <c r="F467" s="219" t="s">
        <v>2351</v>
      </c>
      <c r="G467" s="206" t="str">
        <f t="shared" si="208"/>
        <v>40,63</v>
      </c>
      <c r="H467" s="206" t="str">
        <f t="shared" si="209"/>
        <v>40,63</v>
      </c>
      <c r="I467" s="206">
        <f t="shared" si="216"/>
        <v>43.63</v>
      </c>
      <c r="J467" s="219" t="s">
        <v>2420</v>
      </c>
      <c r="K467" s="207" t="str">
        <f t="shared" si="211"/>
        <v>779,42</v>
      </c>
      <c r="L467" s="208">
        <f t="shared" si="212"/>
        <v>780</v>
      </c>
      <c r="M467" s="209">
        <v>1</v>
      </c>
      <c r="N467" s="210">
        <v>60</v>
      </c>
      <c r="O467" s="211">
        <f t="shared" si="213"/>
        <v>840</v>
      </c>
      <c r="P467" s="212">
        <f t="shared" si="217"/>
        <v>840</v>
      </c>
      <c r="Q467" s="180"/>
      <c r="R467" s="180"/>
      <c r="S467" s="184">
        <v>16</v>
      </c>
      <c r="T467" s="184">
        <v>25</v>
      </c>
      <c r="U467" s="184">
        <f t="shared" si="214"/>
        <v>79</v>
      </c>
      <c r="V467" s="204">
        <f t="shared" si="215"/>
        <v>120</v>
      </c>
      <c r="Y467" s="199"/>
      <c r="Z467" s="199"/>
      <c r="AA467" s="199"/>
      <c r="AB467" s="201"/>
      <c r="AC467" s="199"/>
      <c r="AD467" s="199"/>
      <c r="AE467" s="199"/>
      <c r="AF467" s="199"/>
      <c r="AG467" s="199"/>
      <c r="AH467" s="199"/>
      <c r="AI467" s="199"/>
    </row>
    <row r="468" spans="1:35" ht="11.25" customHeight="1">
      <c r="A468" s="180" t="str">
        <f t="shared" si="207"/>
        <v>LW18 11050Podstawowy</v>
      </c>
      <c r="B468" s="203" t="s">
        <v>102</v>
      </c>
      <c r="C468" s="168" t="s">
        <v>431</v>
      </c>
      <c r="D468" s="204">
        <v>110</v>
      </c>
      <c r="E468" s="182">
        <v>50</v>
      </c>
      <c r="F468" s="219" t="s">
        <v>2352</v>
      </c>
      <c r="G468" s="206" t="str">
        <f t="shared" si="208"/>
        <v>42,72</v>
      </c>
      <c r="H468" s="206" t="str">
        <f t="shared" si="209"/>
        <v>42,72</v>
      </c>
      <c r="I468" s="206">
        <f t="shared" si="216"/>
        <v>45.72</v>
      </c>
      <c r="J468" s="219" t="s">
        <v>2421</v>
      </c>
      <c r="K468" s="207" t="str">
        <f t="shared" si="211"/>
        <v>822,07</v>
      </c>
      <c r="L468" s="208">
        <f t="shared" si="212"/>
        <v>823</v>
      </c>
      <c r="M468" s="209">
        <v>1</v>
      </c>
      <c r="N468" s="210">
        <v>60</v>
      </c>
      <c r="O468" s="211">
        <f t="shared" si="213"/>
        <v>883</v>
      </c>
      <c r="P468" s="212">
        <f t="shared" si="217"/>
        <v>883</v>
      </c>
      <c r="Q468" s="180"/>
      <c r="R468" s="180"/>
      <c r="S468" s="184">
        <v>16</v>
      </c>
      <c r="T468" s="184">
        <v>25</v>
      </c>
      <c r="U468" s="184">
        <f t="shared" si="214"/>
        <v>79</v>
      </c>
      <c r="V468" s="204">
        <f t="shared" si="215"/>
        <v>120</v>
      </c>
      <c r="Y468" s="199"/>
      <c r="Z468" s="199"/>
      <c r="AA468" s="199"/>
      <c r="AB468" s="199"/>
      <c r="AC468" s="199"/>
      <c r="AD468" s="199"/>
      <c r="AE468" s="199"/>
      <c r="AF468" s="199"/>
      <c r="AG468" s="199"/>
      <c r="AH468" s="199"/>
      <c r="AI468" s="199"/>
    </row>
    <row r="469" spans="1:35" ht="12">
      <c r="A469" s="180" t="str">
        <f t="shared" si="207"/>
        <v>LW19 11050Podstawowy</v>
      </c>
      <c r="B469" s="203" t="s">
        <v>103</v>
      </c>
      <c r="C469" s="168" t="s">
        <v>431</v>
      </c>
      <c r="D469" s="204">
        <v>110</v>
      </c>
      <c r="E469" s="182">
        <v>50</v>
      </c>
      <c r="F469" s="219" t="s">
        <v>2353</v>
      </c>
      <c r="G469" s="206" t="str">
        <f t="shared" si="208"/>
        <v>37,61</v>
      </c>
      <c r="H469" s="206" t="str">
        <f t="shared" si="209"/>
        <v>37,61</v>
      </c>
      <c r="I469" s="206">
        <f t="shared" ref="I469:I484" si="218">H469+3</f>
        <v>40.61</v>
      </c>
      <c r="J469" s="219" t="s">
        <v>2422</v>
      </c>
      <c r="K469" s="207" t="str">
        <f t="shared" si="211"/>
        <v>647,16</v>
      </c>
      <c r="L469" s="208">
        <f t="shared" si="212"/>
        <v>648</v>
      </c>
      <c r="M469" s="209">
        <v>1</v>
      </c>
      <c r="N469" s="210">
        <v>60</v>
      </c>
      <c r="O469" s="211">
        <f t="shared" si="213"/>
        <v>708</v>
      </c>
      <c r="P469" s="212">
        <f t="shared" si="217"/>
        <v>708</v>
      </c>
      <c r="Q469" s="180"/>
      <c r="R469" s="180"/>
      <c r="S469" s="184">
        <v>16</v>
      </c>
      <c r="T469" s="184">
        <v>25</v>
      </c>
      <c r="U469" s="184">
        <f t="shared" si="214"/>
        <v>79</v>
      </c>
      <c r="V469" s="204">
        <f t="shared" si="215"/>
        <v>120</v>
      </c>
      <c r="Y469" s="199"/>
      <c r="Z469" s="199"/>
      <c r="AA469" s="199"/>
      <c r="AB469" s="199"/>
      <c r="AC469" s="199"/>
      <c r="AD469" s="199"/>
      <c r="AE469" s="199"/>
      <c r="AF469" s="199"/>
      <c r="AG469" s="199"/>
      <c r="AH469" s="199"/>
      <c r="AI469" s="199"/>
    </row>
    <row r="470" spans="1:35" ht="12">
      <c r="A470" s="180" t="str">
        <f t="shared" si="207"/>
        <v>LW20 11050Podstawowy</v>
      </c>
      <c r="B470" s="203" t="s">
        <v>105</v>
      </c>
      <c r="C470" s="168" t="s">
        <v>431</v>
      </c>
      <c r="D470" s="204">
        <v>110</v>
      </c>
      <c r="E470" s="182">
        <v>50</v>
      </c>
      <c r="F470" s="219" t="s">
        <v>2354</v>
      </c>
      <c r="G470" s="206" t="str">
        <f t="shared" si="208"/>
        <v>39,74</v>
      </c>
      <c r="H470" s="206" t="str">
        <f t="shared" si="209"/>
        <v>39,74</v>
      </c>
      <c r="I470" s="206">
        <f t="shared" si="218"/>
        <v>42.74</v>
      </c>
      <c r="J470" s="219" t="s">
        <v>2423</v>
      </c>
      <c r="K470" s="207" t="str">
        <f t="shared" si="211"/>
        <v>725,32</v>
      </c>
      <c r="L470" s="208">
        <f t="shared" si="212"/>
        <v>726</v>
      </c>
      <c r="M470" s="209">
        <v>1</v>
      </c>
      <c r="N470" s="210">
        <v>60</v>
      </c>
      <c r="O470" s="211">
        <f t="shared" si="213"/>
        <v>786</v>
      </c>
      <c r="P470" s="212">
        <f t="shared" si="217"/>
        <v>786</v>
      </c>
      <c r="Q470" s="180"/>
      <c r="R470" s="180"/>
      <c r="S470" s="184">
        <v>16</v>
      </c>
      <c r="T470" s="184">
        <v>25</v>
      </c>
      <c r="U470" s="184">
        <f t="shared" si="214"/>
        <v>79</v>
      </c>
      <c r="V470" s="204">
        <f t="shared" si="215"/>
        <v>120</v>
      </c>
      <c r="Y470" s="199"/>
      <c r="Z470" s="199"/>
      <c r="AA470" s="199"/>
      <c r="AB470" s="199"/>
      <c r="AC470" s="199"/>
      <c r="AD470" s="199"/>
      <c r="AE470" s="199"/>
      <c r="AF470" s="199"/>
      <c r="AG470" s="199"/>
      <c r="AH470" s="199"/>
      <c r="AI470" s="199"/>
    </row>
    <row r="471" spans="1:35" ht="12">
      <c r="A471" s="180" t="str">
        <f t="shared" si="207"/>
        <v>LW2511050Podstawowy</v>
      </c>
      <c r="B471" s="203" t="s">
        <v>559</v>
      </c>
      <c r="C471" s="168" t="s">
        <v>431</v>
      </c>
      <c r="D471" s="204">
        <v>110</v>
      </c>
      <c r="E471" s="182">
        <v>50</v>
      </c>
      <c r="F471" s="219" t="s">
        <v>2355</v>
      </c>
      <c r="G471" s="206" t="str">
        <f t="shared" si="208"/>
        <v>30,24</v>
      </c>
      <c r="H471" s="206" t="str">
        <f t="shared" si="209"/>
        <v>30,24</v>
      </c>
      <c r="I471" s="206">
        <f t="shared" si="218"/>
        <v>33.239999999999995</v>
      </c>
      <c r="J471" s="219" t="s">
        <v>2424</v>
      </c>
      <c r="K471" s="207" t="str">
        <f t="shared" si="211"/>
        <v>570,59</v>
      </c>
      <c r="L471" s="208">
        <f t="shared" si="212"/>
        <v>571</v>
      </c>
      <c r="M471" s="209">
        <v>1</v>
      </c>
      <c r="N471" s="210">
        <v>60</v>
      </c>
      <c r="O471" s="211">
        <f t="shared" si="213"/>
        <v>631</v>
      </c>
      <c r="P471" s="212">
        <f t="shared" si="217"/>
        <v>631</v>
      </c>
      <c r="Q471" s="180"/>
      <c r="R471" s="180"/>
      <c r="S471" s="184">
        <v>16</v>
      </c>
      <c r="T471" s="184">
        <v>25</v>
      </c>
      <c r="U471" s="184">
        <f t="shared" si="214"/>
        <v>69</v>
      </c>
      <c r="V471" s="204">
        <f t="shared" si="215"/>
        <v>110</v>
      </c>
      <c r="Y471" s="199"/>
      <c r="Z471" s="199"/>
      <c r="AA471" s="199"/>
      <c r="AB471" s="199"/>
      <c r="AC471" s="199"/>
      <c r="AD471" s="199"/>
      <c r="AE471" s="199"/>
      <c r="AF471" s="199"/>
      <c r="AG471" s="199"/>
      <c r="AH471" s="199"/>
      <c r="AI471" s="199"/>
    </row>
    <row r="472" spans="1:35" ht="12">
      <c r="A472" s="180" t="str">
        <f t="shared" si="207"/>
        <v>LW2611050Podstawowy</v>
      </c>
      <c r="B472" s="203" t="s">
        <v>560</v>
      </c>
      <c r="C472" s="168" t="s">
        <v>431</v>
      </c>
      <c r="D472" s="204">
        <v>110</v>
      </c>
      <c r="E472" s="182">
        <v>50</v>
      </c>
      <c r="F472" s="219" t="s">
        <v>2356</v>
      </c>
      <c r="G472" s="206" t="str">
        <f t="shared" si="208"/>
        <v>32,37</v>
      </c>
      <c r="H472" s="206" t="str">
        <f t="shared" si="209"/>
        <v>32,37</v>
      </c>
      <c r="I472" s="206">
        <f t="shared" si="218"/>
        <v>35.369999999999997</v>
      </c>
      <c r="J472" s="219" t="s">
        <v>2425</v>
      </c>
      <c r="K472" s="207" t="str">
        <f t="shared" si="211"/>
        <v>679,69</v>
      </c>
      <c r="L472" s="208">
        <f t="shared" si="212"/>
        <v>680</v>
      </c>
      <c r="M472" s="209">
        <v>1</v>
      </c>
      <c r="N472" s="210">
        <v>60</v>
      </c>
      <c r="O472" s="211">
        <f t="shared" si="213"/>
        <v>740</v>
      </c>
      <c r="P472" s="212">
        <f t="shared" si="217"/>
        <v>740</v>
      </c>
      <c r="Q472" s="180"/>
      <c r="R472" s="180"/>
      <c r="S472" s="184">
        <v>16</v>
      </c>
      <c r="T472" s="184">
        <v>25</v>
      </c>
      <c r="U472" s="184">
        <f t="shared" si="214"/>
        <v>69</v>
      </c>
      <c r="V472" s="204">
        <f t="shared" si="215"/>
        <v>110</v>
      </c>
      <c r="Y472" s="199"/>
      <c r="Z472" s="199"/>
      <c r="AA472" s="199"/>
      <c r="AB472" s="199"/>
      <c r="AC472" s="199"/>
      <c r="AD472" s="199"/>
      <c r="AE472" s="199"/>
      <c r="AF472" s="199"/>
      <c r="AG472" s="199"/>
      <c r="AH472" s="199"/>
      <c r="AI472" s="199"/>
    </row>
    <row r="473" spans="1:35" ht="12">
      <c r="A473" s="180" t="str">
        <f t="shared" si="207"/>
        <v>LW2711050Podstawowy</v>
      </c>
      <c r="B473" s="203" t="s">
        <v>1738</v>
      </c>
      <c r="C473" s="168" t="s">
        <v>431</v>
      </c>
      <c r="D473" s="204">
        <v>110</v>
      </c>
      <c r="E473" s="182">
        <v>50</v>
      </c>
      <c r="F473" s="219" t="s">
        <v>2357</v>
      </c>
      <c r="G473" s="206" t="str">
        <f t="shared" si="208"/>
        <v>33,63</v>
      </c>
      <c r="H473" s="206" t="str">
        <f t="shared" si="209"/>
        <v>33,63</v>
      </c>
      <c r="I473" s="206">
        <f t="shared" si="218"/>
        <v>36.630000000000003</v>
      </c>
      <c r="J473" s="219" t="s">
        <v>2426</v>
      </c>
      <c r="K473" s="207" t="str">
        <f t="shared" si="211"/>
        <v>658,55</v>
      </c>
      <c r="L473" s="208">
        <f t="shared" si="212"/>
        <v>659</v>
      </c>
      <c r="M473" s="209">
        <v>1</v>
      </c>
      <c r="N473" s="210">
        <v>60</v>
      </c>
      <c r="O473" s="211">
        <f t="shared" si="213"/>
        <v>719</v>
      </c>
      <c r="P473" s="212">
        <f t="shared" si="217"/>
        <v>719</v>
      </c>
      <c r="Q473" s="180"/>
      <c r="R473" s="180"/>
      <c r="S473" s="184">
        <v>16</v>
      </c>
      <c r="T473" s="184">
        <v>25</v>
      </c>
      <c r="U473" s="184">
        <f t="shared" si="214"/>
        <v>69</v>
      </c>
      <c r="V473" s="204">
        <f t="shared" si="215"/>
        <v>110</v>
      </c>
      <c r="Y473" s="199"/>
      <c r="Z473" s="199"/>
      <c r="AA473" s="199"/>
      <c r="AB473" s="199"/>
      <c r="AC473" s="199"/>
      <c r="AD473" s="199"/>
      <c r="AE473" s="199"/>
      <c r="AF473" s="199"/>
      <c r="AG473" s="199"/>
      <c r="AH473" s="199"/>
      <c r="AI473" s="199"/>
    </row>
    <row r="474" spans="1:35" ht="12">
      <c r="A474" s="180" t="str">
        <f t="shared" si="207"/>
        <v>LW2811050Podstawowy</v>
      </c>
      <c r="B474" s="203" t="s">
        <v>1739</v>
      </c>
      <c r="C474" s="168" t="s">
        <v>431</v>
      </c>
      <c r="D474" s="204">
        <v>110</v>
      </c>
      <c r="E474" s="182">
        <v>50</v>
      </c>
      <c r="F474" s="219" t="s">
        <v>2358</v>
      </c>
      <c r="G474" s="206" t="str">
        <f t="shared" si="208"/>
        <v>35,87</v>
      </c>
      <c r="H474" s="206" t="str">
        <f t="shared" si="209"/>
        <v>35,87</v>
      </c>
      <c r="I474" s="206">
        <f t="shared" si="218"/>
        <v>38.869999999999997</v>
      </c>
      <c r="J474" s="219" t="s">
        <v>2427</v>
      </c>
      <c r="K474" s="207" t="str">
        <f t="shared" si="211"/>
        <v>787,59</v>
      </c>
      <c r="L474" s="208">
        <f t="shared" si="212"/>
        <v>788</v>
      </c>
      <c r="M474" s="209">
        <v>1</v>
      </c>
      <c r="N474" s="210">
        <v>60</v>
      </c>
      <c r="O474" s="211">
        <f t="shared" si="213"/>
        <v>848</v>
      </c>
      <c r="P474" s="212">
        <f t="shared" si="217"/>
        <v>848</v>
      </c>
      <c r="Q474" s="180"/>
      <c r="R474" s="180"/>
      <c r="S474" s="184">
        <v>16</v>
      </c>
      <c r="T474" s="184">
        <v>25</v>
      </c>
      <c r="U474" s="184">
        <f t="shared" si="214"/>
        <v>69</v>
      </c>
      <c r="V474" s="204">
        <f t="shared" si="215"/>
        <v>110</v>
      </c>
      <c r="Y474" s="199"/>
      <c r="Z474" s="199"/>
      <c r="AA474" s="199"/>
      <c r="AB474" s="199"/>
      <c r="AC474" s="199"/>
      <c r="AD474" s="199"/>
      <c r="AE474" s="199"/>
      <c r="AF474" s="199"/>
      <c r="AG474" s="199"/>
      <c r="AH474" s="199"/>
      <c r="AI474" s="199"/>
    </row>
    <row r="475" spans="1:35" ht="12">
      <c r="A475" s="180" t="str">
        <f t="shared" si="207"/>
        <v>LW2911050Podstawowy</v>
      </c>
      <c r="B475" s="203" t="s">
        <v>1740</v>
      </c>
      <c r="C475" s="168" t="s">
        <v>431</v>
      </c>
      <c r="D475" s="204">
        <v>110</v>
      </c>
      <c r="E475" s="182">
        <v>50</v>
      </c>
      <c r="F475" s="219" t="s">
        <v>2359</v>
      </c>
      <c r="G475" s="206" t="str">
        <f t="shared" si="208"/>
        <v>39,14</v>
      </c>
      <c r="H475" s="206" t="str">
        <f t="shared" si="209"/>
        <v>39,14</v>
      </c>
      <c r="I475" s="206">
        <f t="shared" si="218"/>
        <v>42.14</v>
      </c>
      <c r="J475" s="219" t="s">
        <v>2169</v>
      </c>
      <c r="K475" s="207" t="str">
        <f t="shared" si="211"/>
        <v>731,81</v>
      </c>
      <c r="L475" s="208">
        <f t="shared" si="212"/>
        <v>732</v>
      </c>
      <c r="M475" s="209">
        <v>1</v>
      </c>
      <c r="N475" s="210">
        <v>60</v>
      </c>
      <c r="O475" s="211">
        <f t="shared" si="213"/>
        <v>792</v>
      </c>
      <c r="P475" s="212">
        <f t="shared" si="217"/>
        <v>792</v>
      </c>
      <c r="Q475" s="180"/>
      <c r="R475" s="180"/>
      <c r="S475" s="184">
        <v>16</v>
      </c>
      <c r="T475" s="184">
        <v>25</v>
      </c>
      <c r="U475" s="184">
        <f t="shared" si="214"/>
        <v>79</v>
      </c>
      <c r="V475" s="204">
        <f t="shared" si="215"/>
        <v>120</v>
      </c>
      <c r="Y475" s="199"/>
      <c r="Z475" s="199"/>
      <c r="AA475" s="199"/>
      <c r="AB475" s="199"/>
      <c r="AC475" s="199"/>
      <c r="AD475" s="199"/>
      <c r="AE475" s="199"/>
      <c r="AF475" s="199"/>
      <c r="AG475" s="199"/>
      <c r="AH475" s="199"/>
      <c r="AI475" s="199"/>
    </row>
    <row r="476" spans="1:35" ht="12">
      <c r="A476" s="180" t="str">
        <f t="shared" si="207"/>
        <v>LW3011050Podstawowy</v>
      </c>
      <c r="B476" s="203" t="s">
        <v>1742</v>
      </c>
      <c r="C476" s="168" t="s">
        <v>431</v>
      </c>
      <c r="D476" s="204">
        <v>110</v>
      </c>
      <c r="E476" s="182">
        <v>50</v>
      </c>
      <c r="F476" s="219" t="s">
        <v>2348</v>
      </c>
      <c r="G476" s="206" t="str">
        <f t="shared" si="208"/>
        <v>41,39</v>
      </c>
      <c r="H476" s="206" t="str">
        <f t="shared" si="209"/>
        <v>41,39</v>
      </c>
      <c r="I476" s="206">
        <f t="shared" si="218"/>
        <v>44.39</v>
      </c>
      <c r="J476" s="219" t="s">
        <v>2428</v>
      </c>
      <c r="K476" s="207" t="str">
        <f t="shared" si="211"/>
        <v>902,45</v>
      </c>
      <c r="L476" s="208">
        <f t="shared" si="212"/>
        <v>903</v>
      </c>
      <c r="M476" s="209">
        <v>1</v>
      </c>
      <c r="N476" s="210">
        <v>60</v>
      </c>
      <c r="O476" s="211">
        <f t="shared" si="213"/>
        <v>963</v>
      </c>
      <c r="P476" s="212">
        <f t="shared" si="217"/>
        <v>963</v>
      </c>
      <c r="Q476" s="180"/>
      <c r="R476" s="180"/>
      <c r="S476" s="184">
        <v>16</v>
      </c>
      <c r="T476" s="184">
        <v>25</v>
      </c>
      <c r="U476" s="184">
        <f t="shared" si="214"/>
        <v>79</v>
      </c>
      <c r="V476" s="204">
        <f t="shared" si="215"/>
        <v>120</v>
      </c>
      <c r="Y476" s="199"/>
      <c r="Z476" s="199"/>
      <c r="AA476" s="199"/>
      <c r="AB476" s="199"/>
      <c r="AC476" s="199"/>
      <c r="AD476" s="199"/>
      <c r="AE476" s="199"/>
      <c r="AF476" s="199"/>
      <c r="AG476" s="199"/>
      <c r="AH476" s="199"/>
      <c r="AI476" s="199"/>
    </row>
    <row r="477" spans="1:35" ht="12">
      <c r="A477" s="180" t="str">
        <f t="shared" si="207"/>
        <v>LW3111050Podstawowy</v>
      </c>
      <c r="B477" s="203" t="s">
        <v>1743</v>
      </c>
      <c r="C477" s="168" t="s">
        <v>431</v>
      </c>
      <c r="D477" s="204">
        <v>110</v>
      </c>
      <c r="E477" s="182">
        <v>50</v>
      </c>
      <c r="F477" s="219" t="s">
        <v>2360</v>
      </c>
      <c r="G477" s="206" t="str">
        <f t="shared" si="208"/>
        <v>43,2</v>
      </c>
      <c r="H477" s="206" t="str">
        <f t="shared" si="209"/>
        <v>43,2</v>
      </c>
      <c r="I477" s="206">
        <f t="shared" si="218"/>
        <v>46.2</v>
      </c>
      <c r="J477" s="219" t="s">
        <v>2429</v>
      </c>
      <c r="K477" s="207" t="str">
        <f t="shared" si="211"/>
        <v>874,79</v>
      </c>
      <c r="L477" s="208">
        <f t="shared" si="212"/>
        <v>875</v>
      </c>
      <c r="M477" s="209">
        <v>1</v>
      </c>
      <c r="N477" s="210">
        <v>60</v>
      </c>
      <c r="O477" s="211">
        <f t="shared" si="213"/>
        <v>935</v>
      </c>
      <c r="P477" s="212">
        <f t="shared" si="217"/>
        <v>935</v>
      </c>
      <c r="Q477" s="180"/>
      <c r="R477" s="180"/>
      <c r="S477" s="184">
        <v>16</v>
      </c>
      <c r="T477" s="184">
        <v>25</v>
      </c>
      <c r="U477" s="184">
        <f t="shared" si="214"/>
        <v>79</v>
      </c>
      <c r="V477" s="204">
        <f t="shared" si="215"/>
        <v>120</v>
      </c>
      <c r="Y477" s="199"/>
      <c r="Z477" s="199"/>
      <c r="AA477" s="199"/>
      <c r="AB477" s="199"/>
      <c r="AC477" s="199"/>
      <c r="AD477" s="199"/>
      <c r="AE477" s="199"/>
      <c r="AF477" s="199"/>
      <c r="AG477" s="199"/>
      <c r="AH477" s="199"/>
      <c r="AI477" s="199"/>
    </row>
    <row r="478" spans="1:35" ht="12">
      <c r="A478" s="180" t="str">
        <f t="shared" si="207"/>
        <v>LW3211050Podstawowy</v>
      </c>
      <c r="B478" s="203" t="s">
        <v>1744</v>
      </c>
      <c r="C478" s="168" t="s">
        <v>431</v>
      </c>
      <c r="D478" s="204">
        <v>110</v>
      </c>
      <c r="E478" s="182">
        <v>50</v>
      </c>
      <c r="F478" s="219" t="s">
        <v>2361</v>
      </c>
      <c r="G478" s="206" t="str">
        <f t="shared" si="208"/>
        <v>45,45</v>
      </c>
      <c r="H478" s="206" t="str">
        <f t="shared" si="209"/>
        <v>45,45</v>
      </c>
      <c r="I478" s="206">
        <f t="shared" si="218"/>
        <v>48.45</v>
      </c>
      <c r="J478" s="219" t="s">
        <v>2430</v>
      </c>
      <c r="K478" s="207" t="str">
        <f t="shared" si="211"/>
        <v>1007,20</v>
      </c>
      <c r="L478" s="208">
        <f t="shared" si="212"/>
        <v>1008</v>
      </c>
      <c r="M478" s="209">
        <v>1</v>
      </c>
      <c r="N478" s="210">
        <v>60</v>
      </c>
      <c r="O478" s="211">
        <f t="shared" si="213"/>
        <v>1068</v>
      </c>
      <c r="P478" s="212">
        <f t="shared" si="217"/>
        <v>1068</v>
      </c>
      <c r="Q478" s="180"/>
      <c r="R478" s="180"/>
      <c r="S478" s="184">
        <v>16</v>
      </c>
      <c r="T478" s="184">
        <v>25</v>
      </c>
      <c r="U478" s="184">
        <f t="shared" si="214"/>
        <v>79</v>
      </c>
      <c r="V478" s="204">
        <f t="shared" si="215"/>
        <v>120</v>
      </c>
      <c r="Y478" s="199"/>
      <c r="Z478" s="199"/>
      <c r="AA478" s="199"/>
      <c r="AB478" s="199"/>
      <c r="AC478" s="199"/>
      <c r="AD478" s="199"/>
      <c r="AE478" s="199"/>
      <c r="AF478" s="199"/>
      <c r="AG478" s="199"/>
      <c r="AH478" s="199"/>
      <c r="AI478" s="199"/>
    </row>
    <row r="479" spans="1:35" ht="12">
      <c r="A479" s="180" t="str">
        <f t="shared" si="207"/>
        <v>LW3311050Podstawowy</v>
      </c>
      <c r="B479" s="203" t="s">
        <v>1745</v>
      </c>
      <c r="C479" s="168" t="s">
        <v>431</v>
      </c>
      <c r="D479" s="204">
        <v>110</v>
      </c>
      <c r="E479" s="182">
        <v>50</v>
      </c>
      <c r="F479" s="219" t="s">
        <v>2152</v>
      </c>
      <c r="G479" s="206" t="str">
        <f t="shared" si="208"/>
        <v>46,48</v>
      </c>
      <c r="H479" s="206" t="str">
        <f t="shared" si="209"/>
        <v>46,48</v>
      </c>
      <c r="I479" s="206">
        <f t="shared" si="218"/>
        <v>49.48</v>
      </c>
      <c r="J479" s="219" t="s">
        <v>2431</v>
      </c>
      <c r="K479" s="207" t="str">
        <f t="shared" si="211"/>
        <v>844,30</v>
      </c>
      <c r="L479" s="208">
        <f t="shared" si="212"/>
        <v>845</v>
      </c>
      <c r="M479" s="209">
        <v>1</v>
      </c>
      <c r="N479" s="210">
        <v>60</v>
      </c>
      <c r="O479" s="211">
        <f t="shared" si="213"/>
        <v>905</v>
      </c>
      <c r="P479" s="212">
        <f t="shared" si="217"/>
        <v>905</v>
      </c>
      <c r="Q479" s="180"/>
      <c r="R479" s="180"/>
      <c r="S479" s="184">
        <v>16</v>
      </c>
      <c r="T479" s="184">
        <v>25</v>
      </c>
      <c r="U479" s="184">
        <f t="shared" si="214"/>
        <v>79</v>
      </c>
      <c r="V479" s="204">
        <f t="shared" si="215"/>
        <v>120</v>
      </c>
      <c r="Y479" s="199"/>
      <c r="Z479" s="199"/>
      <c r="AA479" s="199"/>
      <c r="AB479" s="199"/>
      <c r="AC479" s="199"/>
      <c r="AD479" s="199"/>
      <c r="AE479" s="199"/>
      <c r="AF479" s="199"/>
      <c r="AG479" s="199"/>
      <c r="AH479" s="199"/>
      <c r="AI479" s="199"/>
    </row>
    <row r="480" spans="1:35" ht="12">
      <c r="A480" s="180" t="str">
        <f t="shared" si="207"/>
        <v>LW3411050Podstawowy</v>
      </c>
      <c r="B480" s="203" t="s">
        <v>1746</v>
      </c>
      <c r="C480" s="168" t="s">
        <v>431</v>
      </c>
      <c r="D480" s="204">
        <v>110</v>
      </c>
      <c r="E480" s="182">
        <v>50</v>
      </c>
      <c r="F480" s="219" t="s">
        <v>2362</v>
      </c>
      <c r="G480" s="206" t="str">
        <f t="shared" si="208"/>
        <v>45,87</v>
      </c>
      <c r="H480" s="206" t="str">
        <f t="shared" si="209"/>
        <v>45,87</v>
      </c>
      <c r="I480" s="206">
        <f t="shared" si="218"/>
        <v>48.87</v>
      </c>
      <c r="J480" s="219" t="s">
        <v>2432</v>
      </c>
      <c r="K480" s="207" t="str">
        <f t="shared" si="211"/>
        <v>1013,32</v>
      </c>
      <c r="L480" s="208">
        <f t="shared" si="212"/>
        <v>1014</v>
      </c>
      <c r="M480" s="209">
        <v>1</v>
      </c>
      <c r="N480" s="210">
        <v>60</v>
      </c>
      <c r="O480" s="211">
        <f t="shared" si="213"/>
        <v>1074</v>
      </c>
      <c r="P480" s="212">
        <f t="shared" si="217"/>
        <v>1074</v>
      </c>
      <c r="Q480" s="180"/>
      <c r="R480" s="180"/>
      <c r="S480" s="184">
        <v>16</v>
      </c>
      <c r="T480" s="184">
        <v>25</v>
      </c>
      <c r="U480" s="184">
        <f t="shared" si="214"/>
        <v>79</v>
      </c>
      <c r="V480" s="204">
        <f t="shared" si="215"/>
        <v>120</v>
      </c>
      <c r="Y480" s="199"/>
      <c r="Z480" s="199"/>
      <c r="AA480" s="199"/>
      <c r="AB480" s="199"/>
      <c r="AC480" s="199"/>
      <c r="AD480" s="199"/>
      <c r="AE480" s="199"/>
      <c r="AF480" s="199"/>
      <c r="AG480" s="199"/>
      <c r="AH480" s="199"/>
      <c r="AI480" s="199"/>
    </row>
    <row r="481" spans="1:35" ht="12">
      <c r="A481" s="180" t="str">
        <f t="shared" si="207"/>
        <v>LW3511050Podstawowy</v>
      </c>
      <c r="B481" s="203" t="s">
        <v>1747</v>
      </c>
      <c r="C481" s="168" t="s">
        <v>431</v>
      </c>
      <c r="D481" s="204">
        <v>110</v>
      </c>
      <c r="E481" s="182">
        <v>50</v>
      </c>
      <c r="F481" s="219" t="s">
        <v>2363</v>
      </c>
      <c r="G481" s="206" t="str">
        <f t="shared" si="208"/>
        <v>37,72</v>
      </c>
      <c r="H481" s="206" t="str">
        <f t="shared" si="209"/>
        <v>37,72</v>
      </c>
      <c r="I481" s="206">
        <f t="shared" si="218"/>
        <v>40.72</v>
      </c>
      <c r="J481" s="219" t="s">
        <v>2433</v>
      </c>
      <c r="K481" s="207" t="str">
        <f t="shared" si="211"/>
        <v>655,43</v>
      </c>
      <c r="L481" s="208">
        <f t="shared" si="212"/>
        <v>656</v>
      </c>
      <c r="M481" s="209">
        <v>1</v>
      </c>
      <c r="N481" s="210">
        <v>60</v>
      </c>
      <c r="O481" s="211">
        <f t="shared" si="213"/>
        <v>716</v>
      </c>
      <c r="P481" s="212">
        <f t="shared" si="217"/>
        <v>716</v>
      </c>
      <c r="Q481" s="180"/>
      <c r="R481" s="180"/>
      <c r="S481" s="184">
        <v>16</v>
      </c>
      <c r="T481" s="184">
        <v>25</v>
      </c>
      <c r="U481" s="184">
        <f t="shared" si="214"/>
        <v>79</v>
      </c>
      <c r="V481" s="204">
        <f t="shared" si="215"/>
        <v>120</v>
      </c>
      <c r="Y481" s="199"/>
      <c r="Z481" s="199"/>
      <c r="AA481" s="199"/>
      <c r="AB481" s="199"/>
      <c r="AC481" s="199"/>
      <c r="AD481" s="199"/>
      <c r="AE481" s="199"/>
      <c r="AF481" s="199"/>
      <c r="AG481" s="199"/>
      <c r="AH481" s="199"/>
      <c r="AI481" s="199"/>
    </row>
    <row r="482" spans="1:35" ht="12">
      <c r="A482" s="180" t="str">
        <f t="shared" si="207"/>
        <v>LW3611050Podstawowy</v>
      </c>
      <c r="B482" s="203" t="s">
        <v>1748</v>
      </c>
      <c r="C482" s="168" t="s">
        <v>431</v>
      </c>
      <c r="D482" s="204">
        <v>110</v>
      </c>
      <c r="E482" s="182">
        <v>50</v>
      </c>
      <c r="F482" s="219" t="s">
        <v>2364</v>
      </c>
      <c r="G482" s="206" t="str">
        <f t="shared" si="208"/>
        <v>39,97</v>
      </c>
      <c r="H482" s="206" t="str">
        <f t="shared" si="209"/>
        <v>39,97</v>
      </c>
      <c r="I482" s="206">
        <f t="shared" si="218"/>
        <v>42.97</v>
      </c>
      <c r="J482" s="219" t="s">
        <v>2434</v>
      </c>
      <c r="K482" s="207" t="str">
        <f t="shared" si="211"/>
        <v>787,85</v>
      </c>
      <c r="L482" s="208">
        <f t="shared" si="212"/>
        <v>788</v>
      </c>
      <c r="M482" s="209">
        <v>1</v>
      </c>
      <c r="N482" s="210">
        <v>60</v>
      </c>
      <c r="O482" s="211">
        <f t="shared" si="213"/>
        <v>848</v>
      </c>
      <c r="P482" s="212">
        <f t="shared" si="217"/>
        <v>848</v>
      </c>
      <c r="Q482" s="180"/>
      <c r="R482" s="180"/>
      <c r="S482" s="184">
        <v>16</v>
      </c>
      <c r="T482" s="184">
        <v>25</v>
      </c>
      <c r="U482" s="184">
        <f t="shared" si="214"/>
        <v>79</v>
      </c>
      <c r="V482" s="204">
        <f t="shared" si="215"/>
        <v>120</v>
      </c>
      <c r="Y482" s="199"/>
      <c r="Z482" s="199"/>
      <c r="AA482" s="199"/>
      <c r="AB482" s="199"/>
      <c r="AC482" s="199"/>
      <c r="AD482" s="199"/>
      <c r="AE482" s="199"/>
      <c r="AF482" s="199"/>
      <c r="AG482" s="199"/>
      <c r="AH482" s="199"/>
      <c r="AI482" s="199"/>
    </row>
    <row r="483" spans="1:35" ht="12">
      <c r="A483" s="180" t="str">
        <f t="shared" si="207"/>
        <v>LW3711050Podstawowy</v>
      </c>
      <c r="B483" s="203" t="s">
        <v>1907</v>
      </c>
      <c r="C483" s="168" t="s">
        <v>431</v>
      </c>
      <c r="D483" s="204">
        <v>110</v>
      </c>
      <c r="E483" s="182">
        <v>50</v>
      </c>
      <c r="F483" s="219" t="s">
        <v>15</v>
      </c>
      <c r="G483" s="206" t="str">
        <f t="shared" si="208"/>
        <v>36,98</v>
      </c>
      <c r="H483" s="206" t="str">
        <f t="shared" si="209"/>
        <v>36,98</v>
      </c>
      <c r="I483" s="206">
        <f t="shared" si="218"/>
        <v>39.979999999999997</v>
      </c>
      <c r="J483" s="219" t="s">
        <v>2435</v>
      </c>
      <c r="K483" s="207" t="str">
        <f t="shared" si="211"/>
        <v>588,21</v>
      </c>
      <c r="L483" s="208">
        <f t="shared" si="212"/>
        <v>589</v>
      </c>
      <c r="M483" s="209">
        <v>1</v>
      </c>
      <c r="N483" s="210">
        <v>60</v>
      </c>
      <c r="O483" s="211">
        <f t="shared" si="213"/>
        <v>649</v>
      </c>
      <c r="P483" s="212">
        <f t="shared" si="217"/>
        <v>649</v>
      </c>
      <c r="Q483" s="180"/>
      <c r="R483" s="180"/>
      <c r="S483" s="184">
        <v>16</v>
      </c>
      <c r="T483" s="184">
        <v>25</v>
      </c>
      <c r="U483" s="184">
        <f t="shared" si="214"/>
        <v>69</v>
      </c>
      <c r="V483" s="204">
        <f t="shared" si="215"/>
        <v>110</v>
      </c>
      <c r="Y483" s="199"/>
      <c r="Z483" s="199"/>
      <c r="AA483" s="199"/>
      <c r="AB483" s="199"/>
      <c r="AC483" s="199"/>
      <c r="AD483" s="199"/>
      <c r="AE483" s="199"/>
      <c r="AF483" s="199"/>
      <c r="AG483" s="199"/>
      <c r="AH483" s="199"/>
      <c r="AI483" s="199"/>
    </row>
    <row r="484" spans="1:35" ht="12">
      <c r="A484" s="180" t="str">
        <f t="shared" si="207"/>
        <v>LW3811050Podstawowy</v>
      </c>
      <c r="B484" s="203" t="s">
        <v>1978</v>
      </c>
      <c r="C484" s="168" t="s">
        <v>431</v>
      </c>
      <c r="D484" s="204">
        <v>110</v>
      </c>
      <c r="E484" s="182">
        <v>50</v>
      </c>
      <c r="F484" s="219" t="s">
        <v>29</v>
      </c>
      <c r="G484" s="206" t="str">
        <f t="shared" si="208"/>
        <v>37,39</v>
      </c>
      <c r="H484" s="206" t="str">
        <f t="shared" si="209"/>
        <v>37,39</v>
      </c>
      <c r="I484" s="206">
        <f t="shared" si="218"/>
        <v>40.39</v>
      </c>
      <c r="J484" s="219" t="s">
        <v>1829</v>
      </c>
      <c r="K484" s="207" t="str">
        <f t="shared" si="211"/>
        <v>711,42</v>
      </c>
      <c r="L484" s="208">
        <f t="shared" si="212"/>
        <v>712</v>
      </c>
      <c r="M484" s="209">
        <v>1</v>
      </c>
      <c r="N484" s="210">
        <v>60</v>
      </c>
      <c r="O484" s="211">
        <f t="shared" si="213"/>
        <v>772</v>
      </c>
      <c r="P484" s="212">
        <f t="shared" si="217"/>
        <v>772</v>
      </c>
      <c r="Q484" s="180"/>
      <c r="R484" s="180"/>
      <c r="S484" s="184">
        <v>16</v>
      </c>
      <c r="T484" s="184">
        <v>25</v>
      </c>
      <c r="U484" s="184">
        <f t="shared" si="214"/>
        <v>79</v>
      </c>
      <c r="V484" s="204">
        <f t="shared" si="215"/>
        <v>120</v>
      </c>
      <c r="Y484" s="199"/>
      <c r="Z484" s="199"/>
      <c r="AA484" s="199"/>
      <c r="AB484" s="199"/>
      <c r="AC484" s="199"/>
      <c r="AD484" s="199"/>
      <c r="AE484" s="199"/>
      <c r="AF484" s="199"/>
      <c r="AG484" s="199"/>
      <c r="AH484" s="199"/>
      <c r="AI484" s="199"/>
    </row>
    <row r="485" spans="1:35" ht="12">
      <c r="A485" s="221" t="str">
        <f t="shared" ref="A485:A521" si="219">CONCATENATE(B485,D485,E485,C485)</f>
        <v>LW duble 1 11050Kolor</v>
      </c>
      <c r="B485" s="203" t="s">
        <v>90</v>
      </c>
      <c r="C485" s="168" t="s">
        <v>2</v>
      </c>
      <c r="D485" s="204">
        <v>110</v>
      </c>
      <c r="E485" s="182">
        <v>50</v>
      </c>
      <c r="F485" s="219" t="s">
        <v>2227</v>
      </c>
      <c r="G485" s="206" t="str">
        <f>LEFT(F485,FIND("kg",F485)-2)</f>
        <v>36,96</v>
      </c>
      <c r="H485" s="206" t="str">
        <f t="shared" si="209"/>
        <v>36,96</v>
      </c>
      <c r="I485" s="206">
        <f t="shared" ref="I485" si="220">H485+3</f>
        <v>39.96</v>
      </c>
      <c r="J485" s="219" t="s">
        <v>2365</v>
      </c>
      <c r="K485" s="207" t="str">
        <f t="shared" ref="K485:K500" si="221">LEFT(J485,FIND("zł",J485)-2)</f>
        <v>733,31</v>
      </c>
      <c r="L485" s="214">
        <f t="shared" ref="L485:L500" si="222">ROUNDUP(K485,0)</f>
        <v>734</v>
      </c>
      <c r="M485" s="209">
        <v>1</v>
      </c>
      <c r="N485" s="210">
        <v>60</v>
      </c>
      <c r="O485" s="211">
        <f t="shared" ref="O485:O521" si="223">L485*M485+N485</f>
        <v>794</v>
      </c>
      <c r="P485" s="212">
        <f t="shared" si="217"/>
        <v>794</v>
      </c>
      <c r="Q485" s="180"/>
      <c r="R485" s="180"/>
      <c r="S485" s="184">
        <v>16</v>
      </c>
      <c r="T485" s="184">
        <v>25</v>
      </c>
      <c r="U485" s="184">
        <f t="shared" ref="U485:U521" si="224">IF(I485&lt;=$AA$6,$AB$5,IF(I485&lt;=$AA$16,$AB$7,IF(I485&lt;=$AA$18,$AB$17,IF(I485&lt;=$AA$20,AB$19,$AB$21))))</f>
        <v>69</v>
      </c>
      <c r="V485" s="204">
        <f>SUM(S485:U485)</f>
        <v>110</v>
      </c>
      <c r="Y485" s="199"/>
      <c r="Z485" s="199"/>
      <c r="AA485" s="199"/>
      <c r="AB485" s="199"/>
      <c r="AC485" s="199"/>
      <c r="AD485" s="199"/>
      <c r="AE485" s="199"/>
      <c r="AF485" s="199"/>
      <c r="AG485" s="199"/>
      <c r="AH485" s="199"/>
      <c r="AI485" s="199"/>
    </row>
    <row r="486" spans="1:35" ht="12">
      <c r="A486" s="180" t="str">
        <f t="shared" si="219"/>
        <v>LW duble 2 11050Kolor</v>
      </c>
      <c r="B486" s="203" t="s">
        <v>91</v>
      </c>
      <c r="C486" s="168" t="s">
        <v>2</v>
      </c>
      <c r="D486" s="204">
        <v>110</v>
      </c>
      <c r="E486" s="182">
        <v>50</v>
      </c>
      <c r="F486" s="219" t="s">
        <v>2334</v>
      </c>
      <c r="G486" s="206" t="str">
        <f t="shared" ref="G486:G521" si="225">LEFT(F486,FIND("kg",F486)-2)</f>
        <v>38,09</v>
      </c>
      <c r="H486" s="206" t="str">
        <f t="shared" si="209"/>
        <v>38,09</v>
      </c>
      <c r="I486" s="206">
        <f t="shared" ref="I486:I507" si="226">H486+3</f>
        <v>41.09</v>
      </c>
      <c r="J486" s="219" t="s">
        <v>2366</v>
      </c>
      <c r="K486" s="207" t="str">
        <f t="shared" si="221"/>
        <v>852,03</v>
      </c>
      <c r="L486" s="214">
        <f t="shared" si="222"/>
        <v>853</v>
      </c>
      <c r="M486" s="209">
        <v>1</v>
      </c>
      <c r="N486" s="210">
        <v>60</v>
      </c>
      <c r="O486" s="211">
        <f t="shared" si="223"/>
        <v>913</v>
      </c>
      <c r="P486" s="212">
        <f t="shared" si="217"/>
        <v>913</v>
      </c>
      <c r="Q486" s="180"/>
      <c r="R486" s="180"/>
      <c r="S486" s="184">
        <v>16</v>
      </c>
      <c r="T486" s="184">
        <v>25</v>
      </c>
      <c r="U486" s="184">
        <f t="shared" si="224"/>
        <v>79</v>
      </c>
      <c r="V486" s="204">
        <f t="shared" ref="V486:V521" si="227">SUM(S486:U486)</f>
        <v>120</v>
      </c>
      <c r="Y486" s="199"/>
      <c r="Z486" s="199"/>
      <c r="AA486" s="199"/>
      <c r="AB486" s="199"/>
      <c r="AC486" s="199"/>
      <c r="AD486" s="199"/>
      <c r="AE486" s="199"/>
      <c r="AF486" s="199"/>
      <c r="AG486" s="199"/>
      <c r="AH486" s="199"/>
      <c r="AI486" s="199"/>
    </row>
    <row r="487" spans="1:35" ht="12">
      <c r="A487" s="180" t="str">
        <f t="shared" si="219"/>
        <v>LW duble 3 11050Kolor</v>
      </c>
      <c r="B487" s="203" t="s">
        <v>92</v>
      </c>
      <c r="C487" s="168" t="s">
        <v>2</v>
      </c>
      <c r="D487" s="204">
        <v>110</v>
      </c>
      <c r="E487" s="182">
        <v>50</v>
      </c>
      <c r="F487" s="219" t="s">
        <v>2335</v>
      </c>
      <c r="G487" s="206" t="str">
        <f t="shared" si="225"/>
        <v>40,93</v>
      </c>
      <c r="H487" s="206" t="str">
        <f t="shared" si="209"/>
        <v>40,93</v>
      </c>
      <c r="I487" s="206">
        <f t="shared" si="226"/>
        <v>43.93</v>
      </c>
      <c r="J487" s="219" t="s">
        <v>2367</v>
      </c>
      <c r="K487" s="207" t="str">
        <f t="shared" si="221"/>
        <v>1049,75</v>
      </c>
      <c r="L487" s="214">
        <f t="shared" si="222"/>
        <v>1050</v>
      </c>
      <c r="M487" s="209">
        <v>1</v>
      </c>
      <c r="N487" s="210">
        <v>60</v>
      </c>
      <c r="O487" s="211">
        <f t="shared" si="223"/>
        <v>1110</v>
      </c>
      <c r="P487" s="212">
        <f t="shared" si="217"/>
        <v>1110</v>
      </c>
      <c r="Q487" s="180"/>
      <c r="R487" s="180"/>
      <c r="S487" s="184">
        <v>16</v>
      </c>
      <c r="T487" s="184">
        <v>25</v>
      </c>
      <c r="U487" s="184">
        <f t="shared" si="224"/>
        <v>79</v>
      </c>
      <c r="V487" s="204">
        <f t="shared" si="227"/>
        <v>120</v>
      </c>
      <c r="Y487" s="199"/>
      <c r="Z487" s="199"/>
      <c r="AA487" s="199"/>
      <c r="AB487" s="199"/>
      <c r="AC487" s="199"/>
      <c r="AD487" s="199"/>
      <c r="AE487" s="199"/>
      <c r="AF487" s="199"/>
      <c r="AG487" s="199"/>
      <c r="AH487" s="199"/>
      <c r="AI487" s="199"/>
    </row>
    <row r="488" spans="1:35" ht="12">
      <c r="A488" s="180" t="str">
        <f t="shared" si="219"/>
        <v>LW1 11050Kolor</v>
      </c>
      <c r="B488" s="203" t="s">
        <v>93</v>
      </c>
      <c r="C488" s="168" t="s">
        <v>2</v>
      </c>
      <c r="D488" s="204">
        <v>110</v>
      </c>
      <c r="E488" s="182">
        <v>50</v>
      </c>
      <c r="F488" s="219" t="s">
        <v>2336</v>
      </c>
      <c r="G488" s="206" t="str">
        <f t="shared" si="225"/>
        <v>27,46</v>
      </c>
      <c r="H488" s="206" t="str">
        <f t="shared" si="209"/>
        <v>27,46</v>
      </c>
      <c r="I488" s="206">
        <f t="shared" si="226"/>
        <v>30.46</v>
      </c>
      <c r="J488" s="219" t="s">
        <v>2368</v>
      </c>
      <c r="K488" s="207" t="str">
        <f t="shared" si="221"/>
        <v>480,34</v>
      </c>
      <c r="L488" s="214">
        <f t="shared" si="222"/>
        <v>481</v>
      </c>
      <c r="M488" s="209">
        <v>1</v>
      </c>
      <c r="N488" s="210">
        <v>60</v>
      </c>
      <c r="O488" s="211">
        <f t="shared" si="223"/>
        <v>541</v>
      </c>
      <c r="P488" s="212">
        <f t="shared" si="217"/>
        <v>541</v>
      </c>
      <c r="Q488" s="180"/>
      <c r="R488" s="180"/>
      <c r="S488" s="184">
        <v>16</v>
      </c>
      <c r="T488" s="184">
        <v>25</v>
      </c>
      <c r="U488" s="184">
        <f t="shared" si="224"/>
        <v>55</v>
      </c>
      <c r="V488" s="204">
        <f t="shared" si="227"/>
        <v>96</v>
      </c>
      <c r="Y488" s="199"/>
      <c r="Z488" s="199"/>
      <c r="AA488" s="199"/>
      <c r="AB488" s="199"/>
      <c r="AC488" s="199"/>
      <c r="AD488" s="199"/>
      <c r="AE488" s="199"/>
      <c r="AF488" s="199"/>
      <c r="AG488" s="199"/>
      <c r="AH488" s="199"/>
      <c r="AI488" s="199"/>
    </row>
    <row r="489" spans="1:35" ht="13.5" customHeight="1">
      <c r="A489" s="180" t="str">
        <f t="shared" si="219"/>
        <v>LW2 11050Kolor</v>
      </c>
      <c r="B489" s="203" t="s">
        <v>104</v>
      </c>
      <c r="C489" s="168" t="s">
        <v>2</v>
      </c>
      <c r="D489" s="204">
        <v>110</v>
      </c>
      <c r="E489" s="182">
        <v>50</v>
      </c>
      <c r="F489" s="219" t="s">
        <v>2337</v>
      </c>
      <c r="G489" s="206" t="str">
        <f t="shared" si="225"/>
        <v>28,71</v>
      </c>
      <c r="H489" s="206" t="str">
        <f t="shared" si="209"/>
        <v>28,71</v>
      </c>
      <c r="I489" s="206">
        <f t="shared" si="226"/>
        <v>31.71</v>
      </c>
      <c r="J489" s="219" t="s">
        <v>2369</v>
      </c>
      <c r="K489" s="207" t="str">
        <f t="shared" si="221"/>
        <v>526,22</v>
      </c>
      <c r="L489" s="214">
        <f t="shared" si="222"/>
        <v>527</v>
      </c>
      <c r="M489" s="209">
        <v>1</v>
      </c>
      <c r="N489" s="210">
        <v>60</v>
      </c>
      <c r="O489" s="211">
        <f t="shared" si="223"/>
        <v>587</v>
      </c>
      <c r="P489" s="212">
        <f t="shared" si="217"/>
        <v>587</v>
      </c>
      <c r="Q489" s="180"/>
      <c r="R489" s="180"/>
      <c r="S489" s="184">
        <v>16</v>
      </c>
      <c r="T489" s="184">
        <v>25</v>
      </c>
      <c r="U489" s="184">
        <f t="shared" si="224"/>
        <v>69</v>
      </c>
      <c r="V489" s="204">
        <f t="shared" si="227"/>
        <v>110</v>
      </c>
      <c r="Y489" s="199"/>
      <c r="Z489" s="199"/>
      <c r="AA489" s="199"/>
      <c r="AB489" s="199"/>
      <c r="AC489" s="199"/>
      <c r="AD489" s="199"/>
      <c r="AE489" s="199"/>
      <c r="AF489" s="199"/>
      <c r="AG489" s="199"/>
      <c r="AH489" s="199"/>
      <c r="AI489" s="199"/>
    </row>
    <row r="490" spans="1:35" ht="13.5" customHeight="1">
      <c r="A490" s="180" t="str">
        <f t="shared" si="219"/>
        <v>LW3 11050Kolor</v>
      </c>
      <c r="B490" s="203" t="s">
        <v>106</v>
      </c>
      <c r="C490" s="168" t="s">
        <v>2</v>
      </c>
      <c r="D490" s="204">
        <v>110</v>
      </c>
      <c r="E490" s="182">
        <v>50</v>
      </c>
      <c r="F490" s="219" t="s">
        <v>2338</v>
      </c>
      <c r="G490" s="206" t="str">
        <f t="shared" si="225"/>
        <v>29,25</v>
      </c>
      <c r="H490" s="206" t="str">
        <f t="shared" si="209"/>
        <v>29,25</v>
      </c>
      <c r="I490" s="206">
        <f t="shared" si="226"/>
        <v>32.25</v>
      </c>
      <c r="J490" s="219" t="s">
        <v>2370</v>
      </c>
      <c r="K490" s="207" t="str">
        <f t="shared" si="221"/>
        <v>546,45</v>
      </c>
      <c r="L490" s="214">
        <f t="shared" si="222"/>
        <v>547</v>
      </c>
      <c r="M490" s="209">
        <v>1</v>
      </c>
      <c r="N490" s="210">
        <v>60</v>
      </c>
      <c r="O490" s="211">
        <f t="shared" si="223"/>
        <v>607</v>
      </c>
      <c r="P490" s="212">
        <f t="shared" si="217"/>
        <v>607</v>
      </c>
      <c r="Q490" s="180"/>
      <c r="R490" s="180"/>
      <c r="S490" s="184">
        <v>16</v>
      </c>
      <c r="T490" s="184">
        <v>25</v>
      </c>
      <c r="U490" s="184">
        <f t="shared" si="224"/>
        <v>69</v>
      </c>
      <c r="V490" s="204">
        <f t="shared" si="227"/>
        <v>110</v>
      </c>
      <c r="Y490" s="199"/>
      <c r="Z490" s="199"/>
      <c r="AA490" s="199"/>
      <c r="AB490" s="199"/>
      <c r="AC490" s="199"/>
      <c r="AD490" s="199"/>
      <c r="AE490" s="199"/>
      <c r="AF490" s="199"/>
      <c r="AG490" s="199"/>
      <c r="AH490" s="199"/>
      <c r="AI490" s="199"/>
    </row>
    <row r="491" spans="1:35" ht="13.5" customHeight="1">
      <c r="A491" s="180" t="str">
        <f t="shared" si="219"/>
        <v>LW4 11050Kolor</v>
      </c>
      <c r="B491" s="203" t="s">
        <v>107</v>
      </c>
      <c r="C491" s="168" t="s">
        <v>2</v>
      </c>
      <c r="D491" s="204">
        <v>110</v>
      </c>
      <c r="E491" s="182">
        <v>50</v>
      </c>
      <c r="F491" s="219" t="s">
        <v>2339</v>
      </c>
      <c r="G491" s="206" t="str">
        <f t="shared" si="225"/>
        <v>32,31</v>
      </c>
      <c r="H491" s="206" t="str">
        <f t="shared" si="209"/>
        <v>32,31</v>
      </c>
      <c r="I491" s="206">
        <f t="shared" si="226"/>
        <v>35.31</v>
      </c>
      <c r="J491" s="219" t="s">
        <v>2371</v>
      </c>
      <c r="K491" s="207" t="str">
        <f t="shared" si="221"/>
        <v>623,05</v>
      </c>
      <c r="L491" s="214">
        <f t="shared" si="222"/>
        <v>624</v>
      </c>
      <c r="M491" s="209">
        <v>1</v>
      </c>
      <c r="N491" s="210">
        <v>60</v>
      </c>
      <c r="O491" s="211">
        <f t="shared" si="223"/>
        <v>684</v>
      </c>
      <c r="P491" s="212">
        <f t="shared" si="217"/>
        <v>684</v>
      </c>
      <c r="Q491" s="180"/>
      <c r="R491" s="180"/>
      <c r="S491" s="184">
        <v>16</v>
      </c>
      <c r="T491" s="184">
        <v>25</v>
      </c>
      <c r="U491" s="184">
        <f t="shared" si="224"/>
        <v>69</v>
      </c>
      <c r="V491" s="204">
        <f t="shared" si="227"/>
        <v>110</v>
      </c>
      <c r="Y491" s="199"/>
      <c r="Z491" s="199"/>
      <c r="AA491" s="199"/>
      <c r="AB491" s="199"/>
      <c r="AC491" s="199"/>
      <c r="AD491" s="199"/>
      <c r="AE491" s="199"/>
      <c r="AF491" s="199"/>
      <c r="AG491" s="199"/>
      <c r="AH491" s="199"/>
      <c r="AI491" s="199"/>
    </row>
    <row r="492" spans="1:35" ht="12">
      <c r="A492" s="180" t="str">
        <f t="shared" si="219"/>
        <v>LW5 11050Kolor</v>
      </c>
      <c r="B492" s="203" t="s">
        <v>108</v>
      </c>
      <c r="C492" s="168" t="s">
        <v>2</v>
      </c>
      <c r="D492" s="204">
        <v>110</v>
      </c>
      <c r="E492" s="182">
        <v>50</v>
      </c>
      <c r="F492" s="219" t="s">
        <v>2340</v>
      </c>
      <c r="G492" s="206" t="str">
        <f t="shared" si="225"/>
        <v>33,66</v>
      </c>
      <c r="H492" s="206" t="str">
        <f t="shared" si="209"/>
        <v>33,66</v>
      </c>
      <c r="I492" s="206">
        <f t="shared" si="226"/>
        <v>36.659999999999997</v>
      </c>
      <c r="J492" s="219" t="s">
        <v>2372</v>
      </c>
      <c r="K492" s="207" t="str">
        <f t="shared" si="221"/>
        <v>664,43</v>
      </c>
      <c r="L492" s="214">
        <f t="shared" si="222"/>
        <v>665</v>
      </c>
      <c r="M492" s="209">
        <v>1</v>
      </c>
      <c r="N492" s="210">
        <v>60</v>
      </c>
      <c r="O492" s="211">
        <f t="shared" si="223"/>
        <v>725</v>
      </c>
      <c r="P492" s="212">
        <f t="shared" si="217"/>
        <v>725</v>
      </c>
      <c r="Q492" s="180"/>
      <c r="R492" s="180"/>
      <c r="S492" s="184">
        <v>16</v>
      </c>
      <c r="T492" s="184">
        <v>25</v>
      </c>
      <c r="U492" s="184">
        <f t="shared" si="224"/>
        <v>69</v>
      </c>
      <c r="V492" s="204">
        <f t="shared" si="227"/>
        <v>110</v>
      </c>
      <c r="Y492" s="199"/>
      <c r="Z492" s="199"/>
      <c r="AA492" s="199"/>
      <c r="AB492" s="199"/>
      <c r="AC492" s="199"/>
      <c r="AD492" s="199"/>
      <c r="AE492" s="199"/>
      <c r="AF492" s="199"/>
      <c r="AG492" s="199"/>
      <c r="AH492" s="199"/>
      <c r="AI492" s="199"/>
    </row>
    <row r="493" spans="1:35" ht="12">
      <c r="A493" s="180" t="str">
        <f t="shared" si="219"/>
        <v>LW6 11050Kolor</v>
      </c>
      <c r="B493" s="203" t="s">
        <v>109</v>
      </c>
      <c r="C493" s="168" t="s">
        <v>2</v>
      </c>
      <c r="D493" s="204">
        <v>110</v>
      </c>
      <c r="E493" s="182">
        <v>50</v>
      </c>
      <c r="F493" s="219" t="s">
        <v>2341</v>
      </c>
      <c r="G493" s="206" t="str">
        <f t="shared" si="225"/>
        <v>35,75</v>
      </c>
      <c r="H493" s="206" t="str">
        <f t="shared" si="209"/>
        <v>35,75</v>
      </c>
      <c r="I493" s="206">
        <f t="shared" si="226"/>
        <v>38.75</v>
      </c>
      <c r="J493" s="219" t="s">
        <v>2373</v>
      </c>
      <c r="K493" s="207" t="str">
        <f t="shared" si="221"/>
        <v>723,89</v>
      </c>
      <c r="L493" s="214">
        <f t="shared" si="222"/>
        <v>724</v>
      </c>
      <c r="M493" s="209">
        <v>1</v>
      </c>
      <c r="N493" s="210">
        <v>60</v>
      </c>
      <c r="O493" s="211">
        <f t="shared" si="223"/>
        <v>784</v>
      </c>
      <c r="P493" s="212">
        <f t="shared" si="217"/>
        <v>784</v>
      </c>
      <c r="Q493" s="180"/>
      <c r="R493" s="180"/>
      <c r="S493" s="184">
        <v>16</v>
      </c>
      <c r="T493" s="184">
        <v>25</v>
      </c>
      <c r="U493" s="184">
        <f t="shared" si="224"/>
        <v>69</v>
      </c>
      <c r="V493" s="204">
        <f t="shared" si="227"/>
        <v>110</v>
      </c>
      <c r="Y493" s="199"/>
      <c r="Z493" s="199"/>
      <c r="AA493" s="199"/>
      <c r="AB493" s="199"/>
      <c r="AC493" s="199"/>
      <c r="AD493" s="199"/>
      <c r="AE493" s="199"/>
      <c r="AF493" s="199"/>
      <c r="AG493" s="199"/>
      <c r="AH493" s="199"/>
      <c r="AI493" s="199"/>
    </row>
    <row r="494" spans="1:35" ht="12">
      <c r="A494" s="180" t="str">
        <f t="shared" si="219"/>
        <v>LW7 11050Kolor</v>
      </c>
      <c r="B494" s="203" t="s">
        <v>110</v>
      </c>
      <c r="C494" s="168" t="s">
        <v>2</v>
      </c>
      <c r="D494" s="204">
        <v>110</v>
      </c>
      <c r="E494" s="182">
        <v>50</v>
      </c>
      <c r="F494" s="219" t="s">
        <v>2342</v>
      </c>
      <c r="G494" s="206" t="str">
        <f t="shared" si="225"/>
        <v>31,88</v>
      </c>
      <c r="H494" s="206" t="str">
        <f t="shared" si="209"/>
        <v>31,88</v>
      </c>
      <c r="I494" s="206">
        <f t="shared" si="226"/>
        <v>34.879999999999995</v>
      </c>
      <c r="J494" s="219" t="s">
        <v>2374</v>
      </c>
      <c r="K494" s="207" t="str">
        <f t="shared" si="221"/>
        <v>624,89</v>
      </c>
      <c r="L494" s="214">
        <f t="shared" si="222"/>
        <v>625</v>
      </c>
      <c r="M494" s="209">
        <v>1</v>
      </c>
      <c r="N494" s="210">
        <v>60</v>
      </c>
      <c r="O494" s="211">
        <f t="shared" si="223"/>
        <v>685</v>
      </c>
      <c r="P494" s="212">
        <f t="shared" si="217"/>
        <v>685</v>
      </c>
      <c r="Q494" s="180"/>
      <c r="R494" s="180"/>
      <c r="S494" s="184">
        <v>16</v>
      </c>
      <c r="T494" s="184">
        <v>25</v>
      </c>
      <c r="U494" s="184">
        <f t="shared" si="224"/>
        <v>69</v>
      </c>
      <c r="V494" s="204">
        <f t="shared" si="227"/>
        <v>110</v>
      </c>
      <c r="Y494" s="199"/>
      <c r="Z494" s="199"/>
      <c r="AA494" s="199"/>
      <c r="AB494" s="199"/>
      <c r="AC494" s="199"/>
      <c r="AD494" s="199"/>
      <c r="AE494" s="199"/>
      <c r="AF494" s="199"/>
      <c r="AG494" s="199"/>
      <c r="AH494" s="199"/>
      <c r="AI494" s="199"/>
    </row>
    <row r="495" spans="1:35" ht="12">
      <c r="A495" s="180" t="str">
        <f t="shared" si="219"/>
        <v>LW8 11050Kolor</v>
      </c>
      <c r="B495" s="203" t="s">
        <v>111</v>
      </c>
      <c r="C495" s="168" t="s">
        <v>2</v>
      </c>
      <c r="D495" s="204">
        <v>110</v>
      </c>
      <c r="E495" s="182">
        <v>50</v>
      </c>
      <c r="F495" s="219" t="s">
        <v>1929</v>
      </c>
      <c r="G495" s="206" t="str">
        <f t="shared" si="225"/>
        <v>33,98</v>
      </c>
      <c r="H495" s="206" t="str">
        <f t="shared" si="209"/>
        <v>33,98</v>
      </c>
      <c r="I495" s="206">
        <f t="shared" si="226"/>
        <v>36.979999999999997</v>
      </c>
      <c r="J495" s="219" t="s">
        <v>2375</v>
      </c>
      <c r="K495" s="207" t="str">
        <f>LEFT(J495,FIND("zł",J495)-2)</f>
        <v>684,41</v>
      </c>
      <c r="L495" s="214">
        <f t="shared" si="222"/>
        <v>685</v>
      </c>
      <c r="M495" s="209">
        <v>1</v>
      </c>
      <c r="N495" s="210">
        <v>60</v>
      </c>
      <c r="O495" s="211">
        <f t="shared" si="223"/>
        <v>745</v>
      </c>
      <c r="P495" s="212">
        <f t="shared" si="217"/>
        <v>745</v>
      </c>
      <c r="Q495" s="180"/>
      <c r="R495" s="180"/>
      <c r="S495" s="184">
        <v>16</v>
      </c>
      <c r="T495" s="184">
        <v>25</v>
      </c>
      <c r="U495" s="184">
        <f t="shared" si="224"/>
        <v>69</v>
      </c>
      <c r="V495" s="204">
        <f t="shared" si="227"/>
        <v>110</v>
      </c>
      <c r="Y495" s="199"/>
      <c r="Z495" s="199"/>
      <c r="AA495" s="199"/>
      <c r="AB495" s="199"/>
      <c r="AC495" s="199"/>
      <c r="AD495" s="199"/>
      <c r="AE495" s="199"/>
      <c r="AF495" s="199"/>
      <c r="AG495" s="199"/>
      <c r="AH495" s="199"/>
      <c r="AI495" s="199"/>
    </row>
    <row r="496" spans="1:35" ht="12">
      <c r="A496" s="180" t="str">
        <f t="shared" si="219"/>
        <v>LW9 11050Kolor</v>
      </c>
      <c r="B496" s="203" t="s">
        <v>112</v>
      </c>
      <c r="C496" s="168" t="s">
        <v>2</v>
      </c>
      <c r="D496" s="204">
        <v>110</v>
      </c>
      <c r="E496" s="182">
        <v>50</v>
      </c>
      <c r="F496" s="219" t="s">
        <v>2343</v>
      </c>
      <c r="G496" s="206" t="str">
        <f t="shared" si="225"/>
        <v>34,91</v>
      </c>
      <c r="H496" s="206" t="str">
        <f t="shared" si="209"/>
        <v>34,91</v>
      </c>
      <c r="I496" s="206">
        <f t="shared" si="226"/>
        <v>37.909999999999997</v>
      </c>
      <c r="J496" s="219" t="s">
        <v>2376</v>
      </c>
      <c r="K496" s="207" t="str">
        <f t="shared" si="221"/>
        <v>741,33</v>
      </c>
      <c r="L496" s="214">
        <f t="shared" si="222"/>
        <v>742</v>
      </c>
      <c r="M496" s="209">
        <v>1</v>
      </c>
      <c r="N496" s="210">
        <v>60</v>
      </c>
      <c r="O496" s="211">
        <f t="shared" si="223"/>
        <v>802</v>
      </c>
      <c r="P496" s="212">
        <f t="shared" si="217"/>
        <v>802</v>
      </c>
      <c r="Q496" s="180"/>
      <c r="R496" s="180"/>
      <c r="S496" s="184">
        <v>16</v>
      </c>
      <c r="T496" s="184">
        <v>25</v>
      </c>
      <c r="U496" s="184">
        <f t="shared" si="224"/>
        <v>69</v>
      </c>
      <c r="V496" s="204">
        <f t="shared" si="227"/>
        <v>110</v>
      </c>
      <c r="Y496" s="199"/>
      <c r="Z496" s="199"/>
      <c r="AA496" s="199"/>
      <c r="AB496" s="199"/>
      <c r="AC496" s="199"/>
      <c r="AD496" s="199"/>
      <c r="AE496" s="199"/>
      <c r="AF496" s="199"/>
      <c r="AG496" s="199"/>
      <c r="AH496" s="199"/>
      <c r="AI496" s="199"/>
    </row>
    <row r="497" spans="1:35" ht="12">
      <c r="A497" s="180" t="str">
        <f t="shared" si="219"/>
        <v>LW10 11050Kolor</v>
      </c>
      <c r="B497" s="203" t="s">
        <v>94</v>
      </c>
      <c r="C497" s="168" t="s">
        <v>2</v>
      </c>
      <c r="D497" s="204">
        <v>110</v>
      </c>
      <c r="E497" s="182">
        <v>50</v>
      </c>
      <c r="F497" s="219" t="s">
        <v>2344</v>
      </c>
      <c r="G497" s="206" t="str">
        <f t="shared" si="225"/>
        <v>37,01</v>
      </c>
      <c r="H497" s="206" t="str">
        <f t="shared" si="209"/>
        <v>37,01</v>
      </c>
      <c r="I497" s="206">
        <f t="shared" si="226"/>
        <v>40.01</v>
      </c>
      <c r="J497" s="219" t="s">
        <v>2377</v>
      </c>
      <c r="K497" s="207" t="str">
        <f t="shared" si="221"/>
        <v>800,76</v>
      </c>
      <c r="L497" s="214">
        <f t="shared" si="222"/>
        <v>801</v>
      </c>
      <c r="M497" s="209">
        <v>1</v>
      </c>
      <c r="N497" s="210">
        <v>60</v>
      </c>
      <c r="O497" s="211">
        <f t="shared" si="223"/>
        <v>861</v>
      </c>
      <c r="P497" s="212">
        <f t="shared" si="217"/>
        <v>861</v>
      </c>
      <c r="Q497" s="180"/>
      <c r="R497" s="180"/>
      <c r="S497" s="184">
        <v>16</v>
      </c>
      <c r="T497" s="184">
        <v>25</v>
      </c>
      <c r="U497" s="184">
        <f t="shared" si="224"/>
        <v>69</v>
      </c>
      <c r="V497" s="204">
        <f t="shared" si="227"/>
        <v>110</v>
      </c>
      <c r="Y497" s="199"/>
      <c r="Z497" s="199"/>
      <c r="AA497" s="199"/>
      <c r="AB497" s="199"/>
      <c r="AC497" s="199"/>
      <c r="AD497" s="199"/>
      <c r="AE497" s="199"/>
      <c r="AF497" s="199"/>
      <c r="AG497" s="199"/>
      <c r="AH497" s="199"/>
      <c r="AI497" s="199"/>
    </row>
    <row r="498" spans="1:35" ht="12">
      <c r="A498" s="180" t="str">
        <f t="shared" si="219"/>
        <v>LW11 11050Kolor</v>
      </c>
      <c r="B498" s="203" t="s">
        <v>95</v>
      </c>
      <c r="C498" s="168" t="s">
        <v>2</v>
      </c>
      <c r="D498" s="204">
        <v>110</v>
      </c>
      <c r="E498" s="182">
        <v>50</v>
      </c>
      <c r="F498" s="219" t="s">
        <v>2345</v>
      </c>
      <c r="G498" s="206" t="str">
        <f t="shared" si="225"/>
        <v>37</v>
      </c>
      <c r="H498" s="206" t="str">
        <f t="shared" si="209"/>
        <v>37</v>
      </c>
      <c r="I498" s="206">
        <f t="shared" si="226"/>
        <v>40</v>
      </c>
      <c r="J498" s="219" t="s">
        <v>2378</v>
      </c>
      <c r="K498" s="207" t="str">
        <f t="shared" si="221"/>
        <v>680,37</v>
      </c>
      <c r="L498" s="214">
        <f t="shared" si="222"/>
        <v>681</v>
      </c>
      <c r="M498" s="209">
        <v>1</v>
      </c>
      <c r="N498" s="210">
        <v>60</v>
      </c>
      <c r="O498" s="211">
        <f t="shared" si="223"/>
        <v>741</v>
      </c>
      <c r="P498" s="212">
        <f t="shared" si="217"/>
        <v>741</v>
      </c>
      <c r="Q498" s="180"/>
      <c r="R498" s="180"/>
      <c r="S498" s="184">
        <v>16</v>
      </c>
      <c r="T498" s="184">
        <v>25</v>
      </c>
      <c r="U498" s="184">
        <f t="shared" si="224"/>
        <v>69</v>
      </c>
      <c r="V498" s="204">
        <f t="shared" si="227"/>
        <v>110</v>
      </c>
      <c r="Y498" s="199"/>
      <c r="Z498" s="199"/>
      <c r="AA498" s="199"/>
      <c r="AB498" s="199"/>
      <c r="AC498" s="199"/>
      <c r="AD498" s="199"/>
      <c r="AE498" s="199"/>
      <c r="AF498" s="199"/>
      <c r="AG498" s="199"/>
      <c r="AH498" s="199"/>
      <c r="AI498" s="199"/>
    </row>
    <row r="499" spans="1:35" ht="12">
      <c r="A499" s="180" t="str">
        <f t="shared" si="219"/>
        <v>LW12 11050Kolor</v>
      </c>
      <c r="B499" s="203" t="s">
        <v>96</v>
      </c>
      <c r="C499" s="168" t="s">
        <v>2</v>
      </c>
      <c r="D499" s="204">
        <v>110</v>
      </c>
      <c r="E499" s="182">
        <v>50</v>
      </c>
      <c r="F499" s="219" t="s">
        <v>2346</v>
      </c>
      <c r="G499" s="206" t="str">
        <f t="shared" si="225"/>
        <v>39,09</v>
      </c>
      <c r="H499" s="206" t="str">
        <f t="shared" si="209"/>
        <v>39,09</v>
      </c>
      <c r="I499" s="206">
        <f t="shared" si="226"/>
        <v>42.09</v>
      </c>
      <c r="J499" s="219" t="s">
        <v>2379</v>
      </c>
      <c r="K499" s="207" t="str">
        <f t="shared" si="221"/>
        <v>778,02</v>
      </c>
      <c r="L499" s="214">
        <f t="shared" si="222"/>
        <v>779</v>
      </c>
      <c r="M499" s="209">
        <v>1</v>
      </c>
      <c r="N499" s="210">
        <v>60</v>
      </c>
      <c r="O499" s="211">
        <f t="shared" si="223"/>
        <v>839</v>
      </c>
      <c r="P499" s="212">
        <f t="shared" si="217"/>
        <v>839</v>
      </c>
      <c r="Q499" s="180"/>
      <c r="R499" s="180"/>
      <c r="S499" s="184">
        <v>16</v>
      </c>
      <c r="T499" s="184">
        <v>25</v>
      </c>
      <c r="U499" s="184">
        <f t="shared" si="224"/>
        <v>79</v>
      </c>
      <c r="V499" s="204">
        <f t="shared" si="227"/>
        <v>120</v>
      </c>
      <c r="Y499" s="199"/>
      <c r="Z499" s="199"/>
      <c r="AA499" s="199"/>
      <c r="AB499" s="199"/>
      <c r="AC499" s="199"/>
      <c r="AD499" s="199"/>
      <c r="AE499" s="199"/>
      <c r="AF499" s="199"/>
      <c r="AG499" s="199"/>
      <c r="AH499" s="199"/>
      <c r="AI499" s="199"/>
    </row>
    <row r="500" spans="1:35" ht="12">
      <c r="A500" s="180" t="str">
        <f t="shared" si="219"/>
        <v>LW13 11050Kolor</v>
      </c>
      <c r="B500" s="203" t="s">
        <v>97</v>
      </c>
      <c r="C500" s="168" t="s">
        <v>2</v>
      </c>
      <c r="D500" s="204">
        <v>110</v>
      </c>
      <c r="E500" s="182">
        <v>50</v>
      </c>
      <c r="F500" s="219" t="s">
        <v>2347</v>
      </c>
      <c r="G500" s="206" t="str">
        <f t="shared" si="225"/>
        <v>39,29</v>
      </c>
      <c r="H500" s="206" t="str">
        <f t="shared" si="209"/>
        <v>39,29</v>
      </c>
      <c r="I500" s="206">
        <f t="shared" si="226"/>
        <v>42.29</v>
      </c>
      <c r="J500" s="219" t="s">
        <v>2380</v>
      </c>
      <c r="K500" s="207" t="str">
        <f t="shared" si="221"/>
        <v>788,72</v>
      </c>
      <c r="L500" s="214">
        <f t="shared" si="222"/>
        <v>789</v>
      </c>
      <c r="M500" s="209">
        <v>1</v>
      </c>
      <c r="N500" s="210">
        <v>60</v>
      </c>
      <c r="O500" s="211">
        <f t="shared" si="223"/>
        <v>849</v>
      </c>
      <c r="P500" s="212">
        <f t="shared" si="217"/>
        <v>849</v>
      </c>
      <c r="Q500" s="180"/>
      <c r="R500" s="180"/>
      <c r="S500" s="184">
        <v>16</v>
      </c>
      <c r="T500" s="184">
        <v>25</v>
      </c>
      <c r="U500" s="184">
        <f t="shared" si="224"/>
        <v>79</v>
      </c>
      <c r="V500" s="204">
        <f t="shared" si="227"/>
        <v>120</v>
      </c>
      <c r="Y500" s="199"/>
      <c r="Z500" s="199"/>
      <c r="AA500" s="199"/>
      <c r="AB500" s="199"/>
      <c r="AC500" s="199"/>
      <c r="AD500" s="199"/>
      <c r="AE500" s="199"/>
      <c r="AF500" s="199"/>
      <c r="AG500" s="199"/>
      <c r="AH500" s="199"/>
      <c r="AI500" s="199"/>
    </row>
    <row r="501" spans="1:35" ht="12">
      <c r="A501" s="180" t="str">
        <f t="shared" si="219"/>
        <v>LW14 11050Kolor</v>
      </c>
      <c r="B501" s="203" t="s">
        <v>98</v>
      </c>
      <c r="C501" s="168" t="s">
        <v>2</v>
      </c>
      <c r="D501" s="204">
        <v>110</v>
      </c>
      <c r="E501" s="182">
        <v>50</v>
      </c>
      <c r="F501" s="219" t="s">
        <v>2348</v>
      </c>
      <c r="G501" s="206" t="str">
        <f t="shared" si="225"/>
        <v>41,39</v>
      </c>
      <c r="H501" s="206" t="str">
        <f t="shared" si="209"/>
        <v>41,39</v>
      </c>
      <c r="I501" s="206">
        <f t="shared" si="226"/>
        <v>44.39</v>
      </c>
      <c r="J501" s="219" t="s">
        <v>2381</v>
      </c>
      <c r="K501" s="207" t="str">
        <f>LEFT(J501,FIND("zł",J501)-2)</f>
        <v>870,55</v>
      </c>
      <c r="L501" s="214">
        <f>ROUNDUP(K501,0)</f>
        <v>871</v>
      </c>
      <c r="M501" s="209">
        <v>1</v>
      </c>
      <c r="N501" s="210">
        <v>60</v>
      </c>
      <c r="O501" s="211">
        <f t="shared" si="223"/>
        <v>931</v>
      </c>
      <c r="P501" s="212">
        <f t="shared" si="217"/>
        <v>931</v>
      </c>
      <c r="Q501" s="180"/>
      <c r="R501" s="180"/>
      <c r="S501" s="184">
        <v>16</v>
      </c>
      <c r="T501" s="184">
        <v>25</v>
      </c>
      <c r="U501" s="184">
        <f t="shared" si="224"/>
        <v>79</v>
      </c>
      <c r="V501" s="204">
        <f t="shared" si="227"/>
        <v>120</v>
      </c>
      <c r="Y501" s="199"/>
      <c r="Z501" s="199"/>
      <c r="AA501" s="199"/>
      <c r="AB501" s="199"/>
      <c r="AC501" s="199"/>
      <c r="AD501" s="199"/>
      <c r="AE501" s="199"/>
      <c r="AF501" s="199"/>
      <c r="AG501" s="199"/>
      <c r="AH501" s="199"/>
      <c r="AI501" s="199"/>
    </row>
    <row r="502" spans="1:35" ht="12">
      <c r="A502" s="180" t="str">
        <f t="shared" si="219"/>
        <v>LW15 11050Kolor</v>
      </c>
      <c r="B502" s="203" t="s">
        <v>99</v>
      </c>
      <c r="C502" s="168" t="s">
        <v>2</v>
      </c>
      <c r="D502" s="204">
        <v>110</v>
      </c>
      <c r="E502" s="182">
        <v>50</v>
      </c>
      <c r="F502" s="219" t="s">
        <v>2349</v>
      </c>
      <c r="G502" s="206" t="str">
        <f t="shared" si="225"/>
        <v>36,24</v>
      </c>
      <c r="H502" s="206" t="str">
        <f t="shared" si="209"/>
        <v>36,24</v>
      </c>
      <c r="I502" s="206">
        <f t="shared" si="226"/>
        <v>39.24</v>
      </c>
      <c r="J502" s="219" t="s">
        <v>2382</v>
      </c>
      <c r="K502" s="207" t="str">
        <f t="shared" ref="K502:K521" si="228">LEFT(J502,FIND("zł",J502)-2)</f>
        <v>642,22</v>
      </c>
      <c r="L502" s="214">
        <f t="shared" ref="L502:L521" si="229">ROUNDUP(K502,0)</f>
        <v>643</v>
      </c>
      <c r="M502" s="209">
        <v>1</v>
      </c>
      <c r="N502" s="210">
        <v>60</v>
      </c>
      <c r="O502" s="211">
        <f t="shared" si="223"/>
        <v>703</v>
      </c>
      <c r="P502" s="212">
        <f t="shared" si="217"/>
        <v>703</v>
      </c>
      <c r="Q502" s="180"/>
      <c r="R502" s="180"/>
      <c r="S502" s="184">
        <v>16</v>
      </c>
      <c r="T502" s="184">
        <v>25</v>
      </c>
      <c r="U502" s="184">
        <f t="shared" si="224"/>
        <v>69</v>
      </c>
      <c r="V502" s="204">
        <f t="shared" si="227"/>
        <v>110</v>
      </c>
      <c r="Y502" s="199"/>
      <c r="Z502" s="199"/>
      <c r="AA502" s="199"/>
      <c r="AB502" s="199"/>
      <c r="AC502" s="199"/>
      <c r="AD502" s="199"/>
      <c r="AE502" s="199"/>
      <c r="AF502" s="199"/>
      <c r="AG502" s="199"/>
      <c r="AH502" s="199"/>
      <c r="AI502" s="199"/>
    </row>
    <row r="503" spans="1:35" ht="12">
      <c r="A503" s="180" t="str">
        <f t="shared" si="219"/>
        <v>LW16 11050Kolor</v>
      </c>
      <c r="B503" s="203" t="s">
        <v>100</v>
      </c>
      <c r="C503" s="168" t="s">
        <v>2</v>
      </c>
      <c r="D503" s="204">
        <v>110</v>
      </c>
      <c r="E503" s="182">
        <v>50</v>
      </c>
      <c r="F503" s="219" t="s">
        <v>2350</v>
      </c>
      <c r="G503" s="206" t="str">
        <f t="shared" si="225"/>
        <v>38,37</v>
      </c>
      <c r="H503" s="206" t="str">
        <f t="shared" si="209"/>
        <v>38,37</v>
      </c>
      <c r="I503" s="206">
        <f t="shared" si="226"/>
        <v>41.37</v>
      </c>
      <c r="J503" s="219" t="s">
        <v>2383</v>
      </c>
      <c r="K503" s="207" t="str">
        <f t="shared" si="228"/>
        <v>770,09</v>
      </c>
      <c r="L503" s="214">
        <f t="shared" si="229"/>
        <v>771</v>
      </c>
      <c r="M503" s="209">
        <v>1</v>
      </c>
      <c r="N503" s="210">
        <v>60</v>
      </c>
      <c r="O503" s="211">
        <f t="shared" si="223"/>
        <v>831</v>
      </c>
      <c r="P503" s="212">
        <f t="shared" si="217"/>
        <v>831</v>
      </c>
      <c r="Q503" s="180"/>
      <c r="R503" s="180"/>
      <c r="S503" s="184">
        <v>16</v>
      </c>
      <c r="T503" s="184">
        <v>25</v>
      </c>
      <c r="U503" s="184">
        <f t="shared" si="224"/>
        <v>79</v>
      </c>
      <c r="V503" s="204">
        <f t="shared" si="227"/>
        <v>120</v>
      </c>
      <c r="Y503" s="199"/>
      <c r="Z503" s="199"/>
      <c r="AA503" s="199"/>
      <c r="AB503" s="199"/>
      <c r="AC503" s="199"/>
      <c r="AD503" s="199"/>
      <c r="AE503" s="199"/>
      <c r="AF503" s="199"/>
      <c r="AG503" s="199"/>
      <c r="AH503" s="199"/>
      <c r="AI503" s="199"/>
    </row>
    <row r="504" spans="1:35" ht="12">
      <c r="A504" s="180" t="str">
        <f t="shared" si="219"/>
        <v>LW17 11050Kolor</v>
      </c>
      <c r="B504" s="203" t="s">
        <v>101</v>
      </c>
      <c r="C504" s="168" t="s">
        <v>2</v>
      </c>
      <c r="D504" s="204">
        <v>110</v>
      </c>
      <c r="E504" s="182">
        <v>50</v>
      </c>
      <c r="F504" s="219" t="s">
        <v>2351</v>
      </c>
      <c r="G504" s="206" t="str">
        <f t="shared" si="225"/>
        <v>40,63</v>
      </c>
      <c r="H504" s="206" t="str">
        <f t="shared" si="209"/>
        <v>40,63</v>
      </c>
      <c r="I504" s="206">
        <f t="shared" si="226"/>
        <v>43.63</v>
      </c>
      <c r="J504" s="219" t="s">
        <v>2384</v>
      </c>
      <c r="K504" s="207" t="str">
        <f t="shared" si="228"/>
        <v>866,42</v>
      </c>
      <c r="L504" s="214">
        <f t="shared" si="229"/>
        <v>867</v>
      </c>
      <c r="M504" s="209">
        <v>1</v>
      </c>
      <c r="N504" s="210">
        <v>60</v>
      </c>
      <c r="O504" s="211">
        <f t="shared" si="223"/>
        <v>927</v>
      </c>
      <c r="P504" s="212">
        <f t="shared" si="217"/>
        <v>927</v>
      </c>
      <c r="Q504" s="180"/>
      <c r="R504" s="180"/>
      <c r="S504" s="184">
        <v>16</v>
      </c>
      <c r="T504" s="184">
        <v>25</v>
      </c>
      <c r="U504" s="184">
        <f t="shared" si="224"/>
        <v>79</v>
      </c>
      <c r="V504" s="204">
        <f t="shared" si="227"/>
        <v>120</v>
      </c>
      <c r="Y504" s="199"/>
      <c r="Z504" s="199"/>
      <c r="AA504" s="199"/>
      <c r="AB504" s="199"/>
      <c r="AC504" s="199"/>
      <c r="AD504" s="199"/>
      <c r="AE504" s="199"/>
      <c r="AF504" s="199"/>
      <c r="AG504" s="199"/>
      <c r="AH504" s="199"/>
      <c r="AI504" s="199"/>
    </row>
    <row r="505" spans="1:35" ht="12">
      <c r="A505" s="180" t="str">
        <f t="shared" si="219"/>
        <v>LW18 11050Kolor</v>
      </c>
      <c r="B505" s="203" t="s">
        <v>102</v>
      </c>
      <c r="C505" s="168" t="s">
        <v>2</v>
      </c>
      <c r="D505" s="204">
        <v>110</v>
      </c>
      <c r="E505" s="182">
        <v>50</v>
      </c>
      <c r="F505" s="219" t="s">
        <v>2352</v>
      </c>
      <c r="G505" s="206" t="str">
        <f t="shared" si="225"/>
        <v>42,72</v>
      </c>
      <c r="H505" s="206" t="str">
        <f t="shared" si="209"/>
        <v>42,72</v>
      </c>
      <c r="I505" s="206">
        <f t="shared" si="226"/>
        <v>45.72</v>
      </c>
      <c r="J505" s="219" t="s">
        <v>2385</v>
      </c>
      <c r="K505" s="207" t="str">
        <f t="shared" si="228"/>
        <v>913,11</v>
      </c>
      <c r="L505" s="214">
        <f t="shared" si="229"/>
        <v>914</v>
      </c>
      <c r="M505" s="209">
        <v>1</v>
      </c>
      <c r="N505" s="210">
        <v>60</v>
      </c>
      <c r="O505" s="211">
        <f t="shared" si="223"/>
        <v>974</v>
      </c>
      <c r="P505" s="212">
        <f t="shared" si="217"/>
        <v>974</v>
      </c>
      <c r="Q505" s="180"/>
      <c r="R505" s="180"/>
      <c r="S505" s="184">
        <v>16</v>
      </c>
      <c r="T505" s="184">
        <v>25</v>
      </c>
      <c r="U505" s="184">
        <f t="shared" si="224"/>
        <v>79</v>
      </c>
      <c r="V505" s="204">
        <f t="shared" si="227"/>
        <v>120</v>
      </c>
      <c r="Y505" s="199"/>
      <c r="Z505" s="199"/>
      <c r="AA505" s="199"/>
      <c r="AB505" s="199"/>
      <c r="AC505" s="199"/>
      <c r="AD505" s="199"/>
      <c r="AE505" s="199"/>
      <c r="AF505" s="199"/>
      <c r="AG505" s="199"/>
      <c r="AH505" s="199"/>
      <c r="AI505" s="199"/>
    </row>
    <row r="506" spans="1:35" ht="12">
      <c r="A506" s="180" t="str">
        <f t="shared" si="219"/>
        <v>LW19 11050Kolor</v>
      </c>
      <c r="B506" s="203" t="s">
        <v>103</v>
      </c>
      <c r="C506" s="168" t="s">
        <v>2</v>
      </c>
      <c r="D506" s="204">
        <v>110</v>
      </c>
      <c r="E506" s="182">
        <v>50</v>
      </c>
      <c r="F506" s="219" t="s">
        <v>2353</v>
      </c>
      <c r="G506" s="206" t="str">
        <f t="shared" si="225"/>
        <v>37,61</v>
      </c>
      <c r="H506" s="206" t="str">
        <f t="shared" si="209"/>
        <v>37,61</v>
      </c>
      <c r="I506" s="206">
        <f t="shared" si="226"/>
        <v>40.61</v>
      </c>
      <c r="J506" s="219" t="s">
        <v>2386</v>
      </c>
      <c r="K506" s="207" t="str">
        <f t="shared" si="228"/>
        <v>727,75</v>
      </c>
      <c r="L506" s="214">
        <f t="shared" si="229"/>
        <v>728</v>
      </c>
      <c r="M506" s="209">
        <v>1</v>
      </c>
      <c r="N506" s="210">
        <v>60</v>
      </c>
      <c r="O506" s="211">
        <f t="shared" si="223"/>
        <v>788</v>
      </c>
      <c r="P506" s="212">
        <f t="shared" si="217"/>
        <v>788</v>
      </c>
      <c r="Q506" s="180"/>
      <c r="R506" s="180"/>
      <c r="S506" s="184">
        <v>16</v>
      </c>
      <c r="T506" s="184">
        <v>25</v>
      </c>
      <c r="U506" s="184">
        <f t="shared" si="224"/>
        <v>79</v>
      </c>
      <c r="V506" s="204">
        <f t="shared" si="227"/>
        <v>120</v>
      </c>
      <c r="Y506" s="199"/>
      <c r="Z506" s="199"/>
      <c r="AA506" s="199"/>
      <c r="AB506" s="199"/>
      <c r="AC506" s="199"/>
      <c r="AD506" s="199"/>
      <c r="AE506" s="199"/>
      <c r="AF506" s="199"/>
      <c r="AG506" s="199"/>
      <c r="AH506" s="199"/>
      <c r="AI506" s="199"/>
    </row>
    <row r="507" spans="1:35" ht="12">
      <c r="A507" s="180" t="str">
        <f t="shared" si="219"/>
        <v>LW20 11050Kolor</v>
      </c>
      <c r="B507" s="203" t="s">
        <v>105</v>
      </c>
      <c r="C507" s="168" t="s">
        <v>2</v>
      </c>
      <c r="D507" s="204">
        <v>110</v>
      </c>
      <c r="E507" s="182">
        <v>50</v>
      </c>
      <c r="F507" s="219" t="s">
        <v>2354</v>
      </c>
      <c r="G507" s="206" t="str">
        <f t="shared" si="225"/>
        <v>39,74</v>
      </c>
      <c r="H507" s="206" t="str">
        <f t="shared" si="209"/>
        <v>39,74</v>
      </c>
      <c r="I507" s="206">
        <f t="shared" si="226"/>
        <v>42.74</v>
      </c>
      <c r="J507" s="219" t="s">
        <v>2387</v>
      </c>
      <c r="K507" s="207" t="str">
        <f t="shared" si="228"/>
        <v>809,95</v>
      </c>
      <c r="L507" s="214">
        <f t="shared" si="229"/>
        <v>810</v>
      </c>
      <c r="M507" s="209">
        <v>1</v>
      </c>
      <c r="N507" s="210">
        <v>60</v>
      </c>
      <c r="O507" s="211">
        <f t="shared" si="223"/>
        <v>870</v>
      </c>
      <c r="P507" s="212">
        <f t="shared" si="217"/>
        <v>870</v>
      </c>
      <c r="Q507" s="180"/>
      <c r="R507" s="180"/>
      <c r="S507" s="184">
        <v>16</v>
      </c>
      <c r="T507" s="184">
        <v>25</v>
      </c>
      <c r="U507" s="184">
        <f t="shared" si="224"/>
        <v>79</v>
      </c>
      <c r="V507" s="204">
        <f t="shared" si="227"/>
        <v>120</v>
      </c>
      <c r="Y507" s="199"/>
      <c r="Z507" s="199"/>
      <c r="AA507" s="199"/>
      <c r="AB507" s="199"/>
      <c r="AC507" s="199"/>
      <c r="AD507" s="199"/>
      <c r="AE507" s="199"/>
      <c r="AF507" s="199"/>
      <c r="AG507" s="199"/>
      <c r="AH507" s="199"/>
      <c r="AI507" s="199"/>
    </row>
    <row r="508" spans="1:35" ht="12">
      <c r="A508" s="180" t="str">
        <f t="shared" si="219"/>
        <v>LW2511050Kolor</v>
      </c>
      <c r="B508" s="203" t="s">
        <v>559</v>
      </c>
      <c r="C508" s="168" t="s">
        <v>2</v>
      </c>
      <c r="D508" s="204">
        <v>110</v>
      </c>
      <c r="E508" s="182">
        <v>50</v>
      </c>
      <c r="F508" s="219" t="s">
        <v>2355</v>
      </c>
      <c r="G508" s="206" t="str">
        <f t="shared" si="225"/>
        <v>30,24</v>
      </c>
      <c r="H508" s="206" t="str">
        <f t="shared" si="209"/>
        <v>30,24</v>
      </c>
      <c r="I508" s="206">
        <f t="shared" ref="I508:I521" si="230">H508+3</f>
        <v>33.239999999999995</v>
      </c>
      <c r="J508" s="219" t="s">
        <v>2388</v>
      </c>
      <c r="K508" s="207" t="str">
        <f t="shared" si="228"/>
        <v>635,28</v>
      </c>
      <c r="L508" s="214">
        <f t="shared" si="229"/>
        <v>636</v>
      </c>
      <c r="M508" s="209">
        <v>1</v>
      </c>
      <c r="N508" s="210">
        <v>60</v>
      </c>
      <c r="O508" s="211">
        <f t="shared" si="223"/>
        <v>696</v>
      </c>
      <c r="P508" s="212">
        <f t="shared" si="217"/>
        <v>696</v>
      </c>
      <c r="Q508" s="180"/>
      <c r="R508" s="180"/>
      <c r="S508" s="184">
        <v>16</v>
      </c>
      <c r="T508" s="184">
        <v>25</v>
      </c>
      <c r="U508" s="184">
        <f t="shared" si="224"/>
        <v>69</v>
      </c>
      <c r="V508" s="204">
        <f t="shared" si="227"/>
        <v>110</v>
      </c>
      <c r="Y508" s="199"/>
      <c r="Z508" s="199"/>
      <c r="AA508" s="199"/>
      <c r="AB508" s="199"/>
      <c r="AC508" s="199"/>
      <c r="AD508" s="199"/>
      <c r="AE508" s="199"/>
      <c r="AF508" s="199"/>
      <c r="AG508" s="199"/>
      <c r="AH508" s="199"/>
      <c r="AI508" s="199"/>
    </row>
    <row r="509" spans="1:35" ht="12">
      <c r="A509" s="180" t="str">
        <f t="shared" si="219"/>
        <v>LW2611050Kolor</v>
      </c>
      <c r="B509" s="203" t="s">
        <v>560</v>
      </c>
      <c r="C509" s="168" t="s">
        <v>2</v>
      </c>
      <c r="D509" s="204">
        <v>110</v>
      </c>
      <c r="E509" s="182">
        <v>50</v>
      </c>
      <c r="F509" s="219" t="s">
        <v>2356</v>
      </c>
      <c r="G509" s="206" t="str">
        <f t="shared" si="225"/>
        <v>32,37</v>
      </c>
      <c r="H509" s="206" t="str">
        <f t="shared" si="209"/>
        <v>32,37</v>
      </c>
      <c r="I509" s="206">
        <f t="shared" si="230"/>
        <v>35.369999999999997</v>
      </c>
      <c r="J509" s="219" t="s">
        <v>2389</v>
      </c>
      <c r="K509" s="207" t="str">
        <f t="shared" si="228"/>
        <v>748,16</v>
      </c>
      <c r="L509" s="214">
        <f t="shared" si="229"/>
        <v>749</v>
      </c>
      <c r="M509" s="209">
        <v>1</v>
      </c>
      <c r="N509" s="210">
        <v>60</v>
      </c>
      <c r="O509" s="211">
        <f t="shared" si="223"/>
        <v>809</v>
      </c>
      <c r="P509" s="212">
        <f t="shared" si="217"/>
        <v>809</v>
      </c>
      <c r="Q509" s="180"/>
      <c r="R509" s="180"/>
      <c r="S509" s="184">
        <v>16</v>
      </c>
      <c r="T509" s="184">
        <v>25</v>
      </c>
      <c r="U509" s="184">
        <f t="shared" si="224"/>
        <v>69</v>
      </c>
      <c r="V509" s="204">
        <f t="shared" si="227"/>
        <v>110</v>
      </c>
      <c r="Y509" s="199"/>
      <c r="Z509" s="199"/>
      <c r="AA509" s="199"/>
      <c r="AB509" s="199"/>
      <c r="AC509" s="199"/>
      <c r="AD509" s="199"/>
      <c r="AE509" s="199"/>
      <c r="AF509" s="199"/>
      <c r="AG509" s="199"/>
      <c r="AH509" s="199"/>
      <c r="AI509" s="199"/>
    </row>
    <row r="510" spans="1:35" ht="12">
      <c r="A510" s="180" t="str">
        <f t="shared" si="219"/>
        <v>LW2711050Kolor</v>
      </c>
      <c r="B510" s="203" t="s">
        <v>1738</v>
      </c>
      <c r="C510" s="168" t="s">
        <v>2</v>
      </c>
      <c r="D510" s="204">
        <v>110</v>
      </c>
      <c r="E510" s="182">
        <v>50</v>
      </c>
      <c r="F510" s="219" t="s">
        <v>2357</v>
      </c>
      <c r="G510" s="206" t="str">
        <f t="shared" si="225"/>
        <v>33,63</v>
      </c>
      <c r="H510" s="206" t="str">
        <f t="shared" si="209"/>
        <v>33,63</v>
      </c>
      <c r="I510" s="206">
        <f t="shared" si="230"/>
        <v>36.630000000000003</v>
      </c>
      <c r="J510" s="219" t="s">
        <v>2390</v>
      </c>
      <c r="K510" s="207" t="str">
        <f t="shared" si="228"/>
        <v>730,43</v>
      </c>
      <c r="L510" s="214">
        <f t="shared" si="229"/>
        <v>731</v>
      </c>
      <c r="M510" s="209">
        <v>1</v>
      </c>
      <c r="N510" s="210">
        <v>60</v>
      </c>
      <c r="O510" s="211">
        <f t="shared" si="223"/>
        <v>791</v>
      </c>
      <c r="P510" s="212">
        <f t="shared" si="217"/>
        <v>791</v>
      </c>
      <c r="Q510" s="180"/>
      <c r="R510" s="180"/>
      <c r="S510" s="184">
        <v>16</v>
      </c>
      <c r="T510" s="184">
        <v>25</v>
      </c>
      <c r="U510" s="184">
        <f t="shared" si="224"/>
        <v>69</v>
      </c>
      <c r="V510" s="204">
        <f t="shared" si="227"/>
        <v>110</v>
      </c>
      <c r="Y510" s="199"/>
      <c r="Z510" s="199"/>
      <c r="AA510" s="199"/>
      <c r="AB510" s="199"/>
      <c r="AC510" s="199"/>
      <c r="AD510" s="199"/>
      <c r="AE510" s="199"/>
      <c r="AF510" s="199"/>
      <c r="AG510" s="199"/>
      <c r="AH510" s="199"/>
      <c r="AI510" s="199"/>
    </row>
    <row r="511" spans="1:35" ht="12">
      <c r="A511" s="180" t="str">
        <f t="shared" si="219"/>
        <v>LW2811050Kolor</v>
      </c>
      <c r="B511" s="203" t="s">
        <v>1739</v>
      </c>
      <c r="C511" s="168" t="s">
        <v>2</v>
      </c>
      <c r="D511" s="204">
        <v>110</v>
      </c>
      <c r="E511" s="182">
        <v>50</v>
      </c>
      <c r="F511" s="219" t="s">
        <v>2358</v>
      </c>
      <c r="G511" s="206" t="str">
        <f t="shared" si="225"/>
        <v>35,87</v>
      </c>
      <c r="H511" s="206" t="str">
        <f t="shared" ref="H511:H521" si="231">MID(G511,1,5)</f>
        <v>35,87</v>
      </c>
      <c r="I511" s="206">
        <f t="shared" si="230"/>
        <v>38.869999999999997</v>
      </c>
      <c r="J511" s="219" t="s">
        <v>2391</v>
      </c>
      <c r="K511" s="207" t="str">
        <f t="shared" si="228"/>
        <v>863,52</v>
      </c>
      <c r="L511" s="214">
        <f t="shared" si="229"/>
        <v>864</v>
      </c>
      <c r="M511" s="209">
        <v>1</v>
      </c>
      <c r="N511" s="210">
        <v>60</v>
      </c>
      <c r="O511" s="211">
        <f t="shared" si="223"/>
        <v>924</v>
      </c>
      <c r="P511" s="212">
        <f t="shared" si="217"/>
        <v>924</v>
      </c>
      <c r="Q511" s="180"/>
      <c r="R511" s="180"/>
      <c r="S511" s="184">
        <v>16</v>
      </c>
      <c r="T511" s="184">
        <v>25</v>
      </c>
      <c r="U511" s="184">
        <f t="shared" si="224"/>
        <v>69</v>
      </c>
      <c r="V511" s="204">
        <f t="shared" si="227"/>
        <v>110</v>
      </c>
      <c r="Y511" s="199"/>
      <c r="Z511" s="199"/>
      <c r="AA511" s="199"/>
      <c r="AB511" s="199"/>
      <c r="AC511" s="199"/>
      <c r="AD511" s="199"/>
      <c r="AE511" s="199"/>
      <c r="AF511" s="199"/>
      <c r="AG511" s="199"/>
      <c r="AH511" s="199"/>
      <c r="AI511" s="199"/>
    </row>
    <row r="512" spans="1:35" ht="12">
      <c r="A512" s="180" t="str">
        <f t="shared" si="219"/>
        <v>LW2911050Kolor</v>
      </c>
      <c r="B512" s="203" t="s">
        <v>1740</v>
      </c>
      <c r="C512" s="168" t="s">
        <v>2</v>
      </c>
      <c r="D512" s="204">
        <v>110</v>
      </c>
      <c r="E512" s="182">
        <v>50</v>
      </c>
      <c r="F512" s="219" t="s">
        <v>2359</v>
      </c>
      <c r="G512" s="206" t="str">
        <f t="shared" si="225"/>
        <v>39,14</v>
      </c>
      <c r="H512" s="206" t="str">
        <f t="shared" si="231"/>
        <v>39,14</v>
      </c>
      <c r="I512" s="206">
        <f t="shared" si="230"/>
        <v>42.14</v>
      </c>
      <c r="J512" s="219" t="s">
        <v>2392</v>
      </c>
      <c r="K512" s="207" t="str">
        <f t="shared" si="228"/>
        <v>815,48</v>
      </c>
      <c r="L512" s="214">
        <f t="shared" si="229"/>
        <v>816</v>
      </c>
      <c r="M512" s="209">
        <v>1</v>
      </c>
      <c r="N512" s="210">
        <v>60</v>
      </c>
      <c r="O512" s="211">
        <f t="shared" si="223"/>
        <v>876</v>
      </c>
      <c r="P512" s="212">
        <f t="shared" ref="P512:P521" si="232">INT(O512)</f>
        <v>876</v>
      </c>
      <c r="Q512" s="180"/>
      <c r="R512" s="180"/>
      <c r="S512" s="184">
        <v>16</v>
      </c>
      <c r="T512" s="184">
        <v>25</v>
      </c>
      <c r="U512" s="184">
        <f t="shared" si="224"/>
        <v>79</v>
      </c>
      <c r="V512" s="204">
        <f t="shared" si="227"/>
        <v>120</v>
      </c>
      <c r="Y512" s="199"/>
      <c r="Z512" s="199"/>
      <c r="AA512" s="199"/>
      <c r="AB512" s="199"/>
      <c r="AC512" s="199"/>
      <c r="AD512" s="199"/>
      <c r="AE512" s="199"/>
      <c r="AF512" s="199"/>
      <c r="AG512" s="199"/>
      <c r="AH512" s="199"/>
      <c r="AI512" s="199"/>
    </row>
    <row r="513" spans="1:35" ht="12">
      <c r="A513" s="180" t="str">
        <f t="shared" si="219"/>
        <v>LW3011050Kolor</v>
      </c>
      <c r="B513" s="203" t="s">
        <v>1742</v>
      </c>
      <c r="C513" s="168" t="s">
        <v>2</v>
      </c>
      <c r="D513" s="204">
        <v>110</v>
      </c>
      <c r="E513" s="182">
        <v>50</v>
      </c>
      <c r="F513" s="219" t="s">
        <v>2348</v>
      </c>
      <c r="G513" s="206" t="str">
        <f t="shared" si="225"/>
        <v>41,39</v>
      </c>
      <c r="H513" s="206" t="str">
        <f t="shared" si="231"/>
        <v>41,39</v>
      </c>
      <c r="I513" s="206">
        <f t="shared" si="230"/>
        <v>44.39</v>
      </c>
      <c r="J513" s="219" t="s">
        <v>2393</v>
      </c>
      <c r="K513" s="207" t="str">
        <f t="shared" si="228"/>
        <v>990,16</v>
      </c>
      <c r="L513" s="214">
        <f t="shared" si="229"/>
        <v>991</v>
      </c>
      <c r="M513" s="209">
        <v>1</v>
      </c>
      <c r="N513" s="210">
        <v>60</v>
      </c>
      <c r="O513" s="211">
        <f t="shared" si="223"/>
        <v>1051</v>
      </c>
      <c r="P513" s="212">
        <f t="shared" si="232"/>
        <v>1051</v>
      </c>
      <c r="Q513" s="180"/>
      <c r="R513" s="180"/>
      <c r="S513" s="184">
        <v>16</v>
      </c>
      <c r="T513" s="184">
        <v>25</v>
      </c>
      <c r="U513" s="184">
        <f t="shared" si="224"/>
        <v>79</v>
      </c>
      <c r="V513" s="204">
        <f t="shared" si="227"/>
        <v>120</v>
      </c>
      <c r="Y513" s="199"/>
      <c r="Z513" s="199"/>
      <c r="AA513" s="199"/>
      <c r="AB513" s="199"/>
      <c r="AC513" s="199"/>
      <c r="AD513" s="199"/>
      <c r="AE513" s="199"/>
      <c r="AF513" s="199"/>
      <c r="AG513" s="199"/>
      <c r="AH513" s="199"/>
      <c r="AI513" s="199"/>
    </row>
    <row r="514" spans="1:35" ht="12">
      <c r="A514" s="180" t="str">
        <f t="shared" si="219"/>
        <v>LW3111050Kolor</v>
      </c>
      <c r="B514" s="203" t="s">
        <v>1743</v>
      </c>
      <c r="C514" s="168" t="s">
        <v>2</v>
      </c>
      <c r="D514" s="204">
        <v>110</v>
      </c>
      <c r="E514" s="182">
        <v>50</v>
      </c>
      <c r="F514" s="219" t="s">
        <v>2360</v>
      </c>
      <c r="G514" s="206" t="str">
        <f t="shared" si="225"/>
        <v>43,2</v>
      </c>
      <c r="H514" s="206" t="str">
        <f t="shared" si="231"/>
        <v>43,2</v>
      </c>
      <c r="I514" s="206">
        <f t="shared" si="230"/>
        <v>46.2</v>
      </c>
      <c r="J514" s="219" t="s">
        <v>2394</v>
      </c>
      <c r="K514" s="207" t="str">
        <f t="shared" si="228"/>
        <v>967,10</v>
      </c>
      <c r="L514" s="214">
        <f t="shared" si="229"/>
        <v>968</v>
      </c>
      <c r="M514" s="209">
        <v>1</v>
      </c>
      <c r="N514" s="210">
        <v>60</v>
      </c>
      <c r="O514" s="211">
        <f t="shared" si="223"/>
        <v>1028</v>
      </c>
      <c r="P514" s="212">
        <f t="shared" si="232"/>
        <v>1028</v>
      </c>
      <c r="Q514" s="180"/>
      <c r="R514" s="180"/>
      <c r="S514" s="184">
        <v>16</v>
      </c>
      <c r="T514" s="184">
        <v>25</v>
      </c>
      <c r="U514" s="184">
        <f t="shared" si="224"/>
        <v>79</v>
      </c>
      <c r="V514" s="204">
        <f t="shared" si="227"/>
        <v>120</v>
      </c>
      <c r="Y514" s="199"/>
      <c r="Z514" s="199"/>
      <c r="AA514" s="199"/>
      <c r="AB514" s="199"/>
      <c r="AC514" s="199"/>
      <c r="AD514" s="199"/>
      <c r="AE514" s="199"/>
      <c r="AF514" s="199"/>
      <c r="AG514" s="199"/>
      <c r="AH514" s="199"/>
      <c r="AI514" s="199"/>
    </row>
    <row r="515" spans="1:35" ht="12">
      <c r="A515" s="180" t="str">
        <f t="shared" si="219"/>
        <v>LW3211050Kolor</v>
      </c>
      <c r="B515" s="203" t="s">
        <v>1744</v>
      </c>
      <c r="C515" s="168" t="s">
        <v>2</v>
      </c>
      <c r="D515" s="204">
        <v>110</v>
      </c>
      <c r="E515" s="182">
        <v>50</v>
      </c>
      <c r="F515" s="219" t="s">
        <v>2361</v>
      </c>
      <c r="G515" s="206" t="str">
        <f t="shared" si="225"/>
        <v>45,45</v>
      </c>
      <c r="H515" s="206" t="str">
        <f t="shared" si="231"/>
        <v>45,45</v>
      </c>
      <c r="I515" s="206">
        <f t="shared" si="230"/>
        <v>48.45</v>
      </c>
      <c r="J515" s="219" t="s">
        <v>2395</v>
      </c>
      <c r="K515" s="207" t="str">
        <f t="shared" si="228"/>
        <v>1103,56</v>
      </c>
      <c r="L515" s="214">
        <f t="shared" si="229"/>
        <v>1104</v>
      </c>
      <c r="M515" s="209">
        <v>1</v>
      </c>
      <c r="N515" s="210">
        <v>60</v>
      </c>
      <c r="O515" s="211">
        <f t="shared" si="223"/>
        <v>1164</v>
      </c>
      <c r="P515" s="212">
        <f t="shared" si="232"/>
        <v>1164</v>
      </c>
      <c r="Q515" s="180"/>
      <c r="R515" s="180"/>
      <c r="S515" s="184">
        <v>16</v>
      </c>
      <c r="T515" s="184">
        <v>25</v>
      </c>
      <c r="U515" s="184">
        <f t="shared" si="224"/>
        <v>79</v>
      </c>
      <c r="V515" s="204">
        <f t="shared" si="227"/>
        <v>120</v>
      </c>
      <c r="Y515" s="199"/>
      <c r="Z515" s="199"/>
      <c r="AA515" s="199"/>
      <c r="AB515" s="199"/>
      <c r="AC515" s="199"/>
      <c r="AD515" s="199"/>
      <c r="AE515" s="199"/>
      <c r="AF515" s="199"/>
      <c r="AG515" s="199"/>
      <c r="AH515" s="199"/>
      <c r="AI515" s="199"/>
    </row>
    <row r="516" spans="1:35" ht="12">
      <c r="A516" s="180" t="str">
        <f t="shared" si="219"/>
        <v>LW3311050Kolor</v>
      </c>
      <c r="B516" s="203" t="s">
        <v>1745</v>
      </c>
      <c r="C516" s="168" t="s">
        <v>2</v>
      </c>
      <c r="D516" s="204">
        <v>110</v>
      </c>
      <c r="E516" s="182">
        <v>50</v>
      </c>
      <c r="F516" s="219" t="s">
        <v>2152</v>
      </c>
      <c r="G516" s="206" t="str">
        <f t="shared" si="225"/>
        <v>46,48</v>
      </c>
      <c r="H516" s="206" t="str">
        <f t="shared" si="231"/>
        <v>46,48</v>
      </c>
      <c r="I516" s="206">
        <f t="shared" si="230"/>
        <v>49.48</v>
      </c>
      <c r="J516" s="219" t="s">
        <v>2396</v>
      </c>
      <c r="K516" s="207" t="str">
        <f t="shared" si="228"/>
        <v>943,75</v>
      </c>
      <c r="L516" s="214">
        <f t="shared" si="229"/>
        <v>944</v>
      </c>
      <c r="M516" s="209">
        <v>1</v>
      </c>
      <c r="N516" s="210">
        <v>60</v>
      </c>
      <c r="O516" s="211">
        <f t="shared" si="223"/>
        <v>1004</v>
      </c>
      <c r="P516" s="212">
        <f t="shared" si="232"/>
        <v>1004</v>
      </c>
      <c r="Q516" s="180"/>
      <c r="R516" s="180"/>
      <c r="S516" s="184">
        <v>16</v>
      </c>
      <c r="T516" s="184">
        <v>25</v>
      </c>
      <c r="U516" s="184">
        <f t="shared" si="224"/>
        <v>79</v>
      </c>
      <c r="V516" s="204">
        <f t="shared" si="227"/>
        <v>120</v>
      </c>
      <c r="Y516" s="199"/>
      <c r="Z516" s="199"/>
      <c r="AA516" s="199"/>
      <c r="AB516" s="199"/>
      <c r="AC516" s="199"/>
      <c r="AD516" s="199"/>
      <c r="AE516" s="199"/>
      <c r="AF516" s="199"/>
      <c r="AG516" s="199"/>
      <c r="AH516" s="199"/>
      <c r="AI516" s="199"/>
    </row>
    <row r="517" spans="1:35" ht="12">
      <c r="A517" s="180" t="str">
        <f t="shared" si="219"/>
        <v>LW3411050Kolor</v>
      </c>
      <c r="B517" s="203" t="s">
        <v>1746</v>
      </c>
      <c r="C517" s="168" t="s">
        <v>2</v>
      </c>
      <c r="D517" s="204">
        <v>110</v>
      </c>
      <c r="E517" s="182">
        <v>50</v>
      </c>
      <c r="F517" s="219" t="s">
        <v>2362</v>
      </c>
      <c r="G517" s="206" t="str">
        <f t="shared" si="225"/>
        <v>45,87</v>
      </c>
      <c r="H517" s="206" t="str">
        <f t="shared" si="231"/>
        <v>45,87</v>
      </c>
      <c r="I517" s="206">
        <f t="shared" si="230"/>
        <v>48.87</v>
      </c>
      <c r="J517" s="219" t="s">
        <v>2397</v>
      </c>
      <c r="K517" s="207" t="str">
        <f t="shared" si="228"/>
        <v>1110,59</v>
      </c>
      <c r="L517" s="214">
        <f t="shared" si="229"/>
        <v>1111</v>
      </c>
      <c r="M517" s="209">
        <v>1</v>
      </c>
      <c r="N517" s="210">
        <v>60</v>
      </c>
      <c r="O517" s="211">
        <f t="shared" si="223"/>
        <v>1171</v>
      </c>
      <c r="P517" s="212">
        <f t="shared" si="232"/>
        <v>1171</v>
      </c>
      <c r="Q517" s="180"/>
      <c r="R517" s="180"/>
      <c r="S517" s="184">
        <v>16</v>
      </c>
      <c r="T517" s="184">
        <v>25</v>
      </c>
      <c r="U517" s="184">
        <f t="shared" si="224"/>
        <v>79</v>
      </c>
      <c r="V517" s="204">
        <f t="shared" si="227"/>
        <v>120</v>
      </c>
      <c r="Y517" s="199"/>
      <c r="Z517" s="199"/>
      <c r="AA517" s="199"/>
      <c r="AB517" s="199"/>
      <c r="AC517" s="199"/>
      <c r="AD517" s="199"/>
      <c r="AE517" s="199"/>
      <c r="AF517" s="199"/>
      <c r="AG517" s="199"/>
      <c r="AH517" s="199"/>
      <c r="AI517" s="199"/>
    </row>
    <row r="518" spans="1:35" ht="12">
      <c r="A518" s="180" t="str">
        <f t="shared" si="219"/>
        <v>LW3511050Kolor</v>
      </c>
      <c r="B518" s="203" t="s">
        <v>1747</v>
      </c>
      <c r="C518" s="168" t="s">
        <v>2</v>
      </c>
      <c r="D518" s="204">
        <v>110</v>
      </c>
      <c r="E518" s="182">
        <v>50</v>
      </c>
      <c r="F518" s="219" t="s">
        <v>2363</v>
      </c>
      <c r="G518" s="206" t="str">
        <f t="shared" si="225"/>
        <v>37,72</v>
      </c>
      <c r="H518" s="206" t="str">
        <f t="shared" si="231"/>
        <v>37,72</v>
      </c>
      <c r="I518" s="206">
        <f t="shared" si="230"/>
        <v>40.72</v>
      </c>
      <c r="J518" s="219" t="s">
        <v>2398</v>
      </c>
      <c r="K518" s="207" t="str">
        <f t="shared" si="228"/>
        <v>736,12</v>
      </c>
      <c r="L518" s="214">
        <f t="shared" si="229"/>
        <v>737</v>
      </c>
      <c r="M518" s="209">
        <v>1</v>
      </c>
      <c r="N518" s="210">
        <v>60</v>
      </c>
      <c r="O518" s="211">
        <f t="shared" si="223"/>
        <v>797</v>
      </c>
      <c r="P518" s="212">
        <f t="shared" si="232"/>
        <v>797</v>
      </c>
      <c r="Q518" s="180"/>
      <c r="R518" s="180"/>
      <c r="S518" s="184">
        <v>16</v>
      </c>
      <c r="T518" s="184">
        <v>25</v>
      </c>
      <c r="U518" s="184">
        <f t="shared" si="224"/>
        <v>79</v>
      </c>
      <c r="V518" s="204">
        <f t="shared" si="227"/>
        <v>120</v>
      </c>
      <c r="Y518" s="199"/>
      <c r="Z518" s="199"/>
      <c r="AA518" s="199"/>
      <c r="AB518" s="199"/>
      <c r="AC518" s="199"/>
      <c r="AD518" s="199"/>
      <c r="AE518" s="199"/>
      <c r="AF518" s="199"/>
      <c r="AG518" s="199"/>
      <c r="AH518" s="199"/>
      <c r="AI518" s="199"/>
    </row>
    <row r="519" spans="1:35" ht="12">
      <c r="A519" s="180" t="str">
        <f t="shared" si="219"/>
        <v>LW3611050Kolor</v>
      </c>
      <c r="B519" s="203" t="s">
        <v>1748</v>
      </c>
      <c r="C519" s="168" t="s">
        <v>2</v>
      </c>
      <c r="D519" s="204">
        <v>110</v>
      </c>
      <c r="E519" s="182">
        <v>50</v>
      </c>
      <c r="F519" s="219" t="s">
        <v>2364</v>
      </c>
      <c r="G519" s="206" t="str">
        <f t="shared" si="225"/>
        <v>39,97</v>
      </c>
      <c r="H519" s="206" t="str">
        <f t="shared" si="231"/>
        <v>39,97</v>
      </c>
      <c r="I519" s="206">
        <f t="shared" si="230"/>
        <v>42.97</v>
      </c>
      <c r="J519" s="219" t="s">
        <v>2399</v>
      </c>
      <c r="K519" s="207" t="str">
        <f t="shared" si="228"/>
        <v>872,58</v>
      </c>
      <c r="L519" s="214">
        <f t="shared" si="229"/>
        <v>873</v>
      </c>
      <c r="M519" s="209">
        <v>1</v>
      </c>
      <c r="N519" s="210">
        <v>60</v>
      </c>
      <c r="O519" s="211">
        <f t="shared" si="223"/>
        <v>933</v>
      </c>
      <c r="P519" s="212">
        <f t="shared" si="232"/>
        <v>933</v>
      </c>
      <c r="Q519" s="180"/>
      <c r="R519" s="180"/>
      <c r="S519" s="184">
        <v>16</v>
      </c>
      <c r="T519" s="184">
        <v>25</v>
      </c>
      <c r="U519" s="184">
        <f t="shared" si="224"/>
        <v>79</v>
      </c>
      <c r="V519" s="204">
        <f t="shared" si="227"/>
        <v>120</v>
      </c>
      <c r="Y519" s="199"/>
      <c r="Z519" s="199"/>
      <c r="AA519" s="199"/>
      <c r="AB519" s="199"/>
      <c r="AC519" s="199"/>
      <c r="AD519" s="199"/>
      <c r="AE519" s="199"/>
      <c r="AF519" s="199"/>
      <c r="AG519" s="199"/>
      <c r="AH519" s="199"/>
      <c r="AI519" s="199"/>
    </row>
    <row r="520" spans="1:35" ht="12">
      <c r="A520" s="180" t="str">
        <f t="shared" si="219"/>
        <v>LW3711050Kolor</v>
      </c>
      <c r="B520" s="203" t="s">
        <v>1907</v>
      </c>
      <c r="C520" s="168" t="s">
        <v>2</v>
      </c>
      <c r="D520" s="204">
        <v>110</v>
      </c>
      <c r="E520" s="182">
        <v>50</v>
      </c>
      <c r="F520" s="219" t="s">
        <v>15</v>
      </c>
      <c r="G520" s="206" t="str">
        <f t="shared" si="225"/>
        <v>36,98</v>
      </c>
      <c r="H520" s="206" t="str">
        <f t="shared" si="231"/>
        <v>36,98</v>
      </c>
      <c r="I520" s="206">
        <f t="shared" si="230"/>
        <v>39.979999999999997</v>
      </c>
      <c r="J520" s="219" t="s">
        <v>2400</v>
      </c>
      <c r="K520" s="207" t="str">
        <f t="shared" si="228"/>
        <v>667,40</v>
      </c>
      <c r="L520" s="214">
        <f t="shared" si="229"/>
        <v>668</v>
      </c>
      <c r="M520" s="209">
        <v>1</v>
      </c>
      <c r="N520" s="210">
        <v>60</v>
      </c>
      <c r="O520" s="211">
        <f t="shared" si="223"/>
        <v>728</v>
      </c>
      <c r="P520" s="212">
        <f t="shared" si="232"/>
        <v>728</v>
      </c>
      <c r="Q520" s="180"/>
      <c r="R520" s="180"/>
      <c r="S520" s="184">
        <v>16</v>
      </c>
      <c r="T520" s="184">
        <v>25</v>
      </c>
      <c r="U520" s="184">
        <f t="shared" si="224"/>
        <v>69</v>
      </c>
      <c r="V520" s="204">
        <f t="shared" si="227"/>
        <v>110</v>
      </c>
      <c r="Y520" s="199"/>
      <c r="Z520" s="199"/>
      <c r="AA520" s="199"/>
      <c r="AB520" s="199"/>
      <c r="AC520" s="199"/>
      <c r="AD520" s="199"/>
      <c r="AE520" s="199"/>
      <c r="AF520" s="199"/>
      <c r="AG520" s="199"/>
      <c r="AH520" s="199"/>
      <c r="AI520" s="199"/>
    </row>
    <row r="521" spans="1:35" s="199" customFormat="1" ht="12">
      <c r="A521" s="180" t="str">
        <f t="shared" si="219"/>
        <v>LW3811050Kolor</v>
      </c>
      <c r="B521" s="203" t="s">
        <v>1978</v>
      </c>
      <c r="C521" s="168" t="s">
        <v>2</v>
      </c>
      <c r="D521" s="204">
        <v>110</v>
      </c>
      <c r="E521" s="182">
        <v>50</v>
      </c>
      <c r="F521" s="219" t="s">
        <v>29</v>
      </c>
      <c r="G521" s="206" t="str">
        <f t="shared" si="225"/>
        <v>37,39</v>
      </c>
      <c r="H521" s="206" t="str">
        <f t="shared" si="231"/>
        <v>37,39</v>
      </c>
      <c r="I521" s="206">
        <f t="shared" si="230"/>
        <v>40.39</v>
      </c>
      <c r="J521" s="219" t="s">
        <v>2401</v>
      </c>
      <c r="K521" s="207" t="str">
        <f t="shared" si="228"/>
        <v>790,77</v>
      </c>
      <c r="L521" s="214">
        <f t="shared" si="229"/>
        <v>791</v>
      </c>
      <c r="M521" s="209">
        <v>1</v>
      </c>
      <c r="N521" s="210">
        <v>60</v>
      </c>
      <c r="O521" s="211">
        <f t="shared" si="223"/>
        <v>851</v>
      </c>
      <c r="P521" s="212">
        <f t="shared" si="232"/>
        <v>851</v>
      </c>
      <c r="Q521" s="180"/>
      <c r="R521" s="180"/>
      <c r="S521" s="184">
        <v>16</v>
      </c>
      <c r="T521" s="184">
        <v>25</v>
      </c>
      <c r="U521" s="184">
        <f t="shared" si="224"/>
        <v>79</v>
      </c>
      <c r="V521" s="204">
        <f t="shared" si="227"/>
        <v>120</v>
      </c>
    </row>
    <row r="522" spans="1:35" ht="12">
      <c r="A522" s="221" t="str">
        <f t="shared" ref="A522:A558" si="233">CONCATENATE(B522,D522,E522,C522)</f>
        <v>LW duble 1 10080Drewnopodobne</v>
      </c>
      <c r="B522" s="203" t="s">
        <v>90</v>
      </c>
      <c r="C522" s="168" t="s">
        <v>432</v>
      </c>
      <c r="D522" s="204">
        <v>100</v>
      </c>
      <c r="E522" s="182">
        <v>80</v>
      </c>
      <c r="F522" s="219" t="s">
        <v>2227</v>
      </c>
      <c r="G522" s="206" t="str">
        <f t="shared" ref="G522:G558" si="234">LEFT(F522,FIND("kg",F522)-2)</f>
        <v>36,96</v>
      </c>
      <c r="H522" s="206" t="str">
        <f t="shared" ref="H522:H537" si="235">MID(G522,1,5)</f>
        <v>36,96</v>
      </c>
      <c r="I522" s="206">
        <f>H522+3</f>
        <v>39.96</v>
      </c>
      <c r="J522" s="215"/>
      <c r="K522" s="207">
        <f t="shared" ref="K522:K558" si="236">L448+(L485-L448)/2</f>
        <v>694</v>
      </c>
      <c r="L522" s="214">
        <f t="shared" ref="L522:L558" si="237">ROUNDUP(K522,0)</f>
        <v>694</v>
      </c>
      <c r="M522" s="209">
        <v>1</v>
      </c>
      <c r="N522" s="210">
        <v>60</v>
      </c>
      <c r="O522" s="211">
        <f t="shared" ref="O522:O558" si="238">L522*M522+N522</f>
        <v>754</v>
      </c>
      <c r="P522" s="212">
        <f t="shared" ref="P522:P558" si="239">INT(O522)</f>
        <v>754</v>
      </c>
      <c r="Q522" s="180"/>
      <c r="R522" s="180"/>
      <c r="S522" s="184">
        <v>16</v>
      </c>
      <c r="T522" s="184">
        <v>25</v>
      </c>
      <c r="U522" s="184">
        <f t="shared" ref="U522:U558" si="240">IF(I522&lt;=$AA$6,$AB$5,IF(I522&lt;=$AA$16,$AB$7,IF(I522&lt;=$AA$18,$AB$17,IF(I522&lt;=$AA$20,AB$19,$AB$21))))</f>
        <v>69</v>
      </c>
      <c r="V522" s="204">
        <f t="shared" ref="V522:V558" si="241">SUM(S522:U522)</f>
        <v>110</v>
      </c>
      <c r="Y522" s="199"/>
      <c r="Z522" s="199"/>
      <c r="AA522" s="199"/>
      <c r="AB522" s="199"/>
      <c r="AC522" s="199"/>
      <c r="AD522" s="199"/>
      <c r="AE522" s="199"/>
      <c r="AF522" s="199"/>
      <c r="AG522" s="199"/>
      <c r="AH522" s="199"/>
      <c r="AI522" s="199"/>
    </row>
    <row r="523" spans="1:35" ht="12">
      <c r="A523" s="180" t="str">
        <f t="shared" si="233"/>
        <v>LW duble 2 10080Drewnopodobne</v>
      </c>
      <c r="B523" s="203" t="s">
        <v>91</v>
      </c>
      <c r="C523" s="168" t="s">
        <v>432</v>
      </c>
      <c r="D523" s="204">
        <v>100</v>
      </c>
      <c r="E523" s="182">
        <v>80</v>
      </c>
      <c r="F523" s="219" t="s">
        <v>2334</v>
      </c>
      <c r="G523" s="206" t="str">
        <f t="shared" si="234"/>
        <v>38,09</v>
      </c>
      <c r="H523" s="206" t="str">
        <f t="shared" si="235"/>
        <v>38,09</v>
      </c>
      <c r="I523" s="206">
        <f t="shared" ref="I523" si="242">H523+3</f>
        <v>41.09</v>
      </c>
      <c r="J523" s="216"/>
      <c r="K523" s="207">
        <f t="shared" si="236"/>
        <v>812</v>
      </c>
      <c r="L523" s="214">
        <f t="shared" si="237"/>
        <v>812</v>
      </c>
      <c r="M523" s="209">
        <v>1</v>
      </c>
      <c r="N523" s="210">
        <v>60</v>
      </c>
      <c r="O523" s="211">
        <f t="shared" si="238"/>
        <v>872</v>
      </c>
      <c r="P523" s="212">
        <f t="shared" si="239"/>
        <v>872</v>
      </c>
      <c r="Q523" s="180"/>
      <c r="R523" s="180"/>
      <c r="S523" s="184">
        <v>16</v>
      </c>
      <c r="T523" s="184">
        <v>25</v>
      </c>
      <c r="U523" s="184">
        <f t="shared" si="240"/>
        <v>79</v>
      </c>
      <c r="V523" s="204">
        <f t="shared" si="241"/>
        <v>120</v>
      </c>
      <c r="Y523" s="199"/>
      <c r="Z523" s="199"/>
      <c r="AA523" s="199"/>
      <c r="AB523" s="199"/>
      <c r="AC523" s="199"/>
      <c r="AD523" s="199"/>
      <c r="AE523" s="199"/>
      <c r="AF523" s="199"/>
      <c r="AG523" s="199"/>
      <c r="AH523" s="199"/>
      <c r="AI523" s="199"/>
    </row>
    <row r="524" spans="1:35" ht="12">
      <c r="A524" s="180" t="str">
        <f t="shared" si="233"/>
        <v>LW duble 310080Drewnopodobne</v>
      </c>
      <c r="B524" s="203" t="s">
        <v>1750</v>
      </c>
      <c r="C524" s="168" t="s">
        <v>432</v>
      </c>
      <c r="D524" s="204">
        <v>100</v>
      </c>
      <c r="E524" s="182">
        <v>80</v>
      </c>
      <c r="F524" s="219" t="s">
        <v>2335</v>
      </c>
      <c r="G524" s="206" t="str">
        <f t="shared" si="234"/>
        <v>40,93</v>
      </c>
      <c r="H524" s="206" t="str">
        <f t="shared" si="235"/>
        <v>40,93</v>
      </c>
      <c r="I524" s="206">
        <f t="shared" ref="I524:I544" si="243">H524+3</f>
        <v>43.93</v>
      </c>
      <c r="J524" s="216"/>
      <c r="K524" s="207">
        <f t="shared" si="236"/>
        <v>1007</v>
      </c>
      <c r="L524" s="214">
        <f t="shared" si="237"/>
        <v>1007</v>
      </c>
      <c r="M524" s="209">
        <v>1</v>
      </c>
      <c r="N524" s="210">
        <v>60</v>
      </c>
      <c r="O524" s="211">
        <f t="shared" si="238"/>
        <v>1067</v>
      </c>
      <c r="P524" s="212">
        <f t="shared" si="239"/>
        <v>1067</v>
      </c>
      <c r="Q524" s="180"/>
      <c r="R524" s="180"/>
      <c r="S524" s="184">
        <v>16</v>
      </c>
      <c r="T524" s="184">
        <v>25</v>
      </c>
      <c r="U524" s="184">
        <f t="shared" si="240"/>
        <v>79</v>
      </c>
      <c r="V524" s="204">
        <f t="shared" si="241"/>
        <v>120</v>
      </c>
      <c r="Y524" s="199"/>
      <c r="Z524" s="199"/>
      <c r="AA524" s="199"/>
      <c r="AB524" s="199"/>
      <c r="AC524" s="199"/>
      <c r="AD524" s="199"/>
      <c r="AE524" s="199"/>
      <c r="AF524" s="199"/>
      <c r="AG524" s="199"/>
      <c r="AH524" s="199"/>
      <c r="AI524" s="199"/>
    </row>
    <row r="525" spans="1:35" ht="12">
      <c r="A525" s="180" t="str">
        <f t="shared" si="233"/>
        <v>LW1 10080Drewnopodobne</v>
      </c>
      <c r="B525" s="203" t="s">
        <v>93</v>
      </c>
      <c r="C525" s="168" t="s">
        <v>432</v>
      </c>
      <c r="D525" s="204">
        <v>100</v>
      </c>
      <c r="E525" s="182">
        <v>80</v>
      </c>
      <c r="F525" s="219" t="s">
        <v>2336</v>
      </c>
      <c r="G525" s="206" t="str">
        <f t="shared" si="234"/>
        <v>27,46</v>
      </c>
      <c r="H525" s="206" t="str">
        <f t="shared" si="235"/>
        <v>27,46</v>
      </c>
      <c r="I525" s="206">
        <f t="shared" si="243"/>
        <v>30.46</v>
      </c>
      <c r="J525" s="216"/>
      <c r="K525" s="207">
        <f t="shared" si="236"/>
        <v>451.5</v>
      </c>
      <c r="L525" s="214">
        <f t="shared" si="237"/>
        <v>452</v>
      </c>
      <c r="M525" s="209">
        <v>1</v>
      </c>
      <c r="N525" s="210">
        <v>60</v>
      </c>
      <c r="O525" s="211">
        <f t="shared" si="238"/>
        <v>512</v>
      </c>
      <c r="P525" s="212">
        <f t="shared" si="239"/>
        <v>512</v>
      </c>
      <c r="Q525" s="180"/>
      <c r="R525" s="180"/>
      <c r="S525" s="184">
        <v>16</v>
      </c>
      <c r="T525" s="184">
        <v>25</v>
      </c>
      <c r="U525" s="184">
        <f t="shared" si="240"/>
        <v>55</v>
      </c>
      <c r="V525" s="204">
        <f t="shared" si="241"/>
        <v>96</v>
      </c>
      <c r="Y525" s="199"/>
      <c r="Z525" s="199"/>
      <c r="AA525" s="199"/>
      <c r="AB525" s="199"/>
      <c r="AC525" s="199"/>
      <c r="AD525" s="199"/>
      <c r="AE525" s="199"/>
      <c r="AF525" s="199"/>
      <c r="AG525" s="199"/>
      <c r="AH525" s="199"/>
      <c r="AI525" s="199"/>
    </row>
    <row r="526" spans="1:35" ht="12">
      <c r="A526" s="180" t="str">
        <f t="shared" si="233"/>
        <v>LW2 10080Drewnopodobne</v>
      </c>
      <c r="B526" s="203" t="s">
        <v>104</v>
      </c>
      <c r="C526" s="168" t="s">
        <v>432</v>
      </c>
      <c r="D526" s="204">
        <v>100</v>
      </c>
      <c r="E526" s="182">
        <v>80</v>
      </c>
      <c r="F526" s="219" t="s">
        <v>2337</v>
      </c>
      <c r="G526" s="206" t="str">
        <f t="shared" si="234"/>
        <v>28,71</v>
      </c>
      <c r="H526" s="206" t="str">
        <f t="shared" si="235"/>
        <v>28,71</v>
      </c>
      <c r="I526" s="206">
        <f t="shared" si="243"/>
        <v>31.71</v>
      </c>
      <c r="J526" s="216"/>
      <c r="K526" s="207">
        <f t="shared" si="236"/>
        <v>496</v>
      </c>
      <c r="L526" s="214">
        <f t="shared" si="237"/>
        <v>496</v>
      </c>
      <c r="M526" s="209">
        <v>1</v>
      </c>
      <c r="N526" s="210">
        <v>60</v>
      </c>
      <c r="O526" s="211">
        <f t="shared" si="238"/>
        <v>556</v>
      </c>
      <c r="P526" s="212">
        <f t="shared" si="239"/>
        <v>556</v>
      </c>
      <c r="Q526" s="180"/>
      <c r="R526" s="180"/>
      <c r="S526" s="184">
        <v>16</v>
      </c>
      <c r="T526" s="184">
        <v>25</v>
      </c>
      <c r="U526" s="184">
        <f t="shared" si="240"/>
        <v>69</v>
      </c>
      <c r="V526" s="204">
        <f t="shared" si="241"/>
        <v>110</v>
      </c>
      <c r="Y526" s="199"/>
      <c r="Z526" s="199"/>
      <c r="AA526" s="199"/>
      <c r="AB526" s="199"/>
      <c r="AC526" s="199"/>
      <c r="AD526" s="199"/>
      <c r="AE526" s="199"/>
      <c r="AF526" s="199"/>
      <c r="AG526" s="199"/>
      <c r="AH526" s="199"/>
      <c r="AI526" s="199"/>
    </row>
    <row r="527" spans="1:35" ht="12">
      <c r="A527" s="180" t="str">
        <f t="shared" si="233"/>
        <v>LW3 10080Drewnopodobne</v>
      </c>
      <c r="B527" s="203" t="s">
        <v>106</v>
      </c>
      <c r="C527" s="168" t="s">
        <v>432</v>
      </c>
      <c r="D527" s="204">
        <v>100</v>
      </c>
      <c r="E527" s="182">
        <v>80</v>
      </c>
      <c r="F527" s="219" t="s">
        <v>2338</v>
      </c>
      <c r="G527" s="206" t="str">
        <f t="shared" si="234"/>
        <v>29,25</v>
      </c>
      <c r="H527" s="206" t="str">
        <f t="shared" si="235"/>
        <v>29,25</v>
      </c>
      <c r="I527" s="206">
        <f t="shared" si="243"/>
        <v>32.25</v>
      </c>
      <c r="J527" s="216"/>
      <c r="K527" s="207">
        <f t="shared" si="236"/>
        <v>515.5</v>
      </c>
      <c r="L527" s="214">
        <f t="shared" si="237"/>
        <v>516</v>
      </c>
      <c r="M527" s="209">
        <v>1</v>
      </c>
      <c r="N527" s="210">
        <v>60</v>
      </c>
      <c r="O527" s="211">
        <f t="shared" si="238"/>
        <v>576</v>
      </c>
      <c r="P527" s="212">
        <f t="shared" si="239"/>
        <v>576</v>
      </c>
      <c r="Q527" s="180"/>
      <c r="R527" s="180"/>
      <c r="S527" s="184">
        <v>16</v>
      </c>
      <c r="T527" s="184">
        <v>25</v>
      </c>
      <c r="U527" s="184">
        <f t="shared" si="240"/>
        <v>69</v>
      </c>
      <c r="V527" s="204">
        <f t="shared" si="241"/>
        <v>110</v>
      </c>
      <c r="Y527" s="199"/>
      <c r="Z527" s="199"/>
      <c r="AA527" s="199"/>
      <c r="AB527" s="199"/>
      <c r="AC527" s="199"/>
      <c r="AD527" s="199"/>
      <c r="AE527" s="199"/>
      <c r="AF527" s="199"/>
      <c r="AG527" s="199"/>
      <c r="AH527" s="199"/>
      <c r="AI527" s="199"/>
    </row>
    <row r="528" spans="1:35" ht="12">
      <c r="A528" s="180" t="str">
        <f t="shared" si="233"/>
        <v>LW4 10080Drewnopodobne</v>
      </c>
      <c r="B528" s="203" t="s">
        <v>107</v>
      </c>
      <c r="C528" s="168" t="s">
        <v>432</v>
      </c>
      <c r="D528" s="204">
        <v>100</v>
      </c>
      <c r="E528" s="182">
        <v>80</v>
      </c>
      <c r="F528" s="219" t="s">
        <v>2339</v>
      </c>
      <c r="G528" s="206" t="str">
        <f t="shared" si="234"/>
        <v>32,31</v>
      </c>
      <c r="H528" s="206" t="str">
        <f t="shared" si="235"/>
        <v>32,31</v>
      </c>
      <c r="I528" s="206">
        <f t="shared" si="243"/>
        <v>35.31</v>
      </c>
      <c r="J528" s="216"/>
      <c r="K528" s="207">
        <f t="shared" si="236"/>
        <v>589.5</v>
      </c>
      <c r="L528" s="214">
        <f t="shared" si="237"/>
        <v>590</v>
      </c>
      <c r="M528" s="209">
        <v>1</v>
      </c>
      <c r="N528" s="210">
        <v>60</v>
      </c>
      <c r="O528" s="211">
        <f t="shared" si="238"/>
        <v>650</v>
      </c>
      <c r="P528" s="212">
        <f t="shared" si="239"/>
        <v>650</v>
      </c>
      <c r="Q528" s="180"/>
      <c r="R528" s="180"/>
      <c r="S528" s="184">
        <v>16</v>
      </c>
      <c r="T528" s="184">
        <v>25</v>
      </c>
      <c r="U528" s="184">
        <f t="shared" si="240"/>
        <v>69</v>
      </c>
      <c r="V528" s="204">
        <f t="shared" si="241"/>
        <v>110</v>
      </c>
      <c r="Y528" s="199"/>
      <c r="Z528" s="199"/>
      <c r="AA528" s="199"/>
      <c r="AB528" s="199"/>
      <c r="AC528" s="199"/>
      <c r="AD528" s="199"/>
      <c r="AE528" s="199"/>
      <c r="AF528" s="199"/>
      <c r="AG528" s="199"/>
      <c r="AH528" s="199"/>
      <c r="AI528" s="199"/>
    </row>
    <row r="529" spans="1:35" ht="12">
      <c r="A529" s="180" t="str">
        <f t="shared" si="233"/>
        <v>LW5 10080Drewnopodobne</v>
      </c>
      <c r="B529" s="203" t="s">
        <v>108</v>
      </c>
      <c r="C529" s="168" t="s">
        <v>432</v>
      </c>
      <c r="D529" s="204">
        <v>100</v>
      </c>
      <c r="E529" s="182">
        <v>80</v>
      </c>
      <c r="F529" s="219" t="s">
        <v>2340</v>
      </c>
      <c r="G529" s="206" t="str">
        <f t="shared" si="234"/>
        <v>33,66</v>
      </c>
      <c r="H529" s="206" t="str">
        <f t="shared" si="235"/>
        <v>33,66</v>
      </c>
      <c r="I529" s="206">
        <f t="shared" si="243"/>
        <v>36.659999999999997</v>
      </c>
      <c r="J529" s="216"/>
      <c r="K529" s="207">
        <f t="shared" si="236"/>
        <v>629</v>
      </c>
      <c r="L529" s="214">
        <f t="shared" si="237"/>
        <v>629</v>
      </c>
      <c r="M529" s="209">
        <v>1</v>
      </c>
      <c r="N529" s="210">
        <v>60</v>
      </c>
      <c r="O529" s="211">
        <f t="shared" si="238"/>
        <v>689</v>
      </c>
      <c r="P529" s="212">
        <f t="shared" si="239"/>
        <v>689</v>
      </c>
      <c r="Q529" s="180"/>
      <c r="R529" s="180"/>
      <c r="S529" s="184">
        <v>16</v>
      </c>
      <c r="T529" s="184">
        <v>25</v>
      </c>
      <c r="U529" s="184">
        <f t="shared" si="240"/>
        <v>69</v>
      </c>
      <c r="V529" s="204">
        <f t="shared" si="241"/>
        <v>110</v>
      </c>
      <c r="Y529" s="199"/>
      <c r="Z529" s="199"/>
      <c r="AA529" s="199"/>
      <c r="AB529" s="199"/>
      <c r="AC529" s="199"/>
      <c r="AD529" s="199"/>
      <c r="AE529" s="199"/>
      <c r="AF529" s="199"/>
      <c r="AG529" s="199"/>
      <c r="AH529" s="199"/>
      <c r="AI529" s="199"/>
    </row>
    <row r="530" spans="1:35" ht="12">
      <c r="A530" s="180" t="str">
        <f t="shared" si="233"/>
        <v>LW6 10080Drewnopodobne</v>
      </c>
      <c r="B530" s="203" t="s">
        <v>109</v>
      </c>
      <c r="C530" s="168" t="s">
        <v>432</v>
      </c>
      <c r="D530" s="204">
        <v>100</v>
      </c>
      <c r="E530" s="182">
        <v>80</v>
      </c>
      <c r="F530" s="219" t="s">
        <v>2341</v>
      </c>
      <c r="G530" s="206" t="str">
        <f t="shared" si="234"/>
        <v>35,75</v>
      </c>
      <c r="H530" s="206" t="str">
        <f t="shared" si="235"/>
        <v>35,75</v>
      </c>
      <c r="I530" s="206">
        <f t="shared" si="243"/>
        <v>38.75</v>
      </c>
      <c r="J530" s="216"/>
      <c r="K530" s="207">
        <f t="shared" si="236"/>
        <v>686</v>
      </c>
      <c r="L530" s="214">
        <f t="shared" si="237"/>
        <v>686</v>
      </c>
      <c r="M530" s="209">
        <v>1</v>
      </c>
      <c r="N530" s="210">
        <v>60</v>
      </c>
      <c r="O530" s="211">
        <f t="shared" si="238"/>
        <v>746</v>
      </c>
      <c r="P530" s="212">
        <f t="shared" si="239"/>
        <v>746</v>
      </c>
      <c r="Q530" s="180"/>
      <c r="R530" s="180"/>
      <c r="S530" s="184">
        <v>16</v>
      </c>
      <c r="T530" s="184">
        <v>25</v>
      </c>
      <c r="U530" s="184">
        <f t="shared" si="240"/>
        <v>69</v>
      </c>
      <c r="V530" s="204">
        <f t="shared" si="241"/>
        <v>110</v>
      </c>
      <c r="Y530" s="199"/>
      <c r="Z530" s="199"/>
      <c r="AA530" s="199"/>
      <c r="AB530" s="199"/>
      <c r="AC530" s="199"/>
      <c r="AD530" s="199"/>
      <c r="AE530" s="199"/>
      <c r="AF530" s="199"/>
      <c r="AG530" s="199"/>
      <c r="AH530" s="199"/>
      <c r="AI530" s="199"/>
    </row>
    <row r="531" spans="1:35" ht="12">
      <c r="A531" s="180" t="str">
        <f t="shared" si="233"/>
        <v>LW7 10080Drewnopodobne</v>
      </c>
      <c r="B531" s="203" t="s">
        <v>110</v>
      </c>
      <c r="C531" s="168" t="s">
        <v>432</v>
      </c>
      <c r="D531" s="204">
        <v>100</v>
      </c>
      <c r="E531" s="182">
        <v>80</v>
      </c>
      <c r="F531" s="219" t="s">
        <v>2342</v>
      </c>
      <c r="G531" s="206" t="str">
        <f t="shared" si="234"/>
        <v>31,88</v>
      </c>
      <c r="H531" s="206" t="str">
        <f t="shared" si="235"/>
        <v>31,88</v>
      </c>
      <c r="I531" s="206">
        <f t="shared" si="243"/>
        <v>34.879999999999995</v>
      </c>
      <c r="J531" s="216"/>
      <c r="K531" s="207">
        <f t="shared" si="236"/>
        <v>591</v>
      </c>
      <c r="L531" s="214">
        <f t="shared" si="237"/>
        <v>591</v>
      </c>
      <c r="M531" s="209">
        <v>1</v>
      </c>
      <c r="N531" s="210">
        <v>60</v>
      </c>
      <c r="O531" s="211">
        <f t="shared" si="238"/>
        <v>651</v>
      </c>
      <c r="P531" s="212">
        <f t="shared" si="239"/>
        <v>651</v>
      </c>
      <c r="Q531" s="180"/>
      <c r="R531" s="180"/>
      <c r="S531" s="184">
        <v>16</v>
      </c>
      <c r="T531" s="184">
        <v>25</v>
      </c>
      <c r="U531" s="184">
        <f t="shared" si="240"/>
        <v>69</v>
      </c>
      <c r="V531" s="204">
        <f t="shared" si="241"/>
        <v>110</v>
      </c>
      <c r="Y531" s="199"/>
      <c r="Z531" s="199"/>
      <c r="AA531" s="199"/>
      <c r="AB531" s="199"/>
      <c r="AC531" s="199"/>
      <c r="AD531" s="199"/>
      <c r="AE531" s="199"/>
      <c r="AF531" s="199"/>
      <c r="AG531" s="199"/>
      <c r="AH531" s="199"/>
      <c r="AI531" s="199"/>
    </row>
    <row r="532" spans="1:35" ht="12">
      <c r="A532" s="180" t="str">
        <f t="shared" si="233"/>
        <v>LW8 10080Drewnopodobne</v>
      </c>
      <c r="B532" s="203" t="s">
        <v>111</v>
      </c>
      <c r="C532" s="168" t="s">
        <v>432</v>
      </c>
      <c r="D532" s="204">
        <v>100</v>
      </c>
      <c r="E532" s="182">
        <v>80</v>
      </c>
      <c r="F532" s="219" t="s">
        <v>1929</v>
      </c>
      <c r="G532" s="206" t="str">
        <f t="shared" si="234"/>
        <v>33,98</v>
      </c>
      <c r="H532" s="206" t="str">
        <f t="shared" si="235"/>
        <v>33,98</v>
      </c>
      <c r="I532" s="206">
        <f t="shared" si="243"/>
        <v>36.979999999999997</v>
      </c>
      <c r="J532" s="216"/>
      <c r="K532" s="207">
        <f t="shared" si="236"/>
        <v>649</v>
      </c>
      <c r="L532" s="214">
        <f t="shared" si="237"/>
        <v>649</v>
      </c>
      <c r="M532" s="209">
        <v>1</v>
      </c>
      <c r="N532" s="210">
        <v>60</v>
      </c>
      <c r="O532" s="211">
        <f t="shared" si="238"/>
        <v>709</v>
      </c>
      <c r="P532" s="212">
        <f t="shared" si="239"/>
        <v>709</v>
      </c>
      <c r="Q532" s="180"/>
      <c r="R532" s="180"/>
      <c r="S532" s="184">
        <v>16</v>
      </c>
      <c r="T532" s="184">
        <v>25</v>
      </c>
      <c r="U532" s="184">
        <f t="shared" si="240"/>
        <v>69</v>
      </c>
      <c r="V532" s="204">
        <f t="shared" si="241"/>
        <v>110</v>
      </c>
      <c r="Y532" s="199"/>
      <c r="Z532" s="199"/>
      <c r="AA532" s="199"/>
      <c r="AB532" s="199"/>
      <c r="AC532" s="199"/>
      <c r="AD532" s="199"/>
      <c r="AE532" s="199"/>
      <c r="AF532" s="199"/>
      <c r="AG532" s="199"/>
      <c r="AH532" s="199"/>
      <c r="AI532" s="199"/>
    </row>
    <row r="533" spans="1:35" ht="12">
      <c r="A533" s="180" t="str">
        <f t="shared" si="233"/>
        <v>LW9 10080Drewnopodobne</v>
      </c>
      <c r="B533" s="203" t="s">
        <v>112</v>
      </c>
      <c r="C533" s="168" t="s">
        <v>432</v>
      </c>
      <c r="D533" s="204">
        <v>100</v>
      </c>
      <c r="E533" s="182">
        <v>80</v>
      </c>
      <c r="F533" s="219" t="s">
        <v>2343</v>
      </c>
      <c r="G533" s="206" t="str">
        <f t="shared" si="234"/>
        <v>34,91</v>
      </c>
      <c r="H533" s="206" t="str">
        <f t="shared" si="235"/>
        <v>34,91</v>
      </c>
      <c r="I533" s="206">
        <f t="shared" si="243"/>
        <v>37.909999999999997</v>
      </c>
      <c r="J533" s="216"/>
      <c r="K533" s="207">
        <f t="shared" si="236"/>
        <v>704.5</v>
      </c>
      <c r="L533" s="214">
        <f t="shared" si="237"/>
        <v>705</v>
      </c>
      <c r="M533" s="209">
        <v>1</v>
      </c>
      <c r="N533" s="210">
        <v>60</v>
      </c>
      <c r="O533" s="211">
        <f t="shared" si="238"/>
        <v>765</v>
      </c>
      <c r="P533" s="212">
        <f t="shared" si="239"/>
        <v>765</v>
      </c>
      <c r="Q533" s="180"/>
      <c r="R533" s="180"/>
      <c r="S533" s="184">
        <v>16</v>
      </c>
      <c r="T533" s="184">
        <v>25</v>
      </c>
      <c r="U533" s="184">
        <f t="shared" si="240"/>
        <v>69</v>
      </c>
      <c r="V533" s="204">
        <f t="shared" si="241"/>
        <v>110</v>
      </c>
      <c r="Y533" s="199"/>
      <c r="Z533" s="199"/>
      <c r="AA533" s="199"/>
      <c r="AB533" s="199"/>
      <c r="AC533" s="199"/>
      <c r="AD533" s="199"/>
      <c r="AE533" s="199"/>
      <c r="AF533" s="199"/>
      <c r="AG533" s="199"/>
      <c r="AH533" s="199"/>
      <c r="AI533" s="199"/>
    </row>
    <row r="534" spans="1:35" ht="12">
      <c r="A534" s="180" t="str">
        <f t="shared" si="233"/>
        <v>LW10 10080Drewnopodobne</v>
      </c>
      <c r="B534" s="203" t="s">
        <v>94</v>
      </c>
      <c r="C534" s="168" t="s">
        <v>432</v>
      </c>
      <c r="D534" s="204">
        <v>100</v>
      </c>
      <c r="E534" s="182">
        <v>80</v>
      </c>
      <c r="F534" s="219" t="s">
        <v>2344</v>
      </c>
      <c r="G534" s="206" t="str">
        <f t="shared" si="234"/>
        <v>37,01</v>
      </c>
      <c r="H534" s="206" t="str">
        <f t="shared" si="235"/>
        <v>37,01</v>
      </c>
      <c r="I534" s="206">
        <f t="shared" si="243"/>
        <v>40.01</v>
      </c>
      <c r="J534" s="216"/>
      <c r="K534" s="207">
        <f t="shared" si="236"/>
        <v>761.5</v>
      </c>
      <c r="L534" s="214">
        <f t="shared" si="237"/>
        <v>762</v>
      </c>
      <c r="M534" s="209">
        <v>1</v>
      </c>
      <c r="N534" s="210">
        <v>60</v>
      </c>
      <c r="O534" s="211">
        <f t="shared" si="238"/>
        <v>822</v>
      </c>
      <c r="P534" s="212">
        <f t="shared" si="239"/>
        <v>822</v>
      </c>
      <c r="Q534" s="180"/>
      <c r="R534" s="180"/>
      <c r="S534" s="184">
        <v>16</v>
      </c>
      <c r="T534" s="184">
        <v>25</v>
      </c>
      <c r="U534" s="184">
        <f t="shared" si="240"/>
        <v>69</v>
      </c>
      <c r="V534" s="204">
        <f t="shared" si="241"/>
        <v>110</v>
      </c>
      <c r="Y534" s="199"/>
      <c r="Z534" s="199"/>
      <c r="AA534" s="199"/>
      <c r="AB534" s="199"/>
      <c r="AC534" s="199"/>
      <c r="AD534" s="199"/>
      <c r="AE534" s="199"/>
      <c r="AF534" s="199"/>
      <c r="AG534" s="199"/>
      <c r="AH534" s="199"/>
      <c r="AI534" s="199"/>
    </row>
    <row r="535" spans="1:35" ht="12">
      <c r="A535" s="180" t="str">
        <f t="shared" si="233"/>
        <v>LW11 10080Drewnopodobne</v>
      </c>
      <c r="B535" s="203" t="s">
        <v>95</v>
      </c>
      <c r="C535" s="168" t="s">
        <v>432</v>
      </c>
      <c r="D535" s="204">
        <v>100</v>
      </c>
      <c r="E535" s="182">
        <v>80</v>
      </c>
      <c r="F535" s="219" t="s">
        <v>2345</v>
      </c>
      <c r="G535" s="206" t="str">
        <f t="shared" si="234"/>
        <v>37</v>
      </c>
      <c r="H535" s="206" t="str">
        <f t="shared" si="235"/>
        <v>37</v>
      </c>
      <c r="I535" s="206">
        <f t="shared" si="243"/>
        <v>40</v>
      </c>
      <c r="J535" s="216"/>
      <c r="K535" s="207">
        <f t="shared" si="236"/>
        <v>641.5</v>
      </c>
      <c r="L535" s="214">
        <f t="shared" si="237"/>
        <v>642</v>
      </c>
      <c r="M535" s="209">
        <v>1</v>
      </c>
      <c r="N535" s="210">
        <v>60</v>
      </c>
      <c r="O535" s="211">
        <f t="shared" si="238"/>
        <v>702</v>
      </c>
      <c r="P535" s="212">
        <f t="shared" si="239"/>
        <v>702</v>
      </c>
      <c r="Q535" s="180"/>
      <c r="R535" s="180"/>
      <c r="S535" s="184">
        <v>16</v>
      </c>
      <c r="T535" s="184">
        <v>25</v>
      </c>
      <c r="U535" s="184">
        <f t="shared" si="240"/>
        <v>69</v>
      </c>
      <c r="V535" s="204">
        <f t="shared" si="241"/>
        <v>110</v>
      </c>
      <c r="Y535" s="199"/>
      <c r="Z535" s="199"/>
      <c r="AA535" s="199"/>
      <c r="AB535" s="199"/>
      <c r="AC535" s="199"/>
      <c r="AD535" s="199"/>
      <c r="AE535" s="199"/>
      <c r="AF535" s="199"/>
      <c r="AG535" s="199"/>
      <c r="AH535" s="199"/>
      <c r="AI535" s="199"/>
    </row>
    <row r="536" spans="1:35" ht="12">
      <c r="A536" s="180" t="str">
        <f t="shared" si="233"/>
        <v>LW12 10080Drewnopodobne</v>
      </c>
      <c r="B536" s="203" t="s">
        <v>96</v>
      </c>
      <c r="C536" s="168" t="s">
        <v>432</v>
      </c>
      <c r="D536" s="204">
        <v>100</v>
      </c>
      <c r="E536" s="182">
        <v>80</v>
      </c>
      <c r="F536" s="219" t="s">
        <v>2346</v>
      </c>
      <c r="G536" s="206" t="str">
        <f t="shared" si="234"/>
        <v>39,09</v>
      </c>
      <c r="H536" s="206" t="str">
        <f t="shared" si="235"/>
        <v>39,09</v>
      </c>
      <c r="I536" s="206">
        <f t="shared" si="243"/>
        <v>42.09</v>
      </c>
      <c r="J536" s="216"/>
      <c r="K536" s="207">
        <f t="shared" si="236"/>
        <v>737</v>
      </c>
      <c r="L536" s="214">
        <f t="shared" si="237"/>
        <v>737</v>
      </c>
      <c r="M536" s="209">
        <v>1</v>
      </c>
      <c r="N536" s="210">
        <v>60</v>
      </c>
      <c r="O536" s="211">
        <f t="shared" si="238"/>
        <v>797</v>
      </c>
      <c r="P536" s="212">
        <f t="shared" si="239"/>
        <v>797</v>
      </c>
      <c r="Q536" s="180"/>
      <c r="R536" s="180"/>
      <c r="S536" s="184">
        <v>16</v>
      </c>
      <c r="T536" s="184">
        <v>25</v>
      </c>
      <c r="U536" s="184">
        <f t="shared" si="240"/>
        <v>79</v>
      </c>
      <c r="V536" s="204">
        <f t="shared" si="241"/>
        <v>120</v>
      </c>
      <c r="Y536" s="199"/>
      <c r="Z536" s="199"/>
      <c r="AA536" s="199"/>
      <c r="AB536" s="199"/>
      <c r="AC536" s="199"/>
      <c r="AD536" s="199"/>
      <c r="AE536" s="199"/>
      <c r="AF536" s="199"/>
      <c r="AG536" s="199"/>
      <c r="AH536" s="199"/>
      <c r="AI536" s="199"/>
    </row>
    <row r="537" spans="1:35" ht="12">
      <c r="A537" s="180" t="str">
        <f t="shared" si="233"/>
        <v>LW13 10080Drewnopodobne</v>
      </c>
      <c r="B537" s="203" t="s">
        <v>97</v>
      </c>
      <c r="C537" s="168" t="s">
        <v>432</v>
      </c>
      <c r="D537" s="204">
        <v>100</v>
      </c>
      <c r="E537" s="182">
        <v>80</v>
      </c>
      <c r="F537" s="219" t="s">
        <v>2347</v>
      </c>
      <c r="G537" s="206" t="str">
        <f t="shared" si="234"/>
        <v>39,29</v>
      </c>
      <c r="H537" s="206" t="str">
        <f t="shared" si="235"/>
        <v>39,29</v>
      </c>
      <c r="I537" s="206">
        <f t="shared" si="243"/>
        <v>42.29</v>
      </c>
      <c r="J537" s="216"/>
      <c r="K537" s="207">
        <f t="shared" si="236"/>
        <v>747</v>
      </c>
      <c r="L537" s="214">
        <f t="shared" si="237"/>
        <v>747</v>
      </c>
      <c r="M537" s="209">
        <v>1</v>
      </c>
      <c r="N537" s="210">
        <v>60</v>
      </c>
      <c r="O537" s="211">
        <f t="shared" si="238"/>
        <v>807</v>
      </c>
      <c r="P537" s="212">
        <f t="shared" si="239"/>
        <v>807</v>
      </c>
      <c r="Q537" s="180"/>
      <c r="R537" s="180"/>
      <c r="S537" s="184">
        <v>16</v>
      </c>
      <c r="T537" s="184">
        <v>25</v>
      </c>
      <c r="U537" s="184">
        <f t="shared" si="240"/>
        <v>79</v>
      </c>
      <c r="V537" s="204">
        <f t="shared" si="241"/>
        <v>120</v>
      </c>
      <c r="Y537" s="199"/>
      <c r="Z537" s="199"/>
      <c r="AA537" s="199"/>
      <c r="AB537" s="199"/>
      <c r="AC537" s="199"/>
      <c r="AD537" s="199"/>
      <c r="AE537" s="199"/>
      <c r="AF537" s="199"/>
      <c r="AG537" s="199"/>
      <c r="AH537" s="199"/>
      <c r="AI537" s="199"/>
    </row>
    <row r="538" spans="1:35" ht="12">
      <c r="A538" s="180" t="str">
        <f t="shared" si="233"/>
        <v>LW14 10080Drewnopodobne</v>
      </c>
      <c r="B538" s="203" t="s">
        <v>98</v>
      </c>
      <c r="C538" s="168" t="s">
        <v>432</v>
      </c>
      <c r="D538" s="204">
        <v>100</v>
      </c>
      <c r="E538" s="182">
        <v>80</v>
      </c>
      <c r="F538" s="219" t="s">
        <v>2348</v>
      </c>
      <c r="G538" s="206" t="str">
        <f t="shared" si="234"/>
        <v>41,39</v>
      </c>
      <c r="H538" s="206" t="str">
        <f t="shared" ref="H538" si="244">MID(G538,1,5)</f>
        <v>41,39</v>
      </c>
      <c r="I538" s="206">
        <f t="shared" si="243"/>
        <v>44.39</v>
      </c>
      <c r="J538" s="216"/>
      <c r="K538" s="207">
        <f t="shared" si="236"/>
        <v>827</v>
      </c>
      <c r="L538" s="214">
        <f t="shared" si="237"/>
        <v>827</v>
      </c>
      <c r="M538" s="209">
        <v>1</v>
      </c>
      <c r="N538" s="210">
        <v>60</v>
      </c>
      <c r="O538" s="211">
        <f t="shared" si="238"/>
        <v>887</v>
      </c>
      <c r="P538" s="212">
        <f t="shared" si="239"/>
        <v>887</v>
      </c>
      <c r="Q538" s="180"/>
      <c r="R538" s="180"/>
      <c r="S538" s="184">
        <v>16</v>
      </c>
      <c r="T538" s="184">
        <v>25</v>
      </c>
      <c r="U538" s="184">
        <f t="shared" si="240"/>
        <v>79</v>
      </c>
      <c r="V538" s="204">
        <f t="shared" si="241"/>
        <v>120</v>
      </c>
      <c r="Y538" s="199"/>
      <c r="Z538" s="199"/>
      <c r="AA538" s="199"/>
      <c r="AB538" s="199"/>
      <c r="AC538" s="199"/>
      <c r="AD538" s="199"/>
      <c r="AE538" s="199"/>
      <c r="AF538" s="199"/>
      <c r="AG538" s="199"/>
      <c r="AH538" s="199"/>
      <c r="AI538" s="199"/>
    </row>
    <row r="539" spans="1:35" ht="12">
      <c r="A539" s="180" t="str">
        <f t="shared" si="233"/>
        <v>LW15 10080Drewnopodobne</v>
      </c>
      <c r="B539" s="203" t="s">
        <v>99</v>
      </c>
      <c r="C539" s="168" t="s">
        <v>432</v>
      </c>
      <c r="D539" s="204">
        <v>100</v>
      </c>
      <c r="E539" s="182">
        <v>80</v>
      </c>
      <c r="F539" s="219" t="s">
        <v>2349</v>
      </c>
      <c r="G539" s="206" t="str">
        <f t="shared" si="234"/>
        <v>36,24</v>
      </c>
      <c r="H539" s="206" t="str">
        <f t="shared" ref="H539" si="245">MID(G539,1,5)</f>
        <v>36,24</v>
      </c>
      <c r="I539" s="206">
        <f t="shared" si="243"/>
        <v>39.24</v>
      </c>
      <c r="J539" s="216"/>
      <c r="K539" s="207">
        <f t="shared" si="236"/>
        <v>604</v>
      </c>
      <c r="L539" s="214">
        <f t="shared" si="237"/>
        <v>604</v>
      </c>
      <c r="M539" s="209">
        <v>1</v>
      </c>
      <c r="N539" s="210">
        <v>60</v>
      </c>
      <c r="O539" s="211">
        <f t="shared" si="238"/>
        <v>664</v>
      </c>
      <c r="P539" s="212">
        <f t="shared" si="239"/>
        <v>664</v>
      </c>
      <c r="Q539" s="180"/>
      <c r="R539" s="180"/>
      <c r="S539" s="184">
        <v>16</v>
      </c>
      <c r="T539" s="184">
        <v>25</v>
      </c>
      <c r="U539" s="184">
        <f t="shared" si="240"/>
        <v>69</v>
      </c>
      <c r="V539" s="204">
        <f t="shared" si="241"/>
        <v>110</v>
      </c>
      <c r="Y539" s="199"/>
      <c r="Z539" s="199"/>
      <c r="AA539" s="199"/>
      <c r="AB539" s="199"/>
      <c r="AC539" s="199"/>
      <c r="AD539" s="199"/>
      <c r="AE539" s="199"/>
      <c r="AF539" s="199"/>
      <c r="AG539" s="199"/>
      <c r="AH539" s="199"/>
      <c r="AI539" s="199"/>
    </row>
    <row r="540" spans="1:35" ht="12">
      <c r="A540" s="180" t="str">
        <f t="shared" si="233"/>
        <v>LW16 10080Drewnopodobne</v>
      </c>
      <c r="B540" s="203" t="s">
        <v>100</v>
      </c>
      <c r="C540" s="168" t="s">
        <v>432</v>
      </c>
      <c r="D540" s="204">
        <v>100</v>
      </c>
      <c r="E540" s="182">
        <v>80</v>
      </c>
      <c r="F540" s="219" t="s">
        <v>2350</v>
      </c>
      <c r="G540" s="206" t="str">
        <f t="shared" si="234"/>
        <v>38,37</v>
      </c>
      <c r="H540" s="206" t="str">
        <f t="shared" ref="H540" si="246">MID(G540,1,5)</f>
        <v>38,37</v>
      </c>
      <c r="I540" s="206">
        <f t="shared" si="243"/>
        <v>41.37</v>
      </c>
      <c r="J540" s="216"/>
      <c r="K540" s="207">
        <f t="shared" si="236"/>
        <v>730</v>
      </c>
      <c r="L540" s="214">
        <f t="shared" si="237"/>
        <v>730</v>
      </c>
      <c r="M540" s="209">
        <v>1</v>
      </c>
      <c r="N540" s="210">
        <v>60</v>
      </c>
      <c r="O540" s="211">
        <f t="shared" si="238"/>
        <v>790</v>
      </c>
      <c r="P540" s="212">
        <f t="shared" si="239"/>
        <v>790</v>
      </c>
      <c r="Q540" s="180"/>
      <c r="R540" s="180"/>
      <c r="S540" s="184">
        <v>16</v>
      </c>
      <c r="T540" s="184">
        <v>25</v>
      </c>
      <c r="U540" s="184">
        <f t="shared" si="240"/>
        <v>79</v>
      </c>
      <c r="V540" s="204">
        <f t="shared" si="241"/>
        <v>120</v>
      </c>
      <c r="Y540" s="199"/>
      <c r="Z540" s="199"/>
      <c r="AA540" s="199"/>
      <c r="AB540" s="199"/>
      <c r="AC540" s="199"/>
      <c r="AD540" s="199"/>
      <c r="AE540" s="199"/>
      <c r="AF540" s="199"/>
      <c r="AG540" s="199"/>
      <c r="AH540" s="199"/>
      <c r="AI540" s="199"/>
    </row>
    <row r="541" spans="1:35" ht="12">
      <c r="A541" s="180" t="str">
        <f t="shared" si="233"/>
        <v>LW17 10080Drewnopodobne</v>
      </c>
      <c r="B541" s="203" t="s">
        <v>101</v>
      </c>
      <c r="C541" s="168" t="s">
        <v>432</v>
      </c>
      <c r="D541" s="204">
        <v>100</v>
      </c>
      <c r="E541" s="182">
        <v>80</v>
      </c>
      <c r="F541" s="219" t="s">
        <v>2351</v>
      </c>
      <c r="G541" s="206" t="str">
        <f t="shared" si="234"/>
        <v>40,63</v>
      </c>
      <c r="H541" s="206" t="str">
        <f t="shared" ref="H541" si="247">MID(G541,1,5)</f>
        <v>40,63</v>
      </c>
      <c r="I541" s="206">
        <f t="shared" si="243"/>
        <v>43.63</v>
      </c>
      <c r="J541" s="216"/>
      <c r="K541" s="207">
        <f t="shared" si="236"/>
        <v>823.5</v>
      </c>
      <c r="L541" s="214">
        <f t="shared" si="237"/>
        <v>824</v>
      </c>
      <c r="M541" s="209">
        <v>1</v>
      </c>
      <c r="N541" s="210">
        <v>60</v>
      </c>
      <c r="O541" s="211">
        <f t="shared" si="238"/>
        <v>884</v>
      </c>
      <c r="P541" s="212">
        <f t="shared" si="239"/>
        <v>884</v>
      </c>
      <c r="Q541" s="180"/>
      <c r="R541" s="180"/>
      <c r="S541" s="184">
        <v>16</v>
      </c>
      <c r="T541" s="184">
        <v>25</v>
      </c>
      <c r="U541" s="184">
        <f t="shared" si="240"/>
        <v>79</v>
      </c>
      <c r="V541" s="204">
        <f t="shared" si="241"/>
        <v>120</v>
      </c>
      <c r="Y541" s="199"/>
      <c r="Z541" s="199"/>
      <c r="AA541" s="199"/>
      <c r="AB541" s="199"/>
      <c r="AC541" s="199"/>
      <c r="AD541" s="199"/>
      <c r="AE541" s="199"/>
      <c r="AF541" s="199"/>
      <c r="AG541" s="199"/>
      <c r="AH541" s="199"/>
      <c r="AI541" s="199"/>
    </row>
    <row r="542" spans="1:35" ht="12">
      <c r="A542" s="180" t="str">
        <f t="shared" si="233"/>
        <v>LW18 10080Drewnopodobne</v>
      </c>
      <c r="B542" s="203" t="s">
        <v>102</v>
      </c>
      <c r="C542" s="168" t="s">
        <v>432</v>
      </c>
      <c r="D542" s="204">
        <v>100</v>
      </c>
      <c r="E542" s="182">
        <v>80</v>
      </c>
      <c r="F542" s="219" t="s">
        <v>2352</v>
      </c>
      <c r="G542" s="206" t="str">
        <f t="shared" si="234"/>
        <v>42,72</v>
      </c>
      <c r="H542" s="206" t="str">
        <f t="shared" ref="H542" si="248">MID(G542,1,5)</f>
        <v>42,72</v>
      </c>
      <c r="I542" s="206">
        <f t="shared" si="243"/>
        <v>45.72</v>
      </c>
      <c r="J542" s="216"/>
      <c r="K542" s="207">
        <f t="shared" si="236"/>
        <v>868.5</v>
      </c>
      <c r="L542" s="214">
        <f t="shared" si="237"/>
        <v>869</v>
      </c>
      <c r="M542" s="209">
        <v>1</v>
      </c>
      <c r="N542" s="210">
        <v>60</v>
      </c>
      <c r="O542" s="211">
        <f t="shared" si="238"/>
        <v>929</v>
      </c>
      <c r="P542" s="212">
        <f t="shared" si="239"/>
        <v>929</v>
      </c>
      <c r="Q542" s="180"/>
      <c r="R542" s="180"/>
      <c r="S542" s="184">
        <v>16</v>
      </c>
      <c r="T542" s="184">
        <v>25</v>
      </c>
      <c r="U542" s="184">
        <f t="shared" si="240"/>
        <v>79</v>
      </c>
      <c r="V542" s="204">
        <f t="shared" si="241"/>
        <v>120</v>
      </c>
      <c r="Y542" s="199"/>
      <c r="Z542" s="199"/>
      <c r="AA542" s="199"/>
      <c r="AB542" s="199"/>
      <c r="AC542" s="199"/>
      <c r="AD542" s="199"/>
      <c r="AE542" s="199"/>
      <c r="AF542" s="199"/>
      <c r="AG542" s="199"/>
      <c r="AH542" s="199"/>
      <c r="AI542" s="199"/>
    </row>
    <row r="543" spans="1:35" ht="12">
      <c r="A543" s="180" t="str">
        <f t="shared" si="233"/>
        <v>LW19 10080Drewnopodobne</v>
      </c>
      <c r="B543" s="203" t="s">
        <v>103</v>
      </c>
      <c r="C543" s="168" t="s">
        <v>432</v>
      </c>
      <c r="D543" s="204">
        <v>100</v>
      </c>
      <c r="E543" s="182">
        <v>80</v>
      </c>
      <c r="F543" s="219" t="s">
        <v>2353</v>
      </c>
      <c r="G543" s="206" t="str">
        <f t="shared" si="234"/>
        <v>37,61</v>
      </c>
      <c r="H543" s="206" t="str">
        <f t="shared" ref="H543" si="249">MID(G543,1,5)</f>
        <v>37,61</v>
      </c>
      <c r="I543" s="206">
        <f t="shared" si="243"/>
        <v>40.61</v>
      </c>
      <c r="J543" s="216"/>
      <c r="K543" s="207">
        <f t="shared" si="236"/>
        <v>688</v>
      </c>
      <c r="L543" s="214">
        <f t="shared" si="237"/>
        <v>688</v>
      </c>
      <c r="M543" s="209">
        <v>1</v>
      </c>
      <c r="N543" s="210">
        <v>60</v>
      </c>
      <c r="O543" s="211">
        <f t="shared" si="238"/>
        <v>748</v>
      </c>
      <c r="P543" s="212">
        <f t="shared" si="239"/>
        <v>748</v>
      </c>
      <c r="Q543" s="180"/>
      <c r="R543" s="180"/>
      <c r="S543" s="184">
        <v>16</v>
      </c>
      <c r="T543" s="184">
        <v>25</v>
      </c>
      <c r="U543" s="184">
        <f t="shared" si="240"/>
        <v>79</v>
      </c>
      <c r="V543" s="204">
        <f t="shared" si="241"/>
        <v>120</v>
      </c>
      <c r="Y543" s="199"/>
      <c r="Z543" s="199"/>
      <c r="AA543" s="199"/>
      <c r="AB543" s="199"/>
      <c r="AC543" s="199"/>
      <c r="AD543" s="199"/>
      <c r="AE543" s="199"/>
      <c r="AF543" s="199"/>
      <c r="AG543" s="199"/>
      <c r="AH543" s="199"/>
      <c r="AI543" s="199"/>
    </row>
    <row r="544" spans="1:35" ht="12">
      <c r="A544" s="180" t="str">
        <f t="shared" si="233"/>
        <v>LW20 10080Drewnopodobne</v>
      </c>
      <c r="B544" s="203" t="s">
        <v>105</v>
      </c>
      <c r="C544" s="168" t="s">
        <v>432</v>
      </c>
      <c r="D544" s="204">
        <v>100</v>
      </c>
      <c r="E544" s="182">
        <v>80</v>
      </c>
      <c r="F544" s="219" t="s">
        <v>2354</v>
      </c>
      <c r="G544" s="206" t="str">
        <f t="shared" si="234"/>
        <v>39,74</v>
      </c>
      <c r="H544" s="206" t="str">
        <f t="shared" ref="H544" si="250">MID(G544,1,5)</f>
        <v>39,74</v>
      </c>
      <c r="I544" s="206">
        <f t="shared" si="243"/>
        <v>42.74</v>
      </c>
      <c r="J544" s="216"/>
      <c r="K544" s="207">
        <f t="shared" si="236"/>
        <v>768</v>
      </c>
      <c r="L544" s="214">
        <f t="shared" si="237"/>
        <v>768</v>
      </c>
      <c r="M544" s="209">
        <v>1</v>
      </c>
      <c r="N544" s="210">
        <v>60</v>
      </c>
      <c r="O544" s="211">
        <f t="shared" si="238"/>
        <v>828</v>
      </c>
      <c r="P544" s="212">
        <f t="shared" si="239"/>
        <v>828</v>
      </c>
      <c r="Q544" s="180"/>
      <c r="R544" s="180"/>
      <c r="S544" s="184">
        <v>16</v>
      </c>
      <c r="T544" s="184">
        <v>25</v>
      </c>
      <c r="U544" s="184">
        <f t="shared" si="240"/>
        <v>79</v>
      </c>
      <c r="V544" s="204">
        <f t="shared" si="241"/>
        <v>120</v>
      </c>
      <c r="Y544" s="199"/>
      <c r="Z544" s="199"/>
      <c r="AA544" s="199"/>
      <c r="AB544" s="199"/>
      <c r="AC544" s="199"/>
      <c r="AD544" s="199"/>
      <c r="AE544" s="199"/>
      <c r="AF544" s="199"/>
      <c r="AG544" s="199"/>
      <c r="AH544" s="199"/>
      <c r="AI544" s="199"/>
    </row>
    <row r="545" spans="1:35" ht="12">
      <c r="A545" s="180" t="str">
        <f t="shared" si="233"/>
        <v>LW2510080Drewnopodobne</v>
      </c>
      <c r="B545" s="217" t="s">
        <v>559</v>
      </c>
      <c r="C545" s="168" t="s">
        <v>432</v>
      </c>
      <c r="D545" s="204">
        <v>100</v>
      </c>
      <c r="E545" s="182">
        <v>80</v>
      </c>
      <c r="F545" s="219" t="s">
        <v>2355</v>
      </c>
      <c r="G545" s="206" t="str">
        <f t="shared" si="234"/>
        <v>30,24</v>
      </c>
      <c r="H545" s="206" t="str">
        <f t="shared" ref="H545" si="251">MID(G545,1,5)</f>
        <v>30,24</v>
      </c>
      <c r="I545" s="206">
        <f t="shared" ref="I545:I558" si="252">H545+3</f>
        <v>33.239999999999995</v>
      </c>
      <c r="J545" s="216"/>
      <c r="K545" s="207">
        <f t="shared" si="236"/>
        <v>603.5</v>
      </c>
      <c r="L545" s="214">
        <f t="shared" si="237"/>
        <v>604</v>
      </c>
      <c r="M545" s="209">
        <v>1</v>
      </c>
      <c r="N545" s="210">
        <v>60</v>
      </c>
      <c r="O545" s="211">
        <f t="shared" si="238"/>
        <v>664</v>
      </c>
      <c r="P545" s="212">
        <f t="shared" si="239"/>
        <v>664</v>
      </c>
      <c r="Q545" s="180"/>
      <c r="R545" s="180"/>
      <c r="S545" s="184">
        <v>16</v>
      </c>
      <c r="T545" s="184">
        <v>25</v>
      </c>
      <c r="U545" s="184">
        <f t="shared" si="240"/>
        <v>69</v>
      </c>
      <c r="V545" s="204">
        <f t="shared" si="241"/>
        <v>110</v>
      </c>
      <c r="Y545" s="199"/>
      <c r="Z545" s="199"/>
      <c r="AA545" s="199"/>
      <c r="AB545" s="199"/>
      <c r="AC545" s="199"/>
      <c r="AD545" s="199"/>
      <c r="AE545" s="199"/>
      <c r="AF545" s="199"/>
      <c r="AG545" s="199"/>
      <c r="AH545" s="199"/>
      <c r="AI545" s="199"/>
    </row>
    <row r="546" spans="1:35" ht="12">
      <c r="A546" s="180" t="str">
        <f t="shared" si="233"/>
        <v>LW2610080Drewnopodobne</v>
      </c>
      <c r="B546" s="217" t="s">
        <v>560</v>
      </c>
      <c r="C546" s="168" t="s">
        <v>432</v>
      </c>
      <c r="D546" s="204">
        <v>100</v>
      </c>
      <c r="E546" s="182">
        <v>80</v>
      </c>
      <c r="F546" s="219" t="s">
        <v>2356</v>
      </c>
      <c r="G546" s="206" t="str">
        <f t="shared" si="234"/>
        <v>32,37</v>
      </c>
      <c r="H546" s="206" t="str">
        <f t="shared" ref="H546" si="253">MID(G546,1,5)</f>
        <v>32,37</v>
      </c>
      <c r="I546" s="206">
        <f t="shared" si="252"/>
        <v>35.369999999999997</v>
      </c>
      <c r="J546" s="216"/>
      <c r="K546" s="207">
        <f t="shared" si="236"/>
        <v>714.5</v>
      </c>
      <c r="L546" s="214">
        <f t="shared" si="237"/>
        <v>715</v>
      </c>
      <c r="M546" s="209">
        <v>1</v>
      </c>
      <c r="N546" s="210">
        <v>60</v>
      </c>
      <c r="O546" s="211">
        <f t="shared" si="238"/>
        <v>775</v>
      </c>
      <c r="P546" s="212">
        <f t="shared" si="239"/>
        <v>775</v>
      </c>
      <c r="Q546" s="180"/>
      <c r="R546" s="180"/>
      <c r="S546" s="184">
        <v>16</v>
      </c>
      <c r="T546" s="184">
        <v>25</v>
      </c>
      <c r="U546" s="184">
        <f t="shared" si="240"/>
        <v>69</v>
      </c>
      <c r="V546" s="204">
        <f t="shared" si="241"/>
        <v>110</v>
      </c>
      <c r="Y546" s="199"/>
      <c r="Z546" s="199"/>
      <c r="AA546" s="199"/>
      <c r="AB546" s="199"/>
      <c r="AC546" s="199"/>
      <c r="AD546" s="199"/>
      <c r="AE546" s="199"/>
      <c r="AF546" s="199"/>
      <c r="AG546" s="199"/>
      <c r="AH546" s="199"/>
      <c r="AI546" s="199"/>
    </row>
    <row r="547" spans="1:35" ht="12">
      <c r="A547" s="180" t="str">
        <f t="shared" si="233"/>
        <v>LW2710080Drewnopodobne</v>
      </c>
      <c r="B547" s="217" t="s">
        <v>1738</v>
      </c>
      <c r="C547" s="168" t="s">
        <v>432</v>
      </c>
      <c r="D547" s="204">
        <v>100</v>
      </c>
      <c r="E547" s="182">
        <v>80</v>
      </c>
      <c r="F547" s="219" t="s">
        <v>2357</v>
      </c>
      <c r="G547" s="206" t="str">
        <f t="shared" si="234"/>
        <v>33,63</v>
      </c>
      <c r="H547" s="206" t="str">
        <f t="shared" ref="H547" si="254">MID(G547,1,5)</f>
        <v>33,63</v>
      </c>
      <c r="I547" s="206">
        <f t="shared" si="252"/>
        <v>36.630000000000003</v>
      </c>
      <c r="J547" s="216"/>
      <c r="K547" s="207">
        <f t="shared" si="236"/>
        <v>695</v>
      </c>
      <c r="L547" s="214">
        <f t="shared" si="237"/>
        <v>695</v>
      </c>
      <c r="M547" s="209">
        <v>1</v>
      </c>
      <c r="N547" s="210">
        <v>60</v>
      </c>
      <c r="O547" s="211">
        <f t="shared" si="238"/>
        <v>755</v>
      </c>
      <c r="P547" s="212">
        <f t="shared" si="239"/>
        <v>755</v>
      </c>
      <c r="Q547" s="180"/>
      <c r="R547" s="180"/>
      <c r="S547" s="184">
        <v>16</v>
      </c>
      <c r="T547" s="184">
        <v>25</v>
      </c>
      <c r="U547" s="184">
        <f t="shared" si="240"/>
        <v>69</v>
      </c>
      <c r="V547" s="204">
        <f t="shared" si="241"/>
        <v>110</v>
      </c>
      <c r="Y547" s="199"/>
      <c r="Z547" s="199"/>
      <c r="AA547" s="199"/>
      <c r="AB547" s="199"/>
      <c r="AC547" s="199"/>
      <c r="AD547" s="199"/>
      <c r="AE547" s="199"/>
      <c r="AF547" s="199"/>
      <c r="AG547" s="199"/>
      <c r="AH547" s="199"/>
      <c r="AI547" s="199"/>
    </row>
    <row r="548" spans="1:35" ht="12">
      <c r="A548" s="180" t="str">
        <f t="shared" si="233"/>
        <v>LW2810080Drewnopodobne</v>
      </c>
      <c r="B548" s="217" t="s">
        <v>1739</v>
      </c>
      <c r="C548" s="168" t="s">
        <v>432</v>
      </c>
      <c r="D548" s="204">
        <v>100</v>
      </c>
      <c r="E548" s="182">
        <v>80</v>
      </c>
      <c r="F548" s="219" t="s">
        <v>2358</v>
      </c>
      <c r="G548" s="206" t="str">
        <f t="shared" si="234"/>
        <v>35,87</v>
      </c>
      <c r="H548" s="206" t="str">
        <f t="shared" ref="H548" si="255">MID(G548,1,5)</f>
        <v>35,87</v>
      </c>
      <c r="I548" s="206">
        <f t="shared" si="252"/>
        <v>38.869999999999997</v>
      </c>
      <c r="J548" s="216"/>
      <c r="K548" s="207">
        <f t="shared" si="236"/>
        <v>826</v>
      </c>
      <c r="L548" s="214">
        <f t="shared" si="237"/>
        <v>826</v>
      </c>
      <c r="M548" s="209">
        <v>1</v>
      </c>
      <c r="N548" s="210">
        <v>60</v>
      </c>
      <c r="O548" s="211">
        <f t="shared" si="238"/>
        <v>886</v>
      </c>
      <c r="P548" s="212">
        <f t="shared" si="239"/>
        <v>886</v>
      </c>
      <c r="Q548" s="180"/>
      <c r="R548" s="180"/>
      <c r="S548" s="184">
        <v>16</v>
      </c>
      <c r="T548" s="184">
        <v>25</v>
      </c>
      <c r="U548" s="184">
        <f t="shared" si="240"/>
        <v>69</v>
      </c>
      <c r="V548" s="204">
        <f t="shared" si="241"/>
        <v>110</v>
      </c>
      <c r="Y548" s="199"/>
      <c r="Z548" s="199"/>
      <c r="AA548" s="199"/>
      <c r="AB548" s="199"/>
      <c r="AC548" s="199"/>
      <c r="AD548" s="199"/>
      <c r="AE548" s="199"/>
      <c r="AF548" s="199"/>
      <c r="AG548" s="199"/>
      <c r="AH548" s="199"/>
      <c r="AI548" s="199"/>
    </row>
    <row r="549" spans="1:35" ht="12">
      <c r="A549" s="180" t="str">
        <f t="shared" si="233"/>
        <v>LW2910080Drewnopodobne</v>
      </c>
      <c r="B549" s="217" t="s">
        <v>1740</v>
      </c>
      <c r="C549" s="168" t="s">
        <v>432</v>
      </c>
      <c r="D549" s="204">
        <v>100</v>
      </c>
      <c r="E549" s="182">
        <v>80</v>
      </c>
      <c r="F549" s="219" t="s">
        <v>2359</v>
      </c>
      <c r="G549" s="206" t="str">
        <f t="shared" si="234"/>
        <v>39,14</v>
      </c>
      <c r="H549" s="206" t="str">
        <f t="shared" ref="H549" si="256">MID(G549,1,5)</f>
        <v>39,14</v>
      </c>
      <c r="I549" s="206">
        <f t="shared" si="252"/>
        <v>42.14</v>
      </c>
      <c r="J549" s="216"/>
      <c r="K549" s="207">
        <f t="shared" si="236"/>
        <v>774</v>
      </c>
      <c r="L549" s="214">
        <f t="shared" si="237"/>
        <v>774</v>
      </c>
      <c r="M549" s="209">
        <v>1</v>
      </c>
      <c r="N549" s="210">
        <v>60</v>
      </c>
      <c r="O549" s="211">
        <f t="shared" si="238"/>
        <v>834</v>
      </c>
      <c r="P549" s="212">
        <f t="shared" si="239"/>
        <v>834</v>
      </c>
      <c r="Q549" s="180"/>
      <c r="R549" s="180"/>
      <c r="S549" s="184">
        <v>16</v>
      </c>
      <c r="T549" s="184">
        <v>25</v>
      </c>
      <c r="U549" s="184">
        <f t="shared" si="240"/>
        <v>79</v>
      </c>
      <c r="V549" s="204">
        <f t="shared" si="241"/>
        <v>120</v>
      </c>
      <c r="Y549" s="199"/>
      <c r="Z549" s="199"/>
      <c r="AA549" s="199"/>
      <c r="AB549" s="199"/>
      <c r="AC549" s="199"/>
      <c r="AD549" s="199"/>
      <c r="AE549" s="199"/>
      <c r="AF549" s="199"/>
      <c r="AG549" s="199"/>
      <c r="AH549" s="199"/>
      <c r="AI549" s="199"/>
    </row>
    <row r="550" spans="1:35" ht="12">
      <c r="A550" s="180" t="str">
        <f t="shared" si="233"/>
        <v>LW3010080Drewnopodobne</v>
      </c>
      <c r="B550" s="217" t="s">
        <v>1742</v>
      </c>
      <c r="C550" s="168" t="s">
        <v>432</v>
      </c>
      <c r="D550" s="204">
        <v>100</v>
      </c>
      <c r="E550" s="182">
        <v>80</v>
      </c>
      <c r="F550" s="219" t="s">
        <v>2348</v>
      </c>
      <c r="G550" s="206" t="str">
        <f t="shared" si="234"/>
        <v>41,39</v>
      </c>
      <c r="H550" s="206" t="str">
        <f t="shared" ref="H550" si="257">MID(G550,1,5)</f>
        <v>41,39</v>
      </c>
      <c r="I550" s="206">
        <f t="shared" si="252"/>
        <v>44.39</v>
      </c>
      <c r="J550" s="216"/>
      <c r="K550" s="207">
        <f t="shared" si="236"/>
        <v>947</v>
      </c>
      <c r="L550" s="214">
        <f t="shared" si="237"/>
        <v>947</v>
      </c>
      <c r="M550" s="209">
        <v>1</v>
      </c>
      <c r="N550" s="210">
        <v>60</v>
      </c>
      <c r="O550" s="211">
        <f t="shared" si="238"/>
        <v>1007</v>
      </c>
      <c r="P550" s="212">
        <f t="shared" si="239"/>
        <v>1007</v>
      </c>
      <c r="Q550" s="180"/>
      <c r="R550" s="180"/>
      <c r="S550" s="184">
        <v>16</v>
      </c>
      <c r="T550" s="184">
        <v>25</v>
      </c>
      <c r="U550" s="184">
        <f t="shared" si="240"/>
        <v>79</v>
      </c>
      <c r="V550" s="204">
        <f t="shared" si="241"/>
        <v>120</v>
      </c>
      <c r="Y550" s="199"/>
      <c r="Z550" s="199"/>
      <c r="AA550" s="199"/>
      <c r="AB550" s="199"/>
      <c r="AC550" s="199"/>
      <c r="AD550" s="199"/>
      <c r="AE550" s="199"/>
      <c r="AF550" s="199"/>
      <c r="AG550" s="199"/>
      <c r="AH550" s="199"/>
      <c r="AI550" s="199"/>
    </row>
    <row r="551" spans="1:35" ht="13.5" customHeight="1">
      <c r="A551" s="180" t="str">
        <f t="shared" si="233"/>
        <v>LW3110080Drewnopodobne</v>
      </c>
      <c r="B551" s="217" t="s">
        <v>1743</v>
      </c>
      <c r="C551" s="168" t="s">
        <v>432</v>
      </c>
      <c r="D551" s="204">
        <v>100</v>
      </c>
      <c r="E551" s="182">
        <v>80</v>
      </c>
      <c r="F551" s="219" t="s">
        <v>2360</v>
      </c>
      <c r="G551" s="206" t="str">
        <f t="shared" si="234"/>
        <v>43,2</v>
      </c>
      <c r="H551" s="206" t="str">
        <f t="shared" ref="H551" si="258">MID(G551,1,5)</f>
        <v>43,2</v>
      </c>
      <c r="I551" s="206">
        <f t="shared" si="252"/>
        <v>46.2</v>
      </c>
      <c r="J551" s="182"/>
      <c r="K551" s="207">
        <f t="shared" si="236"/>
        <v>921.5</v>
      </c>
      <c r="L551" s="214">
        <f t="shared" si="237"/>
        <v>922</v>
      </c>
      <c r="M551" s="209">
        <v>1</v>
      </c>
      <c r="N551" s="210">
        <v>60</v>
      </c>
      <c r="O551" s="211">
        <f t="shared" si="238"/>
        <v>982</v>
      </c>
      <c r="P551" s="212">
        <f t="shared" si="239"/>
        <v>982</v>
      </c>
      <c r="Q551" s="180"/>
      <c r="R551" s="180"/>
      <c r="S551" s="184">
        <v>16</v>
      </c>
      <c r="T551" s="184">
        <v>25</v>
      </c>
      <c r="U551" s="184">
        <f t="shared" si="240"/>
        <v>79</v>
      </c>
      <c r="V551" s="204">
        <f t="shared" si="241"/>
        <v>120</v>
      </c>
      <c r="Y551" s="199"/>
      <c r="Z551" s="199"/>
      <c r="AA551" s="199"/>
      <c r="AB551" s="199"/>
      <c r="AC551" s="199"/>
      <c r="AD551" s="199"/>
      <c r="AE551" s="199"/>
      <c r="AF551" s="199"/>
      <c r="AG551" s="199"/>
      <c r="AH551" s="199"/>
      <c r="AI551" s="199"/>
    </row>
    <row r="552" spans="1:35" ht="12">
      <c r="A552" s="180" t="str">
        <f t="shared" si="233"/>
        <v>LW3210080Drewnopodobne</v>
      </c>
      <c r="B552" s="217" t="s">
        <v>1744</v>
      </c>
      <c r="C552" s="168" t="s">
        <v>432</v>
      </c>
      <c r="D552" s="204">
        <v>100</v>
      </c>
      <c r="E552" s="182">
        <v>80</v>
      </c>
      <c r="F552" s="219" t="s">
        <v>2361</v>
      </c>
      <c r="G552" s="206" t="str">
        <f t="shared" si="234"/>
        <v>45,45</v>
      </c>
      <c r="H552" s="206" t="str">
        <f t="shared" ref="H552" si="259">MID(G552,1,5)</f>
        <v>45,45</v>
      </c>
      <c r="I552" s="206">
        <f t="shared" si="252"/>
        <v>48.45</v>
      </c>
      <c r="J552" s="216"/>
      <c r="K552" s="207">
        <f t="shared" si="236"/>
        <v>1056</v>
      </c>
      <c r="L552" s="214">
        <f t="shared" si="237"/>
        <v>1056</v>
      </c>
      <c r="M552" s="209">
        <v>1</v>
      </c>
      <c r="N552" s="210">
        <v>60</v>
      </c>
      <c r="O552" s="211">
        <f t="shared" si="238"/>
        <v>1116</v>
      </c>
      <c r="P552" s="212">
        <f t="shared" si="239"/>
        <v>1116</v>
      </c>
      <c r="Q552" s="180"/>
      <c r="R552" s="180"/>
      <c r="S552" s="184">
        <v>16</v>
      </c>
      <c r="T552" s="184">
        <v>25</v>
      </c>
      <c r="U552" s="184">
        <f t="shared" si="240"/>
        <v>79</v>
      </c>
      <c r="V552" s="204">
        <f t="shared" si="241"/>
        <v>120</v>
      </c>
      <c r="Y552" s="199"/>
      <c r="Z552" s="199"/>
      <c r="AA552" s="199"/>
      <c r="AB552" s="199"/>
      <c r="AC552" s="199"/>
      <c r="AD552" s="199"/>
      <c r="AE552" s="199"/>
      <c r="AF552" s="199"/>
      <c r="AG552" s="199"/>
      <c r="AH552" s="199"/>
      <c r="AI552" s="199"/>
    </row>
    <row r="553" spans="1:35" ht="12">
      <c r="A553" s="180" t="str">
        <f t="shared" si="233"/>
        <v>LW3310080Drewnopodobne</v>
      </c>
      <c r="B553" s="217" t="s">
        <v>1745</v>
      </c>
      <c r="C553" s="168" t="s">
        <v>432</v>
      </c>
      <c r="D553" s="204">
        <v>100</v>
      </c>
      <c r="E553" s="182">
        <v>80</v>
      </c>
      <c r="F553" s="219" t="s">
        <v>2152</v>
      </c>
      <c r="G553" s="206" t="str">
        <f t="shared" si="234"/>
        <v>46,48</v>
      </c>
      <c r="H553" s="206" t="str">
        <f t="shared" ref="H553" si="260">MID(G553,1,5)</f>
        <v>46,48</v>
      </c>
      <c r="I553" s="206">
        <f t="shared" si="252"/>
        <v>49.48</v>
      </c>
      <c r="J553" s="216"/>
      <c r="K553" s="207">
        <f t="shared" si="236"/>
        <v>894.5</v>
      </c>
      <c r="L553" s="214">
        <f t="shared" si="237"/>
        <v>895</v>
      </c>
      <c r="M553" s="209">
        <v>1</v>
      </c>
      <c r="N553" s="210">
        <v>60</v>
      </c>
      <c r="O553" s="211">
        <f t="shared" si="238"/>
        <v>955</v>
      </c>
      <c r="P553" s="212">
        <f t="shared" si="239"/>
        <v>955</v>
      </c>
      <c r="Q553" s="180"/>
      <c r="R553" s="180"/>
      <c r="S553" s="184">
        <v>16</v>
      </c>
      <c r="T553" s="184">
        <v>25</v>
      </c>
      <c r="U553" s="184">
        <f t="shared" si="240"/>
        <v>79</v>
      </c>
      <c r="V553" s="204">
        <f t="shared" si="241"/>
        <v>120</v>
      </c>
      <c r="Y553" s="199"/>
      <c r="Z553" s="199"/>
      <c r="AA553" s="199"/>
      <c r="AB553" s="199"/>
      <c r="AC553" s="199"/>
      <c r="AD553" s="199"/>
      <c r="AE553" s="199"/>
      <c r="AF553" s="199"/>
      <c r="AG553" s="199"/>
      <c r="AH553" s="199"/>
      <c r="AI553" s="199"/>
    </row>
    <row r="554" spans="1:35" ht="12">
      <c r="A554" s="180" t="str">
        <f t="shared" si="233"/>
        <v>LW3410080Drewnopodobne</v>
      </c>
      <c r="B554" s="217" t="s">
        <v>1746</v>
      </c>
      <c r="C554" s="168" t="s">
        <v>432</v>
      </c>
      <c r="D554" s="204">
        <v>100</v>
      </c>
      <c r="E554" s="182">
        <v>80</v>
      </c>
      <c r="F554" s="219" t="s">
        <v>2362</v>
      </c>
      <c r="G554" s="206" t="str">
        <f t="shared" si="234"/>
        <v>45,87</v>
      </c>
      <c r="H554" s="206" t="str">
        <f t="shared" ref="H554" si="261">MID(G554,1,5)</f>
        <v>45,87</v>
      </c>
      <c r="I554" s="206">
        <f t="shared" si="252"/>
        <v>48.87</v>
      </c>
      <c r="J554" s="216"/>
      <c r="K554" s="207">
        <f t="shared" si="236"/>
        <v>1062.5</v>
      </c>
      <c r="L554" s="214">
        <f t="shared" si="237"/>
        <v>1063</v>
      </c>
      <c r="M554" s="209">
        <v>1</v>
      </c>
      <c r="N554" s="210">
        <v>60</v>
      </c>
      <c r="O554" s="211">
        <f t="shared" si="238"/>
        <v>1123</v>
      </c>
      <c r="P554" s="212">
        <f t="shared" si="239"/>
        <v>1123</v>
      </c>
      <c r="Q554" s="180"/>
      <c r="R554" s="180"/>
      <c r="S554" s="184">
        <v>16</v>
      </c>
      <c r="T554" s="184">
        <v>25</v>
      </c>
      <c r="U554" s="184">
        <f t="shared" si="240"/>
        <v>79</v>
      </c>
      <c r="V554" s="204">
        <f t="shared" si="241"/>
        <v>120</v>
      </c>
      <c r="Y554" s="199"/>
      <c r="Z554" s="199"/>
      <c r="AA554" s="199"/>
      <c r="AB554" s="199"/>
      <c r="AC554" s="199"/>
      <c r="AD554" s="199"/>
      <c r="AE554" s="199"/>
      <c r="AF554" s="199"/>
      <c r="AG554" s="199"/>
      <c r="AH554" s="199"/>
      <c r="AI554" s="199"/>
    </row>
    <row r="555" spans="1:35" ht="12">
      <c r="A555" s="180" t="str">
        <f t="shared" si="233"/>
        <v>LW3510080Drewnopodobne</v>
      </c>
      <c r="B555" s="217" t="s">
        <v>1747</v>
      </c>
      <c r="C555" s="168" t="s">
        <v>432</v>
      </c>
      <c r="D555" s="204">
        <v>100</v>
      </c>
      <c r="E555" s="182">
        <v>80</v>
      </c>
      <c r="F555" s="219" t="s">
        <v>2363</v>
      </c>
      <c r="G555" s="206" t="str">
        <f t="shared" si="234"/>
        <v>37,72</v>
      </c>
      <c r="H555" s="206" t="str">
        <f t="shared" ref="H555" si="262">MID(G555,1,5)</f>
        <v>37,72</v>
      </c>
      <c r="I555" s="206">
        <f t="shared" si="252"/>
        <v>40.72</v>
      </c>
      <c r="J555" s="216"/>
      <c r="K555" s="207">
        <f t="shared" si="236"/>
        <v>696.5</v>
      </c>
      <c r="L555" s="214">
        <f t="shared" si="237"/>
        <v>697</v>
      </c>
      <c r="M555" s="209">
        <v>1</v>
      </c>
      <c r="N555" s="210">
        <v>60</v>
      </c>
      <c r="O555" s="211">
        <f t="shared" si="238"/>
        <v>757</v>
      </c>
      <c r="P555" s="212">
        <f t="shared" si="239"/>
        <v>757</v>
      </c>
      <c r="Q555" s="180"/>
      <c r="R555" s="180"/>
      <c r="S555" s="184">
        <v>16</v>
      </c>
      <c r="T555" s="184">
        <v>25</v>
      </c>
      <c r="U555" s="184">
        <f t="shared" si="240"/>
        <v>79</v>
      </c>
      <c r="V555" s="204">
        <f t="shared" si="241"/>
        <v>120</v>
      </c>
      <c r="Y555" s="199"/>
      <c r="Z555" s="199"/>
      <c r="AA555" s="199"/>
      <c r="AB555" s="199"/>
      <c r="AC555" s="199"/>
      <c r="AD555" s="199"/>
      <c r="AE555" s="199"/>
      <c r="AF555" s="199"/>
      <c r="AG555" s="199"/>
      <c r="AH555" s="199"/>
      <c r="AI555" s="199"/>
    </row>
    <row r="556" spans="1:35" ht="12">
      <c r="A556" s="180" t="str">
        <f t="shared" si="233"/>
        <v>LW3610080Drewnopodobne</v>
      </c>
      <c r="B556" s="217" t="s">
        <v>1748</v>
      </c>
      <c r="C556" s="168" t="s">
        <v>432</v>
      </c>
      <c r="D556" s="204">
        <v>100</v>
      </c>
      <c r="E556" s="182">
        <v>80</v>
      </c>
      <c r="F556" s="219" t="s">
        <v>2364</v>
      </c>
      <c r="G556" s="206" t="str">
        <f t="shared" si="234"/>
        <v>39,97</v>
      </c>
      <c r="H556" s="206" t="str">
        <f t="shared" ref="H556" si="263">MID(G556,1,5)</f>
        <v>39,97</v>
      </c>
      <c r="I556" s="206">
        <f t="shared" si="252"/>
        <v>42.97</v>
      </c>
      <c r="J556" s="216"/>
      <c r="K556" s="207">
        <f t="shared" si="236"/>
        <v>830.5</v>
      </c>
      <c r="L556" s="214">
        <f t="shared" si="237"/>
        <v>831</v>
      </c>
      <c r="M556" s="209">
        <v>1</v>
      </c>
      <c r="N556" s="210">
        <v>60</v>
      </c>
      <c r="O556" s="211">
        <f t="shared" si="238"/>
        <v>891</v>
      </c>
      <c r="P556" s="212">
        <f t="shared" si="239"/>
        <v>891</v>
      </c>
      <c r="Q556" s="180"/>
      <c r="R556" s="180"/>
      <c r="S556" s="184">
        <v>16</v>
      </c>
      <c r="T556" s="184">
        <v>25</v>
      </c>
      <c r="U556" s="184">
        <f t="shared" si="240"/>
        <v>79</v>
      </c>
      <c r="V556" s="204">
        <f t="shared" si="241"/>
        <v>120</v>
      </c>
      <c r="Y556" s="199"/>
      <c r="Z556" s="199"/>
      <c r="AA556" s="199"/>
      <c r="AB556" s="199"/>
      <c r="AC556" s="199"/>
      <c r="AD556" s="199"/>
      <c r="AE556" s="199"/>
      <c r="AF556" s="199"/>
      <c r="AG556" s="199"/>
      <c r="AH556" s="199"/>
      <c r="AI556" s="199"/>
    </row>
    <row r="557" spans="1:35" ht="12">
      <c r="A557" s="180" t="str">
        <f t="shared" si="233"/>
        <v>LW3710080Drewnopodobne</v>
      </c>
      <c r="B557" s="217" t="s">
        <v>1907</v>
      </c>
      <c r="C557" s="168" t="s">
        <v>432</v>
      </c>
      <c r="D557" s="204">
        <v>100</v>
      </c>
      <c r="E557" s="182">
        <v>80</v>
      </c>
      <c r="F557" s="219" t="s">
        <v>15</v>
      </c>
      <c r="G557" s="206" t="str">
        <f t="shared" si="234"/>
        <v>36,98</v>
      </c>
      <c r="H557" s="206" t="str">
        <f t="shared" ref="H557" si="264">MID(G557,1,5)</f>
        <v>36,98</v>
      </c>
      <c r="I557" s="206">
        <f t="shared" si="252"/>
        <v>39.979999999999997</v>
      </c>
      <c r="J557" s="216"/>
      <c r="K557" s="207">
        <f t="shared" si="236"/>
        <v>628.5</v>
      </c>
      <c r="L557" s="214">
        <f t="shared" si="237"/>
        <v>629</v>
      </c>
      <c r="M557" s="209">
        <v>1</v>
      </c>
      <c r="N557" s="210">
        <v>60</v>
      </c>
      <c r="O557" s="211">
        <f t="shared" si="238"/>
        <v>689</v>
      </c>
      <c r="P557" s="212">
        <f t="shared" si="239"/>
        <v>689</v>
      </c>
      <c r="Q557" s="180"/>
      <c r="R557" s="180"/>
      <c r="S557" s="184">
        <v>16</v>
      </c>
      <c r="T557" s="184">
        <v>25</v>
      </c>
      <c r="U557" s="184">
        <f t="shared" si="240"/>
        <v>69</v>
      </c>
      <c r="V557" s="204">
        <f t="shared" si="241"/>
        <v>110</v>
      </c>
      <c r="Y557" s="199"/>
      <c r="Z557" s="199"/>
      <c r="AA557" s="199"/>
      <c r="AB557" s="199"/>
      <c r="AC557" s="199"/>
      <c r="AD557" s="199"/>
      <c r="AE557" s="199"/>
      <c r="AF557" s="199"/>
      <c r="AG557" s="199"/>
      <c r="AH557" s="199"/>
      <c r="AI557" s="199"/>
    </row>
    <row r="558" spans="1:35" s="199" customFormat="1" ht="12">
      <c r="A558" s="180" t="str">
        <f t="shared" si="233"/>
        <v>LW3810080Drewnopodobne</v>
      </c>
      <c r="B558" s="217" t="s">
        <v>1978</v>
      </c>
      <c r="C558" s="168" t="s">
        <v>432</v>
      </c>
      <c r="D558" s="204">
        <v>100</v>
      </c>
      <c r="E558" s="182">
        <v>80</v>
      </c>
      <c r="F558" s="219" t="s">
        <v>29</v>
      </c>
      <c r="G558" s="206" t="str">
        <f t="shared" si="234"/>
        <v>37,39</v>
      </c>
      <c r="H558" s="206" t="str">
        <f t="shared" ref="H558" si="265">MID(G558,1,5)</f>
        <v>37,39</v>
      </c>
      <c r="I558" s="206">
        <f t="shared" si="252"/>
        <v>40.39</v>
      </c>
      <c r="J558" s="216"/>
      <c r="K558" s="207">
        <f t="shared" si="236"/>
        <v>751.5</v>
      </c>
      <c r="L558" s="214">
        <f t="shared" si="237"/>
        <v>752</v>
      </c>
      <c r="M558" s="209">
        <v>1</v>
      </c>
      <c r="N558" s="210">
        <v>60</v>
      </c>
      <c r="O558" s="211">
        <f t="shared" si="238"/>
        <v>812</v>
      </c>
      <c r="P558" s="212">
        <f t="shared" si="239"/>
        <v>812</v>
      </c>
      <c r="Q558" s="180"/>
      <c r="R558" s="180"/>
      <c r="S558" s="184">
        <v>16</v>
      </c>
      <c r="T558" s="184">
        <v>25</v>
      </c>
      <c r="U558" s="184">
        <f t="shared" si="240"/>
        <v>79</v>
      </c>
      <c r="V558" s="204">
        <f t="shared" si="241"/>
        <v>120</v>
      </c>
    </row>
    <row r="559" spans="1:35" ht="12">
      <c r="A559" s="221" t="str">
        <f t="shared" ref="A559:A595" si="266">CONCATENATE(B559,D559,E559,C559)</f>
        <v>LW duble 1 11060Podstawowy</v>
      </c>
      <c r="B559" s="203" t="s">
        <v>90</v>
      </c>
      <c r="C559" s="168" t="s">
        <v>431</v>
      </c>
      <c r="D559" s="204">
        <v>110</v>
      </c>
      <c r="E559" s="182">
        <v>60</v>
      </c>
      <c r="F559" s="219" t="s">
        <v>2436</v>
      </c>
      <c r="G559" s="206" t="str">
        <f t="shared" ref="G559:G595" si="267">LEFT(F559,FIND("kg",F559)-2)</f>
        <v>43,33</v>
      </c>
      <c r="H559" s="206" t="str">
        <f t="shared" ref="H559:H621" si="268">MID(G559,1,5)</f>
        <v>43,33</v>
      </c>
      <c r="I559" s="206">
        <f t="shared" ref="I559" si="269">H559+3</f>
        <v>46.33</v>
      </c>
      <c r="J559" s="219" t="s">
        <v>2470</v>
      </c>
      <c r="K559" s="207" t="str">
        <f t="shared" ref="K559:K595" si="270">LEFT(J559,FIND("zł",J559)-2)</f>
        <v>696,55</v>
      </c>
      <c r="L559" s="208">
        <f t="shared" ref="L559:L595" si="271">ROUNDUP(K559,0)</f>
        <v>697</v>
      </c>
      <c r="M559" s="209">
        <v>1.25</v>
      </c>
      <c r="N559" s="210">
        <v>60</v>
      </c>
      <c r="O559" s="211">
        <f t="shared" ref="O559:O595" si="272">L559*M559+N559</f>
        <v>931.25</v>
      </c>
      <c r="P559" s="212">
        <f>INT(O559)</f>
        <v>931</v>
      </c>
      <c r="Q559" s="180"/>
      <c r="R559" s="180"/>
      <c r="S559" s="184">
        <v>16</v>
      </c>
      <c r="T559" s="184">
        <v>14</v>
      </c>
      <c r="U559" s="184">
        <f t="shared" ref="U559:U595" si="273">IF(I559&lt;=$AA$6,$AB$5,IF(I559&lt;=$AA$16,$AB$7,IF(I559&lt;=$AA$18,$AB$17,IF(I559&lt;=$AA$20,AB$19,$AB$21))))</f>
        <v>79</v>
      </c>
      <c r="V559" s="204">
        <f t="shared" ref="V559:V595" si="274">SUM(S559:U559)</f>
        <v>109</v>
      </c>
      <c r="Y559" s="199"/>
      <c r="Z559" s="199"/>
      <c r="AA559" s="201"/>
      <c r="AB559" s="202"/>
      <c r="AC559" s="199"/>
      <c r="AD559" s="202"/>
      <c r="AE559" s="199"/>
      <c r="AF559" s="199"/>
      <c r="AG559" s="199"/>
      <c r="AH559" s="199"/>
      <c r="AI559" s="199"/>
    </row>
    <row r="560" spans="1:35" ht="12">
      <c r="A560" s="180" t="str">
        <f t="shared" si="266"/>
        <v>LW duble 211060Podstawowy</v>
      </c>
      <c r="B560" s="203" t="s">
        <v>1749</v>
      </c>
      <c r="C560" s="168" t="s">
        <v>431</v>
      </c>
      <c r="D560" s="204">
        <v>110</v>
      </c>
      <c r="E560" s="182">
        <v>60</v>
      </c>
      <c r="F560" s="219" t="s">
        <v>2437</v>
      </c>
      <c r="G560" s="206" t="str">
        <f t="shared" si="267"/>
        <v>43,1</v>
      </c>
      <c r="H560" s="206" t="str">
        <f t="shared" si="268"/>
        <v>43,1</v>
      </c>
      <c r="I560" s="206">
        <f t="shared" ref="I560:I579" si="275">H560+3</f>
        <v>46.1</v>
      </c>
      <c r="J560" s="219" t="s">
        <v>2471</v>
      </c>
      <c r="K560" s="207" t="str">
        <f t="shared" si="270"/>
        <v>806,94</v>
      </c>
      <c r="L560" s="208">
        <f t="shared" si="271"/>
        <v>807</v>
      </c>
      <c r="M560" s="209">
        <v>1</v>
      </c>
      <c r="N560" s="210">
        <v>60</v>
      </c>
      <c r="O560" s="211">
        <f t="shared" si="272"/>
        <v>867</v>
      </c>
      <c r="P560" s="212">
        <f t="shared" ref="P560:P622" si="276">INT(O560)</f>
        <v>867</v>
      </c>
      <c r="Q560" s="180"/>
      <c r="R560" s="180"/>
      <c r="S560" s="184">
        <v>16</v>
      </c>
      <c r="T560" s="184">
        <v>14</v>
      </c>
      <c r="U560" s="184">
        <f t="shared" si="273"/>
        <v>79</v>
      </c>
      <c r="V560" s="204">
        <f t="shared" si="274"/>
        <v>109</v>
      </c>
      <c r="Y560" s="199"/>
      <c r="Z560" s="199"/>
      <c r="AA560" s="201"/>
      <c r="AB560" s="202"/>
      <c r="AC560" s="199"/>
      <c r="AD560" s="199"/>
      <c r="AE560" s="199"/>
      <c r="AF560" s="199"/>
      <c r="AG560" s="199"/>
      <c r="AH560" s="199"/>
      <c r="AI560" s="199"/>
    </row>
    <row r="561" spans="1:35" ht="12">
      <c r="A561" s="180" t="str">
        <f t="shared" si="266"/>
        <v>LW duble 311060Podstawowy</v>
      </c>
      <c r="B561" s="203" t="s">
        <v>1750</v>
      </c>
      <c r="C561" s="168" t="s">
        <v>431</v>
      </c>
      <c r="D561" s="204">
        <v>110</v>
      </c>
      <c r="E561" s="182">
        <v>60</v>
      </c>
      <c r="F561" s="219" t="s">
        <v>2438</v>
      </c>
      <c r="G561" s="206" t="str">
        <f t="shared" si="267"/>
        <v>47,28</v>
      </c>
      <c r="H561" s="206" t="str">
        <f t="shared" si="268"/>
        <v>47,28</v>
      </c>
      <c r="I561" s="206">
        <f t="shared" si="275"/>
        <v>50.28</v>
      </c>
      <c r="J561" s="219" t="s">
        <v>2472</v>
      </c>
      <c r="K561" s="207" t="str">
        <f t="shared" si="270"/>
        <v>1006,76</v>
      </c>
      <c r="L561" s="208">
        <f t="shared" si="271"/>
        <v>1007</v>
      </c>
      <c r="M561" s="209">
        <v>1</v>
      </c>
      <c r="N561" s="210">
        <v>60</v>
      </c>
      <c r="O561" s="211">
        <f t="shared" si="272"/>
        <v>1067</v>
      </c>
      <c r="P561" s="212">
        <f t="shared" si="276"/>
        <v>1067</v>
      </c>
      <c r="Q561" s="180"/>
      <c r="R561" s="180"/>
      <c r="S561" s="184">
        <v>16</v>
      </c>
      <c r="T561" s="184">
        <v>25</v>
      </c>
      <c r="U561" s="184">
        <f t="shared" si="273"/>
        <v>124</v>
      </c>
      <c r="V561" s="204">
        <f t="shared" si="274"/>
        <v>165</v>
      </c>
      <c r="Y561" s="199"/>
      <c r="Z561" s="199"/>
      <c r="AA561" s="201"/>
      <c r="AB561" s="202"/>
      <c r="AC561" s="199"/>
      <c r="AD561" s="199"/>
      <c r="AE561" s="199"/>
      <c r="AF561" s="199"/>
      <c r="AG561" s="199"/>
      <c r="AH561" s="199"/>
      <c r="AI561" s="199"/>
    </row>
    <row r="562" spans="1:35" ht="12">
      <c r="A562" s="180" t="str">
        <f t="shared" si="266"/>
        <v>LW1 11060Podstawowy</v>
      </c>
      <c r="B562" s="203" t="s">
        <v>93</v>
      </c>
      <c r="C562" s="168" t="s">
        <v>431</v>
      </c>
      <c r="D562" s="204">
        <v>110</v>
      </c>
      <c r="E562" s="182">
        <v>60</v>
      </c>
      <c r="F562" s="219" t="s">
        <v>2439</v>
      </c>
      <c r="G562" s="206" t="str">
        <f t="shared" si="267"/>
        <v>32,5</v>
      </c>
      <c r="H562" s="206" t="str">
        <f t="shared" si="268"/>
        <v>32,5</v>
      </c>
      <c r="I562" s="206">
        <f t="shared" si="275"/>
        <v>35.5</v>
      </c>
      <c r="J562" s="219" t="s">
        <v>2473</v>
      </c>
      <c r="K562" s="207" t="str">
        <f t="shared" si="270"/>
        <v>456,13</v>
      </c>
      <c r="L562" s="208">
        <f t="shared" si="271"/>
        <v>457</v>
      </c>
      <c r="M562" s="209">
        <v>1</v>
      </c>
      <c r="N562" s="210">
        <v>60</v>
      </c>
      <c r="O562" s="211">
        <f t="shared" si="272"/>
        <v>517</v>
      </c>
      <c r="P562" s="212">
        <f t="shared" si="276"/>
        <v>517</v>
      </c>
      <c r="Q562" s="180"/>
      <c r="R562" s="180"/>
      <c r="S562" s="184">
        <v>16</v>
      </c>
      <c r="T562" s="184">
        <v>25</v>
      </c>
      <c r="U562" s="184">
        <f t="shared" si="273"/>
        <v>69</v>
      </c>
      <c r="V562" s="204">
        <f t="shared" si="274"/>
        <v>110</v>
      </c>
      <c r="Y562" s="199"/>
      <c r="Z562" s="199"/>
      <c r="AA562" s="201"/>
      <c r="AB562" s="202"/>
      <c r="AC562" s="199"/>
      <c r="AD562" s="199"/>
      <c r="AE562" s="199"/>
      <c r="AF562" s="199"/>
      <c r="AG562" s="199"/>
      <c r="AH562" s="199"/>
      <c r="AI562" s="199"/>
    </row>
    <row r="563" spans="1:35" ht="12">
      <c r="A563" s="180" t="str">
        <f t="shared" si="266"/>
        <v>LW2 11060Podstawowy</v>
      </c>
      <c r="B563" s="203" t="s">
        <v>104</v>
      </c>
      <c r="C563" s="168" t="s">
        <v>431</v>
      </c>
      <c r="D563" s="204">
        <v>110</v>
      </c>
      <c r="E563" s="182">
        <v>60</v>
      </c>
      <c r="F563" s="219" t="s">
        <v>2440</v>
      </c>
      <c r="G563" s="206" t="str">
        <f t="shared" si="267"/>
        <v>33,76</v>
      </c>
      <c r="H563" s="206" t="str">
        <f t="shared" si="268"/>
        <v>33,76</v>
      </c>
      <c r="I563" s="206">
        <f t="shared" si="275"/>
        <v>36.76</v>
      </c>
      <c r="J563" s="219" t="s">
        <v>2474</v>
      </c>
      <c r="K563" s="207" t="str">
        <f t="shared" si="270"/>
        <v>499,76</v>
      </c>
      <c r="L563" s="208">
        <f t="shared" si="271"/>
        <v>500</v>
      </c>
      <c r="M563" s="209">
        <v>1</v>
      </c>
      <c r="N563" s="210">
        <v>60</v>
      </c>
      <c r="O563" s="211">
        <f t="shared" si="272"/>
        <v>560</v>
      </c>
      <c r="P563" s="212">
        <f t="shared" si="276"/>
        <v>560</v>
      </c>
      <c r="Q563" s="180"/>
      <c r="R563" s="180"/>
      <c r="S563" s="184">
        <v>16</v>
      </c>
      <c r="T563" s="184">
        <v>25</v>
      </c>
      <c r="U563" s="184">
        <f t="shared" si="273"/>
        <v>69</v>
      </c>
      <c r="V563" s="204">
        <f t="shared" si="274"/>
        <v>110</v>
      </c>
      <c r="Y563" s="199"/>
      <c r="Z563" s="199"/>
      <c r="AA563" s="199"/>
      <c r="AB563" s="199"/>
      <c r="AC563" s="199"/>
      <c r="AD563" s="199"/>
      <c r="AE563" s="199"/>
      <c r="AF563" s="199"/>
      <c r="AG563" s="199"/>
      <c r="AH563" s="199"/>
      <c r="AI563" s="199"/>
    </row>
    <row r="564" spans="1:35" ht="12">
      <c r="A564" s="180" t="str">
        <f t="shared" si="266"/>
        <v>LW3 11060Podstawowy</v>
      </c>
      <c r="B564" s="203" t="s">
        <v>106</v>
      </c>
      <c r="C564" s="168" t="s">
        <v>431</v>
      </c>
      <c r="D564" s="204">
        <v>110</v>
      </c>
      <c r="E564" s="182">
        <v>60</v>
      </c>
      <c r="F564" s="219" t="s">
        <v>2441</v>
      </c>
      <c r="G564" s="206" t="str">
        <f t="shared" si="267"/>
        <v>35,43</v>
      </c>
      <c r="H564" s="206" t="str">
        <f t="shared" si="268"/>
        <v>35,43</v>
      </c>
      <c r="I564" s="206">
        <f t="shared" si="275"/>
        <v>38.43</v>
      </c>
      <c r="J564" s="219" t="s">
        <v>2475</v>
      </c>
      <c r="K564" s="207" t="str">
        <f t="shared" si="270"/>
        <v>524,54</v>
      </c>
      <c r="L564" s="208">
        <f t="shared" si="271"/>
        <v>525</v>
      </c>
      <c r="M564" s="209">
        <v>1.08</v>
      </c>
      <c r="N564" s="210">
        <v>60</v>
      </c>
      <c r="O564" s="211">
        <f t="shared" si="272"/>
        <v>627</v>
      </c>
      <c r="P564" s="212">
        <f t="shared" si="276"/>
        <v>627</v>
      </c>
      <c r="Q564" s="180"/>
      <c r="R564" s="180"/>
      <c r="S564" s="184">
        <v>16</v>
      </c>
      <c r="T564" s="184">
        <v>25</v>
      </c>
      <c r="U564" s="184">
        <f t="shared" si="273"/>
        <v>69</v>
      </c>
      <c r="V564" s="204">
        <f t="shared" si="274"/>
        <v>110</v>
      </c>
      <c r="Y564" s="199"/>
      <c r="Z564" s="199"/>
      <c r="AA564" s="199"/>
      <c r="AB564" s="199"/>
      <c r="AC564" s="199"/>
      <c r="AD564" s="199"/>
      <c r="AE564" s="199"/>
      <c r="AF564" s="199"/>
      <c r="AG564" s="199"/>
      <c r="AH564" s="199"/>
      <c r="AI564" s="199"/>
    </row>
    <row r="565" spans="1:35" ht="12">
      <c r="A565" s="180" t="str">
        <f t="shared" si="266"/>
        <v>LW4 11060Podstawowy</v>
      </c>
      <c r="B565" s="203" t="s">
        <v>107</v>
      </c>
      <c r="C565" s="168" t="s">
        <v>431</v>
      </c>
      <c r="D565" s="204">
        <v>110</v>
      </c>
      <c r="E565" s="182">
        <v>60</v>
      </c>
      <c r="F565" s="219" t="s">
        <v>2442</v>
      </c>
      <c r="G565" s="206" t="str">
        <f t="shared" si="267"/>
        <v>38,74</v>
      </c>
      <c r="H565" s="206" t="str">
        <f t="shared" si="268"/>
        <v>38,74</v>
      </c>
      <c r="I565" s="206">
        <f t="shared" si="275"/>
        <v>41.74</v>
      </c>
      <c r="J565" s="219" t="s">
        <v>2476</v>
      </c>
      <c r="K565" s="207" t="str">
        <f t="shared" si="270"/>
        <v>596,10</v>
      </c>
      <c r="L565" s="208">
        <f t="shared" si="271"/>
        <v>597</v>
      </c>
      <c r="M565" s="209">
        <v>1</v>
      </c>
      <c r="N565" s="210">
        <v>60</v>
      </c>
      <c r="O565" s="211">
        <f t="shared" si="272"/>
        <v>657</v>
      </c>
      <c r="P565" s="212">
        <f t="shared" si="276"/>
        <v>657</v>
      </c>
      <c r="Q565" s="180"/>
      <c r="R565" s="180"/>
      <c r="S565" s="184">
        <v>16</v>
      </c>
      <c r="T565" s="184">
        <v>25</v>
      </c>
      <c r="U565" s="184">
        <f t="shared" si="273"/>
        <v>79</v>
      </c>
      <c r="V565" s="204">
        <f t="shared" si="274"/>
        <v>120</v>
      </c>
      <c r="Y565" s="199"/>
      <c r="Z565" s="199"/>
      <c r="AA565" s="199"/>
      <c r="AB565" s="199"/>
      <c r="AC565" s="199"/>
      <c r="AD565" s="199"/>
      <c r="AE565" s="199"/>
      <c r="AF565" s="199"/>
      <c r="AG565" s="199"/>
      <c r="AH565" s="199"/>
      <c r="AI565" s="199"/>
    </row>
    <row r="566" spans="1:35" ht="12">
      <c r="A566" s="180" t="str">
        <f t="shared" si="266"/>
        <v>LW5 11060Podstawowy</v>
      </c>
      <c r="B566" s="203" t="s">
        <v>108</v>
      </c>
      <c r="C566" s="168" t="s">
        <v>431</v>
      </c>
      <c r="D566" s="204">
        <v>110</v>
      </c>
      <c r="E566" s="182">
        <v>60</v>
      </c>
      <c r="F566" s="219" t="s">
        <v>2443</v>
      </c>
      <c r="G566" s="206" t="str">
        <f t="shared" si="267"/>
        <v>40,09</v>
      </c>
      <c r="H566" s="206" t="str">
        <f t="shared" si="268"/>
        <v>40,09</v>
      </c>
      <c r="I566" s="206">
        <f t="shared" si="275"/>
        <v>43.09</v>
      </c>
      <c r="J566" s="219" t="s">
        <v>2477</v>
      </c>
      <c r="K566" s="207" t="str">
        <f t="shared" si="270"/>
        <v>634,34</v>
      </c>
      <c r="L566" s="208">
        <f t="shared" si="271"/>
        <v>635</v>
      </c>
      <c r="M566" s="209">
        <v>1</v>
      </c>
      <c r="N566" s="210">
        <v>60</v>
      </c>
      <c r="O566" s="211">
        <f t="shared" si="272"/>
        <v>695</v>
      </c>
      <c r="P566" s="212">
        <f t="shared" si="276"/>
        <v>695</v>
      </c>
      <c r="Q566" s="180"/>
      <c r="R566" s="180"/>
      <c r="S566" s="184">
        <v>16</v>
      </c>
      <c r="T566" s="184">
        <v>25</v>
      </c>
      <c r="U566" s="184">
        <f t="shared" si="273"/>
        <v>79</v>
      </c>
      <c r="V566" s="204">
        <f t="shared" si="274"/>
        <v>120</v>
      </c>
      <c r="Y566" s="199"/>
      <c r="Z566" s="199"/>
      <c r="AA566" s="199"/>
      <c r="AB566" s="199"/>
      <c r="AC566" s="199"/>
      <c r="AD566" s="199"/>
      <c r="AE566" s="199"/>
      <c r="AF566" s="199"/>
      <c r="AG566" s="199"/>
      <c r="AH566" s="199"/>
      <c r="AI566" s="199"/>
    </row>
    <row r="567" spans="1:35" ht="12">
      <c r="A567" s="180" t="str">
        <f t="shared" si="266"/>
        <v>LW6 11060Podstawowy</v>
      </c>
      <c r="B567" s="203" t="s">
        <v>109</v>
      </c>
      <c r="C567" s="168" t="s">
        <v>431</v>
      </c>
      <c r="D567" s="204">
        <v>110</v>
      </c>
      <c r="E567" s="182">
        <v>60</v>
      </c>
      <c r="F567" s="219" t="s">
        <v>2444</v>
      </c>
      <c r="G567" s="206" t="str">
        <f t="shared" si="267"/>
        <v>42,19</v>
      </c>
      <c r="H567" s="206" t="str">
        <f t="shared" si="268"/>
        <v>42,19</v>
      </c>
      <c r="I567" s="206">
        <f t="shared" si="275"/>
        <v>45.19</v>
      </c>
      <c r="J567" s="219" t="s">
        <v>2478</v>
      </c>
      <c r="K567" s="207" t="str">
        <f t="shared" si="270"/>
        <v>689,75</v>
      </c>
      <c r="L567" s="208">
        <f t="shared" si="271"/>
        <v>690</v>
      </c>
      <c r="M567" s="209">
        <v>1</v>
      </c>
      <c r="N567" s="210">
        <v>60</v>
      </c>
      <c r="O567" s="211">
        <f t="shared" si="272"/>
        <v>750</v>
      </c>
      <c r="P567" s="212">
        <f t="shared" si="276"/>
        <v>750</v>
      </c>
      <c r="Q567" s="180"/>
      <c r="R567" s="180"/>
      <c r="S567" s="184">
        <v>16</v>
      </c>
      <c r="T567" s="184">
        <v>25</v>
      </c>
      <c r="U567" s="184">
        <f t="shared" si="273"/>
        <v>79</v>
      </c>
      <c r="V567" s="204">
        <f t="shared" si="274"/>
        <v>120</v>
      </c>
    </row>
    <row r="568" spans="1:35" ht="12">
      <c r="A568" s="180" t="str">
        <f t="shared" si="266"/>
        <v>LW7 11060Podstawowy</v>
      </c>
      <c r="B568" s="203" t="s">
        <v>110</v>
      </c>
      <c r="C568" s="168" t="s">
        <v>431</v>
      </c>
      <c r="D568" s="204">
        <v>110</v>
      </c>
      <c r="E568" s="182">
        <v>60</v>
      </c>
      <c r="F568" s="219" t="s">
        <v>2445</v>
      </c>
      <c r="G568" s="206" t="str">
        <f t="shared" si="267"/>
        <v>38,31</v>
      </c>
      <c r="H568" s="206" t="str">
        <f t="shared" si="268"/>
        <v>38,31</v>
      </c>
      <c r="I568" s="206">
        <f t="shared" si="275"/>
        <v>41.31</v>
      </c>
      <c r="J568" s="219" t="s">
        <v>2479</v>
      </c>
      <c r="K568" s="207" t="str">
        <f t="shared" si="270"/>
        <v>598,54</v>
      </c>
      <c r="L568" s="208">
        <f t="shared" si="271"/>
        <v>599</v>
      </c>
      <c r="M568" s="209">
        <v>1</v>
      </c>
      <c r="N568" s="210">
        <v>60</v>
      </c>
      <c r="O568" s="211">
        <f t="shared" si="272"/>
        <v>659</v>
      </c>
      <c r="P568" s="212">
        <f t="shared" si="276"/>
        <v>659</v>
      </c>
      <c r="Q568" s="180"/>
      <c r="R568" s="180"/>
      <c r="S568" s="184">
        <v>16</v>
      </c>
      <c r="T568" s="184">
        <v>25</v>
      </c>
      <c r="U568" s="184">
        <f t="shared" si="273"/>
        <v>79</v>
      </c>
      <c r="V568" s="204">
        <f t="shared" si="274"/>
        <v>120</v>
      </c>
    </row>
    <row r="569" spans="1:35" ht="12">
      <c r="A569" s="180" t="str">
        <f t="shared" si="266"/>
        <v>LW8 11060Podstawowy</v>
      </c>
      <c r="B569" s="203" t="s">
        <v>111</v>
      </c>
      <c r="C569" s="168" t="s">
        <v>431</v>
      </c>
      <c r="D569" s="204">
        <v>110</v>
      </c>
      <c r="E569" s="182">
        <v>60</v>
      </c>
      <c r="F569" s="219" t="s">
        <v>31</v>
      </c>
      <c r="G569" s="206" t="str">
        <f t="shared" si="267"/>
        <v>40,42</v>
      </c>
      <c r="H569" s="206" t="str">
        <f t="shared" si="268"/>
        <v>40,42</v>
      </c>
      <c r="I569" s="206">
        <f t="shared" si="275"/>
        <v>43.42</v>
      </c>
      <c r="J569" s="219" t="s">
        <v>2480</v>
      </c>
      <c r="K569" s="207" t="str">
        <f t="shared" si="270"/>
        <v>654,02</v>
      </c>
      <c r="L569" s="208">
        <f t="shared" si="271"/>
        <v>655</v>
      </c>
      <c r="M569" s="209">
        <v>1</v>
      </c>
      <c r="N569" s="210">
        <v>60</v>
      </c>
      <c r="O569" s="211">
        <f t="shared" si="272"/>
        <v>715</v>
      </c>
      <c r="P569" s="212">
        <f t="shared" si="276"/>
        <v>715</v>
      </c>
      <c r="Q569" s="180"/>
      <c r="R569" s="180"/>
      <c r="S569" s="184">
        <v>16</v>
      </c>
      <c r="T569" s="184">
        <v>25</v>
      </c>
      <c r="U569" s="184">
        <f t="shared" si="273"/>
        <v>79</v>
      </c>
      <c r="V569" s="204">
        <f t="shared" si="274"/>
        <v>120</v>
      </c>
    </row>
    <row r="570" spans="1:35" ht="12">
      <c r="A570" s="180" t="str">
        <f t="shared" si="266"/>
        <v>LW9 11060Podstawowy</v>
      </c>
      <c r="B570" s="203" t="s">
        <v>112</v>
      </c>
      <c r="C570" s="168" t="s">
        <v>431</v>
      </c>
      <c r="D570" s="204">
        <v>110</v>
      </c>
      <c r="E570" s="182">
        <v>60</v>
      </c>
      <c r="F570" s="219" t="s">
        <v>2446</v>
      </c>
      <c r="G570" s="206" t="str">
        <f t="shared" si="267"/>
        <v>40,84</v>
      </c>
      <c r="H570" s="206" t="str">
        <f t="shared" si="268"/>
        <v>40,84</v>
      </c>
      <c r="I570" s="206">
        <f t="shared" si="275"/>
        <v>43.84</v>
      </c>
      <c r="J570" s="219" t="s">
        <v>61</v>
      </c>
      <c r="K570" s="207" t="str">
        <f t="shared" si="270"/>
        <v>706,22</v>
      </c>
      <c r="L570" s="208">
        <f t="shared" si="271"/>
        <v>707</v>
      </c>
      <c r="M570" s="209">
        <v>1</v>
      </c>
      <c r="N570" s="210">
        <v>60</v>
      </c>
      <c r="O570" s="211">
        <f t="shared" si="272"/>
        <v>767</v>
      </c>
      <c r="P570" s="212">
        <f t="shared" si="276"/>
        <v>767</v>
      </c>
      <c r="Q570" s="180"/>
      <c r="R570" s="180"/>
      <c r="S570" s="184">
        <v>16</v>
      </c>
      <c r="T570" s="184">
        <v>25</v>
      </c>
      <c r="U570" s="184">
        <f t="shared" si="273"/>
        <v>79</v>
      </c>
      <c r="V570" s="204">
        <f t="shared" si="274"/>
        <v>120</v>
      </c>
    </row>
    <row r="571" spans="1:35" ht="12">
      <c r="A571" s="180" t="str">
        <f t="shared" si="266"/>
        <v>LW10 11060Podstawowy</v>
      </c>
      <c r="B571" s="203" t="s">
        <v>94</v>
      </c>
      <c r="C571" s="168" t="s">
        <v>431</v>
      </c>
      <c r="D571" s="204">
        <v>110</v>
      </c>
      <c r="E571" s="182">
        <v>60</v>
      </c>
      <c r="F571" s="219" t="s">
        <v>2447</v>
      </c>
      <c r="G571" s="206" t="str">
        <f t="shared" si="267"/>
        <v>42,93</v>
      </c>
      <c r="H571" s="206" t="str">
        <f t="shared" si="268"/>
        <v>42,93</v>
      </c>
      <c r="I571" s="206">
        <f t="shared" si="275"/>
        <v>45.93</v>
      </c>
      <c r="J571" s="219" t="s">
        <v>2481</v>
      </c>
      <c r="K571" s="207" t="str">
        <f t="shared" si="270"/>
        <v>761,61</v>
      </c>
      <c r="L571" s="208">
        <f t="shared" si="271"/>
        <v>762</v>
      </c>
      <c r="M571" s="209">
        <v>1</v>
      </c>
      <c r="N571" s="210">
        <v>60</v>
      </c>
      <c r="O571" s="211">
        <f t="shared" si="272"/>
        <v>822</v>
      </c>
      <c r="P571" s="212">
        <f t="shared" si="276"/>
        <v>822</v>
      </c>
      <c r="Q571" s="180"/>
      <c r="R571" s="180"/>
      <c r="S571" s="184">
        <v>16</v>
      </c>
      <c r="T571" s="184">
        <v>25</v>
      </c>
      <c r="U571" s="184">
        <f t="shared" si="273"/>
        <v>79</v>
      </c>
      <c r="V571" s="204">
        <f t="shared" si="274"/>
        <v>120</v>
      </c>
      <c r="AA571" s="192"/>
      <c r="AB571" s="191"/>
    </row>
    <row r="572" spans="1:35" ht="12">
      <c r="A572" s="180" t="str">
        <f t="shared" si="266"/>
        <v>LW11 11060Podstawowy</v>
      </c>
      <c r="B572" s="203" t="s">
        <v>95</v>
      </c>
      <c r="C572" s="168" t="s">
        <v>431</v>
      </c>
      <c r="D572" s="204">
        <v>110</v>
      </c>
      <c r="E572" s="182">
        <v>60</v>
      </c>
      <c r="F572" s="219" t="s">
        <v>2448</v>
      </c>
      <c r="G572" s="206" t="str">
        <f t="shared" si="267"/>
        <v>44,12</v>
      </c>
      <c r="H572" s="206" t="str">
        <f t="shared" si="268"/>
        <v>44,12</v>
      </c>
      <c r="I572" s="206">
        <f t="shared" si="275"/>
        <v>47.12</v>
      </c>
      <c r="J572" s="219" t="s">
        <v>2482</v>
      </c>
      <c r="K572" s="207" t="str">
        <f t="shared" si="270"/>
        <v>646,23</v>
      </c>
      <c r="L572" s="208">
        <f t="shared" si="271"/>
        <v>647</v>
      </c>
      <c r="M572" s="209">
        <v>1</v>
      </c>
      <c r="N572" s="210">
        <v>60</v>
      </c>
      <c r="O572" s="211">
        <f t="shared" si="272"/>
        <v>707</v>
      </c>
      <c r="P572" s="212">
        <f t="shared" si="276"/>
        <v>707</v>
      </c>
      <c r="Q572" s="180"/>
      <c r="R572" s="180"/>
      <c r="S572" s="184">
        <v>16</v>
      </c>
      <c r="T572" s="184">
        <v>25</v>
      </c>
      <c r="U572" s="184">
        <f t="shared" si="273"/>
        <v>79</v>
      </c>
      <c r="V572" s="204">
        <f t="shared" si="274"/>
        <v>120</v>
      </c>
      <c r="AA572" s="192"/>
      <c r="AB572" s="202"/>
      <c r="AC572" s="199"/>
    </row>
    <row r="573" spans="1:35" ht="12">
      <c r="A573" s="180" t="str">
        <f t="shared" si="266"/>
        <v>LW12 11060Podstawowy</v>
      </c>
      <c r="B573" s="203" t="s">
        <v>96</v>
      </c>
      <c r="C573" s="168" t="s">
        <v>431</v>
      </c>
      <c r="D573" s="204">
        <v>110</v>
      </c>
      <c r="E573" s="182">
        <v>60</v>
      </c>
      <c r="F573" s="219" t="s">
        <v>2449</v>
      </c>
      <c r="G573" s="206" t="str">
        <f t="shared" si="267"/>
        <v>46,22</v>
      </c>
      <c r="H573" s="206" t="str">
        <f t="shared" si="268"/>
        <v>46,22</v>
      </c>
      <c r="I573" s="206">
        <f t="shared" si="275"/>
        <v>49.22</v>
      </c>
      <c r="J573" s="219" t="s">
        <v>2483</v>
      </c>
      <c r="K573" s="207" t="str">
        <f t="shared" si="270"/>
        <v>739,84</v>
      </c>
      <c r="L573" s="208">
        <f t="shared" si="271"/>
        <v>740</v>
      </c>
      <c r="M573" s="209">
        <v>1</v>
      </c>
      <c r="N573" s="210">
        <v>60</v>
      </c>
      <c r="O573" s="211">
        <f t="shared" si="272"/>
        <v>800</v>
      </c>
      <c r="P573" s="212">
        <f t="shared" si="276"/>
        <v>800</v>
      </c>
      <c r="Q573" s="180"/>
      <c r="R573" s="180"/>
      <c r="S573" s="184">
        <v>16</v>
      </c>
      <c r="T573" s="184">
        <v>25</v>
      </c>
      <c r="U573" s="184">
        <f t="shared" si="273"/>
        <v>79</v>
      </c>
      <c r="V573" s="204">
        <f t="shared" si="274"/>
        <v>120</v>
      </c>
      <c r="AA573" s="192"/>
      <c r="AB573" s="202"/>
      <c r="AC573" s="199"/>
    </row>
    <row r="574" spans="1:35" ht="12">
      <c r="A574" s="180" t="str">
        <f t="shared" si="266"/>
        <v>LW13 11060Podstawowy</v>
      </c>
      <c r="B574" s="203" t="s">
        <v>97</v>
      </c>
      <c r="C574" s="168" t="s">
        <v>431</v>
      </c>
      <c r="D574" s="204">
        <v>110</v>
      </c>
      <c r="E574" s="182">
        <v>60</v>
      </c>
      <c r="F574" s="219" t="s">
        <v>2450</v>
      </c>
      <c r="G574" s="206" t="str">
        <f t="shared" si="267"/>
        <v>45,91</v>
      </c>
      <c r="H574" s="206" t="str">
        <f t="shared" si="268"/>
        <v>45,91</v>
      </c>
      <c r="I574" s="206">
        <f t="shared" si="275"/>
        <v>48.91</v>
      </c>
      <c r="J574" s="219" t="s">
        <v>2484</v>
      </c>
      <c r="K574" s="207" t="str">
        <f t="shared" si="270"/>
        <v>747,47</v>
      </c>
      <c r="L574" s="208">
        <f t="shared" si="271"/>
        <v>748</v>
      </c>
      <c r="M574" s="209">
        <v>1</v>
      </c>
      <c r="N574" s="210">
        <v>60</v>
      </c>
      <c r="O574" s="211">
        <f t="shared" si="272"/>
        <v>808</v>
      </c>
      <c r="P574" s="212">
        <f t="shared" si="276"/>
        <v>808</v>
      </c>
      <c r="Q574" s="180"/>
      <c r="R574" s="180"/>
      <c r="S574" s="184">
        <v>16</v>
      </c>
      <c r="T574" s="184">
        <v>25</v>
      </c>
      <c r="U574" s="184">
        <f t="shared" si="273"/>
        <v>79</v>
      </c>
      <c r="V574" s="204">
        <f t="shared" si="274"/>
        <v>120</v>
      </c>
      <c r="AA574" s="192"/>
      <c r="AB574" s="202"/>
      <c r="AC574" s="199"/>
    </row>
    <row r="575" spans="1:35" ht="12">
      <c r="A575" s="180" t="str">
        <f t="shared" si="266"/>
        <v>LW14 11060Podstawowy</v>
      </c>
      <c r="B575" s="203" t="s">
        <v>98</v>
      </c>
      <c r="C575" s="168" t="s">
        <v>431</v>
      </c>
      <c r="D575" s="204">
        <v>110</v>
      </c>
      <c r="E575" s="182">
        <v>60</v>
      </c>
      <c r="F575" s="219" t="s">
        <v>2451</v>
      </c>
      <c r="G575" s="206" t="str">
        <f t="shared" si="267"/>
        <v>48,01</v>
      </c>
      <c r="H575" s="206" t="str">
        <f t="shared" si="268"/>
        <v>48,01</v>
      </c>
      <c r="I575" s="206">
        <f t="shared" si="275"/>
        <v>51.01</v>
      </c>
      <c r="J575" s="219" t="s">
        <v>2485</v>
      </c>
      <c r="K575" s="207" t="str">
        <f t="shared" si="270"/>
        <v>825,26</v>
      </c>
      <c r="L575" s="208">
        <f t="shared" si="271"/>
        <v>826</v>
      </c>
      <c r="M575" s="209">
        <v>1</v>
      </c>
      <c r="N575" s="210">
        <v>60</v>
      </c>
      <c r="O575" s="211">
        <f t="shared" si="272"/>
        <v>886</v>
      </c>
      <c r="P575" s="212">
        <f t="shared" si="276"/>
        <v>886</v>
      </c>
      <c r="Q575" s="180"/>
      <c r="R575" s="180"/>
      <c r="S575" s="184">
        <v>16</v>
      </c>
      <c r="T575" s="184">
        <v>25</v>
      </c>
      <c r="U575" s="184">
        <f t="shared" si="273"/>
        <v>124</v>
      </c>
      <c r="V575" s="204">
        <f t="shared" si="274"/>
        <v>165</v>
      </c>
      <c r="AA575" s="192"/>
      <c r="AB575" s="202"/>
      <c r="AC575" s="199"/>
    </row>
    <row r="576" spans="1:35" ht="12">
      <c r="A576" s="180" t="str">
        <f t="shared" si="266"/>
        <v>LW15 11060Podstawowy</v>
      </c>
      <c r="B576" s="203" t="s">
        <v>99</v>
      </c>
      <c r="C576" s="168" t="s">
        <v>431</v>
      </c>
      <c r="D576" s="204">
        <v>110</v>
      </c>
      <c r="E576" s="182">
        <v>60</v>
      </c>
      <c r="F576" s="219" t="s">
        <v>2452</v>
      </c>
      <c r="G576" s="206" t="str">
        <f t="shared" si="267"/>
        <v>43,37</v>
      </c>
      <c r="H576" s="206" t="str">
        <f t="shared" si="268"/>
        <v>43,37</v>
      </c>
      <c r="I576" s="206">
        <f t="shared" si="275"/>
        <v>46.37</v>
      </c>
      <c r="J576" s="219" t="s">
        <v>2486</v>
      </c>
      <c r="K576" s="207" t="str">
        <f t="shared" si="270"/>
        <v>609,71</v>
      </c>
      <c r="L576" s="208">
        <f t="shared" si="271"/>
        <v>610</v>
      </c>
      <c r="M576" s="209">
        <v>1</v>
      </c>
      <c r="N576" s="210">
        <v>60</v>
      </c>
      <c r="O576" s="211">
        <f t="shared" si="272"/>
        <v>670</v>
      </c>
      <c r="P576" s="212">
        <f t="shared" si="276"/>
        <v>670</v>
      </c>
      <c r="Q576" s="180"/>
      <c r="R576" s="180"/>
      <c r="S576" s="184">
        <v>16</v>
      </c>
      <c r="T576" s="184">
        <v>25</v>
      </c>
      <c r="U576" s="184">
        <f t="shared" si="273"/>
        <v>79</v>
      </c>
      <c r="V576" s="204">
        <f t="shared" si="274"/>
        <v>120</v>
      </c>
      <c r="AA576" s="192"/>
      <c r="AB576" s="202"/>
      <c r="AC576" s="199"/>
    </row>
    <row r="577" spans="1:29" ht="12">
      <c r="A577" s="180" t="str">
        <f t="shared" si="266"/>
        <v>LW16 11060Podstawowy</v>
      </c>
      <c r="B577" s="203" t="s">
        <v>100</v>
      </c>
      <c r="C577" s="168" t="s">
        <v>431</v>
      </c>
      <c r="D577" s="204">
        <v>110</v>
      </c>
      <c r="E577" s="182">
        <v>60</v>
      </c>
      <c r="F577" s="219" t="s">
        <v>2453</v>
      </c>
      <c r="G577" s="206" t="str">
        <f t="shared" si="267"/>
        <v>45,49</v>
      </c>
      <c r="H577" s="206" t="str">
        <f t="shared" si="268"/>
        <v>45,49</v>
      </c>
      <c r="I577" s="206">
        <f t="shared" si="275"/>
        <v>48.49</v>
      </c>
      <c r="J577" s="219" t="s">
        <v>2487</v>
      </c>
      <c r="K577" s="207" t="str">
        <f t="shared" si="270"/>
        <v>733,54</v>
      </c>
      <c r="L577" s="208">
        <f t="shared" si="271"/>
        <v>734</v>
      </c>
      <c r="M577" s="209">
        <v>1</v>
      </c>
      <c r="N577" s="210">
        <v>60</v>
      </c>
      <c r="O577" s="211">
        <f t="shared" si="272"/>
        <v>794</v>
      </c>
      <c r="P577" s="212">
        <f t="shared" si="276"/>
        <v>794</v>
      </c>
      <c r="Q577" s="180"/>
      <c r="R577" s="180"/>
      <c r="S577" s="184">
        <v>16</v>
      </c>
      <c r="T577" s="184">
        <v>25</v>
      </c>
      <c r="U577" s="184">
        <f t="shared" si="273"/>
        <v>79</v>
      </c>
      <c r="V577" s="204">
        <f t="shared" si="274"/>
        <v>120</v>
      </c>
      <c r="AB577" s="199"/>
      <c r="AC577" s="199"/>
    </row>
    <row r="578" spans="1:29" ht="12">
      <c r="A578" s="180" t="str">
        <f t="shared" si="266"/>
        <v>LW17 11060Podstawowy</v>
      </c>
      <c r="B578" s="203" t="s">
        <v>101</v>
      </c>
      <c r="C578" s="168" t="s">
        <v>431</v>
      </c>
      <c r="D578" s="204">
        <v>110</v>
      </c>
      <c r="E578" s="182">
        <v>60</v>
      </c>
      <c r="F578" s="219" t="s">
        <v>2454</v>
      </c>
      <c r="G578" s="206" t="str">
        <f t="shared" si="267"/>
        <v>46,74</v>
      </c>
      <c r="H578" s="206" t="str">
        <f t="shared" si="268"/>
        <v>46,74</v>
      </c>
      <c r="I578" s="206">
        <f t="shared" si="275"/>
        <v>49.74</v>
      </c>
      <c r="J578" s="219" t="s">
        <v>2488</v>
      </c>
      <c r="K578" s="207" t="str">
        <f t="shared" si="270"/>
        <v>819,97</v>
      </c>
      <c r="L578" s="208">
        <f t="shared" si="271"/>
        <v>820</v>
      </c>
      <c r="M578" s="209">
        <v>1</v>
      </c>
      <c r="N578" s="210">
        <v>60</v>
      </c>
      <c r="O578" s="211">
        <f t="shared" si="272"/>
        <v>880</v>
      </c>
      <c r="P578" s="212">
        <f t="shared" si="276"/>
        <v>880</v>
      </c>
      <c r="Q578" s="180"/>
      <c r="R578" s="180"/>
      <c r="S578" s="184">
        <v>16</v>
      </c>
      <c r="T578" s="184">
        <v>25</v>
      </c>
      <c r="U578" s="184">
        <f t="shared" si="273"/>
        <v>79</v>
      </c>
      <c r="V578" s="204">
        <f t="shared" si="274"/>
        <v>120</v>
      </c>
      <c r="AB578" s="201"/>
      <c r="AC578" s="199"/>
    </row>
    <row r="579" spans="1:29" ht="11.25" customHeight="1">
      <c r="A579" s="180" t="str">
        <f t="shared" si="266"/>
        <v>LW18 11060Podstawowy</v>
      </c>
      <c r="B579" s="203" t="s">
        <v>102</v>
      </c>
      <c r="C579" s="168" t="s">
        <v>431</v>
      </c>
      <c r="D579" s="204">
        <v>110</v>
      </c>
      <c r="E579" s="182">
        <v>60</v>
      </c>
      <c r="F579" s="219" t="s">
        <v>2455</v>
      </c>
      <c r="G579" s="206" t="str">
        <f t="shared" si="267"/>
        <v>48,84</v>
      </c>
      <c r="H579" s="206" t="str">
        <f t="shared" si="268"/>
        <v>48,84</v>
      </c>
      <c r="I579" s="206">
        <f t="shared" si="275"/>
        <v>51.84</v>
      </c>
      <c r="J579" s="219" t="s">
        <v>2489</v>
      </c>
      <c r="K579" s="207" t="str">
        <f t="shared" si="270"/>
        <v>862,62</v>
      </c>
      <c r="L579" s="208">
        <f t="shared" si="271"/>
        <v>863</v>
      </c>
      <c r="M579" s="209">
        <v>1</v>
      </c>
      <c r="N579" s="210">
        <v>60</v>
      </c>
      <c r="O579" s="211">
        <f t="shared" si="272"/>
        <v>923</v>
      </c>
      <c r="P579" s="212">
        <f t="shared" si="276"/>
        <v>923</v>
      </c>
      <c r="Q579" s="180"/>
      <c r="R579" s="180"/>
      <c r="S579" s="184">
        <v>16</v>
      </c>
      <c r="T579" s="184">
        <v>25</v>
      </c>
      <c r="U579" s="184">
        <f t="shared" si="273"/>
        <v>124</v>
      </c>
      <c r="V579" s="204">
        <f t="shared" si="274"/>
        <v>165</v>
      </c>
    </row>
    <row r="580" spans="1:29" ht="12">
      <c r="A580" s="180" t="str">
        <f t="shared" si="266"/>
        <v>LW19 11060Podstawowy</v>
      </c>
      <c r="B580" s="203" t="s">
        <v>103</v>
      </c>
      <c r="C580" s="168" t="s">
        <v>431</v>
      </c>
      <c r="D580" s="204">
        <v>110</v>
      </c>
      <c r="E580" s="182">
        <v>60</v>
      </c>
      <c r="F580" s="219" t="s">
        <v>2456</v>
      </c>
      <c r="G580" s="206" t="str">
        <f t="shared" si="267"/>
        <v>44,23</v>
      </c>
      <c r="H580" s="206" t="str">
        <f t="shared" si="268"/>
        <v>44,23</v>
      </c>
      <c r="I580" s="206">
        <f t="shared" ref="I580:I595" si="277">H580+3</f>
        <v>47.23</v>
      </c>
      <c r="J580" s="219" t="s">
        <v>2490</v>
      </c>
      <c r="K580" s="207" t="str">
        <f t="shared" si="270"/>
        <v>690,04</v>
      </c>
      <c r="L580" s="208">
        <f t="shared" si="271"/>
        <v>691</v>
      </c>
      <c r="M580" s="209">
        <v>1</v>
      </c>
      <c r="N580" s="210">
        <v>60</v>
      </c>
      <c r="O580" s="211">
        <f t="shared" si="272"/>
        <v>751</v>
      </c>
      <c r="P580" s="212">
        <f t="shared" si="276"/>
        <v>751</v>
      </c>
      <c r="Q580" s="180"/>
      <c r="R580" s="180"/>
      <c r="S580" s="184">
        <v>16</v>
      </c>
      <c r="T580" s="184">
        <v>25</v>
      </c>
      <c r="U580" s="184">
        <f t="shared" si="273"/>
        <v>79</v>
      </c>
      <c r="V580" s="204">
        <f t="shared" si="274"/>
        <v>120</v>
      </c>
    </row>
    <row r="581" spans="1:29" ht="12">
      <c r="A581" s="180" t="str">
        <f t="shared" si="266"/>
        <v>LW20 11060Podstawowy</v>
      </c>
      <c r="B581" s="203" t="s">
        <v>105</v>
      </c>
      <c r="C581" s="168" t="s">
        <v>431</v>
      </c>
      <c r="D581" s="204">
        <v>110</v>
      </c>
      <c r="E581" s="182">
        <v>60</v>
      </c>
      <c r="F581" s="219" t="s">
        <v>2141</v>
      </c>
      <c r="G581" s="206" t="str">
        <f t="shared" si="267"/>
        <v>46,36</v>
      </c>
      <c r="H581" s="206" t="str">
        <f t="shared" si="268"/>
        <v>46,36</v>
      </c>
      <c r="I581" s="206">
        <f t="shared" si="277"/>
        <v>49.36</v>
      </c>
      <c r="J581" s="219" t="s">
        <v>2491</v>
      </c>
      <c r="K581" s="207" t="str">
        <f t="shared" si="270"/>
        <v>768,20</v>
      </c>
      <c r="L581" s="208">
        <f t="shared" si="271"/>
        <v>769</v>
      </c>
      <c r="M581" s="209">
        <v>1</v>
      </c>
      <c r="N581" s="210">
        <v>60</v>
      </c>
      <c r="O581" s="211">
        <f t="shared" si="272"/>
        <v>829</v>
      </c>
      <c r="P581" s="212">
        <f t="shared" si="276"/>
        <v>829</v>
      </c>
      <c r="Q581" s="180"/>
      <c r="R581" s="180"/>
      <c r="S581" s="184">
        <v>16</v>
      </c>
      <c r="T581" s="184">
        <v>25</v>
      </c>
      <c r="U581" s="184">
        <f t="shared" si="273"/>
        <v>79</v>
      </c>
      <c r="V581" s="204">
        <f t="shared" si="274"/>
        <v>120</v>
      </c>
    </row>
    <row r="582" spans="1:29" ht="12">
      <c r="A582" s="180" t="str">
        <f t="shared" si="266"/>
        <v>LW2511060Podstawowy</v>
      </c>
      <c r="B582" s="203" t="s">
        <v>559</v>
      </c>
      <c r="C582" s="168" t="s">
        <v>431</v>
      </c>
      <c r="D582" s="204">
        <v>110</v>
      </c>
      <c r="E582" s="182">
        <v>60</v>
      </c>
      <c r="F582" s="219" t="s">
        <v>2457</v>
      </c>
      <c r="G582" s="206" t="str">
        <f t="shared" si="267"/>
        <v>35,91</v>
      </c>
      <c r="H582" s="206" t="str">
        <f t="shared" si="268"/>
        <v>35,91</v>
      </c>
      <c r="I582" s="206">
        <f t="shared" si="277"/>
        <v>38.909999999999997</v>
      </c>
      <c r="J582" s="219" t="s">
        <v>53</v>
      </c>
      <c r="K582" s="207" t="str">
        <f t="shared" si="270"/>
        <v>609,05</v>
      </c>
      <c r="L582" s="208">
        <f t="shared" si="271"/>
        <v>610</v>
      </c>
      <c r="M582" s="209">
        <v>1</v>
      </c>
      <c r="N582" s="210">
        <v>60</v>
      </c>
      <c r="O582" s="211">
        <f t="shared" si="272"/>
        <v>670</v>
      </c>
      <c r="P582" s="212">
        <f t="shared" si="276"/>
        <v>670</v>
      </c>
      <c r="Q582" s="180"/>
      <c r="R582" s="180"/>
      <c r="S582" s="184">
        <v>16</v>
      </c>
      <c r="T582" s="184">
        <v>25</v>
      </c>
      <c r="U582" s="184">
        <f t="shared" si="273"/>
        <v>69</v>
      </c>
      <c r="V582" s="204">
        <f t="shared" si="274"/>
        <v>110</v>
      </c>
    </row>
    <row r="583" spans="1:29" ht="12">
      <c r="A583" s="180" t="str">
        <f t="shared" si="266"/>
        <v>LW2611060Podstawowy</v>
      </c>
      <c r="B583" s="203" t="s">
        <v>560</v>
      </c>
      <c r="C583" s="168" t="s">
        <v>431</v>
      </c>
      <c r="D583" s="204">
        <v>110</v>
      </c>
      <c r="E583" s="182">
        <v>60</v>
      </c>
      <c r="F583" s="219" t="s">
        <v>2458</v>
      </c>
      <c r="G583" s="206" t="str">
        <f t="shared" si="267"/>
        <v>38,02</v>
      </c>
      <c r="H583" s="206" t="str">
        <f t="shared" si="268"/>
        <v>38,02</v>
      </c>
      <c r="I583" s="206">
        <f t="shared" si="277"/>
        <v>41.02</v>
      </c>
      <c r="J583" s="219" t="s">
        <v>2492</v>
      </c>
      <c r="K583" s="207" t="str">
        <f t="shared" si="270"/>
        <v>719,75</v>
      </c>
      <c r="L583" s="208">
        <f t="shared" si="271"/>
        <v>720</v>
      </c>
      <c r="M583" s="209">
        <v>1</v>
      </c>
      <c r="N583" s="210">
        <v>60</v>
      </c>
      <c r="O583" s="211">
        <f t="shared" si="272"/>
        <v>780</v>
      </c>
      <c r="P583" s="212">
        <f t="shared" si="276"/>
        <v>780</v>
      </c>
      <c r="Q583" s="180"/>
      <c r="R583" s="180"/>
      <c r="S583" s="184">
        <v>16</v>
      </c>
      <c r="T583" s="184">
        <v>25</v>
      </c>
      <c r="U583" s="184">
        <f t="shared" si="273"/>
        <v>79</v>
      </c>
      <c r="V583" s="204">
        <f t="shared" si="274"/>
        <v>120</v>
      </c>
    </row>
    <row r="584" spans="1:29" ht="12">
      <c r="A584" s="180" t="str">
        <f t="shared" si="266"/>
        <v>LW2711060Podstawowy</v>
      </c>
      <c r="B584" s="203" t="s">
        <v>1738</v>
      </c>
      <c r="C584" s="168" t="s">
        <v>431</v>
      </c>
      <c r="D584" s="204">
        <v>110</v>
      </c>
      <c r="E584" s="182">
        <v>60</v>
      </c>
      <c r="F584" s="219" t="s">
        <v>2459</v>
      </c>
      <c r="G584" s="206" t="str">
        <f t="shared" si="267"/>
        <v>39,41</v>
      </c>
      <c r="H584" s="206" t="str">
        <f t="shared" si="268"/>
        <v>39,41</v>
      </c>
      <c r="I584" s="206">
        <f t="shared" si="277"/>
        <v>42.41</v>
      </c>
      <c r="J584" s="219" t="s">
        <v>2493</v>
      </c>
      <c r="K584" s="207" t="str">
        <f t="shared" si="270"/>
        <v>697,57</v>
      </c>
      <c r="L584" s="208">
        <f t="shared" si="271"/>
        <v>698</v>
      </c>
      <c r="M584" s="209">
        <v>1</v>
      </c>
      <c r="N584" s="210">
        <v>60</v>
      </c>
      <c r="O584" s="211">
        <f t="shared" si="272"/>
        <v>758</v>
      </c>
      <c r="P584" s="212">
        <f t="shared" si="276"/>
        <v>758</v>
      </c>
      <c r="Q584" s="180"/>
      <c r="R584" s="180"/>
      <c r="S584" s="184">
        <v>16</v>
      </c>
      <c r="T584" s="184">
        <v>25</v>
      </c>
      <c r="U584" s="184">
        <f t="shared" si="273"/>
        <v>79</v>
      </c>
      <c r="V584" s="204">
        <f t="shared" si="274"/>
        <v>120</v>
      </c>
    </row>
    <row r="585" spans="1:29" ht="12">
      <c r="A585" s="180" t="str">
        <f t="shared" si="266"/>
        <v>LW2811060Podstawowy</v>
      </c>
      <c r="B585" s="203" t="s">
        <v>1739</v>
      </c>
      <c r="C585" s="168" t="s">
        <v>431</v>
      </c>
      <c r="D585" s="204">
        <v>110</v>
      </c>
      <c r="E585" s="182">
        <v>60</v>
      </c>
      <c r="F585" s="219" t="s">
        <v>2460</v>
      </c>
      <c r="G585" s="206" t="str">
        <f t="shared" si="267"/>
        <v>41,66</v>
      </c>
      <c r="H585" s="206" t="str">
        <f t="shared" si="268"/>
        <v>41,66</v>
      </c>
      <c r="I585" s="206">
        <f t="shared" si="277"/>
        <v>44.66</v>
      </c>
      <c r="J585" s="219" t="s">
        <v>2494</v>
      </c>
      <c r="K585" s="207" t="str">
        <f t="shared" si="270"/>
        <v>828,26</v>
      </c>
      <c r="L585" s="208">
        <f t="shared" si="271"/>
        <v>829</v>
      </c>
      <c r="M585" s="209">
        <v>1</v>
      </c>
      <c r="N585" s="210">
        <v>60</v>
      </c>
      <c r="O585" s="211">
        <f t="shared" si="272"/>
        <v>889</v>
      </c>
      <c r="P585" s="212">
        <f t="shared" si="276"/>
        <v>889</v>
      </c>
      <c r="Q585" s="180"/>
      <c r="R585" s="180"/>
      <c r="S585" s="184">
        <v>16</v>
      </c>
      <c r="T585" s="184">
        <v>25</v>
      </c>
      <c r="U585" s="184">
        <f t="shared" si="273"/>
        <v>79</v>
      </c>
      <c r="V585" s="204">
        <f t="shared" si="274"/>
        <v>120</v>
      </c>
    </row>
    <row r="586" spans="1:29" ht="12">
      <c r="A586" s="180" t="str">
        <f t="shared" si="266"/>
        <v>LW2911060Podstawowy</v>
      </c>
      <c r="B586" s="203" t="s">
        <v>1740</v>
      </c>
      <c r="C586" s="168" t="s">
        <v>431</v>
      </c>
      <c r="D586" s="204">
        <v>110</v>
      </c>
      <c r="E586" s="182">
        <v>60</v>
      </c>
      <c r="F586" s="219" t="s">
        <v>2461</v>
      </c>
      <c r="G586" s="206" t="str">
        <f t="shared" si="267"/>
        <v>45,09</v>
      </c>
      <c r="H586" s="206" t="str">
        <f t="shared" si="268"/>
        <v>45,09</v>
      </c>
      <c r="I586" s="206">
        <f t="shared" si="277"/>
        <v>48.09</v>
      </c>
      <c r="J586" s="219" t="s">
        <v>2495</v>
      </c>
      <c r="K586" s="207" t="str">
        <f t="shared" si="270"/>
        <v>771,59</v>
      </c>
      <c r="L586" s="208">
        <f t="shared" si="271"/>
        <v>772</v>
      </c>
      <c r="M586" s="209">
        <v>1</v>
      </c>
      <c r="N586" s="210">
        <v>60</v>
      </c>
      <c r="O586" s="211">
        <f t="shared" si="272"/>
        <v>832</v>
      </c>
      <c r="P586" s="212">
        <f t="shared" si="276"/>
        <v>832</v>
      </c>
      <c r="Q586" s="180"/>
      <c r="R586" s="180"/>
      <c r="S586" s="184">
        <v>16</v>
      </c>
      <c r="T586" s="184">
        <v>25</v>
      </c>
      <c r="U586" s="184">
        <f t="shared" si="273"/>
        <v>79</v>
      </c>
      <c r="V586" s="204">
        <f t="shared" si="274"/>
        <v>120</v>
      </c>
    </row>
    <row r="587" spans="1:29" ht="12">
      <c r="A587" s="180" t="str">
        <f t="shared" si="266"/>
        <v>LW3011060Podstawowy</v>
      </c>
      <c r="B587" s="203" t="s">
        <v>1742</v>
      </c>
      <c r="C587" s="168" t="s">
        <v>431</v>
      </c>
      <c r="D587" s="204">
        <v>110</v>
      </c>
      <c r="E587" s="182">
        <v>60</v>
      </c>
      <c r="F587" s="219" t="s">
        <v>2462</v>
      </c>
      <c r="G587" s="206" t="str">
        <f t="shared" si="267"/>
        <v>47,34</v>
      </c>
      <c r="H587" s="206" t="str">
        <f t="shared" si="268"/>
        <v>47,34</v>
      </c>
      <c r="I587" s="206">
        <f t="shared" si="277"/>
        <v>50.34</v>
      </c>
      <c r="J587" s="219" t="s">
        <v>2496</v>
      </c>
      <c r="K587" s="207" t="str">
        <f t="shared" si="270"/>
        <v>943,87</v>
      </c>
      <c r="L587" s="208">
        <f t="shared" si="271"/>
        <v>944</v>
      </c>
      <c r="M587" s="209">
        <v>1</v>
      </c>
      <c r="N587" s="210">
        <v>60</v>
      </c>
      <c r="O587" s="211">
        <f t="shared" si="272"/>
        <v>1004</v>
      </c>
      <c r="P587" s="212">
        <f t="shared" si="276"/>
        <v>1004</v>
      </c>
      <c r="Q587" s="180"/>
      <c r="R587" s="180"/>
      <c r="S587" s="184">
        <v>16</v>
      </c>
      <c r="T587" s="184">
        <v>25</v>
      </c>
      <c r="U587" s="184">
        <f t="shared" si="273"/>
        <v>124</v>
      </c>
      <c r="V587" s="204">
        <f t="shared" si="274"/>
        <v>165</v>
      </c>
    </row>
    <row r="588" spans="1:29" ht="12">
      <c r="A588" s="180" t="str">
        <f t="shared" si="266"/>
        <v>LW3111060Podstawowy</v>
      </c>
      <c r="B588" s="203" t="s">
        <v>1743</v>
      </c>
      <c r="C588" s="168" t="s">
        <v>431</v>
      </c>
      <c r="D588" s="204">
        <v>110</v>
      </c>
      <c r="E588" s="182">
        <v>60</v>
      </c>
      <c r="F588" s="219" t="s">
        <v>2463</v>
      </c>
      <c r="G588" s="206" t="str">
        <f t="shared" si="267"/>
        <v>49,31</v>
      </c>
      <c r="H588" s="206" t="str">
        <f t="shared" si="268"/>
        <v>49,31</v>
      </c>
      <c r="I588" s="206">
        <f t="shared" si="277"/>
        <v>52.31</v>
      </c>
      <c r="J588" s="219" t="s">
        <v>2497</v>
      </c>
      <c r="K588" s="207" t="str">
        <f t="shared" si="270"/>
        <v>915,31</v>
      </c>
      <c r="L588" s="208">
        <f t="shared" si="271"/>
        <v>916</v>
      </c>
      <c r="M588" s="209">
        <v>1</v>
      </c>
      <c r="N588" s="210">
        <v>60</v>
      </c>
      <c r="O588" s="211">
        <f t="shared" si="272"/>
        <v>976</v>
      </c>
      <c r="P588" s="212">
        <f t="shared" si="276"/>
        <v>976</v>
      </c>
      <c r="Q588" s="180"/>
      <c r="R588" s="180"/>
      <c r="S588" s="184">
        <v>16</v>
      </c>
      <c r="T588" s="184">
        <v>25</v>
      </c>
      <c r="U588" s="184">
        <f t="shared" si="273"/>
        <v>124</v>
      </c>
      <c r="V588" s="204">
        <f t="shared" si="274"/>
        <v>165</v>
      </c>
    </row>
    <row r="589" spans="1:29" ht="12">
      <c r="A589" s="180" t="str">
        <f t="shared" si="266"/>
        <v>LW3211060Podstawowy</v>
      </c>
      <c r="B589" s="203" t="s">
        <v>1744</v>
      </c>
      <c r="C589" s="168" t="s">
        <v>431</v>
      </c>
      <c r="D589" s="204">
        <v>110</v>
      </c>
      <c r="E589" s="182">
        <v>60</v>
      </c>
      <c r="F589" s="219" t="s">
        <v>2464</v>
      </c>
      <c r="G589" s="206" t="str">
        <f t="shared" si="267"/>
        <v>51,56</v>
      </c>
      <c r="H589" s="206" t="str">
        <f t="shared" si="268"/>
        <v>51,56</v>
      </c>
      <c r="I589" s="206">
        <f t="shared" si="277"/>
        <v>54.56</v>
      </c>
      <c r="J589" s="219" t="s">
        <v>2498</v>
      </c>
      <c r="K589" s="207" t="str">
        <f t="shared" si="270"/>
        <v>1049,37</v>
      </c>
      <c r="L589" s="208">
        <f t="shared" si="271"/>
        <v>1050</v>
      </c>
      <c r="M589" s="209">
        <v>1</v>
      </c>
      <c r="N589" s="210">
        <v>60</v>
      </c>
      <c r="O589" s="211">
        <f t="shared" si="272"/>
        <v>1110</v>
      </c>
      <c r="P589" s="212">
        <f t="shared" si="276"/>
        <v>1110</v>
      </c>
      <c r="Q589" s="180"/>
      <c r="R589" s="180"/>
      <c r="S589" s="184">
        <v>16</v>
      </c>
      <c r="T589" s="184">
        <v>25</v>
      </c>
      <c r="U589" s="184">
        <f t="shared" si="273"/>
        <v>124</v>
      </c>
      <c r="V589" s="204">
        <f t="shared" si="274"/>
        <v>165</v>
      </c>
    </row>
    <row r="590" spans="1:29" ht="12">
      <c r="A590" s="180" t="str">
        <f t="shared" si="266"/>
        <v>LW3311060Podstawowy</v>
      </c>
      <c r="B590" s="203" t="s">
        <v>1745</v>
      </c>
      <c r="C590" s="168" t="s">
        <v>431</v>
      </c>
      <c r="D590" s="204">
        <v>110</v>
      </c>
      <c r="E590" s="182">
        <v>60</v>
      </c>
      <c r="F590" s="219" t="s">
        <v>2465</v>
      </c>
      <c r="G590" s="206" t="str">
        <f t="shared" si="267"/>
        <v>52,86</v>
      </c>
      <c r="H590" s="206" t="str">
        <f t="shared" si="268"/>
        <v>52,86</v>
      </c>
      <c r="I590" s="206">
        <f t="shared" si="277"/>
        <v>55.86</v>
      </c>
      <c r="J590" s="219" t="s">
        <v>2499</v>
      </c>
      <c r="K590" s="207" t="str">
        <f t="shared" si="270"/>
        <v>886,03</v>
      </c>
      <c r="L590" s="208">
        <f t="shared" si="271"/>
        <v>887</v>
      </c>
      <c r="M590" s="209">
        <v>1</v>
      </c>
      <c r="N590" s="210">
        <v>60</v>
      </c>
      <c r="O590" s="211">
        <f t="shared" si="272"/>
        <v>947</v>
      </c>
      <c r="P590" s="212">
        <f t="shared" si="276"/>
        <v>947</v>
      </c>
      <c r="Q590" s="180"/>
      <c r="R590" s="180"/>
      <c r="S590" s="184">
        <v>16</v>
      </c>
      <c r="T590" s="184">
        <v>25</v>
      </c>
      <c r="U590" s="184">
        <f t="shared" si="273"/>
        <v>124</v>
      </c>
      <c r="V590" s="204">
        <f t="shared" si="274"/>
        <v>165</v>
      </c>
    </row>
    <row r="591" spans="1:29" ht="12">
      <c r="A591" s="180" t="str">
        <f t="shared" si="266"/>
        <v>LW3411060Podstawowy</v>
      </c>
      <c r="B591" s="203" t="s">
        <v>1746</v>
      </c>
      <c r="C591" s="168" t="s">
        <v>431</v>
      </c>
      <c r="D591" s="204">
        <v>110</v>
      </c>
      <c r="E591" s="182">
        <v>60</v>
      </c>
      <c r="F591" s="219" t="s">
        <v>2466</v>
      </c>
      <c r="G591" s="206" t="str">
        <f t="shared" si="267"/>
        <v>51,98</v>
      </c>
      <c r="H591" s="206" t="str">
        <f t="shared" si="268"/>
        <v>51,98</v>
      </c>
      <c r="I591" s="206">
        <f t="shared" si="277"/>
        <v>54.98</v>
      </c>
      <c r="J591" s="219" t="s">
        <v>1903</v>
      </c>
      <c r="K591" s="207" t="str">
        <f t="shared" si="270"/>
        <v>1055,49</v>
      </c>
      <c r="L591" s="208">
        <f t="shared" si="271"/>
        <v>1056</v>
      </c>
      <c r="M591" s="209">
        <v>1</v>
      </c>
      <c r="N591" s="210">
        <v>60</v>
      </c>
      <c r="O591" s="211">
        <f t="shared" si="272"/>
        <v>1116</v>
      </c>
      <c r="P591" s="212">
        <f t="shared" si="276"/>
        <v>1116</v>
      </c>
      <c r="Q591" s="180"/>
      <c r="R591" s="180"/>
      <c r="S591" s="184">
        <v>16</v>
      </c>
      <c r="T591" s="184">
        <v>25</v>
      </c>
      <c r="U591" s="184">
        <f t="shared" si="273"/>
        <v>124</v>
      </c>
      <c r="V591" s="204">
        <f t="shared" si="274"/>
        <v>165</v>
      </c>
    </row>
    <row r="592" spans="1:29" ht="12">
      <c r="A592" s="180" t="str">
        <f t="shared" si="266"/>
        <v>LW3511060Podstawowy</v>
      </c>
      <c r="B592" s="203" t="s">
        <v>1747</v>
      </c>
      <c r="C592" s="168" t="s">
        <v>431</v>
      </c>
      <c r="D592" s="204">
        <v>110</v>
      </c>
      <c r="E592" s="182">
        <v>60</v>
      </c>
      <c r="F592" s="219" t="s">
        <v>2467</v>
      </c>
      <c r="G592" s="206" t="str">
        <f t="shared" si="267"/>
        <v>44,33</v>
      </c>
      <c r="H592" s="206" t="str">
        <f t="shared" si="268"/>
        <v>44,33</v>
      </c>
      <c r="I592" s="206">
        <f t="shared" si="277"/>
        <v>47.33</v>
      </c>
      <c r="J592" s="219" t="s">
        <v>2500</v>
      </c>
      <c r="K592" s="207" t="str">
        <f t="shared" si="270"/>
        <v>698,28</v>
      </c>
      <c r="L592" s="208">
        <f t="shared" si="271"/>
        <v>699</v>
      </c>
      <c r="M592" s="209">
        <v>1</v>
      </c>
      <c r="N592" s="210">
        <v>60</v>
      </c>
      <c r="O592" s="211">
        <f t="shared" si="272"/>
        <v>759</v>
      </c>
      <c r="P592" s="212">
        <f t="shared" si="276"/>
        <v>759</v>
      </c>
      <c r="Q592" s="180"/>
      <c r="R592" s="180"/>
      <c r="S592" s="184">
        <v>16</v>
      </c>
      <c r="T592" s="184">
        <v>25</v>
      </c>
      <c r="U592" s="184">
        <f t="shared" si="273"/>
        <v>79</v>
      </c>
      <c r="V592" s="204">
        <f t="shared" si="274"/>
        <v>120</v>
      </c>
    </row>
    <row r="593" spans="1:22" ht="12">
      <c r="A593" s="180" t="str">
        <f t="shared" si="266"/>
        <v>LW3611060Podstawowy</v>
      </c>
      <c r="B593" s="203" t="s">
        <v>1748</v>
      </c>
      <c r="C593" s="168" t="s">
        <v>431</v>
      </c>
      <c r="D593" s="204">
        <v>110</v>
      </c>
      <c r="E593" s="182">
        <v>60</v>
      </c>
      <c r="F593" s="219" t="s">
        <v>2468</v>
      </c>
      <c r="G593" s="206" t="str">
        <f t="shared" si="267"/>
        <v>46,58</v>
      </c>
      <c r="H593" s="206" t="str">
        <f t="shared" si="268"/>
        <v>46,58</v>
      </c>
      <c r="I593" s="206">
        <f t="shared" si="277"/>
        <v>49.58</v>
      </c>
      <c r="J593" s="219" t="s">
        <v>2501</v>
      </c>
      <c r="K593" s="207" t="str">
        <f t="shared" si="270"/>
        <v>832,34</v>
      </c>
      <c r="L593" s="208">
        <f t="shared" si="271"/>
        <v>833</v>
      </c>
      <c r="M593" s="209">
        <v>1</v>
      </c>
      <c r="N593" s="210">
        <v>60</v>
      </c>
      <c r="O593" s="211">
        <f t="shared" si="272"/>
        <v>893</v>
      </c>
      <c r="P593" s="212">
        <f t="shared" si="276"/>
        <v>893</v>
      </c>
      <c r="Q593" s="180"/>
      <c r="R593" s="180"/>
      <c r="S593" s="184">
        <v>16</v>
      </c>
      <c r="T593" s="184">
        <v>25</v>
      </c>
      <c r="U593" s="184">
        <f t="shared" si="273"/>
        <v>79</v>
      </c>
      <c r="V593" s="204">
        <f t="shared" si="274"/>
        <v>120</v>
      </c>
    </row>
    <row r="594" spans="1:22" ht="12">
      <c r="A594" s="180" t="str">
        <f t="shared" si="266"/>
        <v>LW3711060Podstawowy</v>
      </c>
      <c r="B594" s="203" t="s">
        <v>1907</v>
      </c>
      <c r="C594" s="168" t="s">
        <v>431</v>
      </c>
      <c r="D594" s="204">
        <v>110</v>
      </c>
      <c r="E594" s="182">
        <v>60</v>
      </c>
      <c r="F594" s="219" t="s">
        <v>52</v>
      </c>
      <c r="G594" s="206" t="str">
        <f t="shared" si="267"/>
        <v>44,1</v>
      </c>
      <c r="H594" s="206" t="str">
        <f t="shared" si="268"/>
        <v>44,1</v>
      </c>
      <c r="I594" s="206">
        <f t="shared" si="277"/>
        <v>47.1</v>
      </c>
      <c r="J594" s="219" t="s">
        <v>2502</v>
      </c>
      <c r="K594" s="207" t="str">
        <f t="shared" si="270"/>
        <v>633,41</v>
      </c>
      <c r="L594" s="208">
        <f t="shared" si="271"/>
        <v>634</v>
      </c>
      <c r="M594" s="209">
        <v>1</v>
      </c>
      <c r="N594" s="210">
        <v>60</v>
      </c>
      <c r="O594" s="211">
        <f t="shared" si="272"/>
        <v>694</v>
      </c>
      <c r="P594" s="212">
        <f t="shared" si="276"/>
        <v>694</v>
      </c>
      <c r="Q594" s="180"/>
      <c r="R594" s="180"/>
      <c r="S594" s="184">
        <v>16</v>
      </c>
      <c r="T594" s="184">
        <v>25</v>
      </c>
      <c r="U594" s="184">
        <f t="shared" si="273"/>
        <v>79</v>
      </c>
      <c r="V594" s="204">
        <f t="shared" si="274"/>
        <v>120</v>
      </c>
    </row>
    <row r="595" spans="1:22" ht="12">
      <c r="A595" s="180" t="str">
        <f t="shared" si="266"/>
        <v>LW3811060Podstawowy</v>
      </c>
      <c r="B595" s="203" t="s">
        <v>1978</v>
      </c>
      <c r="C595" s="168" t="s">
        <v>431</v>
      </c>
      <c r="D595" s="204">
        <v>110</v>
      </c>
      <c r="E595" s="182">
        <v>60</v>
      </c>
      <c r="F595" s="219" t="s">
        <v>2469</v>
      </c>
      <c r="G595" s="206" t="str">
        <f t="shared" si="267"/>
        <v>44,01</v>
      </c>
      <c r="H595" s="206" t="str">
        <f t="shared" si="268"/>
        <v>44,01</v>
      </c>
      <c r="I595" s="206">
        <f t="shared" si="277"/>
        <v>47.01</v>
      </c>
      <c r="J595" s="219" t="s">
        <v>2503</v>
      </c>
      <c r="K595" s="207" t="str">
        <f t="shared" si="270"/>
        <v>755,91</v>
      </c>
      <c r="L595" s="208">
        <f t="shared" si="271"/>
        <v>756</v>
      </c>
      <c r="M595" s="209">
        <v>1</v>
      </c>
      <c r="N595" s="210">
        <v>60</v>
      </c>
      <c r="O595" s="211">
        <f t="shared" si="272"/>
        <v>816</v>
      </c>
      <c r="P595" s="212">
        <f t="shared" si="276"/>
        <v>816</v>
      </c>
      <c r="Q595" s="180"/>
      <c r="R595" s="180"/>
      <c r="S595" s="184">
        <v>16</v>
      </c>
      <c r="T595" s="184">
        <v>25</v>
      </c>
      <c r="U595" s="184">
        <f t="shared" si="273"/>
        <v>79</v>
      </c>
      <c r="V595" s="204">
        <f t="shared" si="274"/>
        <v>120</v>
      </c>
    </row>
    <row r="596" spans="1:22" ht="12">
      <c r="A596" s="221" t="str">
        <f t="shared" ref="A596:A632" si="278">CONCATENATE(B596,D596,E596,C596)</f>
        <v>LW duble 1 11060Kolor</v>
      </c>
      <c r="B596" s="203" t="s">
        <v>90</v>
      </c>
      <c r="C596" s="168" t="s">
        <v>2</v>
      </c>
      <c r="D596" s="204">
        <v>110</v>
      </c>
      <c r="E596" s="182">
        <v>60</v>
      </c>
      <c r="F596" s="219" t="s">
        <v>2436</v>
      </c>
      <c r="G596" s="206" t="str">
        <f>LEFT(F596,FIND("kg",F596)-2)</f>
        <v>43,33</v>
      </c>
      <c r="H596" s="206" t="str">
        <f t="shared" si="268"/>
        <v>43,33</v>
      </c>
      <c r="I596" s="206">
        <f t="shared" ref="I596" si="279">H596+3</f>
        <v>46.33</v>
      </c>
      <c r="J596" s="219" t="s">
        <v>2504</v>
      </c>
      <c r="K596" s="207" t="str">
        <f t="shared" ref="K596:K611" si="280">LEFT(J596,FIND("zł",J596)-2)</f>
        <v>789,59</v>
      </c>
      <c r="L596" s="214">
        <f t="shared" ref="L596:L611" si="281">ROUNDUP(K596,0)</f>
        <v>790</v>
      </c>
      <c r="M596" s="209">
        <v>1</v>
      </c>
      <c r="N596" s="210">
        <v>60</v>
      </c>
      <c r="O596" s="211">
        <f t="shared" ref="O596:O632" si="282">L596*M596+N596</f>
        <v>850</v>
      </c>
      <c r="P596" s="212">
        <f t="shared" si="276"/>
        <v>850</v>
      </c>
      <c r="Q596" s="180"/>
      <c r="R596" s="180"/>
      <c r="S596" s="184">
        <v>16</v>
      </c>
      <c r="T596" s="184">
        <v>25</v>
      </c>
      <c r="U596" s="184">
        <f t="shared" ref="U596:U632" si="283">IF(I596&lt;=$AA$6,$AB$5,IF(I596&lt;=$AA$16,$AB$7,IF(I596&lt;=$AA$18,$AB$17,IF(I596&lt;=$AA$20,AB$19,$AB$21))))</f>
        <v>79</v>
      </c>
      <c r="V596" s="204">
        <f>SUM(S596:U596)</f>
        <v>120</v>
      </c>
    </row>
    <row r="597" spans="1:22" ht="12">
      <c r="A597" s="180" t="str">
        <f t="shared" si="278"/>
        <v>LW duble 2 11060Kolor</v>
      </c>
      <c r="B597" s="203" t="s">
        <v>91</v>
      </c>
      <c r="C597" s="168" t="s">
        <v>2</v>
      </c>
      <c r="D597" s="204">
        <v>110</v>
      </c>
      <c r="E597" s="182">
        <v>60</v>
      </c>
      <c r="F597" s="219" t="s">
        <v>2437</v>
      </c>
      <c r="G597" s="206" t="str">
        <f t="shared" ref="G597:G659" si="284">LEFT(F597,FIND("kg",F597)-2)</f>
        <v>43,1</v>
      </c>
      <c r="H597" s="206" t="str">
        <f t="shared" si="268"/>
        <v>43,1</v>
      </c>
      <c r="I597" s="206">
        <f t="shared" ref="I597:I618" si="285">H597+3</f>
        <v>46.1</v>
      </c>
      <c r="J597" s="219" t="s">
        <v>2505</v>
      </c>
      <c r="K597" s="207" t="str">
        <f t="shared" si="280"/>
        <v>899,06</v>
      </c>
      <c r="L597" s="214">
        <f t="shared" si="281"/>
        <v>900</v>
      </c>
      <c r="M597" s="209">
        <v>1</v>
      </c>
      <c r="N597" s="210">
        <v>60</v>
      </c>
      <c r="O597" s="211">
        <f t="shared" si="282"/>
        <v>960</v>
      </c>
      <c r="P597" s="212">
        <f t="shared" si="276"/>
        <v>960</v>
      </c>
      <c r="Q597" s="180"/>
      <c r="R597" s="180"/>
      <c r="S597" s="184">
        <v>16</v>
      </c>
      <c r="T597" s="184">
        <v>25</v>
      </c>
      <c r="U597" s="184">
        <f t="shared" si="283"/>
        <v>79</v>
      </c>
      <c r="V597" s="204">
        <f t="shared" ref="V597:V632" si="286">SUM(S597:U597)</f>
        <v>120</v>
      </c>
    </row>
    <row r="598" spans="1:22" ht="12">
      <c r="A598" s="180" t="str">
        <f t="shared" si="278"/>
        <v>LW duble 3 11060Kolor</v>
      </c>
      <c r="B598" s="203" t="s">
        <v>92</v>
      </c>
      <c r="C598" s="168" t="s">
        <v>2</v>
      </c>
      <c r="D598" s="204">
        <v>110</v>
      </c>
      <c r="E598" s="182">
        <v>60</v>
      </c>
      <c r="F598" s="219" t="s">
        <v>2438</v>
      </c>
      <c r="G598" s="206" t="str">
        <f t="shared" si="284"/>
        <v>47,28</v>
      </c>
      <c r="H598" s="206" t="str">
        <f t="shared" si="268"/>
        <v>47,28</v>
      </c>
      <c r="I598" s="206">
        <f t="shared" si="285"/>
        <v>50.28</v>
      </c>
      <c r="J598" s="219" t="s">
        <v>2506</v>
      </c>
      <c r="K598" s="207" t="str">
        <f t="shared" si="280"/>
        <v>1106,67</v>
      </c>
      <c r="L598" s="214">
        <f t="shared" si="281"/>
        <v>1107</v>
      </c>
      <c r="M598" s="209">
        <v>1</v>
      </c>
      <c r="N598" s="210">
        <v>60</v>
      </c>
      <c r="O598" s="211">
        <f t="shared" si="282"/>
        <v>1167</v>
      </c>
      <c r="P598" s="212">
        <f t="shared" si="276"/>
        <v>1167</v>
      </c>
      <c r="Q598" s="180"/>
      <c r="R598" s="180"/>
      <c r="S598" s="184">
        <v>16</v>
      </c>
      <c r="T598" s="184">
        <v>25</v>
      </c>
      <c r="U598" s="184">
        <f t="shared" si="283"/>
        <v>124</v>
      </c>
      <c r="V598" s="204">
        <f t="shared" si="286"/>
        <v>165</v>
      </c>
    </row>
    <row r="599" spans="1:22" ht="12">
      <c r="A599" s="180" t="str">
        <f t="shared" si="278"/>
        <v>LW1 11060Kolor</v>
      </c>
      <c r="B599" s="203" t="s">
        <v>93</v>
      </c>
      <c r="C599" s="168" t="s">
        <v>2</v>
      </c>
      <c r="D599" s="204">
        <v>110</v>
      </c>
      <c r="E599" s="182">
        <v>60</v>
      </c>
      <c r="F599" s="219" t="s">
        <v>2439</v>
      </c>
      <c r="G599" s="206" t="str">
        <f t="shared" si="284"/>
        <v>32,5</v>
      </c>
      <c r="H599" s="206" t="str">
        <f t="shared" si="268"/>
        <v>32,5</v>
      </c>
      <c r="I599" s="206">
        <f t="shared" si="285"/>
        <v>35.5</v>
      </c>
      <c r="J599" s="219" t="s">
        <v>2507</v>
      </c>
      <c r="K599" s="207" t="str">
        <f t="shared" si="280"/>
        <v>526,01</v>
      </c>
      <c r="L599" s="214">
        <f t="shared" si="281"/>
        <v>527</v>
      </c>
      <c r="M599" s="209">
        <v>1</v>
      </c>
      <c r="N599" s="210">
        <v>60</v>
      </c>
      <c r="O599" s="211">
        <f t="shared" si="282"/>
        <v>587</v>
      </c>
      <c r="P599" s="212">
        <f t="shared" si="276"/>
        <v>587</v>
      </c>
      <c r="Q599" s="180"/>
      <c r="R599" s="180"/>
      <c r="S599" s="184">
        <v>16</v>
      </c>
      <c r="T599" s="184">
        <v>25</v>
      </c>
      <c r="U599" s="184">
        <f t="shared" si="283"/>
        <v>69</v>
      </c>
      <c r="V599" s="204">
        <f t="shared" si="286"/>
        <v>110</v>
      </c>
    </row>
    <row r="600" spans="1:22" ht="13.5" customHeight="1">
      <c r="A600" s="180" t="str">
        <f t="shared" si="278"/>
        <v>LW2 11060Kolor</v>
      </c>
      <c r="B600" s="203" t="s">
        <v>104</v>
      </c>
      <c r="C600" s="168" t="s">
        <v>2</v>
      </c>
      <c r="D600" s="204">
        <v>110</v>
      </c>
      <c r="E600" s="182">
        <v>60</v>
      </c>
      <c r="F600" s="219" t="s">
        <v>2440</v>
      </c>
      <c r="G600" s="206" t="str">
        <f t="shared" si="284"/>
        <v>33,76</v>
      </c>
      <c r="H600" s="206" t="str">
        <f t="shared" si="268"/>
        <v>33,76</v>
      </c>
      <c r="I600" s="206">
        <f t="shared" si="285"/>
        <v>36.76</v>
      </c>
      <c r="J600" s="219" t="s">
        <v>2508</v>
      </c>
      <c r="K600" s="207" t="str">
        <f t="shared" si="280"/>
        <v>571,88</v>
      </c>
      <c r="L600" s="214">
        <f t="shared" si="281"/>
        <v>572</v>
      </c>
      <c r="M600" s="209">
        <v>1</v>
      </c>
      <c r="N600" s="210">
        <v>60</v>
      </c>
      <c r="O600" s="211">
        <f t="shared" si="282"/>
        <v>632</v>
      </c>
      <c r="P600" s="212">
        <f t="shared" si="276"/>
        <v>632</v>
      </c>
      <c r="Q600" s="180"/>
      <c r="R600" s="180"/>
      <c r="S600" s="184">
        <v>16</v>
      </c>
      <c r="T600" s="184">
        <v>25</v>
      </c>
      <c r="U600" s="184">
        <f t="shared" si="283"/>
        <v>69</v>
      </c>
      <c r="V600" s="204">
        <f t="shared" si="286"/>
        <v>110</v>
      </c>
    </row>
    <row r="601" spans="1:22" ht="13.5" customHeight="1">
      <c r="A601" s="180" t="str">
        <f t="shared" si="278"/>
        <v>LW3 11060Kolor</v>
      </c>
      <c r="B601" s="203" t="s">
        <v>106</v>
      </c>
      <c r="C601" s="168" t="s">
        <v>2</v>
      </c>
      <c r="D601" s="204">
        <v>110</v>
      </c>
      <c r="E601" s="182">
        <v>60</v>
      </c>
      <c r="F601" s="219" t="s">
        <v>2441</v>
      </c>
      <c r="G601" s="206" t="str">
        <f t="shared" si="284"/>
        <v>35,43</v>
      </c>
      <c r="H601" s="206" t="str">
        <f t="shared" si="268"/>
        <v>35,43</v>
      </c>
      <c r="I601" s="206">
        <f t="shared" si="285"/>
        <v>38.43</v>
      </c>
      <c r="J601" s="219" t="s">
        <v>2509</v>
      </c>
      <c r="K601" s="207" t="str">
        <f t="shared" si="280"/>
        <v>600,61</v>
      </c>
      <c r="L601" s="214">
        <f t="shared" si="281"/>
        <v>601</v>
      </c>
      <c r="M601" s="209">
        <v>1</v>
      </c>
      <c r="N601" s="210">
        <v>60</v>
      </c>
      <c r="O601" s="211">
        <f t="shared" si="282"/>
        <v>661</v>
      </c>
      <c r="P601" s="212">
        <f t="shared" si="276"/>
        <v>661</v>
      </c>
      <c r="Q601" s="180"/>
      <c r="R601" s="180"/>
      <c r="S601" s="184">
        <v>16</v>
      </c>
      <c r="T601" s="184">
        <v>25</v>
      </c>
      <c r="U601" s="184">
        <f t="shared" si="283"/>
        <v>69</v>
      </c>
      <c r="V601" s="204">
        <f t="shared" si="286"/>
        <v>110</v>
      </c>
    </row>
    <row r="602" spans="1:22" ht="13.5" customHeight="1">
      <c r="A602" s="180" t="str">
        <f t="shared" si="278"/>
        <v>LW4 11060Kolor</v>
      </c>
      <c r="B602" s="203" t="s">
        <v>107</v>
      </c>
      <c r="C602" s="168" t="s">
        <v>2</v>
      </c>
      <c r="D602" s="204">
        <v>110</v>
      </c>
      <c r="E602" s="182">
        <v>60</v>
      </c>
      <c r="F602" s="219" t="s">
        <v>2442</v>
      </c>
      <c r="G602" s="206" t="str">
        <f t="shared" si="284"/>
        <v>38,74</v>
      </c>
      <c r="H602" s="206" t="str">
        <f t="shared" si="268"/>
        <v>38,74</v>
      </c>
      <c r="I602" s="206">
        <f t="shared" si="285"/>
        <v>41.74</v>
      </c>
      <c r="J602" s="219" t="s">
        <v>32</v>
      </c>
      <c r="K602" s="207" t="str">
        <f t="shared" si="280"/>
        <v>678,91</v>
      </c>
      <c r="L602" s="214">
        <f t="shared" si="281"/>
        <v>679</v>
      </c>
      <c r="M602" s="209">
        <v>1</v>
      </c>
      <c r="N602" s="210">
        <v>60</v>
      </c>
      <c r="O602" s="211">
        <f t="shared" si="282"/>
        <v>739</v>
      </c>
      <c r="P602" s="212">
        <f t="shared" si="276"/>
        <v>739</v>
      </c>
      <c r="Q602" s="180"/>
      <c r="R602" s="180"/>
      <c r="S602" s="184">
        <v>16</v>
      </c>
      <c r="T602" s="184">
        <v>25</v>
      </c>
      <c r="U602" s="184">
        <f t="shared" si="283"/>
        <v>79</v>
      </c>
      <c r="V602" s="204">
        <f t="shared" si="286"/>
        <v>120</v>
      </c>
    </row>
    <row r="603" spans="1:22" ht="12">
      <c r="A603" s="180" t="str">
        <f t="shared" si="278"/>
        <v>LW5 11060Kolor</v>
      </c>
      <c r="B603" s="203" t="s">
        <v>108</v>
      </c>
      <c r="C603" s="168" t="s">
        <v>2</v>
      </c>
      <c r="D603" s="204">
        <v>110</v>
      </c>
      <c r="E603" s="182">
        <v>60</v>
      </c>
      <c r="F603" s="219" t="s">
        <v>2443</v>
      </c>
      <c r="G603" s="206" t="str">
        <f t="shared" si="284"/>
        <v>40,09</v>
      </c>
      <c r="H603" s="206" t="str">
        <f t="shared" si="268"/>
        <v>40,09</v>
      </c>
      <c r="I603" s="206">
        <f t="shared" si="285"/>
        <v>43.09</v>
      </c>
      <c r="J603" s="219" t="s">
        <v>2510</v>
      </c>
      <c r="K603" s="207" t="str">
        <f t="shared" si="280"/>
        <v>720,29</v>
      </c>
      <c r="L603" s="214">
        <f t="shared" si="281"/>
        <v>721</v>
      </c>
      <c r="M603" s="209">
        <v>1</v>
      </c>
      <c r="N603" s="210">
        <v>60</v>
      </c>
      <c r="O603" s="211">
        <f t="shared" si="282"/>
        <v>781</v>
      </c>
      <c r="P603" s="212">
        <f t="shared" si="276"/>
        <v>781</v>
      </c>
      <c r="Q603" s="180"/>
      <c r="R603" s="180"/>
      <c r="S603" s="184">
        <v>16</v>
      </c>
      <c r="T603" s="184">
        <v>25</v>
      </c>
      <c r="U603" s="184">
        <f t="shared" si="283"/>
        <v>79</v>
      </c>
      <c r="V603" s="204">
        <f t="shared" si="286"/>
        <v>120</v>
      </c>
    </row>
    <row r="604" spans="1:22" ht="12">
      <c r="A604" s="180" t="str">
        <f t="shared" si="278"/>
        <v>LW6 11060Kolor</v>
      </c>
      <c r="B604" s="203" t="s">
        <v>109</v>
      </c>
      <c r="C604" s="168" t="s">
        <v>2</v>
      </c>
      <c r="D604" s="204">
        <v>110</v>
      </c>
      <c r="E604" s="182">
        <v>60</v>
      </c>
      <c r="F604" s="219" t="s">
        <v>2444</v>
      </c>
      <c r="G604" s="206" t="str">
        <f t="shared" si="284"/>
        <v>42,19</v>
      </c>
      <c r="H604" s="206" t="str">
        <f t="shared" si="268"/>
        <v>42,19</v>
      </c>
      <c r="I604" s="206">
        <f t="shared" si="285"/>
        <v>45.19</v>
      </c>
      <c r="J604" s="219" t="s">
        <v>2511</v>
      </c>
      <c r="K604" s="207" t="str">
        <f t="shared" si="280"/>
        <v>779,74</v>
      </c>
      <c r="L604" s="214">
        <f t="shared" si="281"/>
        <v>780</v>
      </c>
      <c r="M604" s="209">
        <v>1</v>
      </c>
      <c r="N604" s="210">
        <v>60</v>
      </c>
      <c r="O604" s="211">
        <f t="shared" si="282"/>
        <v>840</v>
      </c>
      <c r="P604" s="212">
        <f t="shared" si="276"/>
        <v>840</v>
      </c>
      <c r="Q604" s="180"/>
      <c r="R604" s="180"/>
      <c r="S604" s="184">
        <v>16</v>
      </c>
      <c r="T604" s="184">
        <v>25</v>
      </c>
      <c r="U604" s="184">
        <f t="shared" si="283"/>
        <v>79</v>
      </c>
      <c r="V604" s="204">
        <f t="shared" si="286"/>
        <v>120</v>
      </c>
    </row>
    <row r="605" spans="1:22" ht="12">
      <c r="A605" s="180" t="str">
        <f t="shared" si="278"/>
        <v>LW7 11060Kolor</v>
      </c>
      <c r="B605" s="203" t="s">
        <v>110</v>
      </c>
      <c r="C605" s="168" t="s">
        <v>2</v>
      </c>
      <c r="D605" s="204">
        <v>110</v>
      </c>
      <c r="E605" s="182">
        <v>60</v>
      </c>
      <c r="F605" s="219" t="s">
        <v>2445</v>
      </c>
      <c r="G605" s="206" t="str">
        <f t="shared" si="284"/>
        <v>38,31</v>
      </c>
      <c r="H605" s="206" t="str">
        <f t="shared" si="268"/>
        <v>38,31</v>
      </c>
      <c r="I605" s="206">
        <f t="shared" si="285"/>
        <v>41.31</v>
      </c>
      <c r="J605" s="219" t="s">
        <v>2512</v>
      </c>
      <c r="K605" s="207" t="str">
        <f t="shared" si="280"/>
        <v>680,75</v>
      </c>
      <c r="L605" s="214">
        <f t="shared" si="281"/>
        <v>681</v>
      </c>
      <c r="M605" s="209">
        <v>1</v>
      </c>
      <c r="N605" s="210">
        <v>60</v>
      </c>
      <c r="O605" s="211">
        <f t="shared" si="282"/>
        <v>741</v>
      </c>
      <c r="P605" s="212">
        <f t="shared" si="276"/>
        <v>741</v>
      </c>
      <c r="Q605" s="180"/>
      <c r="R605" s="180"/>
      <c r="S605" s="184">
        <v>16</v>
      </c>
      <c r="T605" s="184">
        <v>25</v>
      </c>
      <c r="U605" s="184">
        <f t="shared" si="283"/>
        <v>79</v>
      </c>
      <c r="V605" s="204">
        <f t="shared" si="286"/>
        <v>120</v>
      </c>
    </row>
    <row r="606" spans="1:22" ht="12">
      <c r="A606" s="180" t="str">
        <f t="shared" si="278"/>
        <v>LW8 11060Kolor</v>
      </c>
      <c r="B606" s="203" t="s">
        <v>111</v>
      </c>
      <c r="C606" s="168" t="s">
        <v>2</v>
      </c>
      <c r="D606" s="204">
        <v>110</v>
      </c>
      <c r="E606" s="182">
        <v>60</v>
      </c>
      <c r="F606" s="219" t="s">
        <v>31</v>
      </c>
      <c r="G606" s="206" t="str">
        <f t="shared" si="284"/>
        <v>40,42</v>
      </c>
      <c r="H606" s="206" t="str">
        <f t="shared" si="268"/>
        <v>40,42</v>
      </c>
      <c r="I606" s="206">
        <f t="shared" si="285"/>
        <v>43.42</v>
      </c>
      <c r="J606" s="219" t="s">
        <v>2513</v>
      </c>
      <c r="K606" s="207" t="str">
        <f>LEFT(J606,FIND("zł",J606)-2)</f>
        <v>740,27</v>
      </c>
      <c r="L606" s="214">
        <f t="shared" si="281"/>
        <v>741</v>
      </c>
      <c r="M606" s="209">
        <v>1</v>
      </c>
      <c r="N606" s="210">
        <v>60</v>
      </c>
      <c r="O606" s="211">
        <f t="shared" si="282"/>
        <v>801</v>
      </c>
      <c r="P606" s="212">
        <f t="shared" si="276"/>
        <v>801</v>
      </c>
      <c r="Q606" s="180"/>
      <c r="R606" s="180"/>
      <c r="S606" s="184">
        <v>16</v>
      </c>
      <c r="T606" s="184">
        <v>25</v>
      </c>
      <c r="U606" s="184">
        <f t="shared" si="283"/>
        <v>79</v>
      </c>
      <c r="V606" s="204">
        <f t="shared" si="286"/>
        <v>120</v>
      </c>
    </row>
    <row r="607" spans="1:22" ht="12">
      <c r="A607" s="180" t="str">
        <f t="shared" si="278"/>
        <v>LW9 11060Kolor</v>
      </c>
      <c r="B607" s="203" t="s">
        <v>112</v>
      </c>
      <c r="C607" s="168" t="s">
        <v>2</v>
      </c>
      <c r="D607" s="204">
        <v>110</v>
      </c>
      <c r="E607" s="182">
        <v>60</v>
      </c>
      <c r="F607" s="219" t="s">
        <v>2446</v>
      </c>
      <c r="G607" s="206" t="str">
        <f t="shared" si="284"/>
        <v>40,84</v>
      </c>
      <c r="H607" s="206" t="str">
        <f t="shared" si="268"/>
        <v>40,84</v>
      </c>
      <c r="I607" s="206">
        <f t="shared" si="285"/>
        <v>43.84</v>
      </c>
      <c r="J607" s="219" t="s">
        <v>2514</v>
      </c>
      <c r="K607" s="207" t="str">
        <f t="shared" si="280"/>
        <v>793,76</v>
      </c>
      <c r="L607" s="214">
        <f t="shared" si="281"/>
        <v>794</v>
      </c>
      <c r="M607" s="209">
        <v>1</v>
      </c>
      <c r="N607" s="210">
        <v>60</v>
      </c>
      <c r="O607" s="211">
        <f t="shared" si="282"/>
        <v>854</v>
      </c>
      <c r="P607" s="212">
        <f t="shared" si="276"/>
        <v>854</v>
      </c>
      <c r="Q607" s="180"/>
      <c r="R607" s="180"/>
      <c r="S607" s="184">
        <v>16</v>
      </c>
      <c r="T607" s="184">
        <v>25</v>
      </c>
      <c r="U607" s="184">
        <f t="shared" si="283"/>
        <v>79</v>
      </c>
      <c r="V607" s="204">
        <f t="shared" si="286"/>
        <v>120</v>
      </c>
    </row>
    <row r="608" spans="1:22" ht="12">
      <c r="A608" s="180" t="str">
        <f t="shared" si="278"/>
        <v>LW10 11060Kolor</v>
      </c>
      <c r="B608" s="203" t="s">
        <v>94</v>
      </c>
      <c r="C608" s="168" t="s">
        <v>2</v>
      </c>
      <c r="D608" s="204">
        <v>110</v>
      </c>
      <c r="E608" s="182">
        <v>60</v>
      </c>
      <c r="F608" s="219" t="s">
        <v>2447</v>
      </c>
      <c r="G608" s="206" t="str">
        <f t="shared" si="284"/>
        <v>42,93</v>
      </c>
      <c r="H608" s="206" t="str">
        <f t="shared" si="268"/>
        <v>42,93</v>
      </c>
      <c r="I608" s="206">
        <f t="shared" si="285"/>
        <v>45.93</v>
      </c>
      <c r="J608" s="219" t="s">
        <v>2515</v>
      </c>
      <c r="K608" s="207" t="str">
        <f t="shared" si="280"/>
        <v>853,20</v>
      </c>
      <c r="L608" s="214">
        <f t="shared" si="281"/>
        <v>854</v>
      </c>
      <c r="M608" s="209">
        <v>1</v>
      </c>
      <c r="N608" s="210">
        <v>60</v>
      </c>
      <c r="O608" s="211">
        <f t="shared" si="282"/>
        <v>914</v>
      </c>
      <c r="P608" s="212">
        <f t="shared" si="276"/>
        <v>914</v>
      </c>
      <c r="Q608" s="180"/>
      <c r="R608" s="180"/>
      <c r="S608" s="184">
        <v>16</v>
      </c>
      <c r="T608" s="184">
        <v>25</v>
      </c>
      <c r="U608" s="184">
        <f t="shared" si="283"/>
        <v>79</v>
      </c>
      <c r="V608" s="204">
        <f t="shared" si="286"/>
        <v>120</v>
      </c>
    </row>
    <row r="609" spans="1:22" ht="12">
      <c r="A609" s="180" t="str">
        <f t="shared" si="278"/>
        <v>LW11 11060Kolor</v>
      </c>
      <c r="B609" s="203" t="s">
        <v>95</v>
      </c>
      <c r="C609" s="168" t="s">
        <v>2</v>
      </c>
      <c r="D609" s="204">
        <v>110</v>
      </c>
      <c r="E609" s="182">
        <v>60</v>
      </c>
      <c r="F609" s="219" t="s">
        <v>2448</v>
      </c>
      <c r="G609" s="206" t="str">
        <f t="shared" si="284"/>
        <v>44,12</v>
      </c>
      <c r="H609" s="206" t="str">
        <f t="shared" si="268"/>
        <v>44,12</v>
      </c>
      <c r="I609" s="206">
        <f t="shared" si="285"/>
        <v>47.12</v>
      </c>
      <c r="J609" s="219" t="s">
        <v>2516</v>
      </c>
      <c r="K609" s="207" t="str">
        <f t="shared" si="280"/>
        <v>740,92</v>
      </c>
      <c r="L609" s="214">
        <f t="shared" si="281"/>
        <v>741</v>
      </c>
      <c r="M609" s="209">
        <v>1</v>
      </c>
      <c r="N609" s="210">
        <v>60</v>
      </c>
      <c r="O609" s="211">
        <f t="shared" si="282"/>
        <v>801</v>
      </c>
      <c r="P609" s="212">
        <f t="shared" si="276"/>
        <v>801</v>
      </c>
      <c r="Q609" s="180"/>
      <c r="R609" s="180"/>
      <c r="S609" s="184">
        <v>16</v>
      </c>
      <c r="T609" s="184">
        <v>25</v>
      </c>
      <c r="U609" s="184">
        <f t="shared" si="283"/>
        <v>79</v>
      </c>
      <c r="V609" s="204">
        <f t="shared" si="286"/>
        <v>120</v>
      </c>
    </row>
    <row r="610" spans="1:22" ht="12">
      <c r="A610" s="180" t="str">
        <f t="shared" si="278"/>
        <v>LW12 11060Kolor</v>
      </c>
      <c r="B610" s="203" t="s">
        <v>96</v>
      </c>
      <c r="C610" s="168" t="s">
        <v>2</v>
      </c>
      <c r="D610" s="204">
        <v>110</v>
      </c>
      <c r="E610" s="182">
        <v>60</v>
      </c>
      <c r="F610" s="219" t="s">
        <v>2449</v>
      </c>
      <c r="G610" s="206" t="str">
        <f t="shared" si="284"/>
        <v>46,22</v>
      </c>
      <c r="H610" s="206" t="str">
        <f t="shared" si="268"/>
        <v>46,22</v>
      </c>
      <c r="I610" s="206">
        <f t="shared" si="285"/>
        <v>49.22</v>
      </c>
      <c r="J610" s="219" t="s">
        <v>2517</v>
      </c>
      <c r="K610" s="207" t="str">
        <f t="shared" si="280"/>
        <v>838,58</v>
      </c>
      <c r="L610" s="214">
        <f t="shared" si="281"/>
        <v>839</v>
      </c>
      <c r="M610" s="209">
        <v>1</v>
      </c>
      <c r="N610" s="210">
        <v>60</v>
      </c>
      <c r="O610" s="211">
        <f t="shared" si="282"/>
        <v>899</v>
      </c>
      <c r="P610" s="212">
        <f t="shared" si="276"/>
        <v>899</v>
      </c>
      <c r="Q610" s="180"/>
      <c r="R610" s="180"/>
      <c r="S610" s="184">
        <v>16</v>
      </c>
      <c r="T610" s="184">
        <v>25</v>
      </c>
      <c r="U610" s="184">
        <f t="shared" si="283"/>
        <v>79</v>
      </c>
      <c r="V610" s="204">
        <f t="shared" si="286"/>
        <v>120</v>
      </c>
    </row>
    <row r="611" spans="1:22" ht="12">
      <c r="A611" s="180" t="str">
        <f t="shared" si="278"/>
        <v>LW13 11060Kolor</v>
      </c>
      <c r="B611" s="203" t="s">
        <v>97</v>
      </c>
      <c r="C611" s="168" t="s">
        <v>2</v>
      </c>
      <c r="D611" s="204">
        <v>110</v>
      </c>
      <c r="E611" s="182">
        <v>60</v>
      </c>
      <c r="F611" s="219" t="s">
        <v>2450</v>
      </c>
      <c r="G611" s="206" t="str">
        <f t="shared" si="284"/>
        <v>45,91</v>
      </c>
      <c r="H611" s="206" t="str">
        <f t="shared" si="268"/>
        <v>45,91</v>
      </c>
      <c r="I611" s="206">
        <f t="shared" si="285"/>
        <v>48.91</v>
      </c>
      <c r="J611" s="219" t="s">
        <v>2518</v>
      </c>
      <c r="K611" s="207" t="str">
        <f t="shared" si="280"/>
        <v>845,86</v>
      </c>
      <c r="L611" s="214">
        <f t="shared" si="281"/>
        <v>846</v>
      </c>
      <c r="M611" s="209">
        <v>1</v>
      </c>
      <c r="N611" s="210">
        <v>60</v>
      </c>
      <c r="O611" s="211">
        <f t="shared" si="282"/>
        <v>906</v>
      </c>
      <c r="P611" s="212">
        <f t="shared" si="276"/>
        <v>906</v>
      </c>
      <c r="Q611" s="180"/>
      <c r="R611" s="180"/>
      <c r="S611" s="184">
        <v>16</v>
      </c>
      <c r="T611" s="184">
        <v>25</v>
      </c>
      <c r="U611" s="184">
        <f t="shared" si="283"/>
        <v>79</v>
      </c>
      <c r="V611" s="204">
        <f t="shared" si="286"/>
        <v>120</v>
      </c>
    </row>
    <row r="612" spans="1:22" ht="12">
      <c r="A612" s="180" t="str">
        <f t="shared" si="278"/>
        <v>LW14 11060Kolor</v>
      </c>
      <c r="B612" s="203" t="s">
        <v>98</v>
      </c>
      <c r="C612" s="168" t="s">
        <v>2</v>
      </c>
      <c r="D612" s="204">
        <v>110</v>
      </c>
      <c r="E612" s="182">
        <v>60</v>
      </c>
      <c r="F612" s="219" t="s">
        <v>2451</v>
      </c>
      <c r="G612" s="206" t="str">
        <f t="shared" si="284"/>
        <v>48,01</v>
      </c>
      <c r="H612" s="206" t="str">
        <f t="shared" si="268"/>
        <v>48,01</v>
      </c>
      <c r="I612" s="206">
        <f t="shared" si="285"/>
        <v>51.01</v>
      </c>
      <c r="J612" s="219" t="s">
        <v>2519</v>
      </c>
      <c r="K612" s="207" t="str">
        <f>LEFT(J612,FIND("zł",J612)-2)</f>
        <v>927,69</v>
      </c>
      <c r="L612" s="214">
        <f>ROUNDUP(K612,0)</f>
        <v>928</v>
      </c>
      <c r="M612" s="209">
        <v>1</v>
      </c>
      <c r="N612" s="210">
        <v>60</v>
      </c>
      <c r="O612" s="211">
        <f t="shared" si="282"/>
        <v>988</v>
      </c>
      <c r="P612" s="212">
        <f t="shared" si="276"/>
        <v>988</v>
      </c>
      <c r="Q612" s="180"/>
      <c r="R612" s="180"/>
      <c r="S612" s="184">
        <v>16</v>
      </c>
      <c r="T612" s="184">
        <v>25</v>
      </c>
      <c r="U612" s="184">
        <f t="shared" si="283"/>
        <v>124</v>
      </c>
      <c r="V612" s="204">
        <f t="shared" si="286"/>
        <v>165</v>
      </c>
    </row>
    <row r="613" spans="1:22" ht="12">
      <c r="A613" s="180" t="str">
        <f t="shared" si="278"/>
        <v>LW15 11060Kolor</v>
      </c>
      <c r="B613" s="203" t="s">
        <v>99</v>
      </c>
      <c r="C613" s="168" t="s">
        <v>2</v>
      </c>
      <c r="D613" s="204">
        <v>110</v>
      </c>
      <c r="E613" s="182">
        <v>60</v>
      </c>
      <c r="F613" s="219" t="s">
        <v>2452</v>
      </c>
      <c r="G613" s="206" t="str">
        <f t="shared" si="284"/>
        <v>43,37</v>
      </c>
      <c r="H613" s="206" t="str">
        <f t="shared" si="268"/>
        <v>43,37</v>
      </c>
      <c r="I613" s="206">
        <f t="shared" si="285"/>
        <v>46.37</v>
      </c>
      <c r="J613" s="219" t="s">
        <v>2520</v>
      </c>
      <c r="K613" s="207" t="str">
        <f t="shared" ref="K613:K632" si="287">LEFT(J613,FIND("zł",J613)-2)</f>
        <v>702,77</v>
      </c>
      <c r="L613" s="214">
        <f t="shared" ref="L613:L669" si="288">ROUNDUP(K613,0)</f>
        <v>703</v>
      </c>
      <c r="M613" s="209">
        <v>1</v>
      </c>
      <c r="N613" s="210">
        <v>60</v>
      </c>
      <c r="O613" s="211">
        <f t="shared" si="282"/>
        <v>763</v>
      </c>
      <c r="P613" s="212">
        <f t="shared" si="276"/>
        <v>763</v>
      </c>
      <c r="Q613" s="180"/>
      <c r="R613" s="180"/>
      <c r="S613" s="184">
        <v>16</v>
      </c>
      <c r="T613" s="184">
        <v>25</v>
      </c>
      <c r="U613" s="184">
        <f t="shared" si="283"/>
        <v>79</v>
      </c>
      <c r="V613" s="204">
        <f t="shared" si="286"/>
        <v>120</v>
      </c>
    </row>
    <row r="614" spans="1:22" ht="12">
      <c r="A614" s="180" t="str">
        <f t="shared" si="278"/>
        <v>LW16 11060Kolor</v>
      </c>
      <c r="B614" s="203" t="s">
        <v>100</v>
      </c>
      <c r="C614" s="168" t="s">
        <v>2</v>
      </c>
      <c r="D614" s="204">
        <v>110</v>
      </c>
      <c r="E614" s="182">
        <v>60</v>
      </c>
      <c r="F614" s="219" t="s">
        <v>2453</v>
      </c>
      <c r="G614" s="206" t="str">
        <f t="shared" si="284"/>
        <v>45,49</v>
      </c>
      <c r="H614" s="206" t="str">
        <f t="shared" si="268"/>
        <v>45,49</v>
      </c>
      <c r="I614" s="206">
        <f t="shared" si="285"/>
        <v>48.49</v>
      </c>
      <c r="J614" s="219" t="s">
        <v>2521</v>
      </c>
      <c r="K614" s="207" t="str">
        <f t="shared" si="287"/>
        <v>830,65</v>
      </c>
      <c r="L614" s="214">
        <f t="shared" si="288"/>
        <v>831</v>
      </c>
      <c r="M614" s="209">
        <v>1</v>
      </c>
      <c r="N614" s="210">
        <v>60</v>
      </c>
      <c r="O614" s="211">
        <f t="shared" si="282"/>
        <v>891</v>
      </c>
      <c r="P614" s="212">
        <f t="shared" si="276"/>
        <v>891</v>
      </c>
      <c r="Q614" s="180"/>
      <c r="R614" s="180"/>
      <c r="S614" s="184">
        <v>16</v>
      </c>
      <c r="T614" s="184">
        <v>25</v>
      </c>
      <c r="U614" s="184">
        <f t="shared" si="283"/>
        <v>79</v>
      </c>
      <c r="V614" s="204">
        <f t="shared" si="286"/>
        <v>120</v>
      </c>
    </row>
    <row r="615" spans="1:22" ht="12">
      <c r="A615" s="180" t="str">
        <f t="shared" si="278"/>
        <v>LW17 11060Kolor</v>
      </c>
      <c r="B615" s="203" t="s">
        <v>101</v>
      </c>
      <c r="C615" s="168" t="s">
        <v>2</v>
      </c>
      <c r="D615" s="204">
        <v>110</v>
      </c>
      <c r="E615" s="182">
        <v>60</v>
      </c>
      <c r="F615" s="219" t="s">
        <v>2454</v>
      </c>
      <c r="G615" s="206" t="str">
        <f t="shared" si="284"/>
        <v>46,74</v>
      </c>
      <c r="H615" s="206" t="str">
        <f t="shared" si="268"/>
        <v>46,74</v>
      </c>
      <c r="I615" s="206">
        <f t="shared" si="285"/>
        <v>49.74</v>
      </c>
      <c r="J615" s="219" t="s">
        <v>2522</v>
      </c>
      <c r="K615" s="207" t="str">
        <f t="shared" si="287"/>
        <v>920,13</v>
      </c>
      <c r="L615" s="214">
        <f t="shared" si="288"/>
        <v>921</v>
      </c>
      <c r="M615" s="209">
        <v>1</v>
      </c>
      <c r="N615" s="210">
        <v>60</v>
      </c>
      <c r="O615" s="211">
        <f t="shared" si="282"/>
        <v>981</v>
      </c>
      <c r="P615" s="212">
        <f t="shared" si="276"/>
        <v>981</v>
      </c>
      <c r="Q615" s="180"/>
      <c r="R615" s="180"/>
      <c r="S615" s="184">
        <v>16</v>
      </c>
      <c r="T615" s="184">
        <v>25</v>
      </c>
      <c r="U615" s="184">
        <f t="shared" si="283"/>
        <v>79</v>
      </c>
      <c r="V615" s="204">
        <f t="shared" si="286"/>
        <v>120</v>
      </c>
    </row>
    <row r="616" spans="1:22" ht="12">
      <c r="A616" s="180" t="str">
        <f t="shared" si="278"/>
        <v>LW18 11060Kolor</v>
      </c>
      <c r="B616" s="203" t="s">
        <v>102</v>
      </c>
      <c r="C616" s="168" t="s">
        <v>2</v>
      </c>
      <c r="D616" s="204">
        <v>110</v>
      </c>
      <c r="E616" s="182">
        <v>60</v>
      </c>
      <c r="F616" s="219" t="s">
        <v>2455</v>
      </c>
      <c r="G616" s="206" t="str">
        <f t="shared" si="284"/>
        <v>48,84</v>
      </c>
      <c r="H616" s="206" t="str">
        <f t="shared" si="268"/>
        <v>48,84</v>
      </c>
      <c r="I616" s="206">
        <f t="shared" si="285"/>
        <v>51.84</v>
      </c>
      <c r="J616" s="219" t="s">
        <v>2523</v>
      </c>
      <c r="K616" s="207" t="str">
        <f t="shared" si="287"/>
        <v>966,83</v>
      </c>
      <c r="L616" s="214">
        <f t="shared" si="288"/>
        <v>967</v>
      </c>
      <c r="M616" s="209">
        <v>1</v>
      </c>
      <c r="N616" s="210">
        <v>60</v>
      </c>
      <c r="O616" s="211">
        <f t="shared" si="282"/>
        <v>1027</v>
      </c>
      <c r="P616" s="212">
        <f t="shared" si="276"/>
        <v>1027</v>
      </c>
      <c r="Q616" s="180"/>
      <c r="R616" s="180"/>
      <c r="S616" s="184">
        <v>16</v>
      </c>
      <c r="T616" s="184">
        <v>25</v>
      </c>
      <c r="U616" s="184">
        <f t="shared" si="283"/>
        <v>124</v>
      </c>
      <c r="V616" s="204">
        <f t="shared" si="286"/>
        <v>165</v>
      </c>
    </row>
    <row r="617" spans="1:22" ht="12">
      <c r="A617" s="180" t="str">
        <f t="shared" si="278"/>
        <v>LW19 11060Kolor</v>
      </c>
      <c r="B617" s="203" t="s">
        <v>103</v>
      </c>
      <c r="C617" s="168" t="s">
        <v>2</v>
      </c>
      <c r="D617" s="204">
        <v>110</v>
      </c>
      <c r="E617" s="182">
        <v>60</v>
      </c>
      <c r="F617" s="219" t="s">
        <v>2456</v>
      </c>
      <c r="G617" s="206" t="str">
        <f t="shared" si="284"/>
        <v>44,23</v>
      </c>
      <c r="H617" s="206" t="str">
        <f t="shared" si="268"/>
        <v>44,23</v>
      </c>
      <c r="I617" s="206">
        <f t="shared" si="285"/>
        <v>47.23</v>
      </c>
      <c r="J617" s="219" t="s">
        <v>2524</v>
      </c>
      <c r="K617" s="207" t="str">
        <f t="shared" si="287"/>
        <v>784,88</v>
      </c>
      <c r="L617" s="214">
        <f t="shared" si="288"/>
        <v>785</v>
      </c>
      <c r="M617" s="209">
        <v>1</v>
      </c>
      <c r="N617" s="210">
        <v>60</v>
      </c>
      <c r="O617" s="211">
        <f t="shared" si="282"/>
        <v>845</v>
      </c>
      <c r="P617" s="212">
        <f t="shared" si="276"/>
        <v>845</v>
      </c>
      <c r="Q617" s="180"/>
      <c r="R617" s="180"/>
      <c r="S617" s="184">
        <v>16</v>
      </c>
      <c r="T617" s="184">
        <v>25</v>
      </c>
      <c r="U617" s="184">
        <f t="shared" si="283"/>
        <v>79</v>
      </c>
      <c r="V617" s="204">
        <f t="shared" si="286"/>
        <v>120</v>
      </c>
    </row>
    <row r="618" spans="1:22" ht="12">
      <c r="A618" s="180" t="str">
        <f t="shared" si="278"/>
        <v>LW20 11060Kolor</v>
      </c>
      <c r="B618" s="203" t="s">
        <v>105</v>
      </c>
      <c r="C618" s="168" t="s">
        <v>2</v>
      </c>
      <c r="D618" s="204">
        <v>110</v>
      </c>
      <c r="E618" s="182">
        <v>60</v>
      </c>
      <c r="F618" s="219" t="s">
        <v>2141</v>
      </c>
      <c r="G618" s="206" t="str">
        <f t="shared" si="284"/>
        <v>46,36</v>
      </c>
      <c r="H618" s="206" t="str">
        <f t="shared" si="268"/>
        <v>46,36</v>
      </c>
      <c r="I618" s="206">
        <f t="shared" si="285"/>
        <v>49.36</v>
      </c>
      <c r="J618" s="219" t="s">
        <v>2525</v>
      </c>
      <c r="K618" s="207" t="str">
        <f t="shared" si="287"/>
        <v>867,09</v>
      </c>
      <c r="L618" s="214">
        <f t="shared" si="288"/>
        <v>868</v>
      </c>
      <c r="M618" s="209">
        <v>1</v>
      </c>
      <c r="N618" s="210">
        <v>60</v>
      </c>
      <c r="O618" s="211">
        <f t="shared" si="282"/>
        <v>928</v>
      </c>
      <c r="P618" s="212">
        <f t="shared" si="276"/>
        <v>928</v>
      </c>
      <c r="Q618" s="180"/>
      <c r="R618" s="180"/>
      <c r="S618" s="184">
        <v>16</v>
      </c>
      <c r="T618" s="184">
        <v>25</v>
      </c>
      <c r="U618" s="184">
        <f t="shared" si="283"/>
        <v>79</v>
      </c>
      <c r="V618" s="204">
        <f t="shared" si="286"/>
        <v>120</v>
      </c>
    </row>
    <row r="619" spans="1:22" ht="12">
      <c r="A619" s="180" t="str">
        <f t="shared" si="278"/>
        <v>LW2511060Kolor</v>
      </c>
      <c r="B619" s="203" t="s">
        <v>559</v>
      </c>
      <c r="C619" s="168" t="s">
        <v>2</v>
      </c>
      <c r="D619" s="204">
        <v>110</v>
      </c>
      <c r="E619" s="182">
        <v>60</v>
      </c>
      <c r="F619" s="219" t="s">
        <v>2457</v>
      </c>
      <c r="G619" s="206" t="str">
        <f t="shared" si="284"/>
        <v>35,91</v>
      </c>
      <c r="H619" s="206" t="str">
        <f t="shared" si="268"/>
        <v>35,91</v>
      </c>
      <c r="I619" s="206">
        <f t="shared" ref="I619:I632" si="289">H619+3</f>
        <v>38.909999999999997</v>
      </c>
      <c r="J619" s="219" t="s">
        <v>2526</v>
      </c>
      <c r="K619" s="207" t="str">
        <f t="shared" si="287"/>
        <v>685,93</v>
      </c>
      <c r="L619" s="214">
        <f t="shared" si="288"/>
        <v>686</v>
      </c>
      <c r="M619" s="209">
        <v>1</v>
      </c>
      <c r="N619" s="210">
        <v>60</v>
      </c>
      <c r="O619" s="211">
        <f t="shared" si="282"/>
        <v>746</v>
      </c>
      <c r="P619" s="212">
        <f t="shared" si="276"/>
        <v>746</v>
      </c>
      <c r="Q619" s="180"/>
      <c r="R619" s="180"/>
      <c r="S619" s="184">
        <v>16</v>
      </c>
      <c r="T619" s="184">
        <v>25</v>
      </c>
      <c r="U619" s="184">
        <f t="shared" si="283"/>
        <v>69</v>
      </c>
      <c r="V619" s="204">
        <f t="shared" si="286"/>
        <v>110</v>
      </c>
    </row>
    <row r="620" spans="1:22" ht="12">
      <c r="A620" s="180" t="str">
        <f t="shared" si="278"/>
        <v>LW2611060Kolor</v>
      </c>
      <c r="B620" s="203" t="s">
        <v>560</v>
      </c>
      <c r="C620" s="168" t="s">
        <v>2</v>
      </c>
      <c r="D620" s="204">
        <v>110</v>
      </c>
      <c r="E620" s="182">
        <v>60</v>
      </c>
      <c r="F620" s="219" t="s">
        <v>2458</v>
      </c>
      <c r="G620" s="206" t="str">
        <f t="shared" si="284"/>
        <v>38,02</v>
      </c>
      <c r="H620" s="206" t="str">
        <f t="shared" si="268"/>
        <v>38,02</v>
      </c>
      <c r="I620" s="206">
        <f t="shared" si="289"/>
        <v>41.02</v>
      </c>
      <c r="J620" s="219" t="s">
        <v>2527</v>
      </c>
      <c r="K620" s="207" t="str">
        <f t="shared" si="287"/>
        <v>800,38</v>
      </c>
      <c r="L620" s="214">
        <f t="shared" si="288"/>
        <v>801</v>
      </c>
      <c r="M620" s="209">
        <v>1</v>
      </c>
      <c r="N620" s="210">
        <v>60</v>
      </c>
      <c r="O620" s="211">
        <f t="shared" si="282"/>
        <v>861</v>
      </c>
      <c r="P620" s="212">
        <f t="shared" si="276"/>
        <v>861</v>
      </c>
      <c r="Q620" s="180"/>
      <c r="R620" s="180"/>
      <c r="S620" s="184">
        <v>16</v>
      </c>
      <c r="T620" s="184">
        <v>25</v>
      </c>
      <c r="U620" s="184">
        <f t="shared" si="283"/>
        <v>79</v>
      </c>
      <c r="V620" s="204">
        <f t="shared" si="286"/>
        <v>120</v>
      </c>
    </row>
    <row r="621" spans="1:22" ht="12">
      <c r="A621" s="180" t="str">
        <f t="shared" si="278"/>
        <v>LW2711060Kolor</v>
      </c>
      <c r="B621" s="203" t="s">
        <v>1738</v>
      </c>
      <c r="C621" s="168" t="s">
        <v>2</v>
      </c>
      <c r="D621" s="204">
        <v>110</v>
      </c>
      <c r="E621" s="182">
        <v>60</v>
      </c>
      <c r="F621" s="219" t="s">
        <v>2459</v>
      </c>
      <c r="G621" s="206" t="str">
        <f t="shared" si="284"/>
        <v>39,41</v>
      </c>
      <c r="H621" s="206" t="str">
        <f t="shared" si="268"/>
        <v>39,41</v>
      </c>
      <c r="I621" s="206">
        <f t="shared" si="289"/>
        <v>42.41</v>
      </c>
      <c r="J621" s="219" t="s">
        <v>2019</v>
      </c>
      <c r="K621" s="207" t="str">
        <f t="shared" si="287"/>
        <v>781,90</v>
      </c>
      <c r="L621" s="214">
        <f t="shared" si="288"/>
        <v>782</v>
      </c>
      <c r="M621" s="209">
        <v>1</v>
      </c>
      <c r="N621" s="210">
        <v>60</v>
      </c>
      <c r="O621" s="211">
        <f t="shared" si="282"/>
        <v>842</v>
      </c>
      <c r="P621" s="212">
        <f t="shared" si="276"/>
        <v>842</v>
      </c>
      <c r="Q621" s="180"/>
      <c r="R621" s="180"/>
      <c r="S621" s="184">
        <v>16</v>
      </c>
      <c r="T621" s="184">
        <v>25</v>
      </c>
      <c r="U621" s="184">
        <f t="shared" si="283"/>
        <v>79</v>
      </c>
      <c r="V621" s="204">
        <f t="shared" si="286"/>
        <v>120</v>
      </c>
    </row>
    <row r="622" spans="1:22" ht="12">
      <c r="A622" s="180" t="str">
        <f t="shared" si="278"/>
        <v>LW2811060Kolor</v>
      </c>
      <c r="B622" s="203" t="s">
        <v>1739</v>
      </c>
      <c r="C622" s="168" t="s">
        <v>2</v>
      </c>
      <c r="D622" s="204">
        <v>110</v>
      </c>
      <c r="E622" s="182">
        <v>60</v>
      </c>
      <c r="F622" s="219" t="s">
        <v>2460</v>
      </c>
      <c r="G622" s="206" t="str">
        <f t="shared" si="284"/>
        <v>41,66</v>
      </c>
      <c r="H622" s="206" t="str">
        <f t="shared" ref="H622:H648" si="290">MID(G622,1,5)</f>
        <v>41,66</v>
      </c>
      <c r="I622" s="206">
        <f t="shared" si="289"/>
        <v>44.66</v>
      </c>
      <c r="J622" s="219" t="s">
        <v>2528</v>
      </c>
      <c r="K622" s="207" t="str">
        <f t="shared" si="287"/>
        <v>916,63</v>
      </c>
      <c r="L622" s="214">
        <f t="shared" si="288"/>
        <v>917</v>
      </c>
      <c r="M622" s="209">
        <v>1</v>
      </c>
      <c r="N622" s="210">
        <v>60</v>
      </c>
      <c r="O622" s="211">
        <f t="shared" si="282"/>
        <v>977</v>
      </c>
      <c r="P622" s="212">
        <f t="shared" si="276"/>
        <v>977</v>
      </c>
      <c r="Q622" s="180"/>
      <c r="R622" s="180"/>
      <c r="S622" s="184">
        <v>16</v>
      </c>
      <c r="T622" s="184">
        <v>25</v>
      </c>
      <c r="U622" s="184">
        <f t="shared" si="283"/>
        <v>79</v>
      </c>
      <c r="V622" s="204">
        <f t="shared" si="286"/>
        <v>120</v>
      </c>
    </row>
    <row r="623" spans="1:22" ht="12">
      <c r="A623" s="180" t="str">
        <f t="shared" si="278"/>
        <v>LW2911060Kolor</v>
      </c>
      <c r="B623" s="203" t="s">
        <v>1740</v>
      </c>
      <c r="C623" s="168" t="s">
        <v>2</v>
      </c>
      <c r="D623" s="204">
        <v>110</v>
      </c>
      <c r="E623" s="182">
        <v>60</v>
      </c>
      <c r="F623" s="219" t="s">
        <v>2461</v>
      </c>
      <c r="G623" s="206" t="str">
        <f t="shared" si="284"/>
        <v>45,09</v>
      </c>
      <c r="H623" s="206" t="str">
        <f t="shared" si="290"/>
        <v>45,09</v>
      </c>
      <c r="I623" s="206">
        <f t="shared" si="289"/>
        <v>48.09</v>
      </c>
      <c r="J623" s="219" t="s">
        <v>2529</v>
      </c>
      <c r="K623" s="207" t="str">
        <f t="shared" si="287"/>
        <v>868,06</v>
      </c>
      <c r="L623" s="214">
        <f t="shared" si="288"/>
        <v>869</v>
      </c>
      <c r="M623" s="209">
        <v>1</v>
      </c>
      <c r="N623" s="210">
        <v>60</v>
      </c>
      <c r="O623" s="211">
        <f t="shared" si="282"/>
        <v>929</v>
      </c>
      <c r="P623" s="212">
        <f t="shared" ref="P623:P669" si="291">INT(O623)</f>
        <v>929</v>
      </c>
      <c r="Q623" s="180"/>
      <c r="R623" s="180"/>
      <c r="S623" s="184">
        <v>16</v>
      </c>
      <c r="T623" s="184">
        <v>25</v>
      </c>
      <c r="U623" s="184">
        <f t="shared" si="283"/>
        <v>79</v>
      </c>
      <c r="V623" s="204">
        <f t="shared" si="286"/>
        <v>120</v>
      </c>
    </row>
    <row r="624" spans="1:22" ht="12">
      <c r="A624" s="180" t="str">
        <f t="shared" si="278"/>
        <v>LW3011060Kolor</v>
      </c>
      <c r="B624" s="203" t="s">
        <v>1742</v>
      </c>
      <c r="C624" s="168" t="s">
        <v>2</v>
      </c>
      <c r="D624" s="204">
        <v>110</v>
      </c>
      <c r="E624" s="182">
        <v>60</v>
      </c>
      <c r="F624" s="219" t="s">
        <v>2462</v>
      </c>
      <c r="G624" s="206" t="str">
        <f t="shared" si="284"/>
        <v>47,34</v>
      </c>
      <c r="H624" s="206" t="str">
        <f t="shared" si="290"/>
        <v>47,34</v>
      </c>
      <c r="I624" s="206">
        <f t="shared" si="289"/>
        <v>50.34</v>
      </c>
      <c r="J624" s="219" t="s">
        <v>2530</v>
      </c>
      <c r="K624" s="207" t="str">
        <f t="shared" si="287"/>
        <v>1044,38</v>
      </c>
      <c r="L624" s="214">
        <f t="shared" si="288"/>
        <v>1045</v>
      </c>
      <c r="M624" s="209">
        <v>1</v>
      </c>
      <c r="N624" s="210">
        <v>60</v>
      </c>
      <c r="O624" s="211">
        <f t="shared" si="282"/>
        <v>1105</v>
      </c>
      <c r="P624" s="212">
        <f t="shared" si="291"/>
        <v>1105</v>
      </c>
      <c r="Q624" s="180"/>
      <c r="R624" s="180"/>
      <c r="S624" s="184">
        <v>16</v>
      </c>
      <c r="T624" s="184">
        <v>25</v>
      </c>
      <c r="U624" s="184">
        <f t="shared" si="283"/>
        <v>124</v>
      </c>
      <c r="V624" s="204">
        <f t="shared" si="286"/>
        <v>165</v>
      </c>
    </row>
    <row r="625" spans="1:22" ht="12">
      <c r="A625" s="180" t="str">
        <f t="shared" si="278"/>
        <v>LW3111060Kolor</v>
      </c>
      <c r="B625" s="203" t="s">
        <v>1743</v>
      </c>
      <c r="C625" s="168" t="s">
        <v>2</v>
      </c>
      <c r="D625" s="204">
        <v>110</v>
      </c>
      <c r="E625" s="182">
        <v>60</v>
      </c>
      <c r="F625" s="219" t="s">
        <v>2463</v>
      </c>
      <c r="G625" s="206" t="str">
        <f t="shared" si="284"/>
        <v>49,31</v>
      </c>
      <c r="H625" s="206" t="str">
        <f t="shared" si="290"/>
        <v>49,31</v>
      </c>
      <c r="I625" s="206">
        <f t="shared" si="289"/>
        <v>52.31</v>
      </c>
      <c r="J625" s="219" t="s">
        <v>2531</v>
      </c>
      <c r="K625" s="207" t="str">
        <f t="shared" si="287"/>
        <v>1020,78</v>
      </c>
      <c r="L625" s="214">
        <f t="shared" si="288"/>
        <v>1021</v>
      </c>
      <c r="M625" s="209">
        <v>1</v>
      </c>
      <c r="N625" s="210">
        <v>60</v>
      </c>
      <c r="O625" s="211">
        <f t="shared" si="282"/>
        <v>1081</v>
      </c>
      <c r="P625" s="212">
        <f t="shared" si="291"/>
        <v>1081</v>
      </c>
      <c r="Q625" s="180"/>
      <c r="R625" s="180"/>
      <c r="S625" s="184">
        <v>16</v>
      </c>
      <c r="T625" s="184">
        <v>25</v>
      </c>
      <c r="U625" s="184">
        <f t="shared" si="283"/>
        <v>124</v>
      </c>
      <c r="V625" s="204">
        <f t="shared" si="286"/>
        <v>165</v>
      </c>
    </row>
    <row r="626" spans="1:22" ht="12">
      <c r="A626" s="180" t="str">
        <f t="shared" si="278"/>
        <v>LW3211060Kolor</v>
      </c>
      <c r="B626" s="203" t="s">
        <v>1744</v>
      </c>
      <c r="C626" s="168" t="s">
        <v>2</v>
      </c>
      <c r="D626" s="204">
        <v>110</v>
      </c>
      <c r="E626" s="182">
        <v>60</v>
      </c>
      <c r="F626" s="219" t="s">
        <v>2464</v>
      </c>
      <c r="G626" s="206" t="str">
        <f t="shared" si="284"/>
        <v>51,56</v>
      </c>
      <c r="H626" s="206" t="str">
        <f t="shared" si="290"/>
        <v>51,56</v>
      </c>
      <c r="I626" s="206">
        <f t="shared" si="289"/>
        <v>54.56</v>
      </c>
      <c r="J626" s="219" t="s">
        <v>2532</v>
      </c>
      <c r="K626" s="207" t="str">
        <f t="shared" si="287"/>
        <v>1158,88</v>
      </c>
      <c r="L626" s="214">
        <f t="shared" si="288"/>
        <v>1159</v>
      </c>
      <c r="M626" s="209">
        <v>1</v>
      </c>
      <c r="N626" s="210">
        <v>60</v>
      </c>
      <c r="O626" s="211">
        <f t="shared" si="282"/>
        <v>1219</v>
      </c>
      <c r="P626" s="212">
        <f t="shared" si="291"/>
        <v>1219</v>
      </c>
      <c r="Q626" s="180"/>
      <c r="R626" s="180"/>
      <c r="S626" s="184">
        <v>16</v>
      </c>
      <c r="T626" s="184">
        <v>25</v>
      </c>
      <c r="U626" s="184">
        <f t="shared" si="283"/>
        <v>124</v>
      </c>
      <c r="V626" s="204">
        <f t="shared" si="286"/>
        <v>165</v>
      </c>
    </row>
    <row r="627" spans="1:22" ht="12">
      <c r="A627" s="180" t="str">
        <f t="shared" si="278"/>
        <v>LW3311060Kolor</v>
      </c>
      <c r="B627" s="203" t="s">
        <v>1745</v>
      </c>
      <c r="C627" s="168" t="s">
        <v>2</v>
      </c>
      <c r="D627" s="204">
        <v>110</v>
      </c>
      <c r="E627" s="182">
        <v>60</v>
      </c>
      <c r="F627" s="219" t="s">
        <v>2465</v>
      </c>
      <c r="G627" s="206" t="str">
        <f t="shared" si="284"/>
        <v>52,86</v>
      </c>
      <c r="H627" s="206" t="str">
        <f t="shared" si="290"/>
        <v>52,86</v>
      </c>
      <c r="I627" s="206">
        <f t="shared" si="289"/>
        <v>55.86</v>
      </c>
      <c r="J627" s="219" t="s">
        <v>2533</v>
      </c>
      <c r="K627" s="207" t="str">
        <f t="shared" si="287"/>
        <v>999,20</v>
      </c>
      <c r="L627" s="214">
        <f t="shared" si="288"/>
        <v>1000</v>
      </c>
      <c r="M627" s="209">
        <v>1</v>
      </c>
      <c r="N627" s="210">
        <v>60</v>
      </c>
      <c r="O627" s="211">
        <f t="shared" si="282"/>
        <v>1060</v>
      </c>
      <c r="P627" s="212">
        <f t="shared" si="291"/>
        <v>1060</v>
      </c>
      <c r="Q627" s="180"/>
      <c r="R627" s="180"/>
      <c r="S627" s="184">
        <v>16</v>
      </c>
      <c r="T627" s="184">
        <v>25</v>
      </c>
      <c r="U627" s="184">
        <f t="shared" si="283"/>
        <v>124</v>
      </c>
      <c r="V627" s="204">
        <f t="shared" si="286"/>
        <v>165</v>
      </c>
    </row>
    <row r="628" spans="1:22" ht="12">
      <c r="A628" s="180" t="str">
        <f t="shared" si="278"/>
        <v>LW3411060Kolor</v>
      </c>
      <c r="B628" s="203" t="s">
        <v>1746</v>
      </c>
      <c r="C628" s="168" t="s">
        <v>2</v>
      </c>
      <c r="D628" s="204">
        <v>110</v>
      </c>
      <c r="E628" s="182">
        <v>60</v>
      </c>
      <c r="F628" s="219" t="s">
        <v>2466</v>
      </c>
      <c r="G628" s="206" t="str">
        <f t="shared" si="284"/>
        <v>51,98</v>
      </c>
      <c r="H628" s="206" t="str">
        <f t="shared" si="290"/>
        <v>51,98</v>
      </c>
      <c r="I628" s="206">
        <f t="shared" si="289"/>
        <v>54.98</v>
      </c>
      <c r="J628" s="219" t="s">
        <v>2534</v>
      </c>
      <c r="K628" s="207" t="str">
        <f t="shared" si="287"/>
        <v>1165,91</v>
      </c>
      <c r="L628" s="214">
        <f t="shared" si="288"/>
        <v>1166</v>
      </c>
      <c r="M628" s="209">
        <v>1</v>
      </c>
      <c r="N628" s="210">
        <v>60</v>
      </c>
      <c r="O628" s="211">
        <f t="shared" si="282"/>
        <v>1226</v>
      </c>
      <c r="P628" s="212">
        <f t="shared" si="291"/>
        <v>1226</v>
      </c>
      <c r="Q628" s="180"/>
      <c r="R628" s="180"/>
      <c r="S628" s="184">
        <v>16</v>
      </c>
      <c r="T628" s="184">
        <v>25</v>
      </c>
      <c r="U628" s="184">
        <f t="shared" si="283"/>
        <v>124</v>
      </c>
      <c r="V628" s="204">
        <f t="shared" si="286"/>
        <v>165</v>
      </c>
    </row>
    <row r="629" spans="1:22" ht="12">
      <c r="A629" s="180" t="str">
        <f t="shared" si="278"/>
        <v>LW3511060Kolor</v>
      </c>
      <c r="B629" s="203" t="s">
        <v>1747</v>
      </c>
      <c r="C629" s="168" t="s">
        <v>2</v>
      </c>
      <c r="D629" s="204">
        <v>110</v>
      </c>
      <c r="E629" s="182">
        <v>60</v>
      </c>
      <c r="F629" s="219" t="s">
        <v>2467</v>
      </c>
      <c r="G629" s="206" t="str">
        <f t="shared" si="284"/>
        <v>44,33</v>
      </c>
      <c r="H629" s="206" t="str">
        <f t="shared" si="290"/>
        <v>44,33</v>
      </c>
      <c r="I629" s="206">
        <f t="shared" si="289"/>
        <v>47.33</v>
      </c>
      <c r="J629" s="219" t="s">
        <v>2535</v>
      </c>
      <c r="K629" s="207" t="str">
        <f t="shared" si="287"/>
        <v>793,21</v>
      </c>
      <c r="L629" s="214">
        <f t="shared" si="288"/>
        <v>794</v>
      </c>
      <c r="M629" s="209">
        <v>1</v>
      </c>
      <c r="N629" s="210">
        <v>60</v>
      </c>
      <c r="O629" s="211">
        <f t="shared" si="282"/>
        <v>854</v>
      </c>
      <c r="P629" s="212">
        <f t="shared" si="291"/>
        <v>854</v>
      </c>
      <c r="Q629" s="180"/>
      <c r="R629" s="180"/>
      <c r="S629" s="184">
        <v>16</v>
      </c>
      <c r="T629" s="184">
        <v>25</v>
      </c>
      <c r="U629" s="184">
        <f t="shared" si="283"/>
        <v>79</v>
      </c>
      <c r="V629" s="204">
        <f t="shared" si="286"/>
        <v>120</v>
      </c>
    </row>
    <row r="630" spans="1:22" ht="12">
      <c r="A630" s="180" t="str">
        <f t="shared" si="278"/>
        <v>LW3611060Kolor</v>
      </c>
      <c r="B630" s="203" t="s">
        <v>1748</v>
      </c>
      <c r="C630" s="168" t="s">
        <v>2</v>
      </c>
      <c r="D630" s="204">
        <v>110</v>
      </c>
      <c r="E630" s="182">
        <v>60</v>
      </c>
      <c r="F630" s="219" t="s">
        <v>2468</v>
      </c>
      <c r="G630" s="206" t="str">
        <f t="shared" si="284"/>
        <v>46,58</v>
      </c>
      <c r="H630" s="206" t="str">
        <f t="shared" si="290"/>
        <v>46,58</v>
      </c>
      <c r="I630" s="206">
        <f t="shared" si="289"/>
        <v>49.58</v>
      </c>
      <c r="J630" s="219" t="s">
        <v>2536</v>
      </c>
      <c r="K630" s="207" t="str">
        <f t="shared" si="287"/>
        <v>931,31</v>
      </c>
      <c r="L630" s="214">
        <f t="shared" si="288"/>
        <v>932</v>
      </c>
      <c r="M630" s="209">
        <v>1</v>
      </c>
      <c r="N630" s="210">
        <v>60</v>
      </c>
      <c r="O630" s="211">
        <f t="shared" si="282"/>
        <v>992</v>
      </c>
      <c r="P630" s="212">
        <f t="shared" si="291"/>
        <v>992</v>
      </c>
      <c r="Q630" s="180"/>
      <c r="R630" s="180"/>
      <c r="S630" s="184">
        <v>16</v>
      </c>
      <c r="T630" s="184">
        <v>25</v>
      </c>
      <c r="U630" s="184">
        <f t="shared" si="283"/>
        <v>79</v>
      </c>
      <c r="V630" s="204">
        <f t="shared" si="286"/>
        <v>120</v>
      </c>
    </row>
    <row r="631" spans="1:22" ht="12">
      <c r="A631" s="180" t="str">
        <f t="shared" si="278"/>
        <v>LW3711060Kolor</v>
      </c>
      <c r="B631" s="203" t="s">
        <v>1907</v>
      </c>
      <c r="C631" s="168" t="s">
        <v>2</v>
      </c>
      <c r="D631" s="204">
        <v>110</v>
      </c>
      <c r="E631" s="182">
        <v>60</v>
      </c>
      <c r="F631" s="219" t="s">
        <v>52</v>
      </c>
      <c r="G631" s="206" t="str">
        <f t="shared" si="284"/>
        <v>44,1</v>
      </c>
      <c r="H631" s="206" t="str">
        <f t="shared" si="290"/>
        <v>44,1</v>
      </c>
      <c r="I631" s="206">
        <f t="shared" si="289"/>
        <v>47.1</v>
      </c>
      <c r="J631" s="219" t="s">
        <v>2537</v>
      </c>
      <c r="K631" s="207" t="str">
        <f t="shared" si="287"/>
        <v>727,92</v>
      </c>
      <c r="L631" s="214">
        <f t="shared" si="288"/>
        <v>728</v>
      </c>
      <c r="M631" s="209">
        <v>1</v>
      </c>
      <c r="N631" s="210">
        <v>60</v>
      </c>
      <c r="O631" s="211">
        <f t="shared" si="282"/>
        <v>788</v>
      </c>
      <c r="P631" s="212">
        <f t="shared" si="291"/>
        <v>788</v>
      </c>
      <c r="Q631" s="180"/>
      <c r="R631" s="180"/>
      <c r="S631" s="184">
        <v>16</v>
      </c>
      <c r="T631" s="184">
        <v>25</v>
      </c>
      <c r="U631" s="184">
        <f t="shared" si="283"/>
        <v>79</v>
      </c>
      <c r="V631" s="204">
        <f t="shared" si="286"/>
        <v>120</v>
      </c>
    </row>
    <row r="632" spans="1:22" s="199" customFormat="1" ht="12">
      <c r="A632" s="180" t="str">
        <f t="shared" si="278"/>
        <v>LW3811060Kolor</v>
      </c>
      <c r="B632" s="203" t="s">
        <v>1978</v>
      </c>
      <c r="C632" s="168" t="s">
        <v>2</v>
      </c>
      <c r="D632" s="204">
        <v>110</v>
      </c>
      <c r="E632" s="182">
        <v>60</v>
      </c>
      <c r="F632" s="219" t="s">
        <v>2469</v>
      </c>
      <c r="G632" s="206" t="str">
        <f t="shared" si="284"/>
        <v>44,01</v>
      </c>
      <c r="H632" s="206" t="str">
        <f t="shared" si="290"/>
        <v>44,01</v>
      </c>
      <c r="I632" s="206">
        <f t="shared" si="289"/>
        <v>47.01</v>
      </c>
      <c r="J632" s="219" t="s">
        <v>2538</v>
      </c>
      <c r="K632" s="207" t="str">
        <f t="shared" si="287"/>
        <v>849,50</v>
      </c>
      <c r="L632" s="214">
        <f t="shared" si="288"/>
        <v>850</v>
      </c>
      <c r="M632" s="209">
        <v>1</v>
      </c>
      <c r="N632" s="210">
        <v>60</v>
      </c>
      <c r="O632" s="211">
        <f t="shared" si="282"/>
        <v>910</v>
      </c>
      <c r="P632" s="212">
        <f t="shared" si="291"/>
        <v>910</v>
      </c>
      <c r="Q632" s="180"/>
      <c r="R632" s="180"/>
      <c r="S632" s="184">
        <v>16</v>
      </c>
      <c r="T632" s="184">
        <v>25</v>
      </c>
      <c r="U632" s="184">
        <f t="shared" si="283"/>
        <v>79</v>
      </c>
      <c r="V632" s="204">
        <f t="shared" si="286"/>
        <v>120</v>
      </c>
    </row>
    <row r="633" spans="1:22" ht="12">
      <c r="A633" s="221" t="str">
        <f t="shared" ref="A633:A669" si="292">CONCATENATE(B633,D633,E633,C633)</f>
        <v>LW duble 1 11060Drewnopodobne</v>
      </c>
      <c r="B633" s="203" t="s">
        <v>90</v>
      </c>
      <c r="C633" s="168" t="s">
        <v>432</v>
      </c>
      <c r="D633" s="204">
        <v>110</v>
      </c>
      <c r="E633" s="182">
        <v>60</v>
      </c>
      <c r="F633" s="219" t="s">
        <v>2436</v>
      </c>
      <c r="G633" s="206" t="str">
        <f t="shared" si="284"/>
        <v>43,33</v>
      </c>
      <c r="H633" s="206" t="str">
        <f t="shared" si="290"/>
        <v>43,33</v>
      </c>
      <c r="I633" s="206">
        <f>H633+3</f>
        <v>46.33</v>
      </c>
      <c r="J633" s="215"/>
      <c r="K633" s="207">
        <f t="shared" ref="K633:K669" si="293">L559+(L596-L559)/2</f>
        <v>743.5</v>
      </c>
      <c r="L633" s="214">
        <f t="shared" si="288"/>
        <v>744</v>
      </c>
      <c r="M633" s="209">
        <v>1</v>
      </c>
      <c r="N633" s="210">
        <v>60</v>
      </c>
      <c r="O633" s="211">
        <f t="shared" ref="O633:O669" si="294">L633*M633+N633</f>
        <v>804</v>
      </c>
      <c r="P633" s="212">
        <f t="shared" si="291"/>
        <v>804</v>
      </c>
      <c r="Q633" s="180"/>
      <c r="R633" s="180"/>
      <c r="S633" s="184">
        <v>16</v>
      </c>
      <c r="T633" s="184">
        <v>25</v>
      </c>
      <c r="U633" s="184">
        <f t="shared" ref="U633:U669" si="295">IF(I633&lt;=$AA$6,$AB$5,IF(I633&lt;=$AA$16,$AB$7,IF(I633&lt;=$AA$18,$AB$17,IF(I633&lt;=$AA$20,AB$19,$AB$21))))</f>
        <v>79</v>
      </c>
      <c r="V633" s="204">
        <f t="shared" ref="V633:V669" si="296">SUM(S633:U633)</f>
        <v>120</v>
      </c>
    </row>
    <row r="634" spans="1:22" ht="12">
      <c r="A634" s="180" t="str">
        <f t="shared" si="292"/>
        <v>LW duble 2 11060Drewnopodobne</v>
      </c>
      <c r="B634" s="203" t="s">
        <v>91</v>
      </c>
      <c r="C634" s="168" t="s">
        <v>432</v>
      </c>
      <c r="D634" s="204">
        <v>110</v>
      </c>
      <c r="E634" s="182">
        <v>60</v>
      </c>
      <c r="F634" s="219" t="s">
        <v>2437</v>
      </c>
      <c r="G634" s="206" t="str">
        <f t="shared" si="284"/>
        <v>43,1</v>
      </c>
      <c r="H634" s="206" t="str">
        <f t="shared" si="290"/>
        <v>43,1</v>
      </c>
      <c r="I634" s="206">
        <f t="shared" ref="I634" si="297">H634+3</f>
        <v>46.1</v>
      </c>
      <c r="J634" s="216"/>
      <c r="K634" s="207">
        <f t="shared" si="293"/>
        <v>853.5</v>
      </c>
      <c r="L634" s="214">
        <f t="shared" si="288"/>
        <v>854</v>
      </c>
      <c r="M634" s="209">
        <v>1</v>
      </c>
      <c r="N634" s="210">
        <v>60</v>
      </c>
      <c r="O634" s="211">
        <f t="shared" si="294"/>
        <v>914</v>
      </c>
      <c r="P634" s="212">
        <f t="shared" si="291"/>
        <v>914</v>
      </c>
      <c r="Q634" s="180"/>
      <c r="R634" s="180"/>
      <c r="S634" s="184">
        <v>16</v>
      </c>
      <c r="T634" s="184">
        <v>25</v>
      </c>
      <c r="U634" s="184">
        <f t="shared" si="295"/>
        <v>79</v>
      </c>
      <c r="V634" s="204">
        <f t="shared" si="296"/>
        <v>120</v>
      </c>
    </row>
    <row r="635" spans="1:22" ht="12">
      <c r="A635" s="180" t="str">
        <f t="shared" si="292"/>
        <v>LW duble 311060Drewnopodobne</v>
      </c>
      <c r="B635" s="203" t="s">
        <v>1750</v>
      </c>
      <c r="C635" s="168" t="s">
        <v>432</v>
      </c>
      <c r="D635" s="204">
        <v>110</v>
      </c>
      <c r="E635" s="182">
        <v>60</v>
      </c>
      <c r="F635" s="219" t="s">
        <v>2438</v>
      </c>
      <c r="G635" s="206" t="str">
        <f t="shared" si="284"/>
        <v>47,28</v>
      </c>
      <c r="H635" s="206" t="str">
        <f t="shared" si="290"/>
        <v>47,28</v>
      </c>
      <c r="I635" s="206">
        <f t="shared" ref="I635:I655" si="298">H635+3</f>
        <v>50.28</v>
      </c>
      <c r="J635" s="216"/>
      <c r="K635" s="207">
        <f t="shared" si="293"/>
        <v>1057</v>
      </c>
      <c r="L635" s="214">
        <f t="shared" si="288"/>
        <v>1057</v>
      </c>
      <c r="M635" s="209">
        <v>1</v>
      </c>
      <c r="N635" s="210">
        <v>60</v>
      </c>
      <c r="O635" s="211">
        <f t="shared" si="294"/>
        <v>1117</v>
      </c>
      <c r="P635" s="212">
        <f t="shared" si="291"/>
        <v>1117</v>
      </c>
      <c r="Q635" s="180"/>
      <c r="R635" s="180"/>
      <c r="S635" s="184">
        <v>16</v>
      </c>
      <c r="T635" s="184">
        <v>25</v>
      </c>
      <c r="U635" s="184">
        <f t="shared" si="295"/>
        <v>124</v>
      </c>
      <c r="V635" s="204">
        <f t="shared" si="296"/>
        <v>165</v>
      </c>
    </row>
    <row r="636" spans="1:22" ht="12">
      <c r="A636" s="180" t="str">
        <f t="shared" si="292"/>
        <v>LW1 11060Drewnopodobne</v>
      </c>
      <c r="B636" s="203" t="s">
        <v>93</v>
      </c>
      <c r="C636" s="168" t="s">
        <v>432</v>
      </c>
      <c r="D636" s="204">
        <v>110</v>
      </c>
      <c r="E636" s="182">
        <v>60</v>
      </c>
      <c r="F636" s="219" t="s">
        <v>2439</v>
      </c>
      <c r="G636" s="206" t="str">
        <f t="shared" si="284"/>
        <v>32,5</v>
      </c>
      <c r="H636" s="206" t="str">
        <f t="shared" si="290"/>
        <v>32,5</v>
      </c>
      <c r="I636" s="206">
        <f t="shared" si="298"/>
        <v>35.5</v>
      </c>
      <c r="J636" s="216"/>
      <c r="K636" s="207">
        <f t="shared" si="293"/>
        <v>492</v>
      </c>
      <c r="L636" s="214">
        <f t="shared" si="288"/>
        <v>492</v>
      </c>
      <c r="M636" s="209">
        <v>1</v>
      </c>
      <c r="N636" s="210">
        <v>60</v>
      </c>
      <c r="O636" s="211">
        <f t="shared" si="294"/>
        <v>552</v>
      </c>
      <c r="P636" s="212">
        <f t="shared" si="291"/>
        <v>552</v>
      </c>
      <c r="Q636" s="180"/>
      <c r="R636" s="180"/>
      <c r="S636" s="184">
        <v>16</v>
      </c>
      <c r="T636" s="184">
        <v>25</v>
      </c>
      <c r="U636" s="184">
        <f t="shared" si="295"/>
        <v>69</v>
      </c>
      <c r="V636" s="204">
        <f t="shared" si="296"/>
        <v>110</v>
      </c>
    </row>
    <row r="637" spans="1:22" ht="12">
      <c r="A637" s="180" t="str">
        <f t="shared" si="292"/>
        <v>LW2 11060Drewnopodobne</v>
      </c>
      <c r="B637" s="203" t="s">
        <v>104</v>
      </c>
      <c r="C637" s="168" t="s">
        <v>432</v>
      </c>
      <c r="D637" s="204">
        <v>110</v>
      </c>
      <c r="E637" s="182">
        <v>60</v>
      </c>
      <c r="F637" s="219" t="s">
        <v>2440</v>
      </c>
      <c r="G637" s="206" t="str">
        <f t="shared" si="284"/>
        <v>33,76</v>
      </c>
      <c r="H637" s="206" t="str">
        <f t="shared" si="290"/>
        <v>33,76</v>
      </c>
      <c r="I637" s="206">
        <f t="shared" si="298"/>
        <v>36.76</v>
      </c>
      <c r="J637" s="216"/>
      <c r="K637" s="207">
        <f t="shared" si="293"/>
        <v>536</v>
      </c>
      <c r="L637" s="214">
        <f t="shared" si="288"/>
        <v>536</v>
      </c>
      <c r="M637" s="209">
        <v>1</v>
      </c>
      <c r="N637" s="210">
        <v>60</v>
      </c>
      <c r="O637" s="211">
        <f t="shared" si="294"/>
        <v>596</v>
      </c>
      <c r="P637" s="212">
        <f t="shared" si="291"/>
        <v>596</v>
      </c>
      <c r="Q637" s="180"/>
      <c r="R637" s="180"/>
      <c r="S637" s="184">
        <v>16</v>
      </c>
      <c r="T637" s="184">
        <v>25</v>
      </c>
      <c r="U637" s="184">
        <f t="shared" si="295"/>
        <v>69</v>
      </c>
      <c r="V637" s="204">
        <f t="shared" si="296"/>
        <v>110</v>
      </c>
    </row>
    <row r="638" spans="1:22" ht="12">
      <c r="A638" s="180" t="str">
        <f t="shared" si="292"/>
        <v>LW3 11060Drewnopodobne</v>
      </c>
      <c r="B638" s="203" t="s">
        <v>106</v>
      </c>
      <c r="C638" s="168" t="s">
        <v>432</v>
      </c>
      <c r="D638" s="204">
        <v>110</v>
      </c>
      <c r="E638" s="182">
        <v>60</v>
      </c>
      <c r="F638" s="219" t="s">
        <v>2441</v>
      </c>
      <c r="G638" s="206" t="str">
        <f t="shared" si="284"/>
        <v>35,43</v>
      </c>
      <c r="H638" s="206" t="str">
        <f t="shared" si="290"/>
        <v>35,43</v>
      </c>
      <c r="I638" s="206">
        <f t="shared" si="298"/>
        <v>38.43</v>
      </c>
      <c r="J638" s="216"/>
      <c r="K638" s="207">
        <f t="shared" si="293"/>
        <v>563</v>
      </c>
      <c r="L638" s="214">
        <f t="shared" si="288"/>
        <v>563</v>
      </c>
      <c r="M638" s="209">
        <v>1</v>
      </c>
      <c r="N638" s="210">
        <v>60</v>
      </c>
      <c r="O638" s="211">
        <f t="shared" si="294"/>
        <v>623</v>
      </c>
      <c r="P638" s="212">
        <f t="shared" si="291"/>
        <v>623</v>
      </c>
      <c r="Q638" s="180"/>
      <c r="R638" s="180"/>
      <c r="S638" s="184">
        <v>16</v>
      </c>
      <c r="T638" s="184">
        <v>25</v>
      </c>
      <c r="U638" s="184">
        <f t="shared" si="295"/>
        <v>69</v>
      </c>
      <c r="V638" s="204">
        <f t="shared" si="296"/>
        <v>110</v>
      </c>
    </row>
    <row r="639" spans="1:22" ht="12">
      <c r="A639" s="180" t="str">
        <f t="shared" si="292"/>
        <v>LW4 11060Drewnopodobne</v>
      </c>
      <c r="B639" s="203" t="s">
        <v>107</v>
      </c>
      <c r="C639" s="168" t="s">
        <v>432</v>
      </c>
      <c r="D639" s="204">
        <v>110</v>
      </c>
      <c r="E639" s="182">
        <v>60</v>
      </c>
      <c r="F639" s="219" t="s">
        <v>2442</v>
      </c>
      <c r="G639" s="206" t="str">
        <f t="shared" si="284"/>
        <v>38,74</v>
      </c>
      <c r="H639" s="206" t="str">
        <f t="shared" si="290"/>
        <v>38,74</v>
      </c>
      <c r="I639" s="206">
        <f t="shared" si="298"/>
        <v>41.74</v>
      </c>
      <c r="J639" s="216"/>
      <c r="K639" s="207">
        <f t="shared" si="293"/>
        <v>638</v>
      </c>
      <c r="L639" s="214">
        <f t="shared" si="288"/>
        <v>638</v>
      </c>
      <c r="M639" s="209">
        <v>1</v>
      </c>
      <c r="N639" s="210">
        <v>60</v>
      </c>
      <c r="O639" s="211">
        <f t="shared" si="294"/>
        <v>698</v>
      </c>
      <c r="P639" s="212">
        <f t="shared" si="291"/>
        <v>698</v>
      </c>
      <c r="Q639" s="180"/>
      <c r="R639" s="180"/>
      <c r="S639" s="184">
        <v>16</v>
      </c>
      <c r="T639" s="184">
        <v>25</v>
      </c>
      <c r="U639" s="184">
        <f t="shared" si="295"/>
        <v>79</v>
      </c>
      <c r="V639" s="204">
        <f t="shared" si="296"/>
        <v>120</v>
      </c>
    </row>
    <row r="640" spans="1:22" ht="12">
      <c r="A640" s="180" t="str">
        <f t="shared" si="292"/>
        <v>LW5 11060Drewnopodobne</v>
      </c>
      <c r="B640" s="203" t="s">
        <v>108</v>
      </c>
      <c r="C640" s="168" t="s">
        <v>432</v>
      </c>
      <c r="D640" s="204">
        <v>110</v>
      </c>
      <c r="E640" s="182">
        <v>60</v>
      </c>
      <c r="F640" s="219" t="s">
        <v>2443</v>
      </c>
      <c r="G640" s="206" t="str">
        <f t="shared" si="284"/>
        <v>40,09</v>
      </c>
      <c r="H640" s="206" t="str">
        <f t="shared" si="290"/>
        <v>40,09</v>
      </c>
      <c r="I640" s="206">
        <f t="shared" si="298"/>
        <v>43.09</v>
      </c>
      <c r="J640" s="216"/>
      <c r="K640" s="207">
        <f t="shared" si="293"/>
        <v>678</v>
      </c>
      <c r="L640" s="214">
        <f t="shared" si="288"/>
        <v>678</v>
      </c>
      <c r="M640" s="209">
        <v>1</v>
      </c>
      <c r="N640" s="210">
        <v>60</v>
      </c>
      <c r="O640" s="211">
        <f t="shared" si="294"/>
        <v>738</v>
      </c>
      <c r="P640" s="212">
        <f t="shared" si="291"/>
        <v>738</v>
      </c>
      <c r="Q640" s="180"/>
      <c r="R640" s="180"/>
      <c r="S640" s="184">
        <v>16</v>
      </c>
      <c r="T640" s="184">
        <v>25</v>
      </c>
      <c r="U640" s="184">
        <f t="shared" si="295"/>
        <v>79</v>
      </c>
      <c r="V640" s="204">
        <f t="shared" si="296"/>
        <v>120</v>
      </c>
    </row>
    <row r="641" spans="1:22" ht="12">
      <c r="A641" s="180" t="str">
        <f t="shared" si="292"/>
        <v>LW6 11060Drewnopodobne</v>
      </c>
      <c r="B641" s="203" t="s">
        <v>109</v>
      </c>
      <c r="C641" s="168" t="s">
        <v>432</v>
      </c>
      <c r="D641" s="204">
        <v>110</v>
      </c>
      <c r="E641" s="182">
        <v>60</v>
      </c>
      <c r="F641" s="219" t="s">
        <v>2444</v>
      </c>
      <c r="G641" s="206" t="str">
        <f t="shared" si="284"/>
        <v>42,19</v>
      </c>
      <c r="H641" s="206" t="str">
        <f t="shared" si="290"/>
        <v>42,19</v>
      </c>
      <c r="I641" s="206">
        <f t="shared" si="298"/>
        <v>45.19</v>
      </c>
      <c r="J641" s="216"/>
      <c r="K641" s="207">
        <f t="shared" si="293"/>
        <v>735</v>
      </c>
      <c r="L641" s="214">
        <f t="shared" si="288"/>
        <v>735</v>
      </c>
      <c r="M641" s="209">
        <v>1</v>
      </c>
      <c r="N641" s="210">
        <v>60</v>
      </c>
      <c r="O641" s="211">
        <f t="shared" si="294"/>
        <v>795</v>
      </c>
      <c r="P641" s="212">
        <f t="shared" si="291"/>
        <v>795</v>
      </c>
      <c r="Q641" s="180"/>
      <c r="R641" s="180"/>
      <c r="S641" s="184">
        <v>16</v>
      </c>
      <c r="T641" s="184">
        <v>25</v>
      </c>
      <c r="U641" s="184">
        <f t="shared" si="295"/>
        <v>79</v>
      </c>
      <c r="V641" s="204">
        <f t="shared" si="296"/>
        <v>120</v>
      </c>
    </row>
    <row r="642" spans="1:22" ht="12">
      <c r="A642" s="180" t="str">
        <f t="shared" si="292"/>
        <v>LW7 11060Drewnopodobne</v>
      </c>
      <c r="B642" s="203" t="s">
        <v>110</v>
      </c>
      <c r="C642" s="168" t="s">
        <v>432</v>
      </c>
      <c r="D642" s="204">
        <v>110</v>
      </c>
      <c r="E642" s="182">
        <v>60</v>
      </c>
      <c r="F642" s="219" t="s">
        <v>2445</v>
      </c>
      <c r="G642" s="206" t="str">
        <f t="shared" si="284"/>
        <v>38,31</v>
      </c>
      <c r="H642" s="206" t="str">
        <f t="shared" si="290"/>
        <v>38,31</v>
      </c>
      <c r="I642" s="206">
        <f t="shared" si="298"/>
        <v>41.31</v>
      </c>
      <c r="J642" s="216"/>
      <c r="K642" s="207">
        <f t="shared" si="293"/>
        <v>640</v>
      </c>
      <c r="L642" s="214">
        <f t="shared" si="288"/>
        <v>640</v>
      </c>
      <c r="M642" s="209">
        <v>1</v>
      </c>
      <c r="N642" s="210">
        <v>60</v>
      </c>
      <c r="O642" s="211">
        <f t="shared" si="294"/>
        <v>700</v>
      </c>
      <c r="P642" s="212">
        <f t="shared" si="291"/>
        <v>700</v>
      </c>
      <c r="Q642" s="180"/>
      <c r="R642" s="180"/>
      <c r="S642" s="184">
        <v>16</v>
      </c>
      <c r="T642" s="184">
        <v>25</v>
      </c>
      <c r="U642" s="184">
        <f t="shared" si="295"/>
        <v>79</v>
      </c>
      <c r="V642" s="204">
        <f t="shared" si="296"/>
        <v>120</v>
      </c>
    </row>
    <row r="643" spans="1:22" ht="12">
      <c r="A643" s="180" t="str">
        <f t="shared" si="292"/>
        <v>LW8 11060Drewnopodobne</v>
      </c>
      <c r="B643" s="203" t="s">
        <v>111</v>
      </c>
      <c r="C643" s="168" t="s">
        <v>432</v>
      </c>
      <c r="D643" s="204">
        <v>110</v>
      </c>
      <c r="E643" s="182">
        <v>60</v>
      </c>
      <c r="F643" s="219" t="s">
        <v>31</v>
      </c>
      <c r="G643" s="206" t="str">
        <f t="shared" si="284"/>
        <v>40,42</v>
      </c>
      <c r="H643" s="206" t="str">
        <f t="shared" si="290"/>
        <v>40,42</v>
      </c>
      <c r="I643" s="206">
        <f t="shared" si="298"/>
        <v>43.42</v>
      </c>
      <c r="J643" s="216"/>
      <c r="K643" s="207">
        <f t="shared" si="293"/>
        <v>698</v>
      </c>
      <c r="L643" s="214">
        <f t="shared" si="288"/>
        <v>698</v>
      </c>
      <c r="M643" s="209">
        <v>1</v>
      </c>
      <c r="N643" s="210">
        <v>60</v>
      </c>
      <c r="O643" s="211">
        <f t="shared" si="294"/>
        <v>758</v>
      </c>
      <c r="P643" s="212">
        <f t="shared" si="291"/>
        <v>758</v>
      </c>
      <c r="Q643" s="180"/>
      <c r="R643" s="180"/>
      <c r="S643" s="184">
        <v>16</v>
      </c>
      <c r="T643" s="184">
        <v>25</v>
      </c>
      <c r="U643" s="184">
        <f t="shared" si="295"/>
        <v>79</v>
      </c>
      <c r="V643" s="204">
        <f t="shared" si="296"/>
        <v>120</v>
      </c>
    </row>
    <row r="644" spans="1:22" ht="12">
      <c r="A644" s="180" t="str">
        <f t="shared" si="292"/>
        <v>LW9 11060Drewnopodobne</v>
      </c>
      <c r="B644" s="203" t="s">
        <v>112</v>
      </c>
      <c r="C644" s="168" t="s">
        <v>432</v>
      </c>
      <c r="D644" s="204">
        <v>110</v>
      </c>
      <c r="E644" s="182">
        <v>60</v>
      </c>
      <c r="F644" s="219" t="s">
        <v>2446</v>
      </c>
      <c r="G644" s="206" t="str">
        <f t="shared" si="284"/>
        <v>40,84</v>
      </c>
      <c r="H644" s="206" t="str">
        <f t="shared" si="290"/>
        <v>40,84</v>
      </c>
      <c r="I644" s="206">
        <f t="shared" si="298"/>
        <v>43.84</v>
      </c>
      <c r="J644" s="216"/>
      <c r="K644" s="207">
        <f t="shared" si="293"/>
        <v>750.5</v>
      </c>
      <c r="L644" s="214">
        <f t="shared" si="288"/>
        <v>751</v>
      </c>
      <c r="M644" s="209">
        <v>1</v>
      </c>
      <c r="N644" s="210">
        <v>60</v>
      </c>
      <c r="O644" s="211">
        <f t="shared" si="294"/>
        <v>811</v>
      </c>
      <c r="P644" s="212">
        <f t="shared" si="291"/>
        <v>811</v>
      </c>
      <c r="Q644" s="180"/>
      <c r="R644" s="180"/>
      <c r="S644" s="184">
        <v>16</v>
      </c>
      <c r="T644" s="184">
        <v>25</v>
      </c>
      <c r="U644" s="184">
        <f t="shared" si="295"/>
        <v>79</v>
      </c>
      <c r="V644" s="204">
        <f t="shared" si="296"/>
        <v>120</v>
      </c>
    </row>
    <row r="645" spans="1:22" ht="12">
      <c r="A645" s="180" t="str">
        <f t="shared" si="292"/>
        <v>LW10 11060Drewnopodobne</v>
      </c>
      <c r="B645" s="203" t="s">
        <v>94</v>
      </c>
      <c r="C645" s="168" t="s">
        <v>432</v>
      </c>
      <c r="D645" s="204">
        <v>110</v>
      </c>
      <c r="E645" s="182">
        <v>60</v>
      </c>
      <c r="F645" s="219" t="s">
        <v>2447</v>
      </c>
      <c r="G645" s="206" t="str">
        <f t="shared" si="284"/>
        <v>42,93</v>
      </c>
      <c r="H645" s="206" t="str">
        <f t="shared" si="290"/>
        <v>42,93</v>
      </c>
      <c r="I645" s="206">
        <f t="shared" si="298"/>
        <v>45.93</v>
      </c>
      <c r="J645" s="216"/>
      <c r="K645" s="207">
        <f t="shared" si="293"/>
        <v>808</v>
      </c>
      <c r="L645" s="214">
        <f t="shared" si="288"/>
        <v>808</v>
      </c>
      <c r="M645" s="209">
        <v>1</v>
      </c>
      <c r="N645" s="210">
        <v>60</v>
      </c>
      <c r="O645" s="211">
        <f t="shared" si="294"/>
        <v>868</v>
      </c>
      <c r="P645" s="212">
        <f t="shared" si="291"/>
        <v>868</v>
      </c>
      <c r="Q645" s="180"/>
      <c r="R645" s="180"/>
      <c r="S645" s="184">
        <v>16</v>
      </c>
      <c r="T645" s="184">
        <v>25</v>
      </c>
      <c r="U645" s="184">
        <f t="shared" si="295"/>
        <v>79</v>
      </c>
      <c r="V645" s="204">
        <f t="shared" si="296"/>
        <v>120</v>
      </c>
    </row>
    <row r="646" spans="1:22" ht="12">
      <c r="A646" s="180" t="str">
        <f t="shared" si="292"/>
        <v>LW11 11060Drewnopodobne</v>
      </c>
      <c r="B646" s="203" t="s">
        <v>95</v>
      </c>
      <c r="C646" s="168" t="s">
        <v>432</v>
      </c>
      <c r="D646" s="204">
        <v>110</v>
      </c>
      <c r="E646" s="182">
        <v>60</v>
      </c>
      <c r="F646" s="219" t="s">
        <v>2448</v>
      </c>
      <c r="G646" s="206" t="str">
        <f t="shared" si="284"/>
        <v>44,12</v>
      </c>
      <c r="H646" s="206" t="str">
        <f t="shared" si="290"/>
        <v>44,12</v>
      </c>
      <c r="I646" s="206">
        <f t="shared" si="298"/>
        <v>47.12</v>
      </c>
      <c r="J646" s="216"/>
      <c r="K646" s="207">
        <f t="shared" si="293"/>
        <v>694</v>
      </c>
      <c r="L646" s="214">
        <f t="shared" si="288"/>
        <v>694</v>
      </c>
      <c r="M646" s="209">
        <v>1</v>
      </c>
      <c r="N646" s="210">
        <v>60</v>
      </c>
      <c r="O646" s="211">
        <f t="shared" si="294"/>
        <v>754</v>
      </c>
      <c r="P646" s="212">
        <f t="shared" si="291"/>
        <v>754</v>
      </c>
      <c r="Q646" s="180"/>
      <c r="R646" s="180"/>
      <c r="S646" s="184">
        <v>16</v>
      </c>
      <c r="T646" s="184">
        <v>25</v>
      </c>
      <c r="U646" s="184">
        <f t="shared" si="295"/>
        <v>79</v>
      </c>
      <c r="V646" s="204">
        <f t="shared" si="296"/>
        <v>120</v>
      </c>
    </row>
    <row r="647" spans="1:22" ht="12">
      <c r="A647" s="180" t="str">
        <f t="shared" si="292"/>
        <v>LW12 11060Drewnopodobne</v>
      </c>
      <c r="B647" s="203" t="s">
        <v>96</v>
      </c>
      <c r="C647" s="168" t="s">
        <v>432</v>
      </c>
      <c r="D647" s="204">
        <v>110</v>
      </c>
      <c r="E647" s="182">
        <v>60</v>
      </c>
      <c r="F647" s="219" t="s">
        <v>2449</v>
      </c>
      <c r="G647" s="206" t="str">
        <f t="shared" si="284"/>
        <v>46,22</v>
      </c>
      <c r="H647" s="206" t="str">
        <f t="shared" si="290"/>
        <v>46,22</v>
      </c>
      <c r="I647" s="206">
        <f t="shared" si="298"/>
        <v>49.22</v>
      </c>
      <c r="J647" s="216"/>
      <c r="K647" s="207">
        <f t="shared" si="293"/>
        <v>789.5</v>
      </c>
      <c r="L647" s="214">
        <f t="shared" si="288"/>
        <v>790</v>
      </c>
      <c r="M647" s="209">
        <v>1</v>
      </c>
      <c r="N647" s="210">
        <v>60</v>
      </c>
      <c r="O647" s="211">
        <f t="shared" si="294"/>
        <v>850</v>
      </c>
      <c r="P647" s="212">
        <f t="shared" si="291"/>
        <v>850</v>
      </c>
      <c r="Q647" s="180"/>
      <c r="R647" s="180"/>
      <c r="S647" s="184">
        <v>16</v>
      </c>
      <c r="T647" s="184">
        <v>25</v>
      </c>
      <c r="U647" s="184">
        <f t="shared" si="295"/>
        <v>79</v>
      </c>
      <c r="V647" s="204">
        <f t="shared" si="296"/>
        <v>120</v>
      </c>
    </row>
    <row r="648" spans="1:22" ht="12">
      <c r="A648" s="180" t="str">
        <f t="shared" si="292"/>
        <v>LW13 11060Drewnopodobne</v>
      </c>
      <c r="B648" s="203" t="s">
        <v>97</v>
      </c>
      <c r="C648" s="168" t="s">
        <v>432</v>
      </c>
      <c r="D648" s="204">
        <v>110</v>
      </c>
      <c r="E648" s="182">
        <v>60</v>
      </c>
      <c r="F648" s="219" t="s">
        <v>2450</v>
      </c>
      <c r="G648" s="206" t="str">
        <f t="shared" si="284"/>
        <v>45,91</v>
      </c>
      <c r="H648" s="206" t="str">
        <f t="shared" si="290"/>
        <v>45,91</v>
      </c>
      <c r="I648" s="206">
        <f t="shared" si="298"/>
        <v>48.91</v>
      </c>
      <c r="J648" s="216"/>
      <c r="K648" s="207">
        <f t="shared" si="293"/>
        <v>797</v>
      </c>
      <c r="L648" s="214">
        <f t="shared" si="288"/>
        <v>797</v>
      </c>
      <c r="M648" s="209">
        <v>1</v>
      </c>
      <c r="N648" s="210">
        <v>60</v>
      </c>
      <c r="O648" s="211">
        <f t="shared" si="294"/>
        <v>857</v>
      </c>
      <c r="P648" s="212">
        <f t="shared" si="291"/>
        <v>857</v>
      </c>
      <c r="Q648" s="180"/>
      <c r="R648" s="180"/>
      <c r="S648" s="184">
        <v>16</v>
      </c>
      <c r="T648" s="184">
        <v>25</v>
      </c>
      <c r="U648" s="184">
        <f t="shared" si="295"/>
        <v>79</v>
      </c>
      <c r="V648" s="204">
        <f t="shared" si="296"/>
        <v>120</v>
      </c>
    </row>
    <row r="649" spans="1:22" ht="12">
      <c r="A649" s="180" t="str">
        <f t="shared" si="292"/>
        <v>LW14 11060Drewnopodobne</v>
      </c>
      <c r="B649" s="203" t="s">
        <v>98</v>
      </c>
      <c r="C649" s="168" t="s">
        <v>432</v>
      </c>
      <c r="D649" s="204">
        <v>110</v>
      </c>
      <c r="E649" s="182">
        <v>60</v>
      </c>
      <c r="F649" s="219" t="s">
        <v>2451</v>
      </c>
      <c r="G649" s="206" t="str">
        <f t="shared" si="284"/>
        <v>48,01</v>
      </c>
      <c r="H649" s="206" t="str">
        <f t="shared" ref="H649" si="299">MID(G649,1,5)</f>
        <v>48,01</v>
      </c>
      <c r="I649" s="206">
        <f t="shared" si="298"/>
        <v>51.01</v>
      </c>
      <c r="J649" s="216"/>
      <c r="K649" s="207">
        <f t="shared" si="293"/>
        <v>877</v>
      </c>
      <c r="L649" s="214">
        <f t="shared" si="288"/>
        <v>877</v>
      </c>
      <c r="M649" s="209">
        <v>1</v>
      </c>
      <c r="N649" s="210">
        <v>60</v>
      </c>
      <c r="O649" s="211">
        <f t="shared" si="294"/>
        <v>937</v>
      </c>
      <c r="P649" s="212">
        <f t="shared" si="291"/>
        <v>937</v>
      </c>
      <c r="Q649" s="180"/>
      <c r="R649" s="180"/>
      <c r="S649" s="184">
        <v>16</v>
      </c>
      <c r="T649" s="184">
        <v>25</v>
      </c>
      <c r="U649" s="184">
        <f t="shared" si="295"/>
        <v>124</v>
      </c>
      <c r="V649" s="204">
        <f t="shared" si="296"/>
        <v>165</v>
      </c>
    </row>
    <row r="650" spans="1:22" ht="12">
      <c r="A650" s="180" t="str">
        <f t="shared" si="292"/>
        <v>LW15 11060Drewnopodobne</v>
      </c>
      <c r="B650" s="203" t="s">
        <v>99</v>
      </c>
      <c r="C650" s="168" t="s">
        <v>432</v>
      </c>
      <c r="D650" s="204">
        <v>110</v>
      </c>
      <c r="E650" s="182">
        <v>60</v>
      </c>
      <c r="F650" s="219" t="s">
        <v>2452</v>
      </c>
      <c r="G650" s="206" t="str">
        <f t="shared" si="284"/>
        <v>43,37</v>
      </c>
      <c r="H650" s="206" t="str">
        <f t="shared" ref="H650" si="300">MID(G650,1,5)</f>
        <v>43,37</v>
      </c>
      <c r="I650" s="206">
        <f t="shared" si="298"/>
        <v>46.37</v>
      </c>
      <c r="J650" s="216"/>
      <c r="K650" s="207">
        <f t="shared" si="293"/>
        <v>656.5</v>
      </c>
      <c r="L650" s="214">
        <f t="shared" si="288"/>
        <v>657</v>
      </c>
      <c r="M650" s="209">
        <v>1</v>
      </c>
      <c r="N650" s="210">
        <v>60</v>
      </c>
      <c r="O650" s="211">
        <f t="shared" si="294"/>
        <v>717</v>
      </c>
      <c r="P650" s="212">
        <f t="shared" si="291"/>
        <v>717</v>
      </c>
      <c r="Q650" s="180"/>
      <c r="R650" s="180"/>
      <c r="S650" s="184">
        <v>16</v>
      </c>
      <c r="T650" s="184">
        <v>25</v>
      </c>
      <c r="U650" s="184">
        <f t="shared" si="295"/>
        <v>79</v>
      </c>
      <c r="V650" s="204">
        <f t="shared" si="296"/>
        <v>120</v>
      </c>
    </row>
    <row r="651" spans="1:22" ht="12">
      <c r="A651" s="180" t="str">
        <f t="shared" si="292"/>
        <v>LW16 11060Drewnopodobne</v>
      </c>
      <c r="B651" s="203" t="s">
        <v>100</v>
      </c>
      <c r="C651" s="168" t="s">
        <v>432</v>
      </c>
      <c r="D651" s="204">
        <v>110</v>
      </c>
      <c r="E651" s="182">
        <v>60</v>
      </c>
      <c r="F651" s="219" t="s">
        <v>2453</v>
      </c>
      <c r="G651" s="206" t="str">
        <f t="shared" si="284"/>
        <v>45,49</v>
      </c>
      <c r="H651" s="206" t="str">
        <f t="shared" ref="H651" si="301">MID(G651,1,5)</f>
        <v>45,49</v>
      </c>
      <c r="I651" s="206">
        <f t="shared" si="298"/>
        <v>48.49</v>
      </c>
      <c r="J651" s="216"/>
      <c r="K651" s="207">
        <f t="shared" si="293"/>
        <v>782.5</v>
      </c>
      <c r="L651" s="214">
        <f t="shared" si="288"/>
        <v>783</v>
      </c>
      <c r="M651" s="209">
        <v>1</v>
      </c>
      <c r="N651" s="210">
        <v>60</v>
      </c>
      <c r="O651" s="211">
        <f t="shared" si="294"/>
        <v>843</v>
      </c>
      <c r="P651" s="212">
        <f t="shared" si="291"/>
        <v>843</v>
      </c>
      <c r="Q651" s="180"/>
      <c r="R651" s="180"/>
      <c r="S651" s="184">
        <v>16</v>
      </c>
      <c r="T651" s="184">
        <v>25</v>
      </c>
      <c r="U651" s="184">
        <f t="shared" si="295"/>
        <v>79</v>
      </c>
      <c r="V651" s="204">
        <f t="shared" si="296"/>
        <v>120</v>
      </c>
    </row>
    <row r="652" spans="1:22" ht="12">
      <c r="A652" s="180" t="str">
        <f t="shared" si="292"/>
        <v>LW17 11060Drewnopodobne</v>
      </c>
      <c r="B652" s="203" t="s">
        <v>101</v>
      </c>
      <c r="C652" s="168" t="s">
        <v>432</v>
      </c>
      <c r="D652" s="204">
        <v>110</v>
      </c>
      <c r="E652" s="182">
        <v>60</v>
      </c>
      <c r="F652" s="219" t="s">
        <v>2454</v>
      </c>
      <c r="G652" s="206" t="str">
        <f t="shared" si="284"/>
        <v>46,74</v>
      </c>
      <c r="H652" s="206" t="str">
        <f t="shared" ref="H652" si="302">MID(G652,1,5)</f>
        <v>46,74</v>
      </c>
      <c r="I652" s="206">
        <f t="shared" si="298"/>
        <v>49.74</v>
      </c>
      <c r="J652" s="216"/>
      <c r="K652" s="207">
        <f t="shared" si="293"/>
        <v>870.5</v>
      </c>
      <c r="L652" s="214">
        <f t="shared" si="288"/>
        <v>871</v>
      </c>
      <c r="M652" s="209">
        <v>1</v>
      </c>
      <c r="N652" s="210">
        <v>60</v>
      </c>
      <c r="O652" s="211">
        <f t="shared" si="294"/>
        <v>931</v>
      </c>
      <c r="P652" s="212">
        <f t="shared" si="291"/>
        <v>931</v>
      </c>
      <c r="Q652" s="180"/>
      <c r="R652" s="180"/>
      <c r="S652" s="184">
        <v>16</v>
      </c>
      <c r="T652" s="184">
        <v>25</v>
      </c>
      <c r="U652" s="184">
        <f t="shared" si="295"/>
        <v>79</v>
      </c>
      <c r="V652" s="204">
        <f t="shared" si="296"/>
        <v>120</v>
      </c>
    </row>
    <row r="653" spans="1:22" ht="12">
      <c r="A653" s="180" t="str">
        <f t="shared" si="292"/>
        <v>LW18 11060Drewnopodobne</v>
      </c>
      <c r="B653" s="203" t="s">
        <v>102</v>
      </c>
      <c r="C653" s="168" t="s">
        <v>432</v>
      </c>
      <c r="D653" s="204">
        <v>110</v>
      </c>
      <c r="E653" s="182">
        <v>60</v>
      </c>
      <c r="F653" s="219" t="s">
        <v>2455</v>
      </c>
      <c r="G653" s="206" t="str">
        <f t="shared" si="284"/>
        <v>48,84</v>
      </c>
      <c r="H653" s="206" t="str">
        <f t="shared" ref="H653" si="303">MID(G653,1,5)</f>
        <v>48,84</v>
      </c>
      <c r="I653" s="206">
        <f t="shared" si="298"/>
        <v>51.84</v>
      </c>
      <c r="J653" s="216"/>
      <c r="K653" s="207">
        <f t="shared" si="293"/>
        <v>915</v>
      </c>
      <c r="L653" s="214">
        <f t="shared" si="288"/>
        <v>915</v>
      </c>
      <c r="M653" s="209">
        <v>1</v>
      </c>
      <c r="N653" s="210">
        <v>60</v>
      </c>
      <c r="O653" s="211">
        <f t="shared" si="294"/>
        <v>975</v>
      </c>
      <c r="P653" s="212">
        <f t="shared" si="291"/>
        <v>975</v>
      </c>
      <c r="Q653" s="180"/>
      <c r="R653" s="180"/>
      <c r="S653" s="184">
        <v>16</v>
      </c>
      <c r="T653" s="184">
        <v>25</v>
      </c>
      <c r="U653" s="184">
        <f t="shared" si="295"/>
        <v>124</v>
      </c>
      <c r="V653" s="204">
        <f t="shared" si="296"/>
        <v>165</v>
      </c>
    </row>
    <row r="654" spans="1:22" ht="12">
      <c r="A654" s="180" t="str">
        <f t="shared" si="292"/>
        <v>LW19 11060Drewnopodobne</v>
      </c>
      <c r="B654" s="203" t="s">
        <v>103</v>
      </c>
      <c r="C654" s="168" t="s">
        <v>432</v>
      </c>
      <c r="D654" s="204">
        <v>110</v>
      </c>
      <c r="E654" s="182">
        <v>60</v>
      </c>
      <c r="F654" s="219" t="s">
        <v>2456</v>
      </c>
      <c r="G654" s="206" t="str">
        <f t="shared" si="284"/>
        <v>44,23</v>
      </c>
      <c r="H654" s="206" t="str">
        <f t="shared" ref="H654" si="304">MID(G654,1,5)</f>
        <v>44,23</v>
      </c>
      <c r="I654" s="206">
        <f t="shared" si="298"/>
        <v>47.23</v>
      </c>
      <c r="J654" s="216"/>
      <c r="K654" s="207">
        <f t="shared" si="293"/>
        <v>738</v>
      </c>
      <c r="L654" s="214">
        <f t="shared" si="288"/>
        <v>738</v>
      </c>
      <c r="M654" s="209">
        <v>1</v>
      </c>
      <c r="N654" s="210">
        <v>60</v>
      </c>
      <c r="O654" s="211">
        <f t="shared" si="294"/>
        <v>798</v>
      </c>
      <c r="P654" s="212">
        <f t="shared" si="291"/>
        <v>798</v>
      </c>
      <c r="Q654" s="180"/>
      <c r="R654" s="180"/>
      <c r="S654" s="184">
        <v>16</v>
      </c>
      <c r="T654" s="184">
        <v>25</v>
      </c>
      <c r="U654" s="184">
        <f t="shared" si="295"/>
        <v>79</v>
      </c>
      <c r="V654" s="204">
        <f t="shared" si="296"/>
        <v>120</v>
      </c>
    </row>
    <row r="655" spans="1:22" ht="12">
      <c r="A655" s="180" t="str">
        <f t="shared" si="292"/>
        <v>LW20 11060Drewnopodobne</v>
      </c>
      <c r="B655" s="203" t="s">
        <v>105</v>
      </c>
      <c r="C655" s="168" t="s">
        <v>432</v>
      </c>
      <c r="D655" s="204">
        <v>110</v>
      </c>
      <c r="E655" s="182">
        <v>60</v>
      </c>
      <c r="F655" s="219" t="s">
        <v>2141</v>
      </c>
      <c r="G655" s="206" t="str">
        <f t="shared" si="284"/>
        <v>46,36</v>
      </c>
      <c r="H655" s="206" t="str">
        <f t="shared" ref="H655" si="305">MID(G655,1,5)</f>
        <v>46,36</v>
      </c>
      <c r="I655" s="206">
        <f t="shared" si="298"/>
        <v>49.36</v>
      </c>
      <c r="J655" s="216"/>
      <c r="K655" s="207">
        <f t="shared" si="293"/>
        <v>818.5</v>
      </c>
      <c r="L655" s="214">
        <f t="shared" si="288"/>
        <v>819</v>
      </c>
      <c r="M655" s="209">
        <v>1</v>
      </c>
      <c r="N655" s="210">
        <v>60</v>
      </c>
      <c r="O655" s="211">
        <f t="shared" si="294"/>
        <v>879</v>
      </c>
      <c r="P655" s="212">
        <f t="shared" si="291"/>
        <v>879</v>
      </c>
      <c r="Q655" s="180"/>
      <c r="R655" s="180"/>
      <c r="S655" s="184">
        <v>16</v>
      </c>
      <c r="T655" s="184">
        <v>25</v>
      </c>
      <c r="U655" s="184">
        <f t="shared" si="295"/>
        <v>79</v>
      </c>
      <c r="V655" s="204">
        <f t="shared" si="296"/>
        <v>120</v>
      </c>
    </row>
    <row r="656" spans="1:22" ht="12">
      <c r="A656" s="180" t="str">
        <f t="shared" si="292"/>
        <v>LW2511060Drewnopodobne</v>
      </c>
      <c r="B656" s="217" t="s">
        <v>559</v>
      </c>
      <c r="C656" s="168" t="s">
        <v>432</v>
      </c>
      <c r="D656" s="204">
        <v>110</v>
      </c>
      <c r="E656" s="182">
        <v>60</v>
      </c>
      <c r="F656" s="219" t="s">
        <v>2457</v>
      </c>
      <c r="G656" s="206" t="str">
        <f t="shared" si="284"/>
        <v>35,91</v>
      </c>
      <c r="H656" s="206" t="str">
        <f t="shared" ref="H656" si="306">MID(G656,1,5)</f>
        <v>35,91</v>
      </c>
      <c r="I656" s="206">
        <f t="shared" ref="I656:I669" si="307">H656+3</f>
        <v>38.909999999999997</v>
      </c>
      <c r="J656" s="216"/>
      <c r="K656" s="207">
        <f t="shared" si="293"/>
        <v>648</v>
      </c>
      <c r="L656" s="214">
        <f t="shared" si="288"/>
        <v>648</v>
      </c>
      <c r="M656" s="209">
        <v>1</v>
      </c>
      <c r="N656" s="210">
        <v>60</v>
      </c>
      <c r="O656" s="211">
        <f t="shared" si="294"/>
        <v>708</v>
      </c>
      <c r="P656" s="212">
        <f t="shared" si="291"/>
        <v>708</v>
      </c>
      <c r="Q656" s="180"/>
      <c r="R656" s="180"/>
      <c r="S656" s="184">
        <v>16</v>
      </c>
      <c r="T656" s="184">
        <v>25</v>
      </c>
      <c r="U656" s="184">
        <f t="shared" si="295"/>
        <v>69</v>
      </c>
      <c r="V656" s="204">
        <f t="shared" si="296"/>
        <v>110</v>
      </c>
    </row>
    <row r="657" spans="1:35" ht="12">
      <c r="A657" s="180" t="str">
        <f t="shared" si="292"/>
        <v>LW2611060Drewnopodobne</v>
      </c>
      <c r="B657" s="217" t="s">
        <v>560</v>
      </c>
      <c r="C657" s="168" t="s">
        <v>432</v>
      </c>
      <c r="D657" s="204">
        <v>110</v>
      </c>
      <c r="E657" s="182">
        <v>60</v>
      </c>
      <c r="F657" s="219" t="s">
        <v>2458</v>
      </c>
      <c r="G657" s="206" t="str">
        <f t="shared" si="284"/>
        <v>38,02</v>
      </c>
      <c r="H657" s="206" t="str">
        <f t="shared" ref="H657" si="308">MID(G657,1,5)</f>
        <v>38,02</v>
      </c>
      <c r="I657" s="206">
        <f t="shared" si="307"/>
        <v>41.02</v>
      </c>
      <c r="J657" s="216"/>
      <c r="K657" s="207">
        <f t="shared" si="293"/>
        <v>760.5</v>
      </c>
      <c r="L657" s="214">
        <f t="shared" si="288"/>
        <v>761</v>
      </c>
      <c r="M657" s="209">
        <v>1</v>
      </c>
      <c r="N657" s="210">
        <v>60</v>
      </c>
      <c r="O657" s="211">
        <f t="shared" si="294"/>
        <v>821</v>
      </c>
      <c r="P657" s="212">
        <f t="shared" si="291"/>
        <v>821</v>
      </c>
      <c r="Q657" s="180"/>
      <c r="R657" s="180"/>
      <c r="S657" s="184">
        <v>16</v>
      </c>
      <c r="T657" s="184">
        <v>25</v>
      </c>
      <c r="U657" s="184">
        <f t="shared" si="295"/>
        <v>79</v>
      </c>
      <c r="V657" s="204">
        <f t="shared" si="296"/>
        <v>120</v>
      </c>
    </row>
    <row r="658" spans="1:35" ht="12">
      <c r="A658" s="180" t="str">
        <f t="shared" si="292"/>
        <v>LW2711060Drewnopodobne</v>
      </c>
      <c r="B658" s="217" t="s">
        <v>1738</v>
      </c>
      <c r="C658" s="168" t="s">
        <v>432</v>
      </c>
      <c r="D658" s="204">
        <v>110</v>
      </c>
      <c r="E658" s="182">
        <v>60</v>
      </c>
      <c r="F658" s="219" t="s">
        <v>2459</v>
      </c>
      <c r="G658" s="206" t="str">
        <f t="shared" si="284"/>
        <v>39,41</v>
      </c>
      <c r="H658" s="206" t="str">
        <f t="shared" ref="H658" si="309">MID(G658,1,5)</f>
        <v>39,41</v>
      </c>
      <c r="I658" s="206">
        <f t="shared" si="307"/>
        <v>42.41</v>
      </c>
      <c r="J658" s="216"/>
      <c r="K658" s="207">
        <f t="shared" si="293"/>
        <v>740</v>
      </c>
      <c r="L658" s="214">
        <f t="shared" si="288"/>
        <v>740</v>
      </c>
      <c r="M658" s="209">
        <v>1</v>
      </c>
      <c r="N658" s="210">
        <v>60</v>
      </c>
      <c r="O658" s="211">
        <f t="shared" si="294"/>
        <v>800</v>
      </c>
      <c r="P658" s="212">
        <f t="shared" si="291"/>
        <v>800</v>
      </c>
      <c r="Q658" s="180"/>
      <c r="R658" s="180"/>
      <c r="S658" s="184">
        <v>16</v>
      </c>
      <c r="T658" s="184">
        <v>25</v>
      </c>
      <c r="U658" s="184">
        <f t="shared" si="295"/>
        <v>79</v>
      </c>
      <c r="V658" s="204">
        <f t="shared" si="296"/>
        <v>120</v>
      </c>
    </row>
    <row r="659" spans="1:35" ht="12">
      <c r="A659" s="180" t="str">
        <f t="shared" si="292"/>
        <v>LW2811060Drewnopodobne</v>
      </c>
      <c r="B659" s="217" t="s">
        <v>1739</v>
      </c>
      <c r="C659" s="168" t="s">
        <v>432</v>
      </c>
      <c r="D659" s="204">
        <v>110</v>
      </c>
      <c r="E659" s="182">
        <v>60</v>
      </c>
      <c r="F659" s="219" t="s">
        <v>2460</v>
      </c>
      <c r="G659" s="206" t="str">
        <f t="shared" si="284"/>
        <v>41,66</v>
      </c>
      <c r="H659" s="206" t="str">
        <f t="shared" ref="H659" si="310">MID(G659,1,5)</f>
        <v>41,66</v>
      </c>
      <c r="I659" s="206">
        <f t="shared" si="307"/>
        <v>44.66</v>
      </c>
      <c r="J659" s="216"/>
      <c r="K659" s="207">
        <f t="shared" si="293"/>
        <v>873</v>
      </c>
      <c r="L659" s="214">
        <f t="shared" si="288"/>
        <v>873</v>
      </c>
      <c r="M659" s="209">
        <v>1</v>
      </c>
      <c r="N659" s="210">
        <v>60</v>
      </c>
      <c r="O659" s="211">
        <f t="shared" si="294"/>
        <v>933</v>
      </c>
      <c r="P659" s="212">
        <f t="shared" si="291"/>
        <v>933</v>
      </c>
      <c r="Q659" s="180"/>
      <c r="R659" s="180"/>
      <c r="S659" s="184">
        <v>16</v>
      </c>
      <c r="T659" s="184">
        <v>25</v>
      </c>
      <c r="U659" s="184">
        <f t="shared" si="295"/>
        <v>79</v>
      </c>
      <c r="V659" s="204">
        <f t="shared" si="296"/>
        <v>120</v>
      </c>
    </row>
    <row r="660" spans="1:35" ht="12">
      <c r="A660" s="180" t="str">
        <f t="shared" si="292"/>
        <v>LW2911060Drewnopodobne</v>
      </c>
      <c r="B660" s="217" t="s">
        <v>1740</v>
      </c>
      <c r="C660" s="168" t="s">
        <v>432</v>
      </c>
      <c r="D660" s="204">
        <v>110</v>
      </c>
      <c r="E660" s="182">
        <v>60</v>
      </c>
      <c r="F660" s="219" t="s">
        <v>2461</v>
      </c>
      <c r="G660" s="206" t="str">
        <f t="shared" ref="G660:G669" si="311">LEFT(F660,FIND("kg",F660)-2)</f>
        <v>45,09</v>
      </c>
      <c r="H660" s="206" t="str">
        <f t="shared" ref="H660" si="312">MID(G660,1,5)</f>
        <v>45,09</v>
      </c>
      <c r="I660" s="206">
        <f t="shared" si="307"/>
        <v>48.09</v>
      </c>
      <c r="J660" s="216"/>
      <c r="K660" s="207">
        <f t="shared" si="293"/>
        <v>820.5</v>
      </c>
      <c r="L660" s="214">
        <f t="shared" si="288"/>
        <v>821</v>
      </c>
      <c r="M660" s="209">
        <v>1</v>
      </c>
      <c r="N660" s="210">
        <v>60</v>
      </c>
      <c r="O660" s="211">
        <f t="shared" si="294"/>
        <v>881</v>
      </c>
      <c r="P660" s="212">
        <f t="shared" si="291"/>
        <v>881</v>
      </c>
      <c r="Q660" s="180"/>
      <c r="R660" s="180"/>
      <c r="S660" s="184">
        <v>16</v>
      </c>
      <c r="T660" s="184">
        <v>25</v>
      </c>
      <c r="U660" s="184">
        <f t="shared" si="295"/>
        <v>79</v>
      </c>
      <c r="V660" s="204">
        <f t="shared" si="296"/>
        <v>120</v>
      </c>
    </row>
    <row r="661" spans="1:35" ht="12">
      <c r="A661" s="180" t="str">
        <f t="shared" si="292"/>
        <v>LW3011060Drewnopodobne</v>
      </c>
      <c r="B661" s="217" t="s">
        <v>1742</v>
      </c>
      <c r="C661" s="168" t="s">
        <v>432</v>
      </c>
      <c r="D661" s="204">
        <v>110</v>
      </c>
      <c r="E661" s="182">
        <v>60</v>
      </c>
      <c r="F661" s="219" t="s">
        <v>2462</v>
      </c>
      <c r="G661" s="206" t="str">
        <f t="shared" si="311"/>
        <v>47,34</v>
      </c>
      <c r="H661" s="206" t="str">
        <f t="shared" ref="H661" si="313">MID(G661,1,5)</f>
        <v>47,34</v>
      </c>
      <c r="I661" s="206">
        <f t="shared" si="307"/>
        <v>50.34</v>
      </c>
      <c r="J661" s="216"/>
      <c r="K661" s="207">
        <f t="shared" si="293"/>
        <v>994.5</v>
      </c>
      <c r="L661" s="214">
        <f t="shared" si="288"/>
        <v>995</v>
      </c>
      <c r="M661" s="209">
        <v>1</v>
      </c>
      <c r="N661" s="210">
        <v>60</v>
      </c>
      <c r="O661" s="211">
        <f t="shared" si="294"/>
        <v>1055</v>
      </c>
      <c r="P661" s="212">
        <f t="shared" si="291"/>
        <v>1055</v>
      </c>
      <c r="Q661" s="180"/>
      <c r="R661" s="180"/>
      <c r="S661" s="184">
        <v>16</v>
      </c>
      <c r="T661" s="184">
        <v>25</v>
      </c>
      <c r="U661" s="184">
        <f t="shared" si="295"/>
        <v>124</v>
      </c>
      <c r="V661" s="204">
        <f t="shared" si="296"/>
        <v>165</v>
      </c>
    </row>
    <row r="662" spans="1:35" ht="13.5" customHeight="1">
      <c r="A662" s="180" t="str">
        <f t="shared" si="292"/>
        <v>LW3111060Drewnopodobne</v>
      </c>
      <c r="B662" s="217" t="s">
        <v>1743</v>
      </c>
      <c r="C662" s="168" t="s">
        <v>432</v>
      </c>
      <c r="D662" s="204">
        <v>110</v>
      </c>
      <c r="E662" s="182">
        <v>60</v>
      </c>
      <c r="F662" s="219" t="s">
        <v>2463</v>
      </c>
      <c r="G662" s="206" t="str">
        <f t="shared" si="311"/>
        <v>49,31</v>
      </c>
      <c r="H662" s="206" t="str">
        <f t="shared" ref="H662" si="314">MID(G662,1,5)</f>
        <v>49,31</v>
      </c>
      <c r="I662" s="206">
        <f t="shared" si="307"/>
        <v>52.31</v>
      </c>
      <c r="J662" s="182"/>
      <c r="K662" s="207">
        <f t="shared" si="293"/>
        <v>968.5</v>
      </c>
      <c r="L662" s="214">
        <f t="shared" si="288"/>
        <v>969</v>
      </c>
      <c r="M662" s="209">
        <v>1</v>
      </c>
      <c r="N662" s="210">
        <v>60</v>
      </c>
      <c r="O662" s="211">
        <f t="shared" si="294"/>
        <v>1029</v>
      </c>
      <c r="P662" s="212">
        <f t="shared" si="291"/>
        <v>1029</v>
      </c>
      <c r="Q662" s="180"/>
      <c r="R662" s="180"/>
      <c r="S662" s="184">
        <v>16</v>
      </c>
      <c r="T662" s="184">
        <v>25</v>
      </c>
      <c r="U662" s="184">
        <f t="shared" si="295"/>
        <v>124</v>
      </c>
      <c r="V662" s="204">
        <f t="shared" si="296"/>
        <v>165</v>
      </c>
    </row>
    <row r="663" spans="1:35" ht="12">
      <c r="A663" s="180" t="str">
        <f t="shared" si="292"/>
        <v>LW3211060Drewnopodobne</v>
      </c>
      <c r="B663" s="217" t="s">
        <v>1744</v>
      </c>
      <c r="C663" s="168" t="s">
        <v>432</v>
      </c>
      <c r="D663" s="204">
        <v>110</v>
      </c>
      <c r="E663" s="182">
        <v>60</v>
      </c>
      <c r="F663" s="219" t="s">
        <v>2464</v>
      </c>
      <c r="G663" s="206" t="str">
        <f t="shared" si="311"/>
        <v>51,56</v>
      </c>
      <c r="H663" s="206" t="str">
        <f t="shared" ref="H663" si="315">MID(G663,1,5)</f>
        <v>51,56</v>
      </c>
      <c r="I663" s="206">
        <f t="shared" si="307"/>
        <v>54.56</v>
      </c>
      <c r="J663" s="216"/>
      <c r="K663" s="207">
        <f t="shared" si="293"/>
        <v>1104.5</v>
      </c>
      <c r="L663" s="214">
        <f t="shared" si="288"/>
        <v>1105</v>
      </c>
      <c r="M663" s="209">
        <v>1</v>
      </c>
      <c r="N663" s="210">
        <v>60</v>
      </c>
      <c r="O663" s="211">
        <f t="shared" si="294"/>
        <v>1165</v>
      </c>
      <c r="P663" s="212">
        <f t="shared" si="291"/>
        <v>1165</v>
      </c>
      <c r="Q663" s="180"/>
      <c r="R663" s="180"/>
      <c r="S663" s="184">
        <v>16</v>
      </c>
      <c r="T663" s="184">
        <v>25</v>
      </c>
      <c r="U663" s="184">
        <f t="shared" si="295"/>
        <v>124</v>
      </c>
      <c r="V663" s="204">
        <f t="shared" si="296"/>
        <v>165</v>
      </c>
    </row>
    <row r="664" spans="1:35" ht="12">
      <c r="A664" s="180" t="str">
        <f t="shared" si="292"/>
        <v>LW3311060Drewnopodobne</v>
      </c>
      <c r="B664" s="217" t="s">
        <v>1745</v>
      </c>
      <c r="C664" s="168" t="s">
        <v>432</v>
      </c>
      <c r="D664" s="204">
        <v>110</v>
      </c>
      <c r="E664" s="182">
        <v>60</v>
      </c>
      <c r="F664" s="219" t="s">
        <v>2465</v>
      </c>
      <c r="G664" s="206" t="str">
        <f t="shared" si="311"/>
        <v>52,86</v>
      </c>
      <c r="H664" s="206" t="str">
        <f t="shared" ref="H664" si="316">MID(G664,1,5)</f>
        <v>52,86</v>
      </c>
      <c r="I664" s="206">
        <f t="shared" si="307"/>
        <v>55.86</v>
      </c>
      <c r="J664" s="216"/>
      <c r="K664" s="207">
        <f t="shared" si="293"/>
        <v>943.5</v>
      </c>
      <c r="L664" s="214">
        <f t="shared" si="288"/>
        <v>944</v>
      </c>
      <c r="M664" s="209">
        <v>1</v>
      </c>
      <c r="N664" s="210">
        <v>60</v>
      </c>
      <c r="O664" s="211">
        <f t="shared" si="294"/>
        <v>1004</v>
      </c>
      <c r="P664" s="212">
        <f t="shared" si="291"/>
        <v>1004</v>
      </c>
      <c r="Q664" s="180"/>
      <c r="R664" s="180"/>
      <c r="S664" s="184">
        <v>16</v>
      </c>
      <c r="T664" s="184">
        <v>25</v>
      </c>
      <c r="U664" s="184">
        <f t="shared" si="295"/>
        <v>124</v>
      </c>
      <c r="V664" s="204">
        <f t="shared" si="296"/>
        <v>165</v>
      </c>
    </row>
    <row r="665" spans="1:35" ht="12">
      <c r="A665" s="180" t="str">
        <f t="shared" si="292"/>
        <v>LW3411060Drewnopodobne</v>
      </c>
      <c r="B665" s="217" t="s">
        <v>1746</v>
      </c>
      <c r="C665" s="168" t="s">
        <v>432</v>
      </c>
      <c r="D665" s="204">
        <v>110</v>
      </c>
      <c r="E665" s="182">
        <v>60</v>
      </c>
      <c r="F665" s="219" t="s">
        <v>2466</v>
      </c>
      <c r="G665" s="206" t="str">
        <f t="shared" si="311"/>
        <v>51,98</v>
      </c>
      <c r="H665" s="206" t="str">
        <f t="shared" ref="H665" si="317">MID(G665,1,5)</f>
        <v>51,98</v>
      </c>
      <c r="I665" s="206">
        <f t="shared" si="307"/>
        <v>54.98</v>
      </c>
      <c r="J665" s="216"/>
      <c r="K665" s="207">
        <f t="shared" si="293"/>
        <v>1111</v>
      </c>
      <c r="L665" s="214">
        <f t="shared" si="288"/>
        <v>1111</v>
      </c>
      <c r="M665" s="209">
        <v>1</v>
      </c>
      <c r="N665" s="210">
        <v>60</v>
      </c>
      <c r="O665" s="211">
        <f t="shared" si="294"/>
        <v>1171</v>
      </c>
      <c r="P665" s="212">
        <f t="shared" si="291"/>
        <v>1171</v>
      </c>
      <c r="Q665" s="180"/>
      <c r="R665" s="180"/>
      <c r="S665" s="184">
        <v>16</v>
      </c>
      <c r="T665" s="184">
        <v>25</v>
      </c>
      <c r="U665" s="184">
        <f t="shared" si="295"/>
        <v>124</v>
      </c>
      <c r="V665" s="204">
        <f t="shared" si="296"/>
        <v>165</v>
      </c>
    </row>
    <row r="666" spans="1:35" ht="12">
      <c r="A666" s="180" t="str">
        <f t="shared" si="292"/>
        <v>LW3511060Drewnopodobne</v>
      </c>
      <c r="B666" s="217" t="s">
        <v>1747</v>
      </c>
      <c r="C666" s="168" t="s">
        <v>432</v>
      </c>
      <c r="D666" s="204">
        <v>110</v>
      </c>
      <c r="E666" s="182">
        <v>60</v>
      </c>
      <c r="F666" s="219" t="s">
        <v>2467</v>
      </c>
      <c r="G666" s="206" t="str">
        <f t="shared" si="311"/>
        <v>44,33</v>
      </c>
      <c r="H666" s="206" t="str">
        <f t="shared" ref="H666" si="318">MID(G666,1,5)</f>
        <v>44,33</v>
      </c>
      <c r="I666" s="206">
        <f t="shared" si="307"/>
        <v>47.33</v>
      </c>
      <c r="J666" s="216"/>
      <c r="K666" s="207">
        <f t="shared" si="293"/>
        <v>746.5</v>
      </c>
      <c r="L666" s="214">
        <f t="shared" si="288"/>
        <v>747</v>
      </c>
      <c r="M666" s="209">
        <v>1</v>
      </c>
      <c r="N666" s="210">
        <v>60</v>
      </c>
      <c r="O666" s="211">
        <f t="shared" si="294"/>
        <v>807</v>
      </c>
      <c r="P666" s="212">
        <f t="shared" si="291"/>
        <v>807</v>
      </c>
      <c r="Q666" s="180"/>
      <c r="R666" s="180"/>
      <c r="S666" s="184">
        <v>16</v>
      </c>
      <c r="T666" s="184">
        <v>25</v>
      </c>
      <c r="U666" s="184">
        <f t="shared" si="295"/>
        <v>79</v>
      </c>
      <c r="V666" s="204">
        <f t="shared" si="296"/>
        <v>120</v>
      </c>
    </row>
    <row r="667" spans="1:35" ht="12">
      <c r="A667" s="180" t="str">
        <f t="shared" si="292"/>
        <v>LW3611060Drewnopodobne</v>
      </c>
      <c r="B667" s="217" t="s">
        <v>1748</v>
      </c>
      <c r="C667" s="168" t="s">
        <v>432</v>
      </c>
      <c r="D667" s="204">
        <v>110</v>
      </c>
      <c r="E667" s="182">
        <v>60</v>
      </c>
      <c r="F667" s="219" t="s">
        <v>2468</v>
      </c>
      <c r="G667" s="206" t="str">
        <f t="shared" si="311"/>
        <v>46,58</v>
      </c>
      <c r="H667" s="206" t="str">
        <f t="shared" ref="H667" si="319">MID(G667,1,5)</f>
        <v>46,58</v>
      </c>
      <c r="I667" s="206">
        <f t="shared" si="307"/>
        <v>49.58</v>
      </c>
      <c r="J667" s="216"/>
      <c r="K667" s="207">
        <f t="shared" si="293"/>
        <v>882.5</v>
      </c>
      <c r="L667" s="214">
        <f t="shared" si="288"/>
        <v>883</v>
      </c>
      <c r="M667" s="209">
        <v>1</v>
      </c>
      <c r="N667" s="210">
        <v>60</v>
      </c>
      <c r="O667" s="211">
        <f t="shared" si="294"/>
        <v>943</v>
      </c>
      <c r="P667" s="212">
        <f t="shared" si="291"/>
        <v>943</v>
      </c>
      <c r="Q667" s="180"/>
      <c r="R667" s="180"/>
      <c r="S667" s="184">
        <v>16</v>
      </c>
      <c r="T667" s="184">
        <v>25</v>
      </c>
      <c r="U667" s="184">
        <f t="shared" si="295"/>
        <v>79</v>
      </c>
      <c r="V667" s="204">
        <f t="shared" si="296"/>
        <v>120</v>
      </c>
    </row>
    <row r="668" spans="1:35" ht="12">
      <c r="A668" s="180" t="str">
        <f t="shared" si="292"/>
        <v>LW3711060Drewnopodobne</v>
      </c>
      <c r="B668" s="217" t="s">
        <v>1907</v>
      </c>
      <c r="C668" s="168" t="s">
        <v>432</v>
      </c>
      <c r="D668" s="204">
        <v>110</v>
      </c>
      <c r="E668" s="182">
        <v>60</v>
      </c>
      <c r="F668" s="219" t="s">
        <v>52</v>
      </c>
      <c r="G668" s="206" t="str">
        <f t="shared" si="311"/>
        <v>44,1</v>
      </c>
      <c r="H668" s="206" t="str">
        <f t="shared" ref="H668" si="320">MID(G668,1,5)</f>
        <v>44,1</v>
      </c>
      <c r="I668" s="206">
        <f t="shared" si="307"/>
        <v>47.1</v>
      </c>
      <c r="J668" s="216"/>
      <c r="K668" s="207">
        <f t="shared" si="293"/>
        <v>681</v>
      </c>
      <c r="L668" s="214">
        <f t="shared" si="288"/>
        <v>681</v>
      </c>
      <c r="M668" s="209">
        <v>1</v>
      </c>
      <c r="N668" s="210">
        <v>60</v>
      </c>
      <c r="O668" s="211">
        <f t="shared" si="294"/>
        <v>741</v>
      </c>
      <c r="P668" s="212">
        <f t="shared" si="291"/>
        <v>741</v>
      </c>
      <c r="Q668" s="180"/>
      <c r="R668" s="180"/>
      <c r="S668" s="184">
        <v>16</v>
      </c>
      <c r="T668" s="184">
        <v>25</v>
      </c>
      <c r="U668" s="184">
        <f t="shared" si="295"/>
        <v>79</v>
      </c>
      <c r="V668" s="204">
        <f t="shared" si="296"/>
        <v>120</v>
      </c>
    </row>
    <row r="669" spans="1:35" s="199" customFormat="1" ht="12">
      <c r="A669" s="180" t="str">
        <f t="shared" si="292"/>
        <v>LW3811060Drewnopodobne</v>
      </c>
      <c r="B669" s="217" t="s">
        <v>1978</v>
      </c>
      <c r="C669" s="168" t="s">
        <v>432</v>
      </c>
      <c r="D669" s="204">
        <v>110</v>
      </c>
      <c r="E669" s="182">
        <v>60</v>
      </c>
      <c r="F669" s="219" t="s">
        <v>2469</v>
      </c>
      <c r="G669" s="206" t="str">
        <f t="shared" si="311"/>
        <v>44,01</v>
      </c>
      <c r="H669" s="206" t="str">
        <f t="shared" ref="H669" si="321">MID(G669,1,5)</f>
        <v>44,01</v>
      </c>
      <c r="I669" s="206">
        <f t="shared" si="307"/>
        <v>47.01</v>
      </c>
      <c r="J669" s="216"/>
      <c r="K669" s="207">
        <f t="shared" si="293"/>
        <v>803</v>
      </c>
      <c r="L669" s="214">
        <f t="shared" si="288"/>
        <v>803</v>
      </c>
      <c r="M669" s="209">
        <v>1</v>
      </c>
      <c r="N669" s="210">
        <v>60</v>
      </c>
      <c r="O669" s="211">
        <f t="shared" si="294"/>
        <v>863</v>
      </c>
      <c r="P669" s="212">
        <f t="shared" si="291"/>
        <v>863</v>
      </c>
      <c r="Q669" s="180"/>
      <c r="R669" s="180"/>
      <c r="S669" s="184">
        <v>16</v>
      </c>
      <c r="T669" s="184">
        <v>25</v>
      </c>
      <c r="U669" s="184">
        <f t="shared" si="295"/>
        <v>79</v>
      </c>
      <c r="V669" s="204">
        <f t="shared" si="296"/>
        <v>120</v>
      </c>
    </row>
    <row r="670" spans="1:35" ht="12">
      <c r="A670" s="221" t="str">
        <f t="shared" ref="A670:A706" si="322">CONCATENATE(B670,D670,E670,C670)</f>
        <v>LW duble 1 11070Podstawowy</v>
      </c>
      <c r="B670" s="203" t="s">
        <v>90</v>
      </c>
      <c r="C670" s="168" t="s">
        <v>431</v>
      </c>
      <c r="D670" s="204">
        <v>110</v>
      </c>
      <c r="E670" s="182">
        <v>70</v>
      </c>
      <c r="F670" s="219" t="s">
        <v>2539</v>
      </c>
      <c r="G670" s="206" t="str">
        <f t="shared" ref="G670:G706" si="323">LEFT(F670,FIND("kg",F670)-2)</f>
        <v>49,71</v>
      </c>
      <c r="H670" s="206" t="str">
        <f t="shared" ref="H670:H732" si="324">MID(G670,1,5)</f>
        <v>49,71</v>
      </c>
      <c r="I670" s="206">
        <f t="shared" ref="I670" si="325">H670+3</f>
        <v>52.71</v>
      </c>
      <c r="J670" s="219" t="s">
        <v>2606</v>
      </c>
      <c r="K670" s="207" t="str">
        <f t="shared" ref="K670:K706" si="326">LEFT(J670,FIND("zł",J670)-2)</f>
        <v>739,10</v>
      </c>
      <c r="L670" s="208">
        <f t="shared" ref="L670:L706" si="327">ROUNDUP(K670,0)</f>
        <v>740</v>
      </c>
      <c r="M670" s="209">
        <v>1.25</v>
      </c>
      <c r="N670" s="210">
        <v>60</v>
      </c>
      <c r="O670" s="211">
        <f t="shared" ref="O670:O706" si="328">L670*M670+N670</f>
        <v>985</v>
      </c>
      <c r="P670" s="212">
        <f>INT(O670)</f>
        <v>985</v>
      </c>
      <c r="Q670" s="180"/>
      <c r="R670" s="180"/>
      <c r="S670" s="184">
        <v>16</v>
      </c>
      <c r="T670" s="184">
        <v>14</v>
      </c>
      <c r="U670" s="184">
        <f t="shared" ref="U670:U706" si="329">IF(I670&lt;=$AA$6,$AB$5,IF(I670&lt;=$AA$16,$AB$7,IF(I670&lt;=$AA$18,$AB$17,IF(I670&lt;=$AA$20,AB$19,$AB$21))))</f>
        <v>124</v>
      </c>
      <c r="V670" s="204">
        <f t="shared" ref="V670:V706" si="330">SUM(S670:U670)</f>
        <v>154</v>
      </c>
      <c r="Y670" s="199"/>
      <c r="Z670" s="199"/>
      <c r="AA670" s="201"/>
      <c r="AB670" s="202"/>
      <c r="AC670" s="199"/>
      <c r="AD670" s="202"/>
      <c r="AE670" s="199"/>
      <c r="AF670" s="199"/>
      <c r="AG670" s="199"/>
      <c r="AH670" s="199"/>
      <c r="AI670" s="199"/>
    </row>
    <row r="671" spans="1:35" ht="12">
      <c r="A671" s="180" t="str">
        <f t="shared" si="322"/>
        <v>LW duble 211070Podstawowy</v>
      </c>
      <c r="B671" s="203" t="s">
        <v>1749</v>
      </c>
      <c r="C671" s="168" t="s">
        <v>431</v>
      </c>
      <c r="D671" s="204">
        <v>110</v>
      </c>
      <c r="E671" s="182">
        <v>70</v>
      </c>
      <c r="F671" s="219" t="s">
        <v>2540</v>
      </c>
      <c r="G671" s="206" t="str">
        <f t="shared" si="323"/>
        <v>48,12</v>
      </c>
      <c r="H671" s="206" t="str">
        <f t="shared" si="324"/>
        <v>48,12</v>
      </c>
      <c r="I671" s="206">
        <f t="shared" ref="I671:I690" si="331">H671+3</f>
        <v>51.12</v>
      </c>
      <c r="J671" s="219" t="s">
        <v>2607</v>
      </c>
      <c r="K671" s="207" t="str">
        <f t="shared" si="326"/>
        <v>843,19</v>
      </c>
      <c r="L671" s="208">
        <f t="shared" si="327"/>
        <v>844</v>
      </c>
      <c r="M671" s="209">
        <v>1</v>
      </c>
      <c r="N671" s="210">
        <v>60</v>
      </c>
      <c r="O671" s="211">
        <f t="shared" si="328"/>
        <v>904</v>
      </c>
      <c r="P671" s="212">
        <f t="shared" ref="P671:P733" si="332">INT(O671)</f>
        <v>904</v>
      </c>
      <c r="Q671" s="180"/>
      <c r="R671" s="180"/>
      <c r="S671" s="184">
        <v>16</v>
      </c>
      <c r="T671" s="184">
        <v>14</v>
      </c>
      <c r="U671" s="184">
        <f t="shared" si="329"/>
        <v>124</v>
      </c>
      <c r="V671" s="204">
        <f t="shared" si="330"/>
        <v>154</v>
      </c>
      <c r="Y671" s="199"/>
      <c r="Z671" s="199"/>
      <c r="AA671" s="201"/>
      <c r="AB671" s="202"/>
      <c r="AC671" s="199"/>
      <c r="AD671" s="199"/>
      <c r="AE671" s="199"/>
      <c r="AF671" s="199"/>
      <c r="AG671" s="199"/>
      <c r="AH671" s="199"/>
      <c r="AI671" s="199"/>
    </row>
    <row r="672" spans="1:35" ht="12">
      <c r="A672" s="180" t="str">
        <f t="shared" si="322"/>
        <v>LW duble 311070Podstawowy</v>
      </c>
      <c r="B672" s="203" t="s">
        <v>1750</v>
      </c>
      <c r="C672" s="168" t="s">
        <v>431</v>
      </c>
      <c r="D672" s="204">
        <v>110</v>
      </c>
      <c r="E672" s="182">
        <v>70</v>
      </c>
      <c r="F672" s="219" t="s">
        <v>2541</v>
      </c>
      <c r="G672" s="206" t="str">
        <f t="shared" si="323"/>
        <v>53,63</v>
      </c>
      <c r="H672" s="206" t="str">
        <f t="shared" si="324"/>
        <v>53,63</v>
      </c>
      <c r="I672" s="206">
        <f t="shared" si="331"/>
        <v>56.63</v>
      </c>
      <c r="J672" s="219" t="s">
        <v>2608</v>
      </c>
      <c r="K672" s="207" t="str">
        <f t="shared" si="326"/>
        <v>1050,02</v>
      </c>
      <c r="L672" s="208">
        <f t="shared" si="327"/>
        <v>1051</v>
      </c>
      <c r="M672" s="209">
        <v>1</v>
      </c>
      <c r="N672" s="210">
        <v>60</v>
      </c>
      <c r="O672" s="211">
        <f t="shared" si="328"/>
        <v>1111</v>
      </c>
      <c r="P672" s="212">
        <f t="shared" si="332"/>
        <v>1111</v>
      </c>
      <c r="Q672" s="180"/>
      <c r="R672" s="180"/>
      <c r="S672" s="184">
        <v>16</v>
      </c>
      <c r="T672" s="184">
        <v>25</v>
      </c>
      <c r="U672" s="184">
        <f t="shared" si="329"/>
        <v>124</v>
      </c>
      <c r="V672" s="204">
        <f t="shared" si="330"/>
        <v>165</v>
      </c>
      <c r="Y672" s="199"/>
      <c r="Z672" s="199"/>
      <c r="AA672" s="201"/>
      <c r="AB672" s="202"/>
      <c r="AC672" s="199"/>
      <c r="AD672" s="199"/>
      <c r="AE672" s="199"/>
      <c r="AF672" s="199"/>
      <c r="AG672" s="199"/>
      <c r="AH672" s="199"/>
      <c r="AI672" s="199"/>
    </row>
    <row r="673" spans="1:35" ht="12">
      <c r="A673" s="180" t="str">
        <f t="shared" si="322"/>
        <v>LW1 11070Podstawowy</v>
      </c>
      <c r="B673" s="203" t="s">
        <v>93</v>
      </c>
      <c r="C673" s="168" t="s">
        <v>431</v>
      </c>
      <c r="D673" s="204">
        <v>110</v>
      </c>
      <c r="E673" s="182">
        <v>70</v>
      </c>
      <c r="F673" s="219" t="s">
        <v>2542</v>
      </c>
      <c r="G673" s="206" t="str">
        <f t="shared" si="323"/>
        <v>37,55</v>
      </c>
      <c r="H673" s="206" t="str">
        <f t="shared" si="324"/>
        <v>37,55</v>
      </c>
      <c r="I673" s="206">
        <f t="shared" si="331"/>
        <v>40.549999999999997</v>
      </c>
      <c r="J673" s="219" t="s">
        <v>2609</v>
      </c>
      <c r="K673" s="207" t="str">
        <f t="shared" si="326"/>
        <v>490,91</v>
      </c>
      <c r="L673" s="208">
        <f t="shared" si="327"/>
        <v>491</v>
      </c>
      <c r="M673" s="209">
        <v>1</v>
      </c>
      <c r="N673" s="210">
        <v>60</v>
      </c>
      <c r="O673" s="211">
        <f t="shared" si="328"/>
        <v>551</v>
      </c>
      <c r="P673" s="212">
        <f t="shared" si="332"/>
        <v>551</v>
      </c>
      <c r="Q673" s="180"/>
      <c r="R673" s="180"/>
      <c r="S673" s="184">
        <v>16</v>
      </c>
      <c r="T673" s="184">
        <v>25</v>
      </c>
      <c r="U673" s="184">
        <f t="shared" si="329"/>
        <v>79</v>
      </c>
      <c r="V673" s="204">
        <f t="shared" si="330"/>
        <v>120</v>
      </c>
      <c r="Y673" s="199"/>
      <c r="Z673" s="199"/>
      <c r="AA673" s="201"/>
      <c r="AB673" s="202"/>
      <c r="AC673" s="199"/>
      <c r="AD673" s="199"/>
      <c r="AE673" s="199"/>
      <c r="AF673" s="199"/>
      <c r="AG673" s="199"/>
      <c r="AH673" s="199"/>
      <c r="AI673" s="199"/>
    </row>
    <row r="674" spans="1:35" ht="12">
      <c r="A674" s="180" t="str">
        <f t="shared" si="322"/>
        <v>LW2 11070Podstawowy</v>
      </c>
      <c r="B674" s="203" t="s">
        <v>104</v>
      </c>
      <c r="C674" s="168" t="s">
        <v>431</v>
      </c>
      <c r="D674" s="204">
        <v>110</v>
      </c>
      <c r="E674" s="182">
        <v>70</v>
      </c>
      <c r="F674" s="219" t="s">
        <v>2543</v>
      </c>
      <c r="G674" s="206" t="str">
        <f t="shared" si="323"/>
        <v>38,81</v>
      </c>
      <c r="H674" s="206" t="str">
        <f t="shared" si="324"/>
        <v>38,81</v>
      </c>
      <c r="I674" s="206">
        <f t="shared" si="331"/>
        <v>41.81</v>
      </c>
      <c r="J674" s="219" t="s">
        <v>2610</v>
      </c>
      <c r="K674" s="207" t="str">
        <f t="shared" si="326"/>
        <v>534,56</v>
      </c>
      <c r="L674" s="208">
        <f t="shared" si="327"/>
        <v>535</v>
      </c>
      <c r="M674" s="209">
        <v>1</v>
      </c>
      <c r="N674" s="210">
        <v>60</v>
      </c>
      <c r="O674" s="211">
        <f t="shared" si="328"/>
        <v>595</v>
      </c>
      <c r="P674" s="212">
        <f t="shared" si="332"/>
        <v>595</v>
      </c>
      <c r="Q674" s="180"/>
      <c r="R674" s="180"/>
      <c r="S674" s="184">
        <v>16</v>
      </c>
      <c r="T674" s="184">
        <v>25</v>
      </c>
      <c r="U674" s="184">
        <f t="shared" si="329"/>
        <v>79</v>
      </c>
      <c r="V674" s="204">
        <f t="shared" si="330"/>
        <v>120</v>
      </c>
      <c r="Y674" s="199"/>
      <c r="Z674" s="199"/>
      <c r="AA674" s="199"/>
      <c r="AB674" s="199"/>
      <c r="AC674" s="199"/>
      <c r="AD674" s="199"/>
      <c r="AE674" s="199"/>
      <c r="AF674" s="199"/>
      <c r="AG674" s="199"/>
      <c r="AH674" s="199"/>
      <c r="AI674" s="199"/>
    </row>
    <row r="675" spans="1:35" ht="12">
      <c r="A675" s="180" t="str">
        <f t="shared" si="322"/>
        <v>LW3 11070Podstawowy</v>
      </c>
      <c r="B675" s="203" t="s">
        <v>106</v>
      </c>
      <c r="C675" s="168" t="s">
        <v>431</v>
      </c>
      <c r="D675" s="204">
        <v>110</v>
      </c>
      <c r="E675" s="182">
        <v>70</v>
      </c>
      <c r="F675" s="219" t="s">
        <v>30</v>
      </c>
      <c r="G675" s="206" t="str">
        <f t="shared" si="323"/>
        <v>41,61</v>
      </c>
      <c r="H675" s="206" t="str">
        <f t="shared" si="324"/>
        <v>41,61</v>
      </c>
      <c r="I675" s="206">
        <f t="shared" si="331"/>
        <v>44.61</v>
      </c>
      <c r="J675" s="219" t="s">
        <v>2611</v>
      </c>
      <c r="K675" s="207" t="str">
        <f t="shared" si="326"/>
        <v>565,40</v>
      </c>
      <c r="L675" s="208">
        <f t="shared" si="327"/>
        <v>566</v>
      </c>
      <c r="M675" s="209">
        <v>1.08</v>
      </c>
      <c r="N675" s="210">
        <v>60</v>
      </c>
      <c r="O675" s="211">
        <f t="shared" si="328"/>
        <v>671.28000000000009</v>
      </c>
      <c r="P675" s="212">
        <f t="shared" si="332"/>
        <v>671</v>
      </c>
      <c r="Q675" s="180"/>
      <c r="R675" s="180"/>
      <c r="S675" s="184">
        <v>16</v>
      </c>
      <c r="T675" s="184">
        <v>25</v>
      </c>
      <c r="U675" s="184">
        <f t="shared" si="329"/>
        <v>79</v>
      </c>
      <c r="V675" s="204">
        <f t="shared" si="330"/>
        <v>120</v>
      </c>
      <c r="Y675" s="199"/>
      <c r="Z675" s="199"/>
      <c r="AA675" s="199"/>
      <c r="AB675" s="199"/>
      <c r="AC675" s="199"/>
      <c r="AD675" s="199"/>
      <c r="AE675" s="199"/>
      <c r="AF675" s="199"/>
      <c r="AG675" s="199"/>
      <c r="AH675" s="199"/>
      <c r="AI675" s="199"/>
    </row>
    <row r="676" spans="1:35" ht="12">
      <c r="A676" s="180" t="str">
        <f t="shared" si="322"/>
        <v>LW4 11070Podstawowy</v>
      </c>
      <c r="B676" s="203" t="s">
        <v>107</v>
      </c>
      <c r="C676" s="168" t="s">
        <v>431</v>
      </c>
      <c r="D676" s="204">
        <v>110</v>
      </c>
      <c r="E676" s="182">
        <v>70</v>
      </c>
      <c r="F676" s="219" t="s">
        <v>2544</v>
      </c>
      <c r="G676" s="206" t="str">
        <f t="shared" si="323"/>
        <v>45,18</v>
      </c>
      <c r="H676" s="206" t="str">
        <f t="shared" si="324"/>
        <v>45,18</v>
      </c>
      <c r="I676" s="206">
        <f t="shared" si="331"/>
        <v>48.18</v>
      </c>
      <c r="J676" s="219" t="s">
        <v>2612</v>
      </c>
      <c r="K676" s="207" t="str">
        <f t="shared" si="326"/>
        <v>638,11</v>
      </c>
      <c r="L676" s="208">
        <f t="shared" si="327"/>
        <v>639</v>
      </c>
      <c r="M676" s="209">
        <v>1</v>
      </c>
      <c r="N676" s="210">
        <v>60</v>
      </c>
      <c r="O676" s="211">
        <f t="shared" si="328"/>
        <v>699</v>
      </c>
      <c r="P676" s="212">
        <f t="shared" si="332"/>
        <v>699</v>
      </c>
      <c r="Q676" s="180"/>
      <c r="R676" s="180"/>
      <c r="S676" s="184">
        <v>16</v>
      </c>
      <c r="T676" s="184">
        <v>25</v>
      </c>
      <c r="U676" s="184">
        <f t="shared" si="329"/>
        <v>79</v>
      </c>
      <c r="V676" s="204">
        <f t="shared" si="330"/>
        <v>120</v>
      </c>
      <c r="Y676" s="199"/>
      <c r="Z676" s="199"/>
      <c r="AA676" s="199"/>
      <c r="AB676" s="199"/>
      <c r="AC676" s="199"/>
      <c r="AD676" s="199"/>
      <c r="AE676" s="199"/>
      <c r="AF676" s="199"/>
      <c r="AG676" s="199"/>
      <c r="AH676" s="199"/>
      <c r="AI676" s="199"/>
    </row>
    <row r="677" spans="1:35" ht="12">
      <c r="A677" s="180" t="str">
        <f t="shared" si="322"/>
        <v>LW5 11070Podstawowy</v>
      </c>
      <c r="B677" s="203" t="s">
        <v>108</v>
      </c>
      <c r="C677" s="168" t="s">
        <v>431</v>
      </c>
      <c r="D677" s="204">
        <v>110</v>
      </c>
      <c r="E677" s="182">
        <v>70</v>
      </c>
      <c r="F677" s="219" t="s">
        <v>2545</v>
      </c>
      <c r="G677" s="206" t="str">
        <f t="shared" si="323"/>
        <v>46,52</v>
      </c>
      <c r="H677" s="206" t="str">
        <f t="shared" si="324"/>
        <v>46,52</v>
      </c>
      <c r="I677" s="206">
        <f t="shared" si="331"/>
        <v>49.52</v>
      </c>
      <c r="J677" s="219" t="s">
        <v>2613</v>
      </c>
      <c r="K677" s="207" t="str">
        <f t="shared" si="326"/>
        <v>676,35</v>
      </c>
      <c r="L677" s="208">
        <f t="shared" si="327"/>
        <v>677</v>
      </c>
      <c r="M677" s="209">
        <v>1</v>
      </c>
      <c r="N677" s="210">
        <v>60</v>
      </c>
      <c r="O677" s="211">
        <f t="shared" si="328"/>
        <v>737</v>
      </c>
      <c r="P677" s="212">
        <f t="shared" si="332"/>
        <v>737</v>
      </c>
      <c r="Q677" s="180"/>
      <c r="R677" s="180"/>
      <c r="S677" s="184">
        <v>16</v>
      </c>
      <c r="T677" s="184">
        <v>25</v>
      </c>
      <c r="U677" s="184">
        <f t="shared" si="329"/>
        <v>79</v>
      </c>
      <c r="V677" s="204">
        <f t="shared" si="330"/>
        <v>120</v>
      </c>
      <c r="Y677" s="199"/>
      <c r="Z677" s="199"/>
      <c r="AA677" s="199"/>
      <c r="AB677" s="199"/>
      <c r="AC677" s="199"/>
      <c r="AD677" s="199"/>
      <c r="AE677" s="199"/>
      <c r="AF677" s="199"/>
      <c r="AG677" s="199"/>
      <c r="AH677" s="199"/>
      <c r="AI677" s="199"/>
    </row>
    <row r="678" spans="1:35" ht="12">
      <c r="A678" s="180" t="str">
        <f t="shared" si="322"/>
        <v>LW6 11070Podstawowy</v>
      </c>
      <c r="B678" s="203" t="s">
        <v>109</v>
      </c>
      <c r="C678" s="168" t="s">
        <v>431</v>
      </c>
      <c r="D678" s="204">
        <v>110</v>
      </c>
      <c r="E678" s="182">
        <v>70</v>
      </c>
      <c r="F678" s="219" t="s">
        <v>2546</v>
      </c>
      <c r="G678" s="206" t="str">
        <f t="shared" si="323"/>
        <v>48,62</v>
      </c>
      <c r="H678" s="206" t="str">
        <f t="shared" si="324"/>
        <v>48,62</v>
      </c>
      <c r="I678" s="206">
        <f t="shared" si="331"/>
        <v>51.62</v>
      </c>
      <c r="J678" s="219" t="s">
        <v>2614</v>
      </c>
      <c r="K678" s="207" t="str">
        <f t="shared" si="326"/>
        <v>731,76</v>
      </c>
      <c r="L678" s="208">
        <f t="shared" si="327"/>
        <v>732</v>
      </c>
      <c r="M678" s="209">
        <v>1</v>
      </c>
      <c r="N678" s="210">
        <v>60</v>
      </c>
      <c r="O678" s="211">
        <f t="shared" si="328"/>
        <v>792</v>
      </c>
      <c r="P678" s="212">
        <f t="shared" si="332"/>
        <v>792</v>
      </c>
      <c r="Q678" s="180"/>
      <c r="R678" s="180"/>
      <c r="S678" s="184">
        <v>16</v>
      </c>
      <c r="T678" s="184">
        <v>25</v>
      </c>
      <c r="U678" s="184">
        <f t="shared" si="329"/>
        <v>124</v>
      </c>
      <c r="V678" s="204">
        <f t="shared" si="330"/>
        <v>165</v>
      </c>
    </row>
    <row r="679" spans="1:35" ht="12">
      <c r="A679" s="180" t="str">
        <f t="shared" si="322"/>
        <v>LW7 11070Podstawowy</v>
      </c>
      <c r="B679" s="203" t="s">
        <v>110</v>
      </c>
      <c r="C679" s="168" t="s">
        <v>431</v>
      </c>
      <c r="D679" s="204">
        <v>110</v>
      </c>
      <c r="E679" s="182">
        <v>70</v>
      </c>
      <c r="F679" s="219" t="s">
        <v>2547</v>
      </c>
      <c r="G679" s="206" t="str">
        <f t="shared" si="323"/>
        <v>44,74</v>
      </c>
      <c r="H679" s="206" t="str">
        <f t="shared" si="324"/>
        <v>44,74</v>
      </c>
      <c r="I679" s="206">
        <f t="shared" si="331"/>
        <v>47.74</v>
      </c>
      <c r="J679" s="219" t="s">
        <v>2615</v>
      </c>
      <c r="K679" s="207" t="str">
        <f t="shared" si="326"/>
        <v>640,55</v>
      </c>
      <c r="L679" s="208">
        <f t="shared" si="327"/>
        <v>641</v>
      </c>
      <c r="M679" s="209">
        <v>1</v>
      </c>
      <c r="N679" s="210">
        <v>60</v>
      </c>
      <c r="O679" s="211">
        <f t="shared" si="328"/>
        <v>701</v>
      </c>
      <c r="P679" s="212">
        <f t="shared" si="332"/>
        <v>701</v>
      </c>
      <c r="Q679" s="180"/>
      <c r="R679" s="180"/>
      <c r="S679" s="184">
        <v>16</v>
      </c>
      <c r="T679" s="184">
        <v>25</v>
      </c>
      <c r="U679" s="184">
        <f t="shared" si="329"/>
        <v>79</v>
      </c>
      <c r="V679" s="204">
        <f t="shared" si="330"/>
        <v>120</v>
      </c>
    </row>
    <row r="680" spans="1:35" ht="12">
      <c r="A680" s="180" t="str">
        <f t="shared" si="322"/>
        <v>LW8 11070Podstawowy</v>
      </c>
      <c r="B680" s="203" t="s">
        <v>111</v>
      </c>
      <c r="C680" s="168" t="s">
        <v>431</v>
      </c>
      <c r="D680" s="204">
        <v>110</v>
      </c>
      <c r="E680" s="182">
        <v>70</v>
      </c>
      <c r="F680" s="219" t="s">
        <v>2252</v>
      </c>
      <c r="G680" s="206" t="str">
        <f t="shared" si="323"/>
        <v>46,85</v>
      </c>
      <c r="H680" s="206" t="str">
        <f t="shared" si="324"/>
        <v>46,85</v>
      </c>
      <c r="I680" s="206">
        <f t="shared" si="331"/>
        <v>49.85</v>
      </c>
      <c r="J680" s="219" t="s">
        <v>2616</v>
      </c>
      <c r="K680" s="207" t="str">
        <f t="shared" si="326"/>
        <v>696,03</v>
      </c>
      <c r="L680" s="208">
        <f t="shared" si="327"/>
        <v>697</v>
      </c>
      <c r="M680" s="209">
        <v>1</v>
      </c>
      <c r="N680" s="210">
        <v>60</v>
      </c>
      <c r="O680" s="211">
        <f t="shared" si="328"/>
        <v>757</v>
      </c>
      <c r="P680" s="212">
        <f t="shared" si="332"/>
        <v>757</v>
      </c>
      <c r="Q680" s="180"/>
      <c r="R680" s="180"/>
      <c r="S680" s="184">
        <v>16</v>
      </c>
      <c r="T680" s="184">
        <v>25</v>
      </c>
      <c r="U680" s="184">
        <f t="shared" si="329"/>
        <v>79</v>
      </c>
      <c r="V680" s="204">
        <f t="shared" si="330"/>
        <v>120</v>
      </c>
    </row>
    <row r="681" spans="1:35" ht="12">
      <c r="A681" s="180" t="str">
        <f t="shared" si="322"/>
        <v>LW9 11070Podstawowy</v>
      </c>
      <c r="B681" s="203" t="s">
        <v>112</v>
      </c>
      <c r="C681" s="168" t="s">
        <v>431</v>
      </c>
      <c r="D681" s="204">
        <v>110</v>
      </c>
      <c r="E681" s="182">
        <v>70</v>
      </c>
      <c r="F681" s="219" t="s">
        <v>2548</v>
      </c>
      <c r="G681" s="206" t="str">
        <f t="shared" si="323"/>
        <v>46,77</v>
      </c>
      <c r="H681" s="206" t="str">
        <f t="shared" si="324"/>
        <v>46,77</v>
      </c>
      <c r="I681" s="206">
        <f t="shared" si="331"/>
        <v>49.77</v>
      </c>
      <c r="J681" s="219" t="s">
        <v>2617</v>
      </c>
      <c r="K681" s="207" t="str">
        <f t="shared" si="326"/>
        <v>745,91</v>
      </c>
      <c r="L681" s="208">
        <f t="shared" si="327"/>
        <v>746</v>
      </c>
      <c r="M681" s="209">
        <v>1</v>
      </c>
      <c r="N681" s="210">
        <v>60</v>
      </c>
      <c r="O681" s="211">
        <f t="shared" si="328"/>
        <v>806</v>
      </c>
      <c r="P681" s="212">
        <f t="shared" si="332"/>
        <v>806</v>
      </c>
      <c r="Q681" s="180"/>
      <c r="R681" s="180"/>
      <c r="S681" s="184">
        <v>16</v>
      </c>
      <c r="T681" s="184">
        <v>25</v>
      </c>
      <c r="U681" s="184">
        <f t="shared" si="329"/>
        <v>79</v>
      </c>
      <c r="V681" s="204">
        <f t="shared" si="330"/>
        <v>120</v>
      </c>
    </row>
    <row r="682" spans="1:35" ht="12">
      <c r="A682" s="180" t="str">
        <f t="shared" si="322"/>
        <v>LW10 11070Podstawowy</v>
      </c>
      <c r="B682" s="203" t="s">
        <v>94</v>
      </c>
      <c r="C682" s="168" t="s">
        <v>431</v>
      </c>
      <c r="D682" s="204">
        <v>110</v>
      </c>
      <c r="E682" s="182">
        <v>70</v>
      </c>
      <c r="F682" s="219" t="s">
        <v>66</v>
      </c>
      <c r="G682" s="206" t="str">
        <f t="shared" si="323"/>
        <v>48,86</v>
      </c>
      <c r="H682" s="206" t="str">
        <f t="shared" si="324"/>
        <v>48,86</v>
      </c>
      <c r="I682" s="206">
        <f t="shared" si="331"/>
        <v>51.86</v>
      </c>
      <c r="J682" s="219" t="s">
        <v>2618</v>
      </c>
      <c r="K682" s="207" t="str">
        <f t="shared" si="326"/>
        <v>801,29</v>
      </c>
      <c r="L682" s="208">
        <f t="shared" si="327"/>
        <v>802</v>
      </c>
      <c r="M682" s="209">
        <v>1</v>
      </c>
      <c r="N682" s="210">
        <v>60</v>
      </c>
      <c r="O682" s="211">
        <f t="shared" si="328"/>
        <v>862</v>
      </c>
      <c r="P682" s="212">
        <f t="shared" si="332"/>
        <v>862</v>
      </c>
      <c r="Q682" s="180"/>
      <c r="R682" s="180"/>
      <c r="S682" s="184">
        <v>16</v>
      </c>
      <c r="T682" s="184">
        <v>25</v>
      </c>
      <c r="U682" s="184">
        <f t="shared" si="329"/>
        <v>124</v>
      </c>
      <c r="V682" s="204">
        <f t="shared" si="330"/>
        <v>165</v>
      </c>
      <c r="AA682" s="192"/>
      <c r="AB682" s="191"/>
    </row>
    <row r="683" spans="1:35" ht="12">
      <c r="A683" s="180" t="str">
        <f t="shared" si="322"/>
        <v>LW11 11070Podstawowy</v>
      </c>
      <c r="B683" s="203" t="s">
        <v>95</v>
      </c>
      <c r="C683" s="168" t="s">
        <v>431</v>
      </c>
      <c r="D683" s="204">
        <v>110</v>
      </c>
      <c r="E683" s="182">
        <v>70</v>
      </c>
      <c r="F683" s="219" t="s">
        <v>2549</v>
      </c>
      <c r="G683" s="206" t="str">
        <f t="shared" si="323"/>
        <v>51,25</v>
      </c>
      <c r="H683" s="206" t="str">
        <f t="shared" si="324"/>
        <v>51,25</v>
      </c>
      <c r="I683" s="206">
        <f t="shared" si="331"/>
        <v>54.25</v>
      </c>
      <c r="J683" s="219" t="s">
        <v>2619</v>
      </c>
      <c r="K683" s="207" t="str">
        <f t="shared" si="326"/>
        <v>691,44</v>
      </c>
      <c r="L683" s="208">
        <f t="shared" si="327"/>
        <v>692</v>
      </c>
      <c r="M683" s="209">
        <v>1</v>
      </c>
      <c r="N683" s="210">
        <v>60</v>
      </c>
      <c r="O683" s="211">
        <f t="shared" si="328"/>
        <v>752</v>
      </c>
      <c r="P683" s="212">
        <f t="shared" si="332"/>
        <v>752</v>
      </c>
      <c r="Q683" s="180"/>
      <c r="R683" s="180"/>
      <c r="S683" s="184">
        <v>16</v>
      </c>
      <c r="T683" s="184">
        <v>25</v>
      </c>
      <c r="U683" s="184">
        <f t="shared" si="329"/>
        <v>124</v>
      </c>
      <c r="V683" s="204">
        <f t="shared" si="330"/>
        <v>165</v>
      </c>
      <c r="AA683" s="192"/>
      <c r="AB683" s="202"/>
      <c r="AC683" s="199"/>
    </row>
    <row r="684" spans="1:35" ht="12">
      <c r="A684" s="180" t="str">
        <f t="shared" si="322"/>
        <v>LW12 11070Podstawowy</v>
      </c>
      <c r="B684" s="203" t="s">
        <v>96</v>
      </c>
      <c r="C684" s="168" t="s">
        <v>431</v>
      </c>
      <c r="D684" s="204">
        <v>110</v>
      </c>
      <c r="E684" s="182">
        <v>70</v>
      </c>
      <c r="F684" s="219" t="s">
        <v>2550</v>
      </c>
      <c r="G684" s="206" t="str">
        <f t="shared" si="323"/>
        <v>53,34</v>
      </c>
      <c r="H684" s="206" t="str">
        <f t="shared" si="324"/>
        <v>53,34</v>
      </c>
      <c r="I684" s="206">
        <f t="shared" si="331"/>
        <v>56.34</v>
      </c>
      <c r="J684" s="219" t="s">
        <v>2620</v>
      </c>
      <c r="K684" s="207" t="str">
        <f t="shared" si="326"/>
        <v>785,05</v>
      </c>
      <c r="L684" s="208">
        <f t="shared" si="327"/>
        <v>786</v>
      </c>
      <c r="M684" s="209">
        <v>1</v>
      </c>
      <c r="N684" s="210">
        <v>60</v>
      </c>
      <c r="O684" s="211">
        <f t="shared" si="328"/>
        <v>846</v>
      </c>
      <c r="P684" s="212">
        <f t="shared" si="332"/>
        <v>846</v>
      </c>
      <c r="Q684" s="180"/>
      <c r="R684" s="180"/>
      <c r="S684" s="184">
        <v>16</v>
      </c>
      <c r="T684" s="184">
        <v>25</v>
      </c>
      <c r="U684" s="184">
        <f t="shared" si="329"/>
        <v>124</v>
      </c>
      <c r="V684" s="204">
        <f t="shared" si="330"/>
        <v>165</v>
      </c>
      <c r="AA684" s="192"/>
      <c r="AB684" s="202"/>
      <c r="AC684" s="199"/>
    </row>
    <row r="685" spans="1:35" ht="12">
      <c r="A685" s="180" t="str">
        <f t="shared" si="322"/>
        <v>LW13 11070Podstawowy</v>
      </c>
      <c r="B685" s="203" t="s">
        <v>97</v>
      </c>
      <c r="C685" s="168" t="s">
        <v>431</v>
      </c>
      <c r="D685" s="204">
        <v>110</v>
      </c>
      <c r="E685" s="182">
        <v>70</v>
      </c>
      <c r="F685" s="219" t="s">
        <v>2551</v>
      </c>
      <c r="G685" s="206" t="str">
        <f t="shared" si="323"/>
        <v>52,53</v>
      </c>
      <c r="H685" s="206" t="str">
        <f t="shared" si="324"/>
        <v>52,53</v>
      </c>
      <c r="I685" s="206">
        <f t="shared" si="331"/>
        <v>55.53</v>
      </c>
      <c r="J685" s="219" t="s">
        <v>2621</v>
      </c>
      <c r="K685" s="207" t="str">
        <f t="shared" si="326"/>
        <v>790,34</v>
      </c>
      <c r="L685" s="208">
        <f t="shared" si="327"/>
        <v>791</v>
      </c>
      <c r="M685" s="209">
        <v>1</v>
      </c>
      <c r="N685" s="210">
        <v>60</v>
      </c>
      <c r="O685" s="211">
        <f t="shared" si="328"/>
        <v>851</v>
      </c>
      <c r="P685" s="212">
        <f t="shared" si="332"/>
        <v>851</v>
      </c>
      <c r="Q685" s="180"/>
      <c r="R685" s="180"/>
      <c r="S685" s="184">
        <v>16</v>
      </c>
      <c r="T685" s="184">
        <v>25</v>
      </c>
      <c r="U685" s="184">
        <f t="shared" si="329"/>
        <v>124</v>
      </c>
      <c r="V685" s="204">
        <f t="shared" si="330"/>
        <v>165</v>
      </c>
      <c r="AA685" s="192"/>
      <c r="AB685" s="202"/>
      <c r="AC685" s="199"/>
    </row>
    <row r="686" spans="1:35" ht="12">
      <c r="A686" s="180" t="str">
        <f t="shared" si="322"/>
        <v>LW14 11070Podstawowy</v>
      </c>
      <c r="B686" s="203" t="s">
        <v>98</v>
      </c>
      <c r="C686" s="168" t="s">
        <v>431</v>
      </c>
      <c r="D686" s="204">
        <v>110</v>
      </c>
      <c r="E686" s="182">
        <v>70</v>
      </c>
      <c r="F686" s="219" t="s">
        <v>2552</v>
      </c>
      <c r="G686" s="206" t="str">
        <f t="shared" si="323"/>
        <v>54,63</v>
      </c>
      <c r="H686" s="206" t="str">
        <f t="shared" si="324"/>
        <v>54,63</v>
      </c>
      <c r="I686" s="206">
        <f t="shared" si="331"/>
        <v>57.63</v>
      </c>
      <c r="J686" s="219" t="s">
        <v>2622</v>
      </c>
      <c r="K686" s="207" t="str">
        <f t="shared" si="326"/>
        <v>868,13</v>
      </c>
      <c r="L686" s="208">
        <f t="shared" si="327"/>
        <v>869</v>
      </c>
      <c r="M686" s="209">
        <v>1</v>
      </c>
      <c r="N686" s="210">
        <v>60</v>
      </c>
      <c r="O686" s="211">
        <f t="shared" si="328"/>
        <v>929</v>
      </c>
      <c r="P686" s="212">
        <f t="shared" si="332"/>
        <v>929</v>
      </c>
      <c r="Q686" s="180"/>
      <c r="R686" s="180"/>
      <c r="S686" s="184">
        <v>16</v>
      </c>
      <c r="T686" s="184">
        <v>25</v>
      </c>
      <c r="U686" s="184">
        <f t="shared" si="329"/>
        <v>124</v>
      </c>
      <c r="V686" s="204">
        <f t="shared" si="330"/>
        <v>165</v>
      </c>
      <c r="AA686" s="192"/>
      <c r="AB686" s="202"/>
      <c r="AC686" s="199"/>
    </row>
    <row r="687" spans="1:35" ht="12">
      <c r="A687" s="180" t="str">
        <f t="shared" si="322"/>
        <v>LW15 11070Podstawowy</v>
      </c>
      <c r="B687" s="203" t="s">
        <v>99</v>
      </c>
      <c r="C687" s="168" t="s">
        <v>431</v>
      </c>
      <c r="D687" s="204">
        <v>110</v>
      </c>
      <c r="E687" s="182">
        <v>70</v>
      </c>
      <c r="F687" s="219" t="s">
        <v>2553</v>
      </c>
      <c r="G687" s="206" t="str">
        <f t="shared" si="323"/>
        <v>50,49</v>
      </c>
      <c r="H687" s="206" t="str">
        <f t="shared" si="324"/>
        <v>50,49</v>
      </c>
      <c r="I687" s="206">
        <f t="shared" si="331"/>
        <v>53.49</v>
      </c>
      <c r="J687" s="219" t="s">
        <v>2623</v>
      </c>
      <c r="K687" s="207" t="str">
        <f t="shared" si="326"/>
        <v>654,91</v>
      </c>
      <c r="L687" s="208">
        <f t="shared" si="327"/>
        <v>655</v>
      </c>
      <c r="M687" s="209">
        <v>1</v>
      </c>
      <c r="N687" s="210">
        <v>60</v>
      </c>
      <c r="O687" s="211">
        <f t="shared" si="328"/>
        <v>715</v>
      </c>
      <c r="P687" s="212">
        <f t="shared" si="332"/>
        <v>715</v>
      </c>
      <c r="Q687" s="180"/>
      <c r="R687" s="180"/>
      <c r="S687" s="184">
        <v>16</v>
      </c>
      <c r="T687" s="184">
        <v>25</v>
      </c>
      <c r="U687" s="184">
        <f t="shared" si="329"/>
        <v>124</v>
      </c>
      <c r="V687" s="204">
        <f t="shared" si="330"/>
        <v>165</v>
      </c>
      <c r="AA687" s="192"/>
      <c r="AB687" s="202"/>
      <c r="AC687" s="199"/>
    </row>
    <row r="688" spans="1:35" ht="12">
      <c r="A688" s="180" t="str">
        <f t="shared" si="322"/>
        <v>LW16 11070Podstawowy</v>
      </c>
      <c r="B688" s="203" t="s">
        <v>100</v>
      </c>
      <c r="C688" s="168" t="s">
        <v>431</v>
      </c>
      <c r="D688" s="204">
        <v>110</v>
      </c>
      <c r="E688" s="182">
        <v>70</v>
      </c>
      <c r="F688" s="219" t="s">
        <v>84</v>
      </c>
      <c r="G688" s="206" t="str">
        <f t="shared" si="323"/>
        <v>52,62</v>
      </c>
      <c r="H688" s="206" t="str">
        <f t="shared" si="324"/>
        <v>52,62</v>
      </c>
      <c r="I688" s="206">
        <f t="shared" si="331"/>
        <v>55.62</v>
      </c>
      <c r="J688" s="219" t="s">
        <v>2624</v>
      </c>
      <c r="K688" s="207" t="str">
        <f t="shared" si="326"/>
        <v>778,74</v>
      </c>
      <c r="L688" s="208">
        <f t="shared" si="327"/>
        <v>779</v>
      </c>
      <c r="M688" s="209">
        <v>1</v>
      </c>
      <c r="N688" s="210">
        <v>60</v>
      </c>
      <c r="O688" s="211">
        <f t="shared" si="328"/>
        <v>839</v>
      </c>
      <c r="P688" s="212">
        <f t="shared" si="332"/>
        <v>839</v>
      </c>
      <c r="Q688" s="180"/>
      <c r="R688" s="180"/>
      <c r="S688" s="184">
        <v>16</v>
      </c>
      <c r="T688" s="184">
        <v>25</v>
      </c>
      <c r="U688" s="184">
        <f t="shared" si="329"/>
        <v>124</v>
      </c>
      <c r="V688" s="204">
        <f t="shared" si="330"/>
        <v>165</v>
      </c>
      <c r="AB688" s="199"/>
      <c r="AC688" s="199"/>
    </row>
    <row r="689" spans="1:29" ht="12">
      <c r="A689" s="180" t="str">
        <f t="shared" si="322"/>
        <v>LW17 11070Podstawowy</v>
      </c>
      <c r="B689" s="203" t="s">
        <v>101</v>
      </c>
      <c r="C689" s="168" t="s">
        <v>431</v>
      </c>
      <c r="D689" s="204">
        <v>110</v>
      </c>
      <c r="E689" s="182">
        <v>70</v>
      </c>
      <c r="F689" s="219" t="s">
        <v>2465</v>
      </c>
      <c r="G689" s="206" t="str">
        <f t="shared" si="323"/>
        <v>52,86</v>
      </c>
      <c r="H689" s="206" t="str">
        <f t="shared" si="324"/>
        <v>52,86</v>
      </c>
      <c r="I689" s="206">
        <f t="shared" si="331"/>
        <v>55.86</v>
      </c>
      <c r="J689" s="219" t="s">
        <v>2625</v>
      </c>
      <c r="K689" s="207" t="str">
        <f t="shared" si="326"/>
        <v>860,52</v>
      </c>
      <c r="L689" s="208">
        <f t="shared" si="327"/>
        <v>861</v>
      </c>
      <c r="M689" s="209">
        <v>1</v>
      </c>
      <c r="N689" s="210">
        <v>60</v>
      </c>
      <c r="O689" s="211">
        <f t="shared" si="328"/>
        <v>921</v>
      </c>
      <c r="P689" s="212">
        <f t="shared" si="332"/>
        <v>921</v>
      </c>
      <c r="Q689" s="180"/>
      <c r="R689" s="180"/>
      <c r="S689" s="184">
        <v>16</v>
      </c>
      <c r="T689" s="184">
        <v>25</v>
      </c>
      <c r="U689" s="184">
        <f t="shared" si="329"/>
        <v>124</v>
      </c>
      <c r="V689" s="204">
        <f t="shared" si="330"/>
        <v>165</v>
      </c>
      <c r="AB689" s="201"/>
      <c r="AC689" s="199"/>
    </row>
    <row r="690" spans="1:29" ht="11.25" customHeight="1">
      <c r="A690" s="180" t="str">
        <f t="shared" si="322"/>
        <v>LW18 11070Podstawowy</v>
      </c>
      <c r="B690" s="203" t="s">
        <v>102</v>
      </c>
      <c r="C690" s="168" t="s">
        <v>431</v>
      </c>
      <c r="D690" s="204">
        <v>110</v>
      </c>
      <c r="E690" s="182">
        <v>70</v>
      </c>
      <c r="F690" s="219" t="s">
        <v>2554</v>
      </c>
      <c r="G690" s="206" t="str">
        <f t="shared" si="323"/>
        <v>54,95</v>
      </c>
      <c r="H690" s="206" t="str">
        <f t="shared" si="324"/>
        <v>54,95</v>
      </c>
      <c r="I690" s="206">
        <f t="shared" si="331"/>
        <v>57.95</v>
      </c>
      <c r="J690" s="219" t="s">
        <v>2626</v>
      </c>
      <c r="K690" s="207" t="str">
        <f t="shared" si="326"/>
        <v>903,17</v>
      </c>
      <c r="L690" s="208">
        <f t="shared" si="327"/>
        <v>904</v>
      </c>
      <c r="M690" s="209">
        <v>1</v>
      </c>
      <c r="N690" s="210">
        <v>60</v>
      </c>
      <c r="O690" s="211">
        <f t="shared" si="328"/>
        <v>964</v>
      </c>
      <c r="P690" s="212">
        <f t="shared" si="332"/>
        <v>964</v>
      </c>
      <c r="Q690" s="180"/>
      <c r="R690" s="180"/>
      <c r="S690" s="184">
        <v>16</v>
      </c>
      <c r="T690" s="184">
        <v>25</v>
      </c>
      <c r="U690" s="184">
        <f t="shared" si="329"/>
        <v>124</v>
      </c>
      <c r="V690" s="204">
        <f t="shared" si="330"/>
        <v>165</v>
      </c>
    </row>
    <row r="691" spans="1:29" ht="12">
      <c r="A691" s="180" t="str">
        <f t="shared" si="322"/>
        <v>LW19 11070Podstawowy</v>
      </c>
      <c r="B691" s="203" t="s">
        <v>103</v>
      </c>
      <c r="C691" s="168" t="s">
        <v>431</v>
      </c>
      <c r="D691" s="204">
        <v>110</v>
      </c>
      <c r="E691" s="182">
        <v>70</v>
      </c>
      <c r="F691" s="219" t="s">
        <v>2555</v>
      </c>
      <c r="G691" s="206" t="str">
        <f t="shared" si="323"/>
        <v>50,85</v>
      </c>
      <c r="H691" s="206" t="str">
        <f t="shared" si="324"/>
        <v>50,85</v>
      </c>
      <c r="I691" s="206">
        <f t="shared" ref="I691:I706" si="333">H691+3</f>
        <v>53.85</v>
      </c>
      <c r="J691" s="219" t="s">
        <v>2627</v>
      </c>
      <c r="K691" s="207" t="str">
        <f t="shared" si="326"/>
        <v>732,92</v>
      </c>
      <c r="L691" s="208">
        <f t="shared" si="327"/>
        <v>733</v>
      </c>
      <c r="M691" s="209">
        <v>1</v>
      </c>
      <c r="N691" s="210">
        <v>60</v>
      </c>
      <c r="O691" s="211">
        <f t="shared" si="328"/>
        <v>793</v>
      </c>
      <c r="P691" s="212">
        <f t="shared" si="332"/>
        <v>793</v>
      </c>
      <c r="Q691" s="180"/>
      <c r="R691" s="180"/>
      <c r="S691" s="184">
        <v>16</v>
      </c>
      <c r="T691" s="184">
        <v>25</v>
      </c>
      <c r="U691" s="184">
        <f t="shared" si="329"/>
        <v>124</v>
      </c>
      <c r="V691" s="204">
        <f t="shared" si="330"/>
        <v>165</v>
      </c>
    </row>
    <row r="692" spans="1:29" ht="12">
      <c r="A692" s="180" t="str">
        <f t="shared" si="322"/>
        <v>LW20 11070Podstawowy</v>
      </c>
      <c r="B692" s="203" t="s">
        <v>105</v>
      </c>
      <c r="C692" s="168" t="s">
        <v>431</v>
      </c>
      <c r="D692" s="204">
        <v>110</v>
      </c>
      <c r="E692" s="182">
        <v>70</v>
      </c>
      <c r="F692" s="219" t="s">
        <v>2556</v>
      </c>
      <c r="G692" s="206" t="str">
        <f t="shared" si="323"/>
        <v>52,98</v>
      </c>
      <c r="H692" s="206" t="str">
        <f t="shared" si="324"/>
        <v>52,98</v>
      </c>
      <c r="I692" s="206">
        <f t="shared" si="333"/>
        <v>55.98</v>
      </c>
      <c r="J692" s="219" t="s">
        <v>2628</v>
      </c>
      <c r="K692" s="207" t="str">
        <f t="shared" si="326"/>
        <v>811,08</v>
      </c>
      <c r="L692" s="208">
        <f t="shared" si="327"/>
        <v>812</v>
      </c>
      <c r="M692" s="209">
        <v>1</v>
      </c>
      <c r="N692" s="210">
        <v>60</v>
      </c>
      <c r="O692" s="211">
        <f t="shared" si="328"/>
        <v>872</v>
      </c>
      <c r="P692" s="212">
        <f t="shared" si="332"/>
        <v>872</v>
      </c>
      <c r="Q692" s="180"/>
      <c r="R692" s="180"/>
      <c r="S692" s="184">
        <v>16</v>
      </c>
      <c r="T692" s="184">
        <v>25</v>
      </c>
      <c r="U692" s="184">
        <f t="shared" si="329"/>
        <v>124</v>
      </c>
      <c r="V692" s="204">
        <f t="shared" si="330"/>
        <v>165</v>
      </c>
    </row>
    <row r="693" spans="1:29" ht="12">
      <c r="A693" s="180" t="str">
        <f t="shared" si="322"/>
        <v>LW2511070Podstawowy</v>
      </c>
      <c r="B693" s="203" t="s">
        <v>559</v>
      </c>
      <c r="C693" s="168" t="s">
        <v>431</v>
      </c>
      <c r="D693" s="204">
        <v>110</v>
      </c>
      <c r="E693" s="182">
        <v>70</v>
      </c>
      <c r="F693" s="219" t="s">
        <v>2557</v>
      </c>
      <c r="G693" s="206" t="str">
        <f t="shared" si="323"/>
        <v>41,57</v>
      </c>
      <c r="H693" s="206" t="str">
        <f t="shared" si="324"/>
        <v>41,57</v>
      </c>
      <c r="I693" s="206">
        <f t="shared" si="333"/>
        <v>44.57</v>
      </c>
      <c r="J693" s="219" t="s">
        <v>2629</v>
      </c>
      <c r="K693" s="207" t="str">
        <f t="shared" si="326"/>
        <v>647,50</v>
      </c>
      <c r="L693" s="208">
        <f t="shared" si="327"/>
        <v>648</v>
      </c>
      <c r="M693" s="209">
        <v>1</v>
      </c>
      <c r="N693" s="210">
        <v>60</v>
      </c>
      <c r="O693" s="211">
        <f t="shared" si="328"/>
        <v>708</v>
      </c>
      <c r="P693" s="212">
        <f t="shared" si="332"/>
        <v>708</v>
      </c>
      <c r="Q693" s="180"/>
      <c r="R693" s="180"/>
      <c r="S693" s="184">
        <v>16</v>
      </c>
      <c r="T693" s="184">
        <v>25</v>
      </c>
      <c r="U693" s="184">
        <f t="shared" si="329"/>
        <v>79</v>
      </c>
      <c r="V693" s="204">
        <f t="shared" si="330"/>
        <v>120</v>
      </c>
    </row>
    <row r="694" spans="1:29" ht="12">
      <c r="A694" s="180" t="str">
        <f t="shared" si="322"/>
        <v>LW2611070Podstawowy</v>
      </c>
      <c r="B694" s="203" t="s">
        <v>560</v>
      </c>
      <c r="C694" s="168" t="s">
        <v>431</v>
      </c>
      <c r="D694" s="204">
        <v>110</v>
      </c>
      <c r="E694" s="182">
        <v>70</v>
      </c>
      <c r="F694" s="219" t="s">
        <v>2558</v>
      </c>
      <c r="G694" s="206" t="str">
        <f t="shared" si="323"/>
        <v>43,68</v>
      </c>
      <c r="H694" s="206" t="str">
        <f t="shared" si="324"/>
        <v>43,68</v>
      </c>
      <c r="I694" s="206">
        <f t="shared" si="333"/>
        <v>46.68</v>
      </c>
      <c r="J694" s="219" t="s">
        <v>2630</v>
      </c>
      <c r="K694" s="207" t="str">
        <f t="shared" si="326"/>
        <v>759,79</v>
      </c>
      <c r="L694" s="208">
        <f t="shared" si="327"/>
        <v>760</v>
      </c>
      <c r="M694" s="209">
        <v>1</v>
      </c>
      <c r="N694" s="210">
        <v>60</v>
      </c>
      <c r="O694" s="211">
        <f t="shared" si="328"/>
        <v>820</v>
      </c>
      <c r="P694" s="212">
        <f t="shared" si="332"/>
        <v>820</v>
      </c>
      <c r="Q694" s="180"/>
      <c r="R694" s="180"/>
      <c r="S694" s="184">
        <v>16</v>
      </c>
      <c r="T694" s="184">
        <v>25</v>
      </c>
      <c r="U694" s="184">
        <f t="shared" si="329"/>
        <v>79</v>
      </c>
      <c r="V694" s="204">
        <f t="shared" si="330"/>
        <v>120</v>
      </c>
    </row>
    <row r="695" spans="1:29" ht="12">
      <c r="A695" s="180" t="str">
        <f t="shared" si="322"/>
        <v>LW2711070Podstawowy</v>
      </c>
      <c r="B695" s="203" t="s">
        <v>1738</v>
      </c>
      <c r="C695" s="168" t="s">
        <v>431</v>
      </c>
      <c r="D695" s="204">
        <v>110</v>
      </c>
      <c r="E695" s="182">
        <v>70</v>
      </c>
      <c r="F695" s="219" t="s">
        <v>2559</v>
      </c>
      <c r="G695" s="206" t="str">
        <f t="shared" si="323"/>
        <v>45,2</v>
      </c>
      <c r="H695" s="206" t="str">
        <f t="shared" si="324"/>
        <v>45,2</v>
      </c>
      <c r="I695" s="206">
        <f t="shared" si="333"/>
        <v>48.2</v>
      </c>
      <c r="J695" s="219" t="s">
        <v>2631</v>
      </c>
      <c r="K695" s="207" t="str">
        <f t="shared" si="326"/>
        <v>736,59</v>
      </c>
      <c r="L695" s="208">
        <f t="shared" si="327"/>
        <v>737</v>
      </c>
      <c r="M695" s="209">
        <v>1</v>
      </c>
      <c r="N695" s="210">
        <v>60</v>
      </c>
      <c r="O695" s="211">
        <f t="shared" si="328"/>
        <v>797</v>
      </c>
      <c r="P695" s="212">
        <f t="shared" si="332"/>
        <v>797</v>
      </c>
      <c r="Q695" s="180"/>
      <c r="R695" s="180"/>
      <c r="S695" s="184">
        <v>16</v>
      </c>
      <c r="T695" s="184">
        <v>25</v>
      </c>
      <c r="U695" s="184">
        <f t="shared" si="329"/>
        <v>79</v>
      </c>
      <c r="V695" s="204">
        <f t="shared" si="330"/>
        <v>120</v>
      </c>
    </row>
    <row r="696" spans="1:29" ht="12">
      <c r="A696" s="180" t="str">
        <f t="shared" si="322"/>
        <v>LW2811070Podstawowy</v>
      </c>
      <c r="B696" s="203" t="s">
        <v>1739</v>
      </c>
      <c r="C696" s="168" t="s">
        <v>431</v>
      </c>
      <c r="D696" s="204">
        <v>110</v>
      </c>
      <c r="E696" s="182">
        <v>70</v>
      </c>
      <c r="F696" s="219" t="s">
        <v>2560</v>
      </c>
      <c r="G696" s="206" t="str">
        <f t="shared" si="323"/>
        <v>47,45</v>
      </c>
      <c r="H696" s="206" t="str">
        <f t="shared" si="324"/>
        <v>47,45</v>
      </c>
      <c r="I696" s="206">
        <f t="shared" si="333"/>
        <v>50.45</v>
      </c>
      <c r="J696" s="219" t="s">
        <v>2632</v>
      </c>
      <c r="K696" s="207" t="str">
        <f t="shared" si="326"/>
        <v>868,91</v>
      </c>
      <c r="L696" s="208">
        <f t="shared" si="327"/>
        <v>869</v>
      </c>
      <c r="M696" s="209">
        <v>1</v>
      </c>
      <c r="N696" s="210">
        <v>60</v>
      </c>
      <c r="O696" s="211">
        <f t="shared" si="328"/>
        <v>929</v>
      </c>
      <c r="P696" s="212">
        <f t="shared" si="332"/>
        <v>929</v>
      </c>
      <c r="Q696" s="180"/>
      <c r="R696" s="180"/>
      <c r="S696" s="184">
        <v>16</v>
      </c>
      <c r="T696" s="184">
        <v>25</v>
      </c>
      <c r="U696" s="184">
        <f t="shared" si="329"/>
        <v>124</v>
      </c>
      <c r="V696" s="204">
        <f t="shared" si="330"/>
        <v>165</v>
      </c>
    </row>
    <row r="697" spans="1:29" ht="12">
      <c r="A697" s="180" t="str">
        <f t="shared" si="322"/>
        <v>LW2911070Podstawowy</v>
      </c>
      <c r="B697" s="203" t="s">
        <v>1740</v>
      </c>
      <c r="C697" s="168" t="s">
        <v>431</v>
      </c>
      <c r="D697" s="204">
        <v>110</v>
      </c>
      <c r="E697" s="182">
        <v>70</v>
      </c>
      <c r="F697" s="219" t="s">
        <v>2561</v>
      </c>
      <c r="G697" s="206" t="str">
        <f t="shared" si="323"/>
        <v>51,04</v>
      </c>
      <c r="H697" s="206" t="str">
        <f t="shared" si="324"/>
        <v>51,04</v>
      </c>
      <c r="I697" s="206">
        <f t="shared" si="333"/>
        <v>54.04</v>
      </c>
      <c r="J697" s="219" t="s">
        <v>2633</v>
      </c>
      <c r="K697" s="207" t="str">
        <f t="shared" si="326"/>
        <v>811,35</v>
      </c>
      <c r="L697" s="208">
        <f t="shared" si="327"/>
        <v>812</v>
      </c>
      <c r="M697" s="209">
        <v>1</v>
      </c>
      <c r="N697" s="210">
        <v>60</v>
      </c>
      <c r="O697" s="211">
        <f t="shared" si="328"/>
        <v>872</v>
      </c>
      <c r="P697" s="212">
        <f t="shared" si="332"/>
        <v>872</v>
      </c>
      <c r="Q697" s="180"/>
      <c r="R697" s="180"/>
      <c r="S697" s="184">
        <v>16</v>
      </c>
      <c r="T697" s="184">
        <v>25</v>
      </c>
      <c r="U697" s="184">
        <f t="shared" si="329"/>
        <v>124</v>
      </c>
      <c r="V697" s="204">
        <f t="shared" si="330"/>
        <v>165</v>
      </c>
    </row>
    <row r="698" spans="1:29" ht="12">
      <c r="A698" s="180" t="str">
        <f t="shared" si="322"/>
        <v>LW3011070Podstawowy</v>
      </c>
      <c r="B698" s="203" t="s">
        <v>1742</v>
      </c>
      <c r="C698" s="168" t="s">
        <v>431</v>
      </c>
      <c r="D698" s="204">
        <v>110</v>
      </c>
      <c r="E698" s="182">
        <v>70</v>
      </c>
      <c r="F698" s="219" t="s">
        <v>26</v>
      </c>
      <c r="G698" s="206" t="str">
        <f t="shared" si="323"/>
        <v>53,29</v>
      </c>
      <c r="H698" s="206" t="str">
        <f t="shared" si="324"/>
        <v>53,29</v>
      </c>
      <c r="I698" s="206">
        <f t="shared" si="333"/>
        <v>56.29</v>
      </c>
      <c r="J698" s="219" t="s">
        <v>2634</v>
      </c>
      <c r="K698" s="207" t="str">
        <f t="shared" si="326"/>
        <v>985,28</v>
      </c>
      <c r="L698" s="208">
        <f t="shared" si="327"/>
        <v>986</v>
      </c>
      <c r="M698" s="209">
        <v>1</v>
      </c>
      <c r="N698" s="210">
        <v>60</v>
      </c>
      <c r="O698" s="211">
        <f t="shared" si="328"/>
        <v>1046</v>
      </c>
      <c r="P698" s="212">
        <f t="shared" si="332"/>
        <v>1046</v>
      </c>
      <c r="Q698" s="180"/>
      <c r="R698" s="180"/>
      <c r="S698" s="184">
        <v>16</v>
      </c>
      <c r="T698" s="184">
        <v>25</v>
      </c>
      <c r="U698" s="184">
        <f t="shared" si="329"/>
        <v>124</v>
      </c>
      <c r="V698" s="204">
        <f t="shared" si="330"/>
        <v>165</v>
      </c>
    </row>
    <row r="699" spans="1:29" ht="12">
      <c r="A699" s="180" t="str">
        <f t="shared" si="322"/>
        <v>LW3111070Podstawowy</v>
      </c>
      <c r="B699" s="203" t="s">
        <v>1743</v>
      </c>
      <c r="C699" s="168" t="s">
        <v>431</v>
      </c>
      <c r="D699" s="204">
        <v>110</v>
      </c>
      <c r="E699" s="182">
        <v>70</v>
      </c>
      <c r="F699" s="219" t="s">
        <v>2562</v>
      </c>
      <c r="G699" s="206" t="str">
        <f t="shared" si="323"/>
        <v>55,42</v>
      </c>
      <c r="H699" s="206" t="str">
        <f t="shared" si="324"/>
        <v>55,42</v>
      </c>
      <c r="I699" s="206">
        <f t="shared" si="333"/>
        <v>58.42</v>
      </c>
      <c r="J699" s="219" t="s">
        <v>2635</v>
      </c>
      <c r="K699" s="207" t="str">
        <f t="shared" si="326"/>
        <v>955,83</v>
      </c>
      <c r="L699" s="208">
        <f t="shared" si="327"/>
        <v>956</v>
      </c>
      <c r="M699" s="209">
        <v>1</v>
      </c>
      <c r="N699" s="210">
        <v>60</v>
      </c>
      <c r="O699" s="211">
        <f t="shared" si="328"/>
        <v>1016</v>
      </c>
      <c r="P699" s="212">
        <f t="shared" si="332"/>
        <v>1016</v>
      </c>
      <c r="Q699" s="180"/>
      <c r="R699" s="180"/>
      <c r="S699" s="184">
        <v>16</v>
      </c>
      <c r="T699" s="184">
        <v>25</v>
      </c>
      <c r="U699" s="184">
        <f t="shared" si="329"/>
        <v>124</v>
      </c>
      <c r="V699" s="204">
        <f t="shared" si="330"/>
        <v>165</v>
      </c>
    </row>
    <row r="700" spans="1:29" ht="12">
      <c r="A700" s="180" t="str">
        <f t="shared" si="322"/>
        <v>LW3211070Podstawowy</v>
      </c>
      <c r="B700" s="203" t="s">
        <v>1744</v>
      </c>
      <c r="C700" s="168" t="s">
        <v>431</v>
      </c>
      <c r="D700" s="204">
        <v>110</v>
      </c>
      <c r="E700" s="182">
        <v>70</v>
      </c>
      <c r="F700" s="219" t="s">
        <v>2563</v>
      </c>
      <c r="G700" s="206" t="str">
        <f t="shared" si="323"/>
        <v>57,67</v>
      </c>
      <c r="H700" s="206" t="str">
        <f t="shared" si="324"/>
        <v>57,67</v>
      </c>
      <c r="I700" s="206">
        <f t="shared" si="333"/>
        <v>60.67</v>
      </c>
      <c r="J700" s="219" t="s">
        <v>2636</v>
      </c>
      <c r="K700" s="207" t="str">
        <f t="shared" si="326"/>
        <v>1091,53</v>
      </c>
      <c r="L700" s="208">
        <f t="shared" si="327"/>
        <v>1092</v>
      </c>
      <c r="M700" s="209">
        <v>1</v>
      </c>
      <c r="N700" s="210">
        <v>60</v>
      </c>
      <c r="O700" s="211">
        <f t="shared" si="328"/>
        <v>1152</v>
      </c>
      <c r="P700" s="212">
        <f t="shared" si="332"/>
        <v>1152</v>
      </c>
      <c r="Q700" s="180"/>
      <c r="R700" s="180"/>
      <c r="S700" s="184">
        <v>16</v>
      </c>
      <c r="T700" s="184">
        <v>25</v>
      </c>
      <c r="U700" s="184">
        <f t="shared" si="329"/>
        <v>124</v>
      </c>
      <c r="V700" s="204">
        <f t="shared" si="330"/>
        <v>165</v>
      </c>
    </row>
    <row r="701" spans="1:29" ht="12">
      <c r="A701" s="180" t="str">
        <f t="shared" si="322"/>
        <v>LW3311070Podstawowy</v>
      </c>
      <c r="B701" s="203" t="s">
        <v>1745</v>
      </c>
      <c r="C701" s="168" t="s">
        <v>431</v>
      </c>
      <c r="D701" s="204">
        <v>110</v>
      </c>
      <c r="E701" s="182">
        <v>70</v>
      </c>
      <c r="F701" s="219" t="s">
        <v>2564</v>
      </c>
      <c r="G701" s="206" t="str">
        <f t="shared" si="323"/>
        <v>59,23</v>
      </c>
      <c r="H701" s="206" t="str">
        <f t="shared" si="324"/>
        <v>59,23</v>
      </c>
      <c r="I701" s="206">
        <f t="shared" si="333"/>
        <v>62.23</v>
      </c>
      <c r="J701" s="219" t="s">
        <v>2637</v>
      </c>
      <c r="K701" s="207" t="str">
        <f t="shared" si="326"/>
        <v>927,76</v>
      </c>
      <c r="L701" s="208">
        <f t="shared" si="327"/>
        <v>928</v>
      </c>
      <c r="M701" s="209">
        <v>1</v>
      </c>
      <c r="N701" s="210">
        <v>60</v>
      </c>
      <c r="O701" s="211">
        <f t="shared" si="328"/>
        <v>988</v>
      </c>
      <c r="P701" s="212">
        <f t="shared" si="332"/>
        <v>988</v>
      </c>
      <c r="Q701" s="180"/>
      <c r="R701" s="180"/>
      <c r="S701" s="184">
        <v>16</v>
      </c>
      <c r="T701" s="184">
        <v>25</v>
      </c>
      <c r="U701" s="184">
        <f t="shared" si="329"/>
        <v>124</v>
      </c>
      <c r="V701" s="204">
        <f t="shared" si="330"/>
        <v>165</v>
      </c>
    </row>
    <row r="702" spans="1:29" ht="12">
      <c r="A702" s="180" t="str">
        <f t="shared" si="322"/>
        <v>LW3411070Podstawowy</v>
      </c>
      <c r="B702" s="203" t="s">
        <v>1746</v>
      </c>
      <c r="C702" s="168" t="s">
        <v>431</v>
      </c>
      <c r="D702" s="204">
        <v>110</v>
      </c>
      <c r="E702" s="182">
        <v>70</v>
      </c>
      <c r="F702" s="219" t="s">
        <v>2565</v>
      </c>
      <c r="G702" s="206" t="str">
        <f t="shared" si="323"/>
        <v>58,09</v>
      </c>
      <c r="H702" s="206" t="str">
        <f t="shared" si="324"/>
        <v>58,09</v>
      </c>
      <c r="I702" s="206">
        <f t="shared" si="333"/>
        <v>61.09</v>
      </c>
      <c r="J702" s="219" t="s">
        <v>2638</v>
      </c>
      <c r="K702" s="207" t="str">
        <f t="shared" si="326"/>
        <v>1097,65</v>
      </c>
      <c r="L702" s="208">
        <f t="shared" si="327"/>
        <v>1098</v>
      </c>
      <c r="M702" s="209">
        <v>1</v>
      </c>
      <c r="N702" s="210">
        <v>60</v>
      </c>
      <c r="O702" s="211">
        <f t="shared" si="328"/>
        <v>1158</v>
      </c>
      <c r="P702" s="212">
        <f t="shared" si="332"/>
        <v>1158</v>
      </c>
      <c r="Q702" s="180"/>
      <c r="R702" s="180"/>
      <c r="S702" s="184">
        <v>16</v>
      </c>
      <c r="T702" s="184">
        <v>25</v>
      </c>
      <c r="U702" s="184">
        <f t="shared" si="329"/>
        <v>124</v>
      </c>
      <c r="V702" s="204">
        <f t="shared" si="330"/>
        <v>165</v>
      </c>
    </row>
    <row r="703" spans="1:29" ht="12">
      <c r="A703" s="180" t="str">
        <f t="shared" si="322"/>
        <v>LW3511070Podstawowy</v>
      </c>
      <c r="B703" s="203" t="s">
        <v>1747</v>
      </c>
      <c r="C703" s="168" t="s">
        <v>431</v>
      </c>
      <c r="D703" s="204">
        <v>110</v>
      </c>
      <c r="E703" s="182">
        <v>70</v>
      </c>
      <c r="F703" s="219" t="s">
        <v>48</v>
      </c>
      <c r="G703" s="206" t="str">
        <f t="shared" si="323"/>
        <v>50,95</v>
      </c>
      <c r="H703" s="206" t="str">
        <f t="shared" si="324"/>
        <v>50,95</v>
      </c>
      <c r="I703" s="206">
        <f t="shared" si="333"/>
        <v>53.95</v>
      </c>
      <c r="J703" s="219" t="s">
        <v>2639</v>
      </c>
      <c r="K703" s="207" t="str">
        <f t="shared" si="326"/>
        <v>741,14</v>
      </c>
      <c r="L703" s="208">
        <f t="shared" si="327"/>
        <v>742</v>
      </c>
      <c r="M703" s="209">
        <v>1</v>
      </c>
      <c r="N703" s="210">
        <v>60</v>
      </c>
      <c r="O703" s="211">
        <f t="shared" si="328"/>
        <v>802</v>
      </c>
      <c r="P703" s="212">
        <f t="shared" si="332"/>
        <v>802</v>
      </c>
      <c r="Q703" s="180"/>
      <c r="R703" s="180"/>
      <c r="S703" s="184">
        <v>16</v>
      </c>
      <c r="T703" s="184">
        <v>25</v>
      </c>
      <c r="U703" s="184">
        <f t="shared" si="329"/>
        <v>124</v>
      </c>
      <c r="V703" s="204">
        <f t="shared" si="330"/>
        <v>165</v>
      </c>
    </row>
    <row r="704" spans="1:29" ht="12">
      <c r="A704" s="180" t="str">
        <f t="shared" si="322"/>
        <v>LW3611070Podstawowy</v>
      </c>
      <c r="B704" s="203" t="s">
        <v>1748</v>
      </c>
      <c r="C704" s="168" t="s">
        <v>431</v>
      </c>
      <c r="D704" s="204">
        <v>110</v>
      </c>
      <c r="E704" s="182">
        <v>70</v>
      </c>
      <c r="F704" s="219" t="s">
        <v>2566</v>
      </c>
      <c r="G704" s="206" t="str">
        <f t="shared" si="323"/>
        <v>53,2</v>
      </c>
      <c r="H704" s="206" t="str">
        <f t="shared" si="324"/>
        <v>53,2</v>
      </c>
      <c r="I704" s="206">
        <f t="shared" si="333"/>
        <v>56.2</v>
      </c>
      <c r="J704" s="219" t="s">
        <v>2640</v>
      </c>
      <c r="K704" s="207" t="str">
        <f t="shared" si="326"/>
        <v>876,84</v>
      </c>
      <c r="L704" s="208">
        <f t="shared" si="327"/>
        <v>877</v>
      </c>
      <c r="M704" s="209">
        <v>1</v>
      </c>
      <c r="N704" s="210">
        <v>60</v>
      </c>
      <c r="O704" s="211">
        <f t="shared" si="328"/>
        <v>937</v>
      </c>
      <c r="P704" s="212">
        <f t="shared" si="332"/>
        <v>937</v>
      </c>
      <c r="Q704" s="180"/>
      <c r="R704" s="180"/>
      <c r="S704" s="184">
        <v>16</v>
      </c>
      <c r="T704" s="184">
        <v>25</v>
      </c>
      <c r="U704" s="184">
        <f t="shared" si="329"/>
        <v>124</v>
      </c>
      <c r="V704" s="204">
        <f t="shared" si="330"/>
        <v>165</v>
      </c>
    </row>
    <row r="705" spans="1:22" ht="12">
      <c r="A705" s="180" t="str">
        <f t="shared" si="322"/>
        <v>LW3711070Podstawowy</v>
      </c>
      <c r="B705" s="203" t="s">
        <v>1907</v>
      </c>
      <c r="C705" s="168" t="s">
        <v>431</v>
      </c>
      <c r="D705" s="204">
        <v>110</v>
      </c>
      <c r="E705" s="182">
        <v>70</v>
      </c>
      <c r="F705" s="219" t="s">
        <v>2567</v>
      </c>
      <c r="G705" s="206" t="str">
        <f t="shared" si="323"/>
        <v>51,22</v>
      </c>
      <c r="H705" s="206" t="str">
        <f t="shared" si="324"/>
        <v>51,22</v>
      </c>
      <c r="I705" s="206">
        <f t="shared" si="333"/>
        <v>54.22</v>
      </c>
      <c r="J705" s="219" t="s">
        <v>2641</v>
      </c>
      <c r="K705" s="207" t="str">
        <f t="shared" si="326"/>
        <v>678,59</v>
      </c>
      <c r="L705" s="208">
        <f t="shared" si="327"/>
        <v>679</v>
      </c>
      <c r="M705" s="209">
        <v>1</v>
      </c>
      <c r="N705" s="210">
        <v>60</v>
      </c>
      <c r="O705" s="211">
        <f t="shared" si="328"/>
        <v>739</v>
      </c>
      <c r="P705" s="212">
        <f t="shared" si="332"/>
        <v>739</v>
      </c>
      <c r="Q705" s="180"/>
      <c r="R705" s="180"/>
      <c r="S705" s="184">
        <v>16</v>
      </c>
      <c r="T705" s="184">
        <v>25</v>
      </c>
      <c r="U705" s="184">
        <f t="shared" si="329"/>
        <v>124</v>
      </c>
      <c r="V705" s="204">
        <f t="shared" si="330"/>
        <v>165</v>
      </c>
    </row>
    <row r="706" spans="1:22" ht="12">
      <c r="A706" s="180" t="str">
        <f t="shared" si="322"/>
        <v>LW3811070Podstawowy</v>
      </c>
      <c r="B706" s="203" t="s">
        <v>1978</v>
      </c>
      <c r="C706" s="168" t="s">
        <v>431</v>
      </c>
      <c r="D706" s="204">
        <v>110</v>
      </c>
      <c r="E706" s="182">
        <v>70</v>
      </c>
      <c r="F706" s="219" t="s">
        <v>2568</v>
      </c>
      <c r="G706" s="206" t="str">
        <f t="shared" si="323"/>
        <v>50,63</v>
      </c>
      <c r="H706" s="206" t="str">
        <f t="shared" si="324"/>
        <v>50,63</v>
      </c>
      <c r="I706" s="206">
        <f t="shared" si="333"/>
        <v>53.63</v>
      </c>
      <c r="J706" s="219" t="s">
        <v>2642</v>
      </c>
      <c r="K706" s="207" t="str">
        <f t="shared" si="326"/>
        <v>800,41</v>
      </c>
      <c r="L706" s="208">
        <f t="shared" si="327"/>
        <v>801</v>
      </c>
      <c r="M706" s="209">
        <v>1</v>
      </c>
      <c r="N706" s="210">
        <v>60</v>
      </c>
      <c r="O706" s="211">
        <f t="shared" si="328"/>
        <v>861</v>
      </c>
      <c r="P706" s="212">
        <f t="shared" si="332"/>
        <v>861</v>
      </c>
      <c r="Q706" s="180"/>
      <c r="R706" s="180"/>
      <c r="S706" s="184">
        <v>16</v>
      </c>
      <c r="T706" s="184">
        <v>25</v>
      </c>
      <c r="U706" s="184">
        <f t="shared" si="329"/>
        <v>124</v>
      </c>
      <c r="V706" s="204">
        <f t="shared" si="330"/>
        <v>165</v>
      </c>
    </row>
    <row r="707" spans="1:22" ht="12">
      <c r="A707" s="221" t="str">
        <f t="shared" ref="A707:A743" si="334">CONCATENATE(B707,D707,E707,C707)</f>
        <v>LW duble 1 11070Kolor</v>
      </c>
      <c r="B707" s="203" t="s">
        <v>90</v>
      </c>
      <c r="C707" s="168" t="s">
        <v>2</v>
      </c>
      <c r="D707" s="204">
        <v>110</v>
      </c>
      <c r="E707" s="182">
        <v>70</v>
      </c>
      <c r="F707" s="219" t="s">
        <v>2539</v>
      </c>
      <c r="G707" s="206" t="str">
        <f>LEFT(F707,FIND("kg",F707)-2)</f>
        <v>49,71</v>
      </c>
      <c r="H707" s="206" t="str">
        <f t="shared" si="324"/>
        <v>49,71</v>
      </c>
      <c r="I707" s="206">
        <f t="shared" ref="I707" si="335">H707+3</f>
        <v>52.71</v>
      </c>
      <c r="J707" s="219" t="s">
        <v>2569</v>
      </c>
      <c r="K707" s="207" t="str">
        <f t="shared" ref="K707:K722" si="336">LEFT(J707,FIND("zł",J707)-2)</f>
        <v>845,85</v>
      </c>
      <c r="L707" s="214">
        <f t="shared" ref="L707:L722" si="337">ROUNDUP(K707,0)</f>
        <v>846</v>
      </c>
      <c r="M707" s="209">
        <v>1</v>
      </c>
      <c r="N707" s="210">
        <v>60</v>
      </c>
      <c r="O707" s="211">
        <f t="shared" ref="O707:O743" si="338">L707*M707+N707</f>
        <v>906</v>
      </c>
      <c r="P707" s="212">
        <f t="shared" si="332"/>
        <v>906</v>
      </c>
      <c r="Q707" s="180"/>
      <c r="R707" s="180"/>
      <c r="S707" s="184">
        <v>16</v>
      </c>
      <c r="T707" s="184">
        <v>25</v>
      </c>
      <c r="U707" s="184">
        <f t="shared" ref="U707:U743" si="339">IF(I707&lt;=$AA$6,$AB$5,IF(I707&lt;=$AA$16,$AB$7,IF(I707&lt;=$AA$18,$AB$17,IF(I707&lt;=$AA$20,AB$19,$AB$21))))</f>
        <v>124</v>
      </c>
      <c r="V707" s="204">
        <f>SUM(S707:U707)</f>
        <v>165</v>
      </c>
    </row>
    <row r="708" spans="1:22" ht="12">
      <c r="A708" s="180" t="str">
        <f t="shared" si="334"/>
        <v>LW duble 2 11070Kolor</v>
      </c>
      <c r="B708" s="203" t="s">
        <v>91</v>
      </c>
      <c r="C708" s="168" t="s">
        <v>2</v>
      </c>
      <c r="D708" s="204">
        <v>110</v>
      </c>
      <c r="E708" s="182">
        <v>70</v>
      </c>
      <c r="F708" s="219" t="s">
        <v>2540</v>
      </c>
      <c r="G708" s="206" t="str">
        <f t="shared" ref="G708:G770" si="340">LEFT(F708,FIND("kg",F708)-2)</f>
        <v>48,12</v>
      </c>
      <c r="H708" s="206" t="str">
        <f t="shared" si="324"/>
        <v>48,12</v>
      </c>
      <c r="I708" s="206">
        <f t="shared" ref="I708:I729" si="341">H708+3</f>
        <v>51.12</v>
      </c>
      <c r="J708" s="219" t="s">
        <v>2570</v>
      </c>
      <c r="K708" s="207" t="str">
        <f t="shared" si="336"/>
        <v>946,10</v>
      </c>
      <c r="L708" s="214">
        <f t="shared" si="337"/>
        <v>947</v>
      </c>
      <c r="M708" s="209">
        <v>1</v>
      </c>
      <c r="N708" s="210">
        <v>60</v>
      </c>
      <c r="O708" s="211">
        <f t="shared" si="338"/>
        <v>1007</v>
      </c>
      <c r="P708" s="212">
        <f t="shared" si="332"/>
        <v>1007</v>
      </c>
      <c r="Q708" s="180"/>
      <c r="R708" s="180"/>
      <c r="S708" s="184">
        <v>16</v>
      </c>
      <c r="T708" s="184">
        <v>25</v>
      </c>
      <c r="U708" s="184">
        <f t="shared" si="339"/>
        <v>124</v>
      </c>
      <c r="V708" s="204">
        <f t="shared" ref="V708:V743" si="342">SUM(S708:U708)</f>
        <v>165</v>
      </c>
    </row>
    <row r="709" spans="1:22" ht="12">
      <c r="A709" s="180" t="str">
        <f t="shared" si="334"/>
        <v>LW duble 3 11070Kolor</v>
      </c>
      <c r="B709" s="203" t="s">
        <v>92</v>
      </c>
      <c r="C709" s="168" t="s">
        <v>2</v>
      </c>
      <c r="D709" s="204">
        <v>110</v>
      </c>
      <c r="E709" s="182">
        <v>70</v>
      </c>
      <c r="F709" s="219" t="s">
        <v>2541</v>
      </c>
      <c r="G709" s="206" t="str">
        <f t="shared" si="340"/>
        <v>53,63</v>
      </c>
      <c r="H709" s="206" t="str">
        <f t="shared" si="324"/>
        <v>53,63</v>
      </c>
      <c r="I709" s="206">
        <f t="shared" si="341"/>
        <v>56.63</v>
      </c>
      <c r="J709" s="219" t="s">
        <v>2571</v>
      </c>
      <c r="K709" s="207" t="str">
        <f t="shared" si="336"/>
        <v>1163,60</v>
      </c>
      <c r="L709" s="214">
        <f t="shared" si="337"/>
        <v>1164</v>
      </c>
      <c r="M709" s="209">
        <v>1</v>
      </c>
      <c r="N709" s="210">
        <v>60</v>
      </c>
      <c r="O709" s="211">
        <f t="shared" si="338"/>
        <v>1224</v>
      </c>
      <c r="P709" s="212">
        <f t="shared" si="332"/>
        <v>1224</v>
      </c>
      <c r="Q709" s="180"/>
      <c r="R709" s="180"/>
      <c r="S709" s="184">
        <v>16</v>
      </c>
      <c r="T709" s="184">
        <v>25</v>
      </c>
      <c r="U709" s="184">
        <f t="shared" si="339"/>
        <v>124</v>
      </c>
      <c r="V709" s="204">
        <f t="shared" si="342"/>
        <v>165</v>
      </c>
    </row>
    <row r="710" spans="1:22" ht="12">
      <c r="A710" s="180" t="str">
        <f t="shared" si="334"/>
        <v>LW1 11070Kolor</v>
      </c>
      <c r="B710" s="203" t="s">
        <v>93</v>
      </c>
      <c r="C710" s="168" t="s">
        <v>2</v>
      </c>
      <c r="D710" s="204">
        <v>110</v>
      </c>
      <c r="E710" s="182">
        <v>70</v>
      </c>
      <c r="F710" s="219" t="s">
        <v>2542</v>
      </c>
      <c r="G710" s="206" t="str">
        <f t="shared" si="340"/>
        <v>37,55</v>
      </c>
      <c r="H710" s="206" t="str">
        <f t="shared" si="324"/>
        <v>37,55</v>
      </c>
      <c r="I710" s="206">
        <f t="shared" si="341"/>
        <v>40.549999999999997</v>
      </c>
      <c r="J710" s="219" t="s">
        <v>2572</v>
      </c>
      <c r="K710" s="207" t="str">
        <f t="shared" si="336"/>
        <v>571,65</v>
      </c>
      <c r="L710" s="214">
        <f t="shared" si="337"/>
        <v>572</v>
      </c>
      <c r="M710" s="209">
        <v>1</v>
      </c>
      <c r="N710" s="210">
        <v>60</v>
      </c>
      <c r="O710" s="211">
        <f t="shared" si="338"/>
        <v>632</v>
      </c>
      <c r="P710" s="212">
        <f t="shared" si="332"/>
        <v>632</v>
      </c>
      <c r="Q710" s="180"/>
      <c r="R710" s="180"/>
      <c r="S710" s="184">
        <v>16</v>
      </c>
      <c r="T710" s="184">
        <v>25</v>
      </c>
      <c r="U710" s="184">
        <f t="shared" si="339"/>
        <v>79</v>
      </c>
      <c r="V710" s="204">
        <f t="shared" si="342"/>
        <v>120</v>
      </c>
    </row>
    <row r="711" spans="1:22" ht="13.5" customHeight="1">
      <c r="A711" s="180" t="str">
        <f t="shared" si="334"/>
        <v>LW2 11070Kolor</v>
      </c>
      <c r="B711" s="203" t="s">
        <v>104</v>
      </c>
      <c r="C711" s="168" t="s">
        <v>2</v>
      </c>
      <c r="D711" s="204">
        <v>110</v>
      </c>
      <c r="E711" s="182">
        <v>70</v>
      </c>
      <c r="F711" s="219" t="s">
        <v>2543</v>
      </c>
      <c r="G711" s="206" t="str">
        <f t="shared" si="340"/>
        <v>38,81</v>
      </c>
      <c r="H711" s="206" t="str">
        <f t="shared" si="324"/>
        <v>38,81</v>
      </c>
      <c r="I711" s="206">
        <f t="shared" si="341"/>
        <v>41.81</v>
      </c>
      <c r="J711" s="219" t="s">
        <v>2573</v>
      </c>
      <c r="K711" s="207" t="str">
        <f t="shared" si="336"/>
        <v>617,53</v>
      </c>
      <c r="L711" s="214">
        <f t="shared" si="337"/>
        <v>618</v>
      </c>
      <c r="M711" s="209">
        <v>1</v>
      </c>
      <c r="N711" s="210">
        <v>60</v>
      </c>
      <c r="O711" s="211">
        <f t="shared" si="338"/>
        <v>678</v>
      </c>
      <c r="P711" s="212">
        <f t="shared" si="332"/>
        <v>678</v>
      </c>
      <c r="Q711" s="180"/>
      <c r="R711" s="180"/>
      <c r="S711" s="184">
        <v>16</v>
      </c>
      <c r="T711" s="184">
        <v>25</v>
      </c>
      <c r="U711" s="184">
        <f t="shared" si="339"/>
        <v>79</v>
      </c>
      <c r="V711" s="204">
        <f t="shared" si="342"/>
        <v>120</v>
      </c>
    </row>
    <row r="712" spans="1:22" ht="13.5" customHeight="1">
      <c r="A712" s="180" t="str">
        <f t="shared" si="334"/>
        <v>LW3 11070Kolor</v>
      </c>
      <c r="B712" s="203" t="s">
        <v>106</v>
      </c>
      <c r="C712" s="168" t="s">
        <v>2</v>
      </c>
      <c r="D712" s="204">
        <v>110</v>
      </c>
      <c r="E712" s="182">
        <v>70</v>
      </c>
      <c r="F712" s="219" t="s">
        <v>30</v>
      </c>
      <c r="G712" s="206" t="str">
        <f t="shared" si="340"/>
        <v>41,61</v>
      </c>
      <c r="H712" s="206" t="str">
        <f t="shared" si="324"/>
        <v>41,61</v>
      </c>
      <c r="I712" s="206">
        <f t="shared" si="341"/>
        <v>44.61</v>
      </c>
      <c r="J712" s="219" t="s">
        <v>2574</v>
      </c>
      <c r="K712" s="207" t="str">
        <f t="shared" si="336"/>
        <v>654,78</v>
      </c>
      <c r="L712" s="214">
        <f t="shared" si="337"/>
        <v>655</v>
      </c>
      <c r="M712" s="209">
        <v>1</v>
      </c>
      <c r="N712" s="210">
        <v>60</v>
      </c>
      <c r="O712" s="211">
        <f t="shared" si="338"/>
        <v>715</v>
      </c>
      <c r="P712" s="212">
        <f t="shared" si="332"/>
        <v>715</v>
      </c>
      <c r="Q712" s="180"/>
      <c r="R712" s="180"/>
      <c r="S712" s="184">
        <v>16</v>
      </c>
      <c r="T712" s="184">
        <v>25</v>
      </c>
      <c r="U712" s="184">
        <f t="shared" si="339"/>
        <v>79</v>
      </c>
      <c r="V712" s="204">
        <f t="shared" si="342"/>
        <v>120</v>
      </c>
    </row>
    <row r="713" spans="1:22" ht="13.5" customHeight="1">
      <c r="A713" s="180" t="str">
        <f t="shared" si="334"/>
        <v>LW4 11070Kolor</v>
      </c>
      <c r="B713" s="203" t="s">
        <v>107</v>
      </c>
      <c r="C713" s="168" t="s">
        <v>2</v>
      </c>
      <c r="D713" s="204">
        <v>110</v>
      </c>
      <c r="E713" s="182">
        <v>70</v>
      </c>
      <c r="F713" s="219" t="s">
        <v>2544</v>
      </c>
      <c r="G713" s="206" t="str">
        <f t="shared" si="340"/>
        <v>45,18</v>
      </c>
      <c r="H713" s="206" t="str">
        <f t="shared" si="324"/>
        <v>45,18</v>
      </c>
      <c r="I713" s="206">
        <f t="shared" si="341"/>
        <v>48.18</v>
      </c>
      <c r="J713" s="219" t="s">
        <v>2575</v>
      </c>
      <c r="K713" s="207" t="str">
        <f t="shared" si="336"/>
        <v>734,76</v>
      </c>
      <c r="L713" s="214">
        <f t="shared" si="337"/>
        <v>735</v>
      </c>
      <c r="M713" s="209">
        <v>1</v>
      </c>
      <c r="N713" s="210">
        <v>60</v>
      </c>
      <c r="O713" s="211">
        <f t="shared" si="338"/>
        <v>795</v>
      </c>
      <c r="P713" s="212">
        <f t="shared" si="332"/>
        <v>795</v>
      </c>
      <c r="Q713" s="180"/>
      <c r="R713" s="180"/>
      <c r="S713" s="184">
        <v>16</v>
      </c>
      <c r="T713" s="184">
        <v>25</v>
      </c>
      <c r="U713" s="184">
        <f t="shared" si="339"/>
        <v>79</v>
      </c>
      <c r="V713" s="204">
        <f t="shared" si="342"/>
        <v>120</v>
      </c>
    </row>
    <row r="714" spans="1:22" ht="12">
      <c r="A714" s="180" t="str">
        <f t="shared" si="334"/>
        <v>LW5 11070Kolor</v>
      </c>
      <c r="B714" s="203" t="s">
        <v>108</v>
      </c>
      <c r="C714" s="168" t="s">
        <v>2</v>
      </c>
      <c r="D714" s="204">
        <v>110</v>
      </c>
      <c r="E714" s="182">
        <v>70</v>
      </c>
      <c r="F714" s="219" t="s">
        <v>2545</v>
      </c>
      <c r="G714" s="206" t="str">
        <f t="shared" si="340"/>
        <v>46,52</v>
      </c>
      <c r="H714" s="206" t="str">
        <f t="shared" si="324"/>
        <v>46,52</v>
      </c>
      <c r="I714" s="206">
        <f t="shared" si="341"/>
        <v>49.52</v>
      </c>
      <c r="J714" s="219" t="s">
        <v>2576</v>
      </c>
      <c r="K714" s="207" t="str">
        <f t="shared" si="336"/>
        <v>776,14</v>
      </c>
      <c r="L714" s="214">
        <f t="shared" si="337"/>
        <v>777</v>
      </c>
      <c r="M714" s="209">
        <v>1</v>
      </c>
      <c r="N714" s="210">
        <v>60</v>
      </c>
      <c r="O714" s="211">
        <f t="shared" si="338"/>
        <v>837</v>
      </c>
      <c r="P714" s="212">
        <f t="shared" si="332"/>
        <v>837</v>
      </c>
      <c r="Q714" s="180"/>
      <c r="R714" s="180"/>
      <c r="S714" s="184">
        <v>16</v>
      </c>
      <c r="T714" s="184">
        <v>25</v>
      </c>
      <c r="U714" s="184">
        <f t="shared" si="339"/>
        <v>79</v>
      </c>
      <c r="V714" s="204">
        <f t="shared" si="342"/>
        <v>120</v>
      </c>
    </row>
    <row r="715" spans="1:22" ht="12">
      <c r="A715" s="180" t="str">
        <f t="shared" si="334"/>
        <v>LW6 11070Kolor</v>
      </c>
      <c r="B715" s="203" t="s">
        <v>109</v>
      </c>
      <c r="C715" s="168" t="s">
        <v>2</v>
      </c>
      <c r="D715" s="204">
        <v>110</v>
      </c>
      <c r="E715" s="182">
        <v>70</v>
      </c>
      <c r="F715" s="219" t="s">
        <v>2546</v>
      </c>
      <c r="G715" s="206" t="str">
        <f t="shared" si="340"/>
        <v>48,62</v>
      </c>
      <c r="H715" s="206" t="str">
        <f t="shared" si="324"/>
        <v>48,62</v>
      </c>
      <c r="I715" s="206">
        <f t="shared" si="341"/>
        <v>51.62</v>
      </c>
      <c r="J715" s="219" t="s">
        <v>2577</v>
      </c>
      <c r="K715" s="207" t="str">
        <f t="shared" si="336"/>
        <v>835,60</v>
      </c>
      <c r="L715" s="214">
        <f t="shared" si="337"/>
        <v>836</v>
      </c>
      <c r="M715" s="209">
        <v>1</v>
      </c>
      <c r="N715" s="210">
        <v>60</v>
      </c>
      <c r="O715" s="211">
        <f t="shared" si="338"/>
        <v>896</v>
      </c>
      <c r="P715" s="212">
        <f t="shared" si="332"/>
        <v>896</v>
      </c>
      <c r="Q715" s="180"/>
      <c r="R715" s="180"/>
      <c r="S715" s="184">
        <v>16</v>
      </c>
      <c r="T715" s="184">
        <v>25</v>
      </c>
      <c r="U715" s="184">
        <f t="shared" si="339"/>
        <v>124</v>
      </c>
      <c r="V715" s="204">
        <f t="shared" si="342"/>
        <v>165</v>
      </c>
    </row>
    <row r="716" spans="1:22" ht="12">
      <c r="A716" s="180" t="str">
        <f t="shared" si="334"/>
        <v>LW7 11070Kolor</v>
      </c>
      <c r="B716" s="203" t="s">
        <v>110</v>
      </c>
      <c r="C716" s="168" t="s">
        <v>2</v>
      </c>
      <c r="D716" s="204">
        <v>110</v>
      </c>
      <c r="E716" s="182">
        <v>70</v>
      </c>
      <c r="F716" s="219" t="s">
        <v>2547</v>
      </c>
      <c r="G716" s="206" t="str">
        <f t="shared" si="340"/>
        <v>44,74</v>
      </c>
      <c r="H716" s="206" t="str">
        <f t="shared" si="324"/>
        <v>44,74</v>
      </c>
      <c r="I716" s="206">
        <f t="shared" si="341"/>
        <v>47.74</v>
      </c>
      <c r="J716" s="219" t="s">
        <v>2578</v>
      </c>
      <c r="K716" s="207" t="str">
        <f t="shared" si="336"/>
        <v>736,60</v>
      </c>
      <c r="L716" s="214">
        <f t="shared" si="337"/>
        <v>737</v>
      </c>
      <c r="M716" s="209">
        <v>1</v>
      </c>
      <c r="N716" s="210">
        <v>60</v>
      </c>
      <c r="O716" s="211">
        <f t="shared" si="338"/>
        <v>797</v>
      </c>
      <c r="P716" s="212">
        <f t="shared" si="332"/>
        <v>797</v>
      </c>
      <c r="Q716" s="180"/>
      <c r="R716" s="180"/>
      <c r="S716" s="184">
        <v>16</v>
      </c>
      <c r="T716" s="184">
        <v>25</v>
      </c>
      <c r="U716" s="184">
        <f t="shared" si="339"/>
        <v>79</v>
      </c>
      <c r="V716" s="204">
        <f t="shared" si="342"/>
        <v>120</v>
      </c>
    </row>
    <row r="717" spans="1:22" ht="12">
      <c r="A717" s="180" t="str">
        <f t="shared" si="334"/>
        <v>LW8 11070Kolor</v>
      </c>
      <c r="B717" s="203" t="s">
        <v>111</v>
      </c>
      <c r="C717" s="168" t="s">
        <v>2</v>
      </c>
      <c r="D717" s="204">
        <v>110</v>
      </c>
      <c r="E717" s="182">
        <v>70</v>
      </c>
      <c r="F717" s="219" t="s">
        <v>2252</v>
      </c>
      <c r="G717" s="206" t="str">
        <f t="shared" si="340"/>
        <v>46,85</v>
      </c>
      <c r="H717" s="206" t="str">
        <f t="shared" si="324"/>
        <v>46,85</v>
      </c>
      <c r="I717" s="206">
        <f t="shared" si="341"/>
        <v>49.85</v>
      </c>
      <c r="J717" s="219" t="s">
        <v>2579</v>
      </c>
      <c r="K717" s="207" t="str">
        <f>LEFT(J717,FIND("zł",J717)-2)</f>
        <v>796,13</v>
      </c>
      <c r="L717" s="214">
        <f t="shared" si="337"/>
        <v>797</v>
      </c>
      <c r="M717" s="209">
        <v>1</v>
      </c>
      <c r="N717" s="210">
        <v>60</v>
      </c>
      <c r="O717" s="211">
        <f t="shared" si="338"/>
        <v>857</v>
      </c>
      <c r="P717" s="212">
        <f t="shared" si="332"/>
        <v>857</v>
      </c>
      <c r="Q717" s="180"/>
      <c r="R717" s="180"/>
      <c r="S717" s="184">
        <v>16</v>
      </c>
      <c r="T717" s="184">
        <v>25</v>
      </c>
      <c r="U717" s="184">
        <f t="shared" si="339"/>
        <v>79</v>
      </c>
      <c r="V717" s="204">
        <f t="shared" si="342"/>
        <v>120</v>
      </c>
    </row>
    <row r="718" spans="1:22" ht="12">
      <c r="A718" s="180" t="str">
        <f t="shared" si="334"/>
        <v>LW9 11070Kolor</v>
      </c>
      <c r="B718" s="203" t="s">
        <v>112</v>
      </c>
      <c r="C718" s="168" t="s">
        <v>2</v>
      </c>
      <c r="D718" s="204">
        <v>110</v>
      </c>
      <c r="E718" s="182">
        <v>70</v>
      </c>
      <c r="F718" s="219" t="s">
        <v>2548</v>
      </c>
      <c r="G718" s="206" t="str">
        <f t="shared" si="340"/>
        <v>46,77</v>
      </c>
      <c r="H718" s="206" t="str">
        <f t="shared" si="324"/>
        <v>46,77</v>
      </c>
      <c r="I718" s="206">
        <f t="shared" si="341"/>
        <v>49.77</v>
      </c>
      <c r="J718" s="219" t="s">
        <v>2580</v>
      </c>
      <c r="K718" s="207" t="str">
        <f t="shared" si="336"/>
        <v>846,21</v>
      </c>
      <c r="L718" s="214">
        <f t="shared" si="337"/>
        <v>847</v>
      </c>
      <c r="M718" s="209">
        <v>1</v>
      </c>
      <c r="N718" s="210">
        <v>60</v>
      </c>
      <c r="O718" s="211">
        <f t="shared" si="338"/>
        <v>907</v>
      </c>
      <c r="P718" s="212">
        <f t="shared" si="332"/>
        <v>907</v>
      </c>
      <c r="Q718" s="180"/>
      <c r="R718" s="180"/>
      <c r="S718" s="184">
        <v>16</v>
      </c>
      <c r="T718" s="184">
        <v>25</v>
      </c>
      <c r="U718" s="184">
        <f t="shared" si="339"/>
        <v>79</v>
      </c>
      <c r="V718" s="204">
        <f t="shared" si="342"/>
        <v>120</v>
      </c>
    </row>
    <row r="719" spans="1:22" ht="12">
      <c r="A719" s="180" t="str">
        <f t="shared" si="334"/>
        <v>LW10 11070Kolor</v>
      </c>
      <c r="B719" s="203" t="s">
        <v>94</v>
      </c>
      <c r="C719" s="168" t="s">
        <v>2</v>
      </c>
      <c r="D719" s="204">
        <v>110</v>
      </c>
      <c r="E719" s="182">
        <v>70</v>
      </c>
      <c r="F719" s="219" t="s">
        <v>66</v>
      </c>
      <c r="G719" s="206" t="str">
        <f t="shared" si="340"/>
        <v>48,86</v>
      </c>
      <c r="H719" s="206" t="str">
        <f t="shared" si="324"/>
        <v>48,86</v>
      </c>
      <c r="I719" s="206">
        <f t="shared" si="341"/>
        <v>51.86</v>
      </c>
      <c r="J719" s="219" t="s">
        <v>2581</v>
      </c>
      <c r="K719" s="207" t="str">
        <f t="shared" si="336"/>
        <v>905,64</v>
      </c>
      <c r="L719" s="214">
        <f t="shared" si="337"/>
        <v>906</v>
      </c>
      <c r="M719" s="209">
        <v>1</v>
      </c>
      <c r="N719" s="210">
        <v>60</v>
      </c>
      <c r="O719" s="211">
        <f t="shared" si="338"/>
        <v>966</v>
      </c>
      <c r="P719" s="212">
        <f t="shared" si="332"/>
        <v>966</v>
      </c>
      <c r="Q719" s="180"/>
      <c r="R719" s="180"/>
      <c r="S719" s="184">
        <v>16</v>
      </c>
      <c r="T719" s="184">
        <v>25</v>
      </c>
      <c r="U719" s="184">
        <f t="shared" si="339"/>
        <v>124</v>
      </c>
      <c r="V719" s="204">
        <f t="shared" si="342"/>
        <v>165</v>
      </c>
    </row>
    <row r="720" spans="1:22" ht="12">
      <c r="A720" s="180" t="str">
        <f t="shared" si="334"/>
        <v>LW11 11070Kolor</v>
      </c>
      <c r="B720" s="203" t="s">
        <v>95</v>
      </c>
      <c r="C720" s="168" t="s">
        <v>2</v>
      </c>
      <c r="D720" s="204">
        <v>110</v>
      </c>
      <c r="E720" s="182">
        <v>70</v>
      </c>
      <c r="F720" s="219" t="s">
        <v>2549</v>
      </c>
      <c r="G720" s="206" t="str">
        <f t="shared" si="340"/>
        <v>51,25</v>
      </c>
      <c r="H720" s="206" t="str">
        <f t="shared" si="324"/>
        <v>51,25</v>
      </c>
      <c r="I720" s="206">
        <f t="shared" si="341"/>
        <v>54.25</v>
      </c>
      <c r="J720" s="219" t="s">
        <v>2582</v>
      </c>
      <c r="K720" s="207" t="str">
        <f t="shared" si="336"/>
        <v>801,47</v>
      </c>
      <c r="L720" s="214">
        <f t="shared" si="337"/>
        <v>802</v>
      </c>
      <c r="M720" s="209">
        <v>1</v>
      </c>
      <c r="N720" s="210">
        <v>60</v>
      </c>
      <c r="O720" s="211">
        <f t="shared" si="338"/>
        <v>862</v>
      </c>
      <c r="P720" s="212">
        <f t="shared" si="332"/>
        <v>862</v>
      </c>
      <c r="Q720" s="180"/>
      <c r="R720" s="180"/>
      <c r="S720" s="184">
        <v>16</v>
      </c>
      <c r="T720" s="184">
        <v>25</v>
      </c>
      <c r="U720" s="184">
        <f t="shared" si="339"/>
        <v>124</v>
      </c>
      <c r="V720" s="204">
        <f t="shared" si="342"/>
        <v>165</v>
      </c>
    </row>
    <row r="721" spans="1:22" ht="12">
      <c r="A721" s="180" t="str">
        <f t="shared" si="334"/>
        <v>LW12 11070Kolor</v>
      </c>
      <c r="B721" s="203" t="s">
        <v>96</v>
      </c>
      <c r="C721" s="168" t="s">
        <v>2</v>
      </c>
      <c r="D721" s="204">
        <v>110</v>
      </c>
      <c r="E721" s="182">
        <v>70</v>
      </c>
      <c r="F721" s="219" t="s">
        <v>2550</v>
      </c>
      <c r="G721" s="206" t="str">
        <f t="shared" si="340"/>
        <v>53,34</v>
      </c>
      <c r="H721" s="206" t="str">
        <f t="shared" si="324"/>
        <v>53,34</v>
      </c>
      <c r="I721" s="206">
        <f t="shared" si="341"/>
        <v>56.34</v>
      </c>
      <c r="J721" s="219" t="s">
        <v>2583</v>
      </c>
      <c r="K721" s="207" t="str">
        <f t="shared" si="336"/>
        <v>899,12</v>
      </c>
      <c r="L721" s="214">
        <f t="shared" si="337"/>
        <v>900</v>
      </c>
      <c r="M721" s="209">
        <v>1</v>
      </c>
      <c r="N721" s="210">
        <v>60</v>
      </c>
      <c r="O721" s="211">
        <f t="shared" si="338"/>
        <v>960</v>
      </c>
      <c r="P721" s="212">
        <f t="shared" si="332"/>
        <v>960</v>
      </c>
      <c r="Q721" s="180"/>
      <c r="R721" s="180"/>
      <c r="S721" s="184">
        <v>16</v>
      </c>
      <c r="T721" s="184">
        <v>25</v>
      </c>
      <c r="U721" s="184">
        <f t="shared" si="339"/>
        <v>124</v>
      </c>
      <c r="V721" s="204">
        <f t="shared" si="342"/>
        <v>165</v>
      </c>
    </row>
    <row r="722" spans="1:22" ht="12">
      <c r="A722" s="180" t="str">
        <f t="shared" si="334"/>
        <v>LW13 11070Kolor</v>
      </c>
      <c r="B722" s="203" t="s">
        <v>97</v>
      </c>
      <c r="C722" s="168" t="s">
        <v>2</v>
      </c>
      <c r="D722" s="204">
        <v>110</v>
      </c>
      <c r="E722" s="182">
        <v>70</v>
      </c>
      <c r="F722" s="219" t="s">
        <v>2551</v>
      </c>
      <c r="G722" s="206" t="str">
        <f t="shared" si="340"/>
        <v>52,53</v>
      </c>
      <c r="H722" s="206" t="str">
        <f t="shared" si="324"/>
        <v>52,53</v>
      </c>
      <c r="I722" s="206">
        <f t="shared" si="341"/>
        <v>55.53</v>
      </c>
      <c r="J722" s="219" t="s">
        <v>2584</v>
      </c>
      <c r="K722" s="207" t="str">
        <f t="shared" si="336"/>
        <v>902,98</v>
      </c>
      <c r="L722" s="214">
        <f t="shared" si="337"/>
        <v>903</v>
      </c>
      <c r="M722" s="209">
        <v>1</v>
      </c>
      <c r="N722" s="210">
        <v>60</v>
      </c>
      <c r="O722" s="211">
        <f t="shared" si="338"/>
        <v>963</v>
      </c>
      <c r="P722" s="212">
        <f t="shared" si="332"/>
        <v>963</v>
      </c>
      <c r="Q722" s="180"/>
      <c r="R722" s="180"/>
      <c r="S722" s="184">
        <v>16</v>
      </c>
      <c r="T722" s="184">
        <v>25</v>
      </c>
      <c r="U722" s="184">
        <f t="shared" si="339"/>
        <v>124</v>
      </c>
      <c r="V722" s="204">
        <f t="shared" si="342"/>
        <v>165</v>
      </c>
    </row>
    <row r="723" spans="1:22" ht="12">
      <c r="A723" s="180" t="str">
        <f t="shared" si="334"/>
        <v>LW14 11070Kolor</v>
      </c>
      <c r="B723" s="203" t="s">
        <v>98</v>
      </c>
      <c r="C723" s="168" t="s">
        <v>2</v>
      </c>
      <c r="D723" s="204">
        <v>110</v>
      </c>
      <c r="E723" s="182">
        <v>70</v>
      </c>
      <c r="F723" s="219" t="s">
        <v>2552</v>
      </c>
      <c r="G723" s="206" t="str">
        <f t="shared" si="340"/>
        <v>54,63</v>
      </c>
      <c r="H723" s="206" t="str">
        <f t="shared" si="324"/>
        <v>54,63</v>
      </c>
      <c r="I723" s="206">
        <f t="shared" si="341"/>
        <v>57.63</v>
      </c>
      <c r="J723" s="219" t="s">
        <v>2585</v>
      </c>
      <c r="K723" s="207" t="str">
        <f>LEFT(J723,FIND("zł",J723)-2)</f>
        <v>984,81</v>
      </c>
      <c r="L723" s="214">
        <f>ROUNDUP(K723,0)</f>
        <v>985</v>
      </c>
      <c r="M723" s="209">
        <v>1</v>
      </c>
      <c r="N723" s="210">
        <v>60</v>
      </c>
      <c r="O723" s="211">
        <f t="shared" si="338"/>
        <v>1045</v>
      </c>
      <c r="P723" s="212">
        <f t="shared" si="332"/>
        <v>1045</v>
      </c>
      <c r="Q723" s="180"/>
      <c r="R723" s="180"/>
      <c r="S723" s="184">
        <v>16</v>
      </c>
      <c r="T723" s="184">
        <v>25</v>
      </c>
      <c r="U723" s="184">
        <f t="shared" si="339"/>
        <v>124</v>
      </c>
      <c r="V723" s="204">
        <f t="shared" si="342"/>
        <v>165</v>
      </c>
    </row>
    <row r="724" spans="1:22" ht="12">
      <c r="A724" s="180" t="str">
        <f t="shared" si="334"/>
        <v>LW15 11070Kolor</v>
      </c>
      <c r="B724" s="203" t="s">
        <v>99</v>
      </c>
      <c r="C724" s="168" t="s">
        <v>2</v>
      </c>
      <c r="D724" s="204">
        <v>110</v>
      </c>
      <c r="E724" s="182">
        <v>70</v>
      </c>
      <c r="F724" s="219" t="s">
        <v>2553</v>
      </c>
      <c r="G724" s="206" t="str">
        <f t="shared" si="340"/>
        <v>50,49</v>
      </c>
      <c r="H724" s="206" t="str">
        <f t="shared" si="324"/>
        <v>50,49</v>
      </c>
      <c r="I724" s="206">
        <f t="shared" si="341"/>
        <v>53.49</v>
      </c>
      <c r="J724" s="219" t="s">
        <v>2586</v>
      </c>
      <c r="K724" s="207" t="str">
        <f t="shared" ref="K724:K743" si="343">LEFT(J724,FIND("zł",J724)-2)</f>
        <v>763,31</v>
      </c>
      <c r="L724" s="214">
        <f t="shared" ref="L724:L780" si="344">ROUNDUP(K724,0)</f>
        <v>764</v>
      </c>
      <c r="M724" s="209">
        <v>1</v>
      </c>
      <c r="N724" s="210">
        <v>60</v>
      </c>
      <c r="O724" s="211">
        <f t="shared" si="338"/>
        <v>824</v>
      </c>
      <c r="P724" s="212">
        <f t="shared" si="332"/>
        <v>824</v>
      </c>
      <c r="Q724" s="180"/>
      <c r="R724" s="180"/>
      <c r="S724" s="184">
        <v>16</v>
      </c>
      <c r="T724" s="184">
        <v>25</v>
      </c>
      <c r="U724" s="184">
        <f t="shared" si="339"/>
        <v>124</v>
      </c>
      <c r="V724" s="204">
        <f t="shared" si="342"/>
        <v>165</v>
      </c>
    </row>
    <row r="725" spans="1:22" ht="12">
      <c r="A725" s="180" t="str">
        <f t="shared" si="334"/>
        <v>LW16 11070Kolor</v>
      </c>
      <c r="B725" s="203" t="s">
        <v>100</v>
      </c>
      <c r="C725" s="168" t="s">
        <v>2</v>
      </c>
      <c r="D725" s="204">
        <v>110</v>
      </c>
      <c r="E725" s="182">
        <v>70</v>
      </c>
      <c r="F725" s="219" t="s">
        <v>84</v>
      </c>
      <c r="G725" s="206" t="str">
        <f t="shared" si="340"/>
        <v>52,62</v>
      </c>
      <c r="H725" s="206" t="str">
        <f t="shared" si="324"/>
        <v>52,62</v>
      </c>
      <c r="I725" s="206">
        <f t="shared" si="341"/>
        <v>55.62</v>
      </c>
      <c r="J725" s="219" t="s">
        <v>2587</v>
      </c>
      <c r="K725" s="207" t="str">
        <f t="shared" si="343"/>
        <v>891,19</v>
      </c>
      <c r="L725" s="214">
        <f t="shared" si="344"/>
        <v>892</v>
      </c>
      <c r="M725" s="209">
        <v>1</v>
      </c>
      <c r="N725" s="210">
        <v>60</v>
      </c>
      <c r="O725" s="211">
        <f t="shared" si="338"/>
        <v>952</v>
      </c>
      <c r="P725" s="212">
        <f t="shared" si="332"/>
        <v>952</v>
      </c>
      <c r="Q725" s="180"/>
      <c r="R725" s="180"/>
      <c r="S725" s="184">
        <v>16</v>
      </c>
      <c r="T725" s="184">
        <v>25</v>
      </c>
      <c r="U725" s="184">
        <f t="shared" si="339"/>
        <v>124</v>
      </c>
      <c r="V725" s="204">
        <f t="shared" si="342"/>
        <v>165</v>
      </c>
    </row>
    <row r="726" spans="1:22" ht="12">
      <c r="A726" s="180" t="str">
        <f t="shared" si="334"/>
        <v>LW17 11070Kolor</v>
      </c>
      <c r="B726" s="203" t="s">
        <v>101</v>
      </c>
      <c r="C726" s="168" t="s">
        <v>2</v>
      </c>
      <c r="D726" s="204">
        <v>110</v>
      </c>
      <c r="E726" s="182">
        <v>70</v>
      </c>
      <c r="F726" s="219" t="s">
        <v>2465</v>
      </c>
      <c r="G726" s="206" t="str">
        <f t="shared" si="340"/>
        <v>52,86</v>
      </c>
      <c r="H726" s="206" t="str">
        <f t="shared" si="324"/>
        <v>52,86</v>
      </c>
      <c r="I726" s="206">
        <f t="shared" si="341"/>
        <v>55.86</v>
      </c>
      <c r="J726" s="219" t="s">
        <v>2588</v>
      </c>
      <c r="K726" s="207" t="str">
        <f t="shared" si="343"/>
        <v>973,85</v>
      </c>
      <c r="L726" s="214">
        <f t="shared" si="344"/>
        <v>974</v>
      </c>
      <c r="M726" s="209">
        <v>1</v>
      </c>
      <c r="N726" s="210">
        <v>60</v>
      </c>
      <c r="O726" s="211">
        <f t="shared" si="338"/>
        <v>1034</v>
      </c>
      <c r="P726" s="212">
        <f t="shared" si="332"/>
        <v>1034</v>
      </c>
      <c r="Q726" s="180"/>
      <c r="R726" s="180"/>
      <c r="S726" s="184">
        <v>16</v>
      </c>
      <c r="T726" s="184">
        <v>25</v>
      </c>
      <c r="U726" s="184">
        <f t="shared" si="339"/>
        <v>124</v>
      </c>
      <c r="V726" s="204">
        <f t="shared" si="342"/>
        <v>165</v>
      </c>
    </row>
    <row r="727" spans="1:22" ht="12">
      <c r="A727" s="180" t="str">
        <f t="shared" si="334"/>
        <v>LW18 11070Kolor</v>
      </c>
      <c r="B727" s="203" t="s">
        <v>102</v>
      </c>
      <c r="C727" s="168" t="s">
        <v>2</v>
      </c>
      <c r="D727" s="204">
        <v>110</v>
      </c>
      <c r="E727" s="182">
        <v>70</v>
      </c>
      <c r="F727" s="219" t="s">
        <v>2554</v>
      </c>
      <c r="G727" s="206" t="str">
        <f t="shared" si="340"/>
        <v>54,95</v>
      </c>
      <c r="H727" s="206" t="str">
        <f t="shared" si="324"/>
        <v>54,95</v>
      </c>
      <c r="I727" s="206">
        <f t="shared" si="341"/>
        <v>57.95</v>
      </c>
      <c r="J727" s="219" t="s">
        <v>2589</v>
      </c>
      <c r="K727" s="207" t="str">
        <f t="shared" si="343"/>
        <v>1020,54</v>
      </c>
      <c r="L727" s="214">
        <f t="shared" si="344"/>
        <v>1021</v>
      </c>
      <c r="M727" s="209">
        <v>1</v>
      </c>
      <c r="N727" s="210">
        <v>60</v>
      </c>
      <c r="O727" s="211">
        <f t="shared" si="338"/>
        <v>1081</v>
      </c>
      <c r="P727" s="212">
        <f t="shared" si="332"/>
        <v>1081</v>
      </c>
      <c r="Q727" s="180"/>
      <c r="R727" s="180"/>
      <c r="S727" s="184">
        <v>16</v>
      </c>
      <c r="T727" s="184">
        <v>25</v>
      </c>
      <c r="U727" s="184">
        <f t="shared" si="339"/>
        <v>124</v>
      </c>
      <c r="V727" s="204">
        <f t="shared" si="342"/>
        <v>165</v>
      </c>
    </row>
    <row r="728" spans="1:22" ht="12">
      <c r="A728" s="180" t="str">
        <f t="shared" si="334"/>
        <v>LW19 11070Kolor</v>
      </c>
      <c r="B728" s="203" t="s">
        <v>103</v>
      </c>
      <c r="C728" s="168" t="s">
        <v>2</v>
      </c>
      <c r="D728" s="204">
        <v>110</v>
      </c>
      <c r="E728" s="182">
        <v>70</v>
      </c>
      <c r="F728" s="219" t="s">
        <v>2555</v>
      </c>
      <c r="G728" s="206" t="str">
        <f t="shared" si="340"/>
        <v>50,85</v>
      </c>
      <c r="H728" s="206" t="str">
        <f t="shared" si="324"/>
        <v>50,85</v>
      </c>
      <c r="I728" s="206">
        <f t="shared" si="341"/>
        <v>53.85</v>
      </c>
      <c r="J728" s="219" t="s">
        <v>2590</v>
      </c>
      <c r="K728" s="207" t="str">
        <f t="shared" si="343"/>
        <v>842,01</v>
      </c>
      <c r="L728" s="214">
        <f t="shared" si="344"/>
        <v>843</v>
      </c>
      <c r="M728" s="209">
        <v>1</v>
      </c>
      <c r="N728" s="210">
        <v>60</v>
      </c>
      <c r="O728" s="211">
        <f t="shared" si="338"/>
        <v>903</v>
      </c>
      <c r="P728" s="212">
        <f t="shared" si="332"/>
        <v>903</v>
      </c>
      <c r="Q728" s="180"/>
      <c r="R728" s="180"/>
      <c r="S728" s="184">
        <v>16</v>
      </c>
      <c r="T728" s="184">
        <v>25</v>
      </c>
      <c r="U728" s="184">
        <f t="shared" si="339"/>
        <v>124</v>
      </c>
      <c r="V728" s="204">
        <f t="shared" si="342"/>
        <v>165</v>
      </c>
    </row>
    <row r="729" spans="1:22" ht="12">
      <c r="A729" s="180" t="str">
        <f t="shared" si="334"/>
        <v>LW20 11070Kolor</v>
      </c>
      <c r="B729" s="203" t="s">
        <v>105</v>
      </c>
      <c r="C729" s="168" t="s">
        <v>2</v>
      </c>
      <c r="D729" s="204">
        <v>110</v>
      </c>
      <c r="E729" s="182">
        <v>70</v>
      </c>
      <c r="F729" s="219" t="s">
        <v>2556</v>
      </c>
      <c r="G729" s="206" t="str">
        <f t="shared" si="340"/>
        <v>52,98</v>
      </c>
      <c r="H729" s="206" t="str">
        <f t="shared" si="324"/>
        <v>52,98</v>
      </c>
      <c r="I729" s="206">
        <f t="shared" si="341"/>
        <v>55.98</v>
      </c>
      <c r="J729" s="219" t="s">
        <v>2591</v>
      </c>
      <c r="K729" s="207" t="str">
        <f t="shared" si="343"/>
        <v>924,21</v>
      </c>
      <c r="L729" s="214">
        <f t="shared" si="344"/>
        <v>925</v>
      </c>
      <c r="M729" s="209">
        <v>1</v>
      </c>
      <c r="N729" s="210">
        <v>60</v>
      </c>
      <c r="O729" s="211">
        <f t="shared" si="338"/>
        <v>985</v>
      </c>
      <c r="P729" s="212">
        <f t="shared" si="332"/>
        <v>985</v>
      </c>
      <c r="Q729" s="180"/>
      <c r="R729" s="180"/>
      <c r="S729" s="184">
        <v>16</v>
      </c>
      <c r="T729" s="184">
        <v>25</v>
      </c>
      <c r="U729" s="184">
        <f t="shared" si="339"/>
        <v>124</v>
      </c>
      <c r="V729" s="204">
        <f t="shared" si="342"/>
        <v>165</v>
      </c>
    </row>
    <row r="730" spans="1:22" ht="12">
      <c r="A730" s="180" t="str">
        <f t="shared" si="334"/>
        <v>LW2511070Kolor</v>
      </c>
      <c r="B730" s="203" t="s">
        <v>559</v>
      </c>
      <c r="C730" s="168" t="s">
        <v>2</v>
      </c>
      <c r="D730" s="204">
        <v>110</v>
      </c>
      <c r="E730" s="182">
        <v>70</v>
      </c>
      <c r="F730" s="219" t="s">
        <v>2557</v>
      </c>
      <c r="G730" s="206" t="str">
        <f t="shared" si="340"/>
        <v>41,57</v>
      </c>
      <c r="H730" s="206" t="str">
        <f t="shared" si="324"/>
        <v>41,57</v>
      </c>
      <c r="I730" s="206">
        <f t="shared" ref="I730:I743" si="345">H730+3</f>
        <v>44.57</v>
      </c>
      <c r="J730" s="219" t="s">
        <v>2592</v>
      </c>
      <c r="K730" s="207" t="str">
        <f t="shared" si="343"/>
        <v>736,57</v>
      </c>
      <c r="L730" s="214">
        <f t="shared" si="344"/>
        <v>737</v>
      </c>
      <c r="M730" s="209">
        <v>1</v>
      </c>
      <c r="N730" s="210">
        <v>60</v>
      </c>
      <c r="O730" s="211">
        <f t="shared" si="338"/>
        <v>797</v>
      </c>
      <c r="P730" s="212">
        <f t="shared" si="332"/>
        <v>797</v>
      </c>
      <c r="Q730" s="180"/>
      <c r="R730" s="180"/>
      <c r="S730" s="184">
        <v>16</v>
      </c>
      <c r="T730" s="184">
        <v>25</v>
      </c>
      <c r="U730" s="184">
        <f t="shared" si="339"/>
        <v>79</v>
      </c>
      <c r="V730" s="204">
        <f t="shared" si="342"/>
        <v>120</v>
      </c>
    </row>
    <row r="731" spans="1:22" ht="12">
      <c r="A731" s="180" t="str">
        <f t="shared" si="334"/>
        <v>LW2611070Kolor</v>
      </c>
      <c r="B731" s="203" t="s">
        <v>560</v>
      </c>
      <c r="C731" s="168" t="s">
        <v>2</v>
      </c>
      <c r="D731" s="204">
        <v>110</v>
      </c>
      <c r="E731" s="182">
        <v>70</v>
      </c>
      <c r="F731" s="219" t="s">
        <v>2558</v>
      </c>
      <c r="G731" s="206" t="str">
        <f t="shared" si="340"/>
        <v>43,68</v>
      </c>
      <c r="H731" s="206" t="str">
        <f t="shared" si="324"/>
        <v>43,68</v>
      </c>
      <c r="I731" s="206">
        <f t="shared" si="345"/>
        <v>46.68</v>
      </c>
      <c r="J731" s="219" t="s">
        <v>2593</v>
      </c>
      <c r="K731" s="207" t="str">
        <f t="shared" si="343"/>
        <v>852,60</v>
      </c>
      <c r="L731" s="214">
        <f t="shared" si="344"/>
        <v>853</v>
      </c>
      <c r="M731" s="209">
        <v>1</v>
      </c>
      <c r="N731" s="210">
        <v>60</v>
      </c>
      <c r="O731" s="211">
        <f t="shared" si="338"/>
        <v>913</v>
      </c>
      <c r="P731" s="212">
        <f t="shared" si="332"/>
        <v>913</v>
      </c>
      <c r="Q731" s="180"/>
      <c r="R731" s="180"/>
      <c r="S731" s="184">
        <v>16</v>
      </c>
      <c r="T731" s="184">
        <v>25</v>
      </c>
      <c r="U731" s="184">
        <f t="shared" si="339"/>
        <v>79</v>
      </c>
      <c r="V731" s="204">
        <f t="shared" si="342"/>
        <v>120</v>
      </c>
    </row>
    <row r="732" spans="1:22" ht="12">
      <c r="A732" s="180" t="str">
        <f t="shared" si="334"/>
        <v>LW2711070Kolor</v>
      </c>
      <c r="B732" s="203" t="s">
        <v>1738</v>
      </c>
      <c r="C732" s="168" t="s">
        <v>2</v>
      </c>
      <c r="D732" s="204">
        <v>110</v>
      </c>
      <c r="E732" s="182">
        <v>70</v>
      </c>
      <c r="F732" s="219" t="s">
        <v>2559</v>
      </c>
      <c r="G732" s="206" t="str">
        <f t="shared" si="340"/>
        <v>45,2</v>
      </c>
      <c r="H732" s="206" t="str">
        <f t="shared" si="324"/>
        <v>45,2</v>
      </c>
      <c r="I732" s="206">
        <f t="shared" si="345"/>
        <v>48.2</v>
      </c>
      <c r="J732" s="219" t="s">
        <v>2594</v>
      </c>
      <c r="K732" s="207" t="str">
        <f t="shared" si="343"/>
        <v>833,37</v>
      </c>
      <c r="L732" s="214">
        <f t="shared" si="344"/>
        <v>834</v>
      </c>
      <c r="M732" s="209">
        <v>1</v>
      </c>
      <c r="N732" s="210">
        <v>60</v>
      </c>
      <c r="O732" s="211">
        <f t="shared" si="338"/>
        <v>894</v>
      </c>
      <c r="P732" s="212">
        <f t="shared" si="332"/>
        <v>894</v>
      </c>
      <c r="Q732" s="180"/>
      <c r="R732" s="180"/>
      <c r="S732" s="184">
        <v>16</v>
      </c>
      <c r="T732" s="184">
        <v>25</v>
      </c>
      <c r="U732" s="184">
        <f t="shared" si="339"/>
        <v>79</v>
      </c>
      <c r="V732" s="204">
        <f t="shared" si="342"/>
        <v>120</v>
      </c>
    </row>
    <row r="733" spans="1:22" ht="12">
      <c r="A733" s="180" t="str">
        <f t="shared" si="334"/>
        <v>LW2811070Kolor</v>
      </c>
      <c r="B733" s="203" t="s">
        <v>1739</v>
      </c>
      <c r="C733" s="168" t="s">
        <v>2</v>
      </c>
      <c r="D733" s="204">
        <v>110</v>
      </c>
      <c r="E733" s="182">
        <v>70</v>
      </c>
      <c r="F733" s="219" t="s">
        <v>2560</v>
      </c>
      <c r="G733" s="206" t="str">
        <f t="shared" si="340"/>
        <v>47,45</v>
      </c>
      <c r="H733" s="206" t="str">
        <f t="shared" ref="H733:H759" si="346">MID(G733,1,5)</f>
        <v>47,45</v>
      </c>
      <c r="I733" s="206">
        <f t="shared" si="345"/>
        <v>50.45</v>
      </c>
      <c r="J733" s="219" t="s">
        <v>2595</v>
      </c>
      <c r="K733" s="207" t="str">
        <f t="shared" si="343"/>
        <v>969,74</v>
      </c>
      <c r="L733" s="214">
        <f t="shared" si="344"/>
        <v>970</v>
      </c>
      <c r="M733" s="209">
        <v>1</v>
      </c>
      <c r="N733" s="210">
        <v>60</v>
      </c>
      <c r="O733" s="211">
        <f t="shared" si="338"/>
        <v>1030</v>
      </c>
      <c r="P733" s="212">
        <f t="shared" si="332"/>
        <v>1030</v>
      </c>
      <c r="Q733" s="180"/>
      <c r="R733" s="180"/>
      <c r="S733" s="184">
        <v>16</v>
      </c>
      <c r="T733" s="184">
        <v>25</v>
      </c>
      <c r="U733" s="184">
        <f t="shared" si="339"/>
        <v>124</v>
      </c>
      <c r="V733" s="204">
        <f t="shared" si="342"/>
        <v>165</v>
      </c>
    </row>
    <row r="734" spans="1:22" ht="12">
      <c r="A734" s="180" t="str">
        <f t="shared" si="334"/>
        <v>LW2911070Kolor</v>
      </c>
      <c r="B734" s="203" t="s">
        <v>1740</v>
      </c>
      <c r="C734" s="168" t="s">
        <v>2</v>
      </c>
      <c r="D734" s="204">
        <v>110</v>
      </c>
      <c r="E734" s="182">
        <v>70</v>
      </c>
      <c r="F734" s="219" t="s">
        <v>2561</v>
      </c>
      <c r="G734" s="206" t="str">
        <f t="shared" si="340"/>
        <v>51,04</v>
      </c>
      <c r="H734" s="206" t="str">
        <f t="shared" si="346"/>
        <v>51,04</v>
      </c>
      <c r="I734" s="206">
        <f t="shared" si="345"/>
        <v>54.04</v>
      </c>
      <c r="J734" s="219" t="s">
        <v>2596</v>
      </c>
      <c r="K734" s="207" t="str">
        <f t="shared" si="343"/>
        <v>920,62</v>
      </c>
      <c r="L734" s="214">
        <f t="shared" si="344"/>
        <v>921</v>
      </c>
      <c r="M734" s="209">
        <v>1</v>
      </c>
      <c r="N734" s="210">
        <v>60</v>
      </c>
      <c r="O734" s="211">
        <f t="shared" si="338"/>
        <v>981</v>
      </c>
      <c r="P734" s="212">
        <f t="shared" ref="P734:P780" si="347">INT(O734)</f>
        <v>981</v>
      </c>
      <c r="Q734" s="180"/>
      <c r="R734" s="180"/>
      <c r="S734" s="184">
        <v>16</v>
      </c>
      <c r="T734" s="184">
        <v>25</v>
      </c>
      <c r="U734" s="184">
        <f t="shared" si="339"/>
        <v>124</v>
      </c>
      <c r="V734" s="204">
        <f t="shared" si="342"/>
        <v>165</v>
      </c>
    </row>
    <row r="735" spans="1:22" ht="12">
      <c r="A735" s="180" t="str">
        <f t="shared" si="334"/>
        <v>LW3011070Kolor</v>
      </c>
      <c r="B735" s="203" t="s">
        <v>1742</v>
      </c>
      <c r="C735" s="168" t="s">
        <v>2</v>
      </c>
      <c r="D735" s="204">
        <v>110</v>
      </c>
      <c r="E735" s="182">
        <v>70</v>
      </c>
      <c r="F735" s="219" t="s">
        <v>26</v>
      </c>
      <c r="G735" s="206" t="str">
        <f t="shared" si="340"/>
        <v>53,29</v>
      </c>
      <c r="H735" s="206" t="str">
        <f t="shared" si="346"/>
        <v>53,29</v>
      </c>
      <c r="I735" s="206">
        <f t="shared" si="345"/>
        <v>56.29</v>
      </c>
      <c r="J735" s="219" t="s">
        <v>2597</v>
      </c>
      <c r="K735" s="207" t="str">
        <f t="shared" si="343"/>
        <v>1098,59</v>
      </c>
      <c r="L735" s="214">
        <f t="shared" si="344"/>
        <v>1099</v>
      </c>
      <c r="M735" s="209">
        <v>1</v>
      </c>
      <c r="N735" s="210">
        <v>60</v>
      </c>
      <c r="O735" s="211">
        <f t="shared" si="338"/>
        <v>1159</v>
      </c>
      <c r="P735" s="212">
        <f t="shared" si="347"/>
        <v>1159</v>
      </c>
      <c r="Q735" s="180"/>
      <c r="R735" s="180"/>
      <c r="S735" s="184">
        <v>16</v>
      </c>
      <c r="T735" s="184">
        <v>25</v>
      </c>
      <c r="U735" s="184">
        <f t="shared" si="339"/>
        <v>124</v>
      </c>
      <c r="V735" s="204">
        <f t="shared" si="342"/>
        <v>165</v>
      </c>
    </row>
    <row r="736" spans="1:22" ht="12">
      <c r="A736" s="180" t="str">
        <f t="shared" si="334"/>
        <v>LW3111070Kolor</v>
      </c>
      <c r="B736" s="203" t="s">
        <v>1743</v>
      </c>
      <c r="C736" s="168" t="s">
        <v>2</v>
      </c>
      <c r="D736" s="204">
        <v>110</v>
      </c>
      <c r="E736" s="182">
        <v>70</v>
      </c>
      <c r="F736" s="219" t="s">
        <v>2562</v>
      </c>
      <c r="G736" s="206" t="str">
        <f t="shared" si="340"/>
        <v>55,42</v>
      </c>
      <c r="H736" s="206" t="str">
        <f t="shared" si="346"/>
        <v>55,42</v>
      </c>
      <c r="I736" s="206">
        <f t="shared" si="345"/>
        <v>58.42</v>
      </c>
      <c r="J736" s="219" t="s">
        <v>2598</v>
      </c>
      <c r="K736" s="207" t="str">
        <f t="shared" si="343"/>
        <v>1074,45</v>
      </c>
      <c r="L736" s="214">
        <f t="shared" si="344"/>
        <v>1075</v>
      </c>
      <c r="M736" s="209">
        <v>1</v>
      </c>
      <c r="N736" s="210">
        <v>60</v>
      </c>
      <c r="O736" s="211">
        <f t="shared" si="338"/>
        <v>1135</v>
      </c>
      <c r="P736" s="212">
        <f t="shared" si="347"/>
        <v>1135</v>
      </c>
      <c r="Q736" s="180"/>
      <c r="R736" s="180"/>
      <c r="S736" s="184">
        <v>16</v>
      </c>
      <c r="T736" s="184">
        <v>25</v>
      </c>
      <c r="U736" s="184">
        <f t="shared" si="339"/>
        <v>124</v>
      </c>
      <c r="V736" s="204">
        <f t="shared" si="342"/>
        <v>165</v>
      </c>
    </row>
    <row r="737" spans="1:22" ht="12">
      <c r="A737" s="180" t="str">
        <f t="shared" si="334"/>
        <v>LW3211070Kolor</v>
      </c>
      <c r="B737" s="203" t="s">
        <v>1744</v>
      </c>
      <c r="C737" s="168" t="s">
        <v>2</v>
      </c>
      <c r="D737" s="204">
        <v>110</v>
      </c>
      <c r="E737" s="182">
        <v>70</v>
      </c>
      <c r="F737" s="219" t="s">
        <v>2563</v>
      </c>
      <c r="G737" s="206" t="str">
        <f t="shared" si="340"/>
        <v>57,67</v>
      </c>
      <c r="H737" s="206" t="str">
        <f t="shared" si="346"/>
        <v>57,67</v>
      </c>
      <c r="I737" s="206">
        <f t="shared" si="345"/>
        <v>60.67</v>
      </c>
      <c r="J737" s="219" t="s">
        <v>2599</v>
      </c>
      <c r="K737" s="207" t="str">
        <f t="shared" si="343"/>
        <v>1214,19</v>
      </c>
      <c r="L737" s="214">
        <f t="shared" si="344"/>
        <v>1215</v>
      </c>
      <c r="M737" s="209">
        <v>1</v>
      </c>
      <c r="N737" s="210">
        <v>60</v>
      </c>
      <c r="O737" s="211">
        <f t="shared" si="338"/>
        <v>1275</v>
      </c>
      <c r="P737" s="212">
        <f t="shared" si="347"/>
        <v>1275</v>
      </c>
      <c r="Q737" s="180"/>
      <c r="R737" s="180"/>
      <c r="S737" s="184">
        <v>16</v>
      </c>
      <c r="T737" s="184">
        <v>25</v>
      </c>
      <c r="U737" s="184">
        <f t="shared" si="339"/>
        <v>124</v>
      </c>
      <c r="V737" s="204">
        <f t="shared" si="342"/>
        <v>165</v>
      </c>
    </row>
    <row r="738" spans="1:22" ht="12">
      <c r="A738" s="180" t="str">
        <f t="shared" si="334"/>
        <v>LW3311070Kolor</v>
      </c>
      <c r="B738" s="203" t="s">
        <v>1745</v>
      </c>
      <c r="C738" s="168" t="s">
        <v>2</v>
      </c>
      <c r="D738" s="204">
        <v>110</v>
      </c>
      <c r="E738" s="182">
        <v>70</v>
      </c>
      <c r="F738" s="219" t="s">
        <v>2564</v>
      </c>
      <c r="G738" s="206" t="str">
        <f t="shared" si="340"/>
        <v>59,23</v>
      </c>
      <c r="H738" s="206" t="str">
        <f t="shared" si="346"/>
        <v>59,23</v>
      </c>
      <c r="I738" s="206">
        <f t="shared" si="345"/>
        <v>62.23</v>
      </c>
      <c r="J738" s="219" t="s">
        <v>2600</v>
      </c>
      <c r="K738" s="207" t="str">
        <f t="shared" si="343"/>
        <v>1054,64</v>
      </c>
      <c r="L738" s="214">
        <f t="shared" si="344"/>
        <v>1055</v>
      </c>
      <c r="M738" s="209">
        <v>1</v>
      </c>
      <c r="N738" s="210">
        <v>60</v>
      </c>
      <c r="O738" s="211">
        <f t="shared" si="338"/>
        <v>1115</v>
      </c>
      <c r="P738" s="212">
        <f t="shared" si="347"/>
        <v>1115</v>
      </c>
      <c r="Q738" s="180"/>
      <c r="R738" s="180"/>
      <c r="S738" s="184">
        <v>16</v>
      </c>
      <c r="T738" s="184">
        <v>25</v>
      </c>
      <c r="U738" s="184">
        <f t="shared" si="339"/>
        <v>124</v>
      </c>
      <c r="V738" s="204">
        <f t="shared" si="342"/>
        <v>165</v>
      </c>
    </row>
    <row r="739" spans="1:22" ht="12">
      <c r="A739" s="180" t="str">
        <f t="shared" si="334"/>
        <v>LW3411070Kolor</v>
      </c>
      <c r="B739" s="203" t="s">
        <v>1746</v>
      </c>
      <c r="C739" s="168" t="s">
        <v>2</v>
      </c>
      <c r="D739" s="204">
        <v>110</v>
      </c>
      <c r="E739" s="182">
        <v>70</v>
      </c>
      <c r="F739" s="219" t="s">
        <v>2565</v>
      </c>
      <c r="G739" s="206" t="str">
        <f t="shared" si="340"/>
        <v>58,09</v>
      </c>
      <c r="H739" s="206" t="str">
        <f t="shared" si="346"/>
        <v>58,09</v>
      </c>
      <c r="I739" s="206">
        <f t="shared" si="345"/>
        <v>61.09</v>
      </c>
      <c r="J739" s="219" t="s">
        <v>2601</v>
      </c>
      <c r="K739" s="207" t="str">
        <f t="shared" si="343"/>
        <v>1221,22</v>
      </c>
      <c r="L739" s="214">
        <f t="shared" si="344"/>
        <v>1222</v>
      </c>
      <c r="M739" s="209">
        <v>1</v>
      </c>
      <c r="N739" s="210">
        <v>60</v>
      </c>
      <c r="O739" s="211">
        <f t="shared" si="338"/>
        <v>1282</v>
      </c>
      <c r="P739" s="212">
        <f t="shared" si="347"/>
        <v>1282</v>
      </c>
      <c r="Q739" s="180"/>
      <c r="R739" s="180"/>
      <c r="S739" s="184">
        <v>16</v>
      </c>
      <c r="T739" s="184">
        <v>25</v>
      </c>
      <c r="U739" s="184">
        <f t="shared" si="339"/>
        <v>124</v>
      </c>
      <c r="V739" s="204">
        <f t="shared" si="342"/>
        <v>165</v>
      </c>
    </row>
    <row r="740" spans="1:22" ht="12">
      <c r="A740" s="180" t="str">
        <f t="shared" si="334"/>
        <v>LW3511070Kolor</v>
      </c>
      <c r="B740" s="203" t="s">
        <v>1747</v>
      </c>
      <c r="C740" s="168" t="s">
        <v>2</v>
      </c>
      <c r="D740" s="204">
        <v>110</v>
      </c>
      <c r="E740" s="182">
        <v>70</v>
      </c>
      <c r="F740" s="219" t="s">
        <v>48</v>
      </c>
      <c r="G740" s="206" t="str">
        <f t="shared" si="340"/>
        <v>50,95</v>
      </c>
      <c r="H740" s="206" t="str">
        <f t="shared" si="346"/>
        <v>50,95</v>
      </c>
      <c r="I740" s="206">
        <f t="shared" si="345"/>
        <v>53.95</v>
      </c>
      <c r="J740" s="219" t="s">
        <v>2602</v>
      </c>
      <c r="K740" s="207" t="str">
        <f t="shared" si="343"/>
        <v>850,31</v>
      </c>
      <c r="L740" s="214">
        <f t="shared" si="344"/>
        <v>851</v>
      </c>
      <c r="M740" s="209">
        <v>1</v>
      </c>
      <c r="N740" s="210">
        <v>60</v>
      </c>
      <c r="O740" s="211">
        <f t="shared" si="338"/>
        <v>911</v>
      </c>
      <c r="P740" s="212">
        <f t="shared" si="347"/>
        <v>911</v>
      </c>
      <c r="Q740" s="180"/>
      <c r="R740" s="180"/>
      <c r="S740" s="184">
        <v>16</v>
      </c>
      <c r="T740" s="184">
        <v>25</v>
      </c>
      <c r="U740" s="184">
        <f t="shared" si="339"/>
        <v>124</v>
      </c>
      <c r="V740" s="204">
        <f t="shared" si="342"/>
        <v>165</v>
      </c>
    </row>
    <row r="741" spans="1:22" ht="12">
      <c r="A741" s="180" t="str">
        <f t="shared" si="334"/>
        <v>LW3611070Kolor</v>
      </c>
      <c r="B741" s="203" t="s">
        <v>1748</v>
      </c>
      <c r="C741" s="168" t="s">
        <v>2</v>
      </c>
      <c r="D741" s="204">
        <v>110</v>
      </c>
      <c r="E741" s="182">
        <v>70</v>
      </c>
      <c r="F741" s="219" t="s">
        <v>2566</v>
      </c>
      <c r="G741" s="206" t="str">
        <f t="shared" si="340"/>
        <v>53,2</v>
      </c>
      <c r="H741" s="206" t="str">
        <f t="shared" si="346"/>
        <v>53,2</v>
      </c>
      <c r="I741" s="206">
        <f t="shared" si="345"/>
        <v>56.2</v>
      </c>
      <c r="J741" s="219" t="s">
        <v>2603</v>
      </c>
      <c r="K741" s="207" t="str">
        <f t="shared" si="343"/>
        <v>990,04</v>
      </c>
      <c r="L741" s="214">
        <f t="shared" si="344"/>
        <v>991</v>
      </c>
      <c r="M741" s="209">
        <v>1</v>
      </c>
      <c r="N741" s="210">
        <v>60</v>
      </c>
      <c r="O741" s="211">
        <f t="shared" si="338"/>
        <v>1051</v>
      </c>
      <c r="P741" s="212">
        <f t="shared" si="347"/>
        <v>1051</v>
      </c>
      <c r="Q741" s="180"/>
      <c r="R741" s="180"/>
      <c r="S741" s="184">
        <v>16</v>
      </c>
      <c r="T741" s="184">
        <v>25</v>
      </c>
      <c r="U741" s="184">
        <f t="shared" si="339"/>
        <v>124</v>
      </c>
      <c r="V741" s="204">
        <f t="shared" si="342"/>
        <v>165</v>
      </c>
    </row>
    <row r="742" spans="1:22" ht="12">
      <c r="A742" s="180" t="str">
        <f t="shared" si="334"/>
        <v>LW3711070Kolor</v>
      </c>
      <c r="B742" s="203" t="s">
        <v>1907</v>
      </c>
      <c r="C742" s="168" t="s">
        <v>2</v>
      </c>
      <c r="D742" s="204">
        <v>110</v>
      </c>
      <c r="E742" s="182">
        <v>70</v>
      </c>
      <c r="F742" s="219" t="s">
        <v>2567</v>
      </c>
      <c r="G742" s="206" t="str">
        <f t="shared" si="340"/>
        <v>51,22</v>
      </c>
      <c r="H742" s="206" t="str">
        <f t="shared" si="346"/>
        <v>51,22</v>
      </c>
      <c r="I742" s="206">
        <f t="shared" si="345"/>
        <v>54.22</v>
      </c>
      <c r="J742" s="219" t="s">
        <v>2604</v>
      </c>
      <c r="K742" s="207" t="str">
        <f t="shared" si="343"/>
        <v>788,43</v>
      </c>
      <c r="L742" s="214">
        <f t="shared" si="344"/>
        <v>789</v>
      </c>
      <c r="M742" s="209">
        <v>1</v>
      </c>
      <c r="N742" s="210">
        <v>60</v>
      </c>
      <c r="O742" s="211">
        <f t="shared" si="338"/>
        <v>849</v>
      </c>
      <c r="P742" s="212">
        <f t="shared" si="347"/>
        <v>849</v>
      </c>
      <c r="Q742" s="180"/>
      <c r="R742" s="180"/>
      <c r="S742" s="184">
        <v>16</v>
      </c>
      <c r="T742" s="184">
        <v>25</v>
      </c>
      <c r="U742" s="184">
        <f t="shared" si="339"/>
        <v>124</v>
      </c>
      <c r="V742" s="204">
        <f t="shared" si="342"/>
        <v>165</v>
      </c>
    </row>
    <row r="743" spans="1:22" s="199" customFormat="1" ht="12">
      <c r="A743" s="180" t="str">
        <f t="shared" si="334"/>
        <v>LW3811070Kolor</v>
      </c>
      <c r="B743" s="203" t="s">
        <v>1978</v>
      </c>
      <c r="C743" s="168" t="s">
        <v>2</v>
      </c>
      <c r="D743" s="204">
        <v>110</v>
      </c>
      <c r="E743" s="182">
        <v>70</v>
      </c>
      <c r="F743" s="219" t="s">
        <v>2568</v>
      </c>
      <c r="G743" s="206" t="str">
        <f t="shared" si="340"/>
        <v>50,63</v>
      </c>
      <c r="H743" s="206" t="str">
        <f t="shared" si="346"/>
        <v>50,63</v>
      </c>
      <c r="I743" s="206">
        <f t="shared" si="345"/>
        <v>53.63</v>
      </c>
      <c r="J743" s="219" t="s">
        <v>2605</v>
      </c>
      <c r="K743" s="207" t="str">
        <f t="shared" si="343"/>
        <v>908,24</v>
      </c>
      <c r="L743" s="214">
        <f t="shared" si="344"/>
        <v>909</v>
      </c>
      <c r="M743" s="209">
        <v>1</v>
      </c>
      <c r="N743" s="210">
        <v>60</v>
      </c>
      <c r="O743" s="211">
        <f t="shared" si="338"/>
        <v>969</v>
      </c>
      <c r="P743" s="212">
        <f t="shared" si="347"/>
        <v>969</v>
      </c>
      <c r="Q743" s="180"/>
      <c r="R743" s="180"/>
      <c r="S743" s="184">
        <v>16</v>
      </c>
      <c r="T743" s="184">
        <v>25</v>
      </c>
      <c r="U743" s="184">
        <f t="shared" si="339"/>
        <v>124</v>
      </c>
      <c r="V743" s="204">
        <f t="shared" si="342"/>
        <v>165</v>
      </c>
    </row>
    <row r="744" spans="1:22" ht="12">
      <c r="A744" s="221" t="str">
        <f t="shared" ref="A744:A780" si="348">CONCATENATE(B744,D744,E744,C744)</f>
        <v>LW duble 1 11070Drewnopodobne</v>
      </c>
      <c r="B744" s="203" t="s">
        <v>90</v>
      </c>
      <c r="C744" s="168" t="s">
        <v>432</v>
      </c>
      <c r="D744" s="204">
        <v>110</v>
      </c>
      <c r="E744" s="182">
        <v>70</v>
      </c>
      <c r="F744" s="219" t="s">
        <v>2539</v>
      </c>
      <c r="G744" s="206" t="str">
        <f t="shared" si="340"/>
        <v>49,71</v>
      </c>
      <c r="H744" s="206" t="str">
        <f t="shared" si="346"/>
        <v>49,71</v>
      </c>
      <c r="I744" s="206">
        <f>H744+3</f>
        <v>52.71</v>
      </c>
      <c r="J744" s="215"/>
      <c r="K744" s="207">
        <f t="shared" ref="K744:K780" si="349">L670+(L707-L670)/2</f>
        <v>793</v>
      </c>
      <c r="L744" s="214">
        <f t="shared" si="344"/>
        <v>793</v>
      </c>
      <c r="M744" s="209">
        <v>1</v>
      </c>
      <c r="N744" s="210">
        <v>60</v>
      </c>
      <c r="O744" s="211">
        <f t="shared" ref="O744:O780" si="350">L744*M744+N744</f>
        <v>853</v>
      </c>
      <c r="P744" s="212">
        <f t="shared" si="347"/>
        <v>853</v>
      </c>
      <c r="Q744" s="180"/>
      <c r="R744" s="180"/>
      <c r="S744" s="184">
        <v>16</v>
      </c>
      <c r="T744" s="184">
        <v>25</v>
      </c>
      <c r="U744" s="184">
        <f t="shared" ref="U744:U780" si="351">IF(I744&lt;=$AA$6,$AB$5,IF(I744&lt;=$AA$16,$AB$7,IF(I744&lt;=$AA$18,$AB$17,IF(I744&lt;=$AA$20,AB$19,$AB$21))))</f>
        <v>124</v>
      </c>
      <c r="V744" s="204">
        <f t="shared" ref="V744:V780" si="352">SUM(S744:U744)</f>
        <v>165</v>
      </c>
    </row>
    <row r="745" spans="1:22" ht="12">
      <c r="A745" s="180" t="str">
        <f t="shared" si="348"/>
        <v>LW duble 2 11070Drewnopodobne</v>
      </c>
      <c r="B745" s="203" t="s">
        <v>91</v>
      </c>
      <c r="C745" s="168" t="s">
        <v>432</v>
      </c>
      <c r="D745" s="204">
        <v>110</v>
      </c>
      <c r="E745" s="182">
        <v>70</v>
      </c>
      <c r="F745" s="219" t="s">
        <v>2540</v>
      </c>
      <c r="G745" s="206" t="str">
        <f t="shared" si="340"/>
        <v>48,12</v>
      </c>
      <c r="H745" s="206" t="str">
        <f t="shared" si="346"/>
        <v>48,12</v>
      </c>
      <c r="I745" s="206">
        <f t="shared" ref="I745" si="353">H745+3</f>
        <v>51.12</v>
      </c>
      <c r="J745" s="216"/>
      <c r="K745" s="207">
        <f t="shared" si="349"/>
        <v>895.5</v>
      </c>
      <c r="L745" s="214">
        <f t="shared" si="344"/>
        <v>896</v>
      </c>
      <c r="M745" s="209">
        <v>1</v>
      </c>
      <c r="N745" s="210">
        <v>60</v>
      </c>
      <c r="O745" s="211">
        <f t="shared" si="350"/>
        <v>956</v>
      </c>
      <c r="P745" s="212">
        <f t="shared" si="347"/>
        <v>956</v>
      </c>
      <c r="Q745" s="180"/>
      <c r="R745" s="180"/>
      <c r="S745" s="184">
        <v>16</v>
      </c>
      <c r="T745" s="184">
        <v>25</v>
      </c>
      <c r="U745" s="184">
        <f t="shared" si="351"/>
        <v>124</v>
      </c>
      <c r="V745" s="204">
        <f t="shared" si="352"/>
        <v>165</v>
      </c>
    </row>
    <row r="746" spans="1:22" ht="12">
      <c r="A746" s="180" t="str">
        <f t="shared" si="348"/>
        <v>LW duble 311070Drewnopodobne</v>
      </c>
      <c r="B746" s="203" t="s">
        <v>1750</v>
      </c>
      <c r="C746" s="168" t="s">
        <v>432</v>
      </c>
      <c r="D746" s="204">
        <v>110</v>
      </c>
      <c r="E746" s="182">
        <v>70</v>
      </c>
      <c r="F746" s="219" t="s">
        <v>2541</v>
      </c>
      <c r="G746" s="206" t="str">
        <f t="shared" si="340"/>
        <v>53,63</v>
      </c>
      <c r="H746" s="206" t="str">
        <f t="shared" si="346"/>
        <v>53,63</v>
      </c>
      <c r="I746" s="206">
        <f t="shared" ref="I746:I766" si="354">H746+3</f>
        <v>56.63</v>
      </c>
      <c r="J746" s="216"/>
      <c r="K746" s="207">
        <f t="shared" si="349"/>
        <v>1107.5</v>
      </c>
      <c r="L746" s="214">
        <f t="shared" si="344"/>
        <v>1108</v>
      </c>
      <c r="M746" s="209">
        <v>1</v>
      </c>
      <c r="N746" s="210">
        <v>60</v>
      </c>
      <c r="O746" s="211">
        <f t="shared" si="350"/>
        <v>1168</v>
      </c>
      <c r="P746" s="212">
        <f t="shared" si="347"/>
        <v>1168</v>
      </c>
      <c r="Q746" s="180"/>
      <c r="R746" s="180"/>
      <c r="S746" s="184">
        <v>16</v>
      </c>
      <c r="T746" s="184">
        <v>25</v>
      </c>
      <c r="U746" s="184">
        <f t="shared" si="351"/>
        <v>124</v>
      </c>
      <c r="V746" s="204">
        <f t="shared" si="352"/>
        <v>165</v>
      </c>
    </row>
    <row r="747" spans="1:22" ht="12">
      <c r="A747" s="180" t="str">
        <f t="shared" si="348"/>
        <v>LW1 11070Drewnopodobne</v>
      </c>
      <c r="B747" s="203" t="s">
        <v>93</v>
      </c>
      <c r="C747" s="168" t="s">
        <v>432</v>
      </c>
      <c r="D747" s="204">
        <v>110</v>
      </c>
      <c r="E747" s="182">
        <v>70</v>
      </c>
      <c r="F747" s="219" t="s">
        <v>2542</v>
      </c>
      <c r="G747" s="206" t="str">
        <f t="shared" si="340"/>
        <v>37,55</v>
      </c>
      <c r="H747" s="206" t="str">
        <f t="shared" si="346"/>
        <v>37,55</v>
      </c>
      <c r="I747" s="206">
        <f t="shared" si="354"/>
        <v>40.549999999999997</v>
      </c>
      <c r="J747" s="216"/>
      <c r="K747" s="207">
        <f t="shared" si="349"/>
        <v>531.5</v>
      </c>
      <c r="L747" s="214">
        <f t="shared" si="344"/>
        <v>532</v>
      </c>
      <c r="M747" s="209">
        <v>1</v>
      </c>
      <c r="N747" s="210">
        <v>60</v>
      </c>
      <c r="O747" s="211">
        <f t="shared" si="350"/>
        <v>592</v>
      </c>
      <c r="P747" s="212">
        <f t="shared" si="347"/>
        <v>592</v>
      </c>
      <c r="Q747" s="180"/>
      <c r="R747" s="180"/>
      <c r="S747" s="184">
        <v>16</v>
      </c>
      <c r="T747" s="184">
        <v>25</v>
      </c>
      <c r="U747" s="184">
        <f t="shared" si="351"/>
        <v>79</v>
      </c>
      <c r="V747" s="204">
        <f t="shared" si="352"/>
        <v>120</v>
      </c>
    </row>
    <row r="748" spans="1:22" ht="12">
      <c r="A748" s="180" t="str">
        <f t="shared" si="348"/>
        <v>LW2 11070Drewnopodobne</v>
      </c>
      <c r="B748" s="203" t="s">
        <v>104</v>
      </c>
      <c r="C748" s="168" t="s">
        <v>432</v>
      </c>
      <c r="D748" s="204">
        <v>110</v>
      </c>
      <c r="E748" s="182">
        <v>70</v>
      </c>
      <c r="F748" s="219" t="s">
        <v>2543</v>
      </c>
      <c r="G748" s="206" t="str">
        <f t="shared" si="340"/>
        <v>38,81</v>
      </c>
      <c r="H748" s="206" t="str">
        <f t="shared" si="346"/>
        <v>38,81</v>
      </c>
      <c r="I748" s="206">
        <f t="shared" si="354"/>
        <v>41.81</v>
      </c>
      <c r="J748" s="216"/>
      <c r="K748" s="207">
        <f t="shared" si="349"/>
        <v>576.5</v>
      </c>
      <c r="L748" s="214">
        <f t="shared" si="344"/>
        <v>577</v>
      </c>
      <c r="M748" s="209">
        <v>1</v>
      </c>
      <c r="N748" s="210">
        <v>60</v>
      </c>
      <c r="O748" s="211">
        <f t="shared" si="350"/>
        <v>637</v>
      </c>
      <c r="P748" s="212">
        <f t="shared" si="347"/>
        <v>637</v>
      </c>
      <c r="Q748" s="180"/>
      <c r="R748" s="180"/>
      <c r="S748" s="184">
        <v>16</v>
      </c>
      <c r="T748" s="184">
        <v>25</v>
      </c>
      <c r="U748" s="184">
        <f t="shared" si="351"/>
        <v>79</v>
      </c>
      <c r="V748" s="204">
        <f t="shared" si="352"/>
        <v>120</v>
      </c>
    </row>
    <row r="749" spans="1:22" ht="12">
      <c r="A749" s="180" t="str">
        <f t="shared" si="348"/>
        <v>LW3 11070Drewnopodobne</v>
      </c>
      <c r="B749" s="203" t="s">
        <v>106</v>
      </c>
      <c r="C749" s="168" t="s">
        <v>432</v>
      </c>
      <c r="D749" s="204">
        <v>110</v>
      </c>
      <c r="E749" s="182">
        <v>70</v>
      </c>
      <c r="F749" s="219" t="s">
        <v>30</v>
      </c>
      <c r="G749" s="206" t="str">
        <f t="shared" si="340"/>
        <v>41,61</v>
      </c>
      <c r="H749" s="206" t="str">
        <f t="shared" si="346"/>
        <v>41,61</v>
      </c>
      <c r="I749" s="206">
        <f t="shared" si="354"/>
        <v>44.61</v>
      </c>
      <c r="J749" s="216"/>
      <c r="K749" s="207">
        <f t="shared" si="349"/>
        <v>610.5</v>
      </c>
      <c r="L749" s="214">
        <f t="shared" si="344"/>
        <v>611</v>
      </c>
      <c r="M749" s="209">
        <v>1</v>
      </c>
      <c r="N749" s="210">
        <v>60</v>
      </c>
      <c r="O749" s="211">
        <f t="shared" si="350"/>
        <v>671</v>
      </c>
      <c r="P749" s="212">
        <f t="shared" si="347"/>
        <v>671</v>
      </c>
      <c r="Q749" s="180"/>
      <c r="R749" s="180"/>
      <c r="S749" s="184">
        <v>16</v>
      </c>
      <c r="T749" s="184">
        <v>25</v>
      </c>
      <c r="U749" s="184">
        <f t="shared" si="351"/>
        <v>79</v>
      </c>
      <c r="V749" s="204">
        <f t="shared" si="352"/>
        <v>120</v>
      </c>
    </row>
    <row r="750" spans="1:22" ht="12">
      <c r="A750" s="180" t="str">
        <f t="shared" si="348"/>
        <v>LW4 11070Drewnopodobne</v>
      </c>
      <c r="B750" s="203" t="s">
        <v>107</v>
      </c>
      <c r="C750" s="168" t="s">
        <v>432</v>
      </c>
      <c r="D750" s="204">
        <v>110</v>
      </c>
      <c r="E750" s="182">
        <v>70</v>
      </c>
      <c r="F750" s="219" t="s">
        <v>2544</v>
      </c>
      <c r="G750" s="206" t="str">
        <f t="shared" si="340"/>
        <v>45,18</v>
      </c>
      <c r="H750" s="206" t="str">
        <f t="shared" si="346"/>
        <v>45,18</v>
      </c>
      <c r="I750" s="206">
        <f t="shared" si="354"/>
        <v>48.18</v>
      </c>
      <c r="J750" s="216"/>
      <c r="K750" s="207">
        <f t="shared" si="349"/>
        <v>687</v>
      </c>
      <c r="L750" s="214">
        <f t="shared" si="344"/>
        <v>687</v>
      </c>
      <c r="M750" s="209">
        <v>1</v>
      </c>
      <c r="N750" s="210">
        <v>60</v>
      </c>
      <c r="O750" s="211">
        <f t="shared" si="350"/>
        <v>747</v>
      </c>
      <c r="P750" s="212">
        <f t="shared" si="347"/>
        <v>747</v>
      </c>
      <c r="Q750" s="180"/>
      <c r="R750" s="180"/>
      <c r="S750" s="184">
        <v>16</v>
      </c>
      <c r="T750" s="184">
        <v>25</v>
      </c>
      <c r="U750" s="184">
        <f t="shared" si="351"/>
        <v>79</v>
      </c>
      <c r="V750" s="204">
        <f t="shared" si="352"/>
        <v>120</v>
      </c>
    </row>
    <row r="751" spans="1:22" ht="12">
      <c r="A751" s="180" t="str">
        <f t="shared" si="348"/>
        <v>LW5 11070Drewnopodobne</v>
      </c>
      <c r="B751" s="203" t="s">
        <v>108</v>
      </c>
      <c r="C751" s="168" t="s">
        <v>432</v>
      </c>
      <c r="D751" s="204">
        <v>110</v>
      </c>
      <c r="E751" s="182">
        <v>70</v>
      </c>
      <c r="F751" s="219" t="s">
        <v>2545</v>
      </c>
      <c r="G751" s="206" t="str">
        <f t="shared" si="340"/>
        <v>46,52</v>
      </c>
      <c r="H751" s="206" t="str">
        <f t="shared" si="346"/>
        <v>46,52</v>
      </c>
      <c r="I751" s="206">
        <f t="shared" si="354"/>
        <v>49.52</v>
      </c>
      <c r="J751" s="216"/>
      <c r="K751" s="207">
        <f t="shared" si="349"/>
        <v>727</v>
      </c>
      <c r="L751" s="214">
        <f t="shared" si="344"/>
        <v>727</v>
      </c>
      <c r="M751" s="209">
        <v>1</v>
      </c>
      <c r="N751" s="210">
        <v>60</v>
      </c>
      <c r="O751" s="211">
        <f t="shared" si="350"/>
        <v>787</v>
      </c>
      <c r="P751" s="212">
        <f t="shared" si="347"/>
        <v>787</v>
      </c>
      <c r="Q751" s="180"/>
      <c r="R751" s="180"/>
      <c r="S751" s="184">
        <v>16</v>
      </c>
      <c r="T751" s="184">
        <v>25</v>
      </c>
      <c r="U751" s="184">
        <f t="shared" si="351"/>
        <v>79</v>
      </c>
      <c r="V751" s="204">
        <f t="shared" si="352"/>
        <v>120</v>
      </c>
    </row>
    <row r="752" spans="1:22" ht="12">
      <c r="A752" s="180" t="str">
        <f t="shared" si="348"/>
        <v>LW6 11070Drewnopodobne</v>
      </c>
      <c r="B752" s="203" t="s">
        <v>109</v>
      </c>
      <c r="C752" s="168" t="s">
        <v>432</v>
      </c>
      <c r="D752" s="204">
        <v>110</v>
      </c>
      <c r="E752" s="182">
        <v>70</v>
      </c>
      <c r="F752" s="219" t="s">
        <v>2546</v>
      </c>
      <c r="G752" s="206" t="str">
        <f t="shared" si="340"/>
        <v>48,62</v>
      </c>
      <c r="H752" s="206" t="str">
        <f t="shared" si="346"/>
        <v>48,62</v>
      </c>
      <c r="I752" s="206">
        <f t="shared" si="354"/>
        <v>51.62</v>
      </c>
      <c r="J752" s="216"/>
      <c r="K752" s="207">
        <f t="shared" si="349"/>
        <v>784</v>
      </c>
      <c r="L752" s="214">
        <f t="shared" si="344"/>
        <v>784</v>
      </c>
      <c r="M752" s="209">
        <v>1</v>
      </c>
      <c r="N752" s="210">
        <v>60</v>
      </c>
      <c r="O752" s="211">
        <f t="shared" si="350"/>
        <v>844</v>
      </c>
      <c r="P752" s="212">
        <f t="shared" si="347"/>
        <v>844</v>
      </c>
      <c r="Q752" s="180"/>
      <c r="R752" s="180"/>
      <c r="S752" s="184">
        <v>16</v>
      </c>
      <c r="T752" s="184">
        <v>25</v>
      </c>
      <c r="U752" s="184">
        <f t="shared" si="351"/>
        <v>124</v>
      </c>
      <c r="V752" s="204">
        <f t="shared" si="352"/>
        <v>165</v>
      </c>
    </row>
    <row r="753" spans="1:22" ht="12">
      <c r="A753" s="180" t="str">
        <f t="shared" si="348"/>
        <v>LW7 11070Drewnopodobne</v>
      </c>
      <c r="B753" s="203" t="s">
        <v>110</v>
      </c>
      <c r="C753" s="168" t="s">
        <v>432</v>
      </c>
      <c r="D753" s="204">
        <v>110</v>
      </c>
      <c r="E753" s="182">
        <v>70</v>
      </c>
      <c r="F753" s="219" t="s">
        <v>2547</v>
      </c>
      <c r="G753" s="206" t="str">
        <f t="shared" si="340"/>
        <v>44,74</v>
      </c>
      <c r="H753" s="206" t="str">
        <f t="shared" si="346"/>
        <v>44,74</v>
      </c>
      <c r="I753" s="206">
        <f t="shared" si="354"/>
        <v>47.74</v>
      </c>
      <c r="J753" s="216"/>
      <c r="K753" s="207">
        <f t="shared" si="349"/>
        <v>689</v>
      </c>
      <c r="L753" s="214">
        <f t="shared" si="344"/>
        <v>689</v>
      </c>
      <c r="M753" s="209">
        <v>1</v>
      </c>
      <c r="N753" s="210">
        <v>60</v>
      </c>
      <c r="O753" s="211">
        <f t="shared" si="350"/>
        <v>749</v>
      </c>
      <c r="P753" s="212">
        <f t="shared" si="347"/>
        <v>749</v>
      </c>
      <c r="Q753" s="180"/>
      <c r="R753" s="180"/>
      <c r="S753" s="184">
        <v>16</v>
      </c>
      <c r="T753" s="184">
        <v>25</v>
      </c>
      <c r="U753" s="184">
        <f t="shared" si="351"/>
        <v>79</v>
      </c>
      <c r="V753" s="204">
        <f t="shared" si="352"/>
        <v>120</v>
      </c>
    </row>
    <row r="754" spans="1:22" ht="12">
      <c r="A754" s="180" t="str">
        <f t="shared" si="348"/>
        <v>LW8 11070Drewnopodobne</v>
      </c>
      <c r="B754" s="203" t="s">
        <v>111</v>
      </c>
      <c r="C754" s="168" t="s">
        <v>432</v>
      </c>
      <c r="D754" s="204">
        <v>110</v>
      </c>
      <c r="E754" s="182">
        <v>70</v>
      </c>
      <c r="F754" s="219" t="s">
        <v>2252</v>
      </c>
      <c r="G754" s="206" t="str">
        <f t="shared" si="340"/>
        <v>46,85</v>
      </c>
      <c r="H754" s="206" t="str">
        <f t="shared" si="346"/>
        <v>46,85</v>
      </c>
      <c r="I754" s="206">
        <f t="shared" si="354"/>
        <v>49.85</v>
      </c>
      <c r="J754" s="216"/>
      <c r="K754" s="207">
        <f t="shared" si="349"/>
        <v>747</v>
      </c>
      <c r="L754" s="214">
        <f t="shared" si="344"/>
        <v>747</v>
      </c>
      <c r="M754" s="209">
        <v>1</v>
      </c>
      <c r="N754" s="210">
        <v>60</v>
      </c>
      <c r="O754" s="211">
        <f t="shared" si="350"/>
        <v>807</v>
      </c>
      <c r="P754" s="212">
        <f t="shared" si="347"/>
        <v>807</v>
      </c>
      <c r="Q754" s="180"/>
      <c r="R754" s="180"/>
      <c r="S754" s="184">
        <v>16</v>
      </c>
      <c r="T754" s="184">
        <v>25</v>
      </c>
      <c r="U754" s="184">
        <f t="shared" si="351"/>
        <v>79</v>
      </c>
      <c r="V754" s="204">
        <f t="shared" si="352"/>
        <v>120</v>
      </c>
    </row>
    <row r="755" spans="1:22" ht="12">
      <c r="A755" s="180" t="str">
        <f t="shared" si="348"/>
        <v>LW9 11070Drewnopodobne</v>
      </c>
      <c r="B755" s="203" t="s">
        <v>112</v>
      </c>
      <c r="C755" s="168" t="s">
        <v>432</v>
      </c>
      <c r="D755" s="204">
        <v>110</v>
      </c>
      <c r="E755" s="182">
        <v>70</v>
      </c>
      <c r="F755" s="219" t="s">
        <v>2548</v>
      </c>
      <c r="G755" s="206" t="str">
        <f t="shared" si="340"/>
        <v>46,77</v>
      </c>
      <c r="H755" s="206" t="str">
        <f t="shared" si="346"/>
        <v>46,77</v>
      </c>
      <c r="I755" s="206">
        <f t="shared" si="354"/>
        <v>49.77</v>
      </c>
      <c r="J755" s="216"/>
      <c r="K755" s="207">
        <f t="shared" si="349"/>
        <v>796.5</v>
      </c>
      <c r="L755" s="214">
        <f t="shared" si="344"/>
        <v>797</v>
      </c>
      <c r="M755" s="209">
        <v>1</v>
      </c>
      <c r="N755" s="210">
        <v>60</v>
      </c>
      <c r="O755" s="211">
        <f t="shared" si="350"/>
        <v>857</v>
      </c>
      <c r="P755" s="212">
        <f t="shared" si="347"/>
        <v>857</v>
      </c>
      <c r="Q755" s="180"/>
      <c r="R755" s="180"/>
      <c r="S755" s="184">
        <v>16</v>
      </c>
      <c r="T755" s="184">
        <v>25</v>
      </c>
      <c r="U755" s="184">
        <f t="shared" si="351"/>
        <v>79</v>
      </c>
      <c r="V755" s="204">
        <f t="shared" si="352"/>
        <v>120</v>
      </c>
    </row>
    <row r="756" spans="1:22" ht="12">
      <c r="A756" s="180" t="str">
        <f t="shared" si="348"/>
        <v>LW10 11070Drewnopodobne</v>
      </c>
      <c r="B756" s="203" t="s">
        <v>94</v>
      </c>
      <c r="C756" s="168" t="s">
        <v>432</v>
      </c>
      <c r="D756" s="204">
        <v>110</v>
      </c>
      <c r="E756" s="182">
        <v>70</v>
      </c>
      <c r="F756" s="219" t="s">
        <v>66</v>
      </c>
      <c r="G756" s="206" t="str">
        <f t="shared" si="340"/>
        <v>48,86</v>
      </c>
      <c r="H756" s="206" t="str">
        <f t="shared" si="346"/>
        <v>48,86</v>
      </c>
      <c r="I756" s="206">
        <f t="shared" si="354"/>
        <v>51.86</v>
      </c>
      <c r="J756" s="216"/>
      <c r="K756" s="207">
        <f t="shared" si="349"/>
        <v>854</v>
      </c>
      <c r="L756" s="214">
        <f t="shared" si="344"/>
        <v>854</v>
      </c>
      <c r="M756" s="209">
        <v>1</v>
      </c>
      <c r="N756" s="210">
        <v>60</v>
      </c>
      <c r="O756" s="211">
        <f t="shared" si="350"/>
        <v>914</v>
      </c>
      <c r="P756" s="212">
        <f t="shared" si="347"/>
        <v>914</v>
      </c>
      <c r="Q756" s="180"/>
      <c r="R756" s="180"/>
      <c r="S756" s="184">
        <v>16</v>
      </c>
      <c r="T756" s="184">
        <v>25</v>
      </c>
      <c r="U756" s="184">
        <f t="shared" si="351"/>
        <v>124</v>
      </c>
      <c r="V756" s="204">
        <f t="shared" si="352"/>
        <v>165</v>
      </c>
    </row>
    <row r="757" spans="1:22" ht="12">
      <c r="A757" s="180" t="str">
        <f t="shared" si="348"/>
        <v>LW11 11070Drewnopodobne</v>
      </c>
      <c r="B757" s="203" t="s">
        <v>95</v>
      </c>
      <c r="C757" s="168" t="s">
        <v>432</v>
      </c>
      <c r="D757" s="204">
        <v>110</v>
      </c>
      <c r="E757" s="182">
        <v>70</v>
      </c>
      <c r="F757" s="219" t="s">
        <v>2549</v>
      </c>
      <c r="G757" s="206" t="str">
        <f t="shared" si="340"/>
        <v>51,25</v>
      </c>
      <c r="H757" s="206" t="str">
        <f t="shared" si="346"/>
        <v>51,25</v>
      </c>
      <c r="I757" s="206">
        <f t="shared" si="354"/>
        <v>54.25</v>
      </c>
      <c r="J757" s="216"/>
      <c r="K757" s="207">
        <f t="shared" si="349"/>
        <v>747</v>
      </c>
      <c r="L757" s="214">
        <f t="shared" si="344"/>
        <v>747</v>
      </c>
      <c r="M757" s="209">
        <v>1</v>
      </c>
      <c r="N757" s="210">
        <v>60</v>
      </c>
      <c r="O757" s="211">
        <f t="shared" si="350"/>
        <v>807</v>
      </c>
      <c r="P757" s="212">
        <f t="shared" si="347"/>
        <v>807</v>
      </c>
      <c r="Q757" s="180"/>
      <c r="R757" s="180"/>
      <c r="S757" s="184">
        <v>16</v>
      </c>
      <c r="T757" s="184">
        <v>25</v>
      </c>
      <c r="U757" s="184">
        <f t="shared" si="351"/>
        <v>124</v>
      </c>
      <c r="V757" s="204">
        <f t="shared" si="352"/>
        <v>165</v>
      </c>
    </row>
    <row r="758" spans="1:22" ht="12">
      <c r="A758" s="180" t="str">
        <f t="shared" si="348"/>
        <v>LW12 11070Drewnopodobne</v>
      </c>
      <c r="B758" s="203" t="s">
        <v>96</v>
      </c>
      <c r="C758" s="168" t="s">
        <v>432</v>
      </c>
      <c r="D758" s="204">
        <v>110</v>
      </c>
      <c r="E758" s="182">
        <v>70</v>
      </c>
      <c r="F758" s="219" t="s">
        <v>2550</v>
      </c>
      <c r="G758" s="206" t="str">
        <f t="shared" si="340"/>
        <v>53,34</v>
      </c>
      <c r="H758" s="206" t="str">
        <f t="shared" si="346"/>
        <v>53,34</v>
      </c>
      <c r="I758" s="206">
        <f t="shared" si="354"/>
        <v>56.34</v>
      </c>
      <c r="J758" s="216"/>
      <c r="K758" s="207">
        <f t="shared" si="349"/>
        <v>843</v>
      </c>
      <c r="L758" s="214">
        <f t="shared" si="344"/>
        <v>843</v>
      </c>
      <c r="M758" s="209">
        <v>1</v>
      </c>
      <c r="N758" s="210">
        <v>60</v>
      </c>
      <c r="O758" s="211">
        <f t="shared" si="350"/>
        <v>903</v>
      </c>
      <c r="P758" s="212">
        <f t="shared" si="347"/>
        <v>903</v>
      </c>
      <c r="Q758" s="180"/>
      <c r="R758" s="180"/>
      <c r="S758" s="184">
        <v>16</v>
      </c>
      <c r="T758" s="184">
        <v>25</v>
      </c>
      <c r="U758" s="184">
        <f t="shared" si="351"/>
        <v>124</v>
      </c>
      <c r="V758" s="204">
        <f t="shared" si="352"/>
        <v>165</v>
      </c>
    </row>
    <row r="759" spans="1:22" ht="12">
      <c r="A759" s="180" t="str">
        <f t="shared" si="348"/>
        <v>LW13 11070Drewnopodobne</v>
      </c>
      <c r="B759" s="203" t="s">
        <v>97</v>
      </c>
      <c r="C759" s="168" t="s">
        <v>432</v>
      </c>
      <c r="D759" s="204">
        <v>110</v>
      </c>
      <c r="E759" s="182">
        <v>70</v>
      </c>
      <c r="F759" s="219" t="s">
        <v>2551</v>
      </c>
      <c r="G759" s="206" t="str">
        <f t="shared" si="340"/>
        <v>52,53</v>
      </c>
      <c r="H759" s="206" t="str">
        <f t="shared" si="346"/>
        <v>52,53</v>
      </c>
      <c r="I759" s="206">
        <f t="shared" si="354"/>
        <v>55.53</v>
      </c>
      <c r="J759" s="216"/>
      <c r="K759" s="207">
        <f t="shared" si="349"/>
        <v>847</v>
      </c>
      <c r="L759" s="214">
        <f t="shared" si="344"/>
        <v>847</v>
      </c>
      <c r="M759" s="209">
        <v>1</v>
      </c>
      <c r="N759" s="210">
        <v>60</v>
      </c>
      <c r="O759" s="211">
        <f t="shared" si="350"/>
        <v>907</v>
      </c>
      <c r="P759" s="212">
        <f t="shared" si="347"/>
        <v>907</v>
      </c>
      <c r="Q759" s="180"/>
      <c r="R759" s="180"/>
      <c r="S759" s="184">
        <v>16</v>
      </c>
      <c r="T759" s="184">
        <v>25</v>
      </c>
      <c r="U759" s="184">
        <f t="shared" si="351"/>
        <v>124</v>
      </c>
      <c r="V759" s="204">
        <f t="shared" si="352"/>
        <v>165</v>
      </c>
    </row>
    <row r="760" spans="1:22" ht="12">
      <c r="A760" s="180" t="str">
        <f t="shared" si="348"/>
        <v>LW14 11070Drewnopodobne</v>
      </c>
      <c r="B760" s="203" t="s">
        <v>98</v>
      </c>
      <c r="C760" s="168" t="s">
        <v>432</v>
      </c>
      <c r="D760" s="204">
        <v>110</v>
      </c>
      <c r="E760" s="182">
        <v>70</v>
      </c>
      <c r="F760" s="219" t="s">
        <v>2552</v>
      </c>
      <c r="G760" s="206" t="str">
        <f t="shared" si="340"/>
        <v>54,63</v>
      </c>
      <c r="H760" s="206" t="str">
        <f t="shared" ref="H760" si="355">MID(G760,1,5)</f>
        <v>54,63</v>
      </c>
      <c r="I760" s="206">
        <f t="shared" si="354"/>
        <v>57.63</v>
      </c>
      <c r="J760" s="216"/>
      <c r="K760" s="207">
        <f t="shared" si="349"/>
        <v>927</v>
      </c>
      <c r="L760" s="214">
        <f t="shared" si="344"/>
        <v>927</v>
      </c>
      <c r="M760" s="209">
        <v>1</v>
      </c>
      <c r="N760" s="210">
        <v>60</v>
      </c>
      <c r="O760" s="211">
        <f t="shared" si="350"/>
        <v>987</v>
      </c>
      <c r="P760" s="212">
        <f t="shared" si="347"/>
        <v>987</v>
      </c>
      <c r="Q760" s="180"/>
      <c r="R760" s="180"/>
      <c r="S760" s="184">
        <v>16</v>
      </c>
      <c r="T760" s="184">
        <v>25</v>
      </c>
      <c r="U760" s="184">
        <f t="shared" si="351"/>
        <v>124</v>
      </c>
      <c r="V760" s="204">
        <f t="shared" si="352"/>
        <v>165</v>
      </c>
    </row>
    <row r="761" spans="1:22" ht="12">
      <c r="A761" s="180" t="str">
        <f t="shared" si="348"/>
        <v>LW15 11070Drewnopodobne</v>
      </c>
      <c r="B761" s="203" t="s">
        <v>99</v>
      </c>
      <c r="C761" s="168" t="s">
        <v>432</v>
      </c>
      <c r="D761" s="204">
        <v>110</v>
      </c>
      <c r="E761" s="182">
        <v>70</v>
      </c>
      <c r="F761" s="219" t="s">
        <v>2553</v>
      </c>
      <c r="G761" s="206" t="str">
        <f t="shared" si="340"/>
        <v>50,49</v>
      </c>
      <c r="H761" s="206" t="str">
        <f t="shared" ref="H761" si="356">MID(G761,1,5)</f>
        <v>50,49</v>
      </c>
      <c r="I761" s="206">
        <f t="shared" si="354"/>
        <v>53.49</v>
      </c>
      <c r="J761" s="216"/>
      <c r="K761" s="207">
        <f t="shared" si="349"/>
        <v>709.5</v>
      </c>
      <c r="L761" s="214">
        <f t="shared" si="344"/>
        <v>710</v>
      </c>
      <c r="M761" s="209">
        <v>1</v>
      </c>
      <c r="N761" s="210">
        <v>60</v>
      </c>
      <c r="O761" s="211">
        <f t="shared" si="350"/>
        <v>770</v>
      </c>
      <c r="P761" s="212">
        <f t="shared" si="347"/>
        <v>770</v>
      </c>
      <c r="Q761" s="180"/>
      <c r="R761" s="180"/>
      <c r="S761" s="184">
        <v>16</v>
      </c>
      <c r="T761" s="184">
        <v>25</v>
      </c>
      <c r="U761" s="184">
        <f t="shared" si="351"/>
        <v>124</v>
      </c>
      <c r="V761" s="204">
        <f t="shared" si="352"/>
        <v>165</v>
      </c>
    </row>
    <row r="762" spans="1:22" ht="12">
      <c r="A762" s="180" t="str">
        <f t="shared" si="348"/>
        <v>LW16 11070Drewnopodobne</v>
      </c>
      <c r="B762" s="203" t="s">
        <v>100</v>
      </c>
      <c r="C762" s="168" t="s">
        <v>432</v>
      </c>
      <c r="D762" s="204">
        <v>110</v>
      </c>
      <c r="E762" s="182">
        <v>70</v>
      </c>
      <c r="F762" s="219" t="s">
        <v>84</v>
      </c>
      <c r="G762" s="206" t="str">
        <f t="shared" si="340"/>
        <v>52,62</v>
      </c>
      <c r="H762" s="206" t="str">
        <f t="shared" ref="H762" si="357">MID(G762,1,5)</f>
        <v>52,62</v>
      </c>
      <c r="I762" s="206">
        <f t="shared" si="354"/>
        <v>55.62</v>
      </c>
      <c r="J762" s="216"/>
      <c r="K762" s="207">
        <f t="shared" si="349"/>
        <v>835.5</v>
      </c>
      <c r="L762" s="214">
        <f t="shared" si="344"/>
        <v>836</v>
      </c>
      <c r="M762" s="209">
        <v>1</v>
      </c>
      <c r="N762" s="210">
        <v>60</v>
      </c>
      <c r="O762" s="211">
        <f t="shared" si="350"/>
        <v>896</v>
      </c>
      <c r="P762" s="212">
        <f t="shared" si="347"/>
        <v>896</v>
      </c>
      <c r="Q762" s="180"/>
      <c r="R762" s="180"/>
      <c r="S762" s="184">
        <v>16</v>
      </c>
      <c r="T762" s="184">
        <v>25</v>
      </c>
      <c r="U762" s="184">
        <f t="shared" si="351"/>
        <v>124</v>
      </c>
      <c r="V762" s="204">
        <f t="shared" si="352"/>
        <v>165</v>
      </c>
    </row>
    <row r="763" spans="1:22" ht="12">
      <c r="A763" s="180" t="str">
        <f t="shared" si="348"/>
        <v>LW17 11070Drewnopodobne</v>
      </c>
      <c r="B763" s="203" t="s">
        <v>101</v>
      </c>
      <c r="C763" s="168" t="s">
        <v>432</v>
      </c>
      <c r="D763" s="204">
        <v>110</v>
      </c>
      <c r="E763" s="182">
        <v>70</v>
      </c>
      <c r="F763" s="219" t="s">
        <v>2465</v>
      </c>
      <c r="G763" s="206" t="str">
        <f t="shared" si="340"/>
        <v>52,86</v>
      </c>
      <c r="H763" s="206" t="str">
        <f t="shared" ref="H763" si="358">MID(G763,1,5)</f>
        <v>52,86</v>
      </c>
      <c r="I763" s="206">
        <f t="shared" si="354"/>
        <v>55.86</v>
      </c>
      <c r="J763" s="216"/>
      <c r="K763" s="207">
        <f t="shared" si="349"/>
        <v>917.5</v>
      </c>
      <c r="L763" s="214">
        <f t="shared" si="344"/>
        <v>918</v>
      </c>
      <c r="M763" s="209">
        <v>1</v>
      </c>
      <c r="N763" s="210">
        <v>60</v>
      </c>
      <c r="O763" s="211">
        <f t="shared" si="350"/>
        <v>978</v>
      </c>
      <c r="P763" s="212">
        <f t="shared" si="347"/>
        <v>978</v>
      </c>
      <c r="Q763" s="180"/>
      <c r="R763" s="180"/>
      <c r="S763" s="184">
        <v>16</v>
      </c>
      <c r="T763" s="184">
        <v>25</v>
      </c>
      <c r="U763" s="184">
        <f t="shared" si="351"/>
        <v>124</v>
      </c>
      <c r="V763" s="204">
        <f t="shared" si="352"/>
        <v>165</v>
      </c>
    </row>
    <row r="764" spans="1:22" ht="12">
      <c r="A764" s="180" t="str">
        <f t="shared" si="348"/>
        <v>LW18 11070Drewnopodobne</v>
      </c>
      <c r="B764" s="203" t="s">
        <v>102</v>
      </c>
      <c r="C764" s="168" t="s">
        <v>432</v>
      </c>
      <c r="D764" s="204">
        <v>110</v>
      </c>
      <c r="E764" s="182">
        <v>70</v>
      </c>
      <c r="F764" s="219" t="s">
        <v>2554</v>
      </c>
      <c r="G764" s="206" t="str">
        <f t="shared" si="340"/>
        <v>54,95</v>
      </c>
      <c r="H764" s="206" t="str">
        <f t="shared" ref="H764" si="359">MID(G764,1,5)</f>
        <v>54,95</v>
      </c>
      <c r="I764" s="206">
        <f t="shared" si="354"/>
        <v>57.95</v>
      </c>
      <c r="J764" s="216"/>
      <c r="K764" s="207">
        <f t="shared" si="349"/>
        <v>962.5</v>
      </c>
      <c r="L764" s="214">
        <f t="shared" si="344"/>
        <v>963</v>
      </c>
      <c r="M764" s="209">
        <v>1</v>
      </c>
      <c r="N764" s="210">
        <v>60</v>
      </c>
      <c r="O764" s="211">
        <f t="shared" si="350"/>
        <v>1023</v>
      </c>
      <c r="P764" s="212">
        <f t="shared" si="347"/>
        <v>1023</v>
      </c>
      <c r="Q764" s="180"/>
      <c r="R764" s="180"/>
      <c r="S764" s="184">
        <v>16</v>
      </c>
      <c r="T764" s="184">
        <v>25</v>
      </c>
      <c r="U764" s="184">
        <f t="shared" si="351"/>
        <v>124</v>
      </c>
      <c r="V764" s="204">
        <f t="shared" si="352"/>
        <v>165</v>
      </c>
    </row>
    <row r="765" spans="1:22" ht="12">
      <c r="A765" s="180" t="str">
        <f t="shared" si="348"/>
        <v>LW19 11070Drewnopodobne</v>
      </c>
      <c r="B765" s="203" t="s">
        <v>103</v>
      </c>
      <c r="C765" s="168" t="s">
        <v>432</v>
      </c>
      <c r="D765" s="204">
        <v>110</v>
      </c>
      <c r="E765" s="182">
        <v>70</v>
      </c>
      <c r="F765" s="219" t="s">
        <v>2555</v>
      </c>
      <c r="G765" s="206" t="str">
        <f t="shared" si="340"/>
        <v>50,85</v>
      </c>
      <c r="H765" s="206" t="str">
        <f t="shared" ref="H765" si="360">MID(G765,1,5)</f>
        <v>50,85</v>
      </c>
      <c r="I765" s="206">
        <f t="shared" si="354"/>
        <v>53.85</v>
      </c>
      <c r="J765" s="216"/>
      <c r="K765" s="207">
        <f t="shared" si="349"/>
        <v>788</v>
      </c>
      <c r="L765" s="214">
        <f t="shared" si="344"/>
        <v>788</v>
      </c>
      <c r="M765" s="209">
        <v>1</v>
      </c>
      <c r="N765" s="210">
        <v>60</v>
      </c>
      <c r="O765" s="211">
        <f t="shared" si="350"/>
        <v>848</v>
      </c>
      <c r="P765" s="212">
        <f t="shared" si="347"/>
        <v>848</v>
      </c>
      <c r="Q765" s="180"/>
      <c r="R765" s="180"/>
      <c r="S765" s="184">
        <v>16</v>
      </c>
      <c r="T765" s="184">
        <v>25</v>
      </c>
      <c r="U765" s="184">
        <f t="shared" si="351"/>
        <v>124</v>
      </c>
      <c r="V765" s="204">
        <f t="shared" si="352"/>
        <v>165</v>
      </c>
    </row>
    <row r="766" spans="1:22" ht="12">
      <c r="A766" s="180" t="str">
        <f t="shared" si="348"/>
        <v>LW20 11070Drewnopodobne</v>
      </c>
      <c r="B766" s="203" t="s">
        <v>105</v>
      </c>
      <c r="C766" s="168" t="s">
        <v>432</v>
      </c>
      <c r="D766" s="204">
        <v>110</v>
      </c>
      <c r="E766" s="182">
        <v>70</v>
      </c>
      <c r="F766" s="219" t="s">
        <v>2556</v>
      </c>
      <c r="G766" s="206" t="str">
        <f t="shared" si="340"/>
        <v>52,98</v>
      </c>
      <c r="H766" s="206" t="str">
        <f t="shared" ref="H766" si="361">MID(G766,1,5)</f>
        <v>52,98</v>
      </c>
      <c r="I766" s="206">
        <f t="shared" si="354"/>
        <v>55.98</v>
      </c>
      <c r="J766" s="216"/>
      <c r="K766" s="207">
        <f t="shared" si="349"/>
        <v>868.5</v>
      </c>
      <c r="L766" s="214">
        <f t="shared" si="344"/>
        <v>869</v>
      </c>
      <c r="M766" s="209">
        <v>1</v>
      </c>
      <c r="N766" s="210">
        <v>60</v>
      </c>
      <c r="O766" s="211">
        <f t="shared" si="350"/>
        <v>929</v>
      </c>
      <c r="P766" s="212">
        <f t="shared" si="347"/>
        <v>929</v>
      </c>
      <c r="Q766" s="180"/>
      <c r="R766" s="180"/>
      <c r="S766" s="184">
        <v>16</v>
      </c>
      <c r="T766" s="184">
        <v>25</v>
      </c>
      <c r="U766" s="184">
        <f t="shared" si="351"/>
        <v>124</v>
      </c>
      <c r="V766" s="204">
        <f t="shared" si="352"/>
        <v>165</v>
      </c>
    </row>
    <row r="767" spans="1:22" ht="12">
      <c r="A767" s="180" t="str">
        <f t="shared" si="348"/>
        <v>LW2511070Drewnopodobne</v>
      </c>
      <c r="B767" s="217" t="s">
        <v>559</v>
      </c>
      <c r="C767" s="168" t="s">
        <v>432</v>
      </c>
      <c r="D767" s="204">
        <v>110</v>
      </c>
      <c r="E767" s="182">
        <v>70</v>
      </c>
      <c r="F767" s="219" t="s">
        <v>2557</v>
      </c>
      <c r="G767" s="206" t="str">
        <f t="shared" si="340"/>
        <v>41,57</v>
      </c>
      <c r="H767" s="206" t="str">
        <f t="shared" ref="H767" si="362">MID(G767,1,5)</f>
        <v>41,57</v>
      </c>
      <c r="I767" s="206">
        <f t="shared" ref="I767:I780" si="363">H767+3</f>
        <v>44.57</v>
      </c>
      <c r="J767" s="216"/>
      <c r="K767" s="207">
        <f t="shared" si="349"/>
        <v>692.5</v>
      </c>
      <c r="L767" s="214">
        <f t="shared" si="344"/>
        <v>693</v>
      </c>
      <c r="M767" s="209">
        <v>1</v>
      </c>
      <c r="N767" s="210">
        <v>60</v>
      </c>
      <c r="O767" s="211">
        <f t="shared" si="350"/>
        <v>753</v>
      </c>
      <c r="P767" s="212">
        <f t="shared" si="347"/>
        <v>753</v>
      </c>
      <c r="Q767" s="180"/>
      <c r="R767" s="180"/>
      <c r="S767" s="184">
        <v>16</v>
      </c>
      <c r="T767" s="184">
        <v>25</v>
      </c>
      <c r="U767" s="184">
        <f t="shared" si="351"/>
        <v>79</v>
      </c>
      <c r="V767" s="204">
        <f t="shared" si="352"/>
        <v>120</v>
      </c>
    </row>
    <row r="768" spans="1:22" ht="12">
      <c r="A768" s="180" t="str">
        <f t="shared" si="348"/>
        <v>LW2611070Drewnopodobne</v>
      </c>
      <c r="B768" s="217" t="s">
        <v>560</v>
      </c>
      <c r="C768" s="168" t="s">
        <v>432</v>
      </c>
      <c r="D768" s="204">
        <v>110</v>
      </c>
      <c r="E768" s="182">
        <v>70</v>
      </c>
      <c r="F768" s="219" t="s">
        <v>2558</v>
      </c>
      <c r="G768" s="206" t="str">
        <f t="shared" si="340"/>
        <v>43,68</v>
      </c>
      <c r="H768" s="206" t="str">
        <f t="shared" ref="H768" si="364">MID(G768,1,5)</f>
        <v>43,68</v>
      </c>
      <c r="I768" s="206">
        <f t="shared" si="363"/>
        <v>46.68</v>
      </c>
      <c r="J768" s="216"/>
      <c r="K768" s="207">
        <f t="shared" si="349"/>
        <v>806.5</v>
      </c>
      <c r="L768" s="214">
        <f t="shared" si="344"/>
        <v>807</v>
      </c>
      <c r="M768" s="209">
        <v>1</v>
      </c>
      <c r="N768" s="210">
        <v>60</v>
      </c>
      <c r="O768" s="211">
        <f t="shared" si="350"/>
        <v>867</v>
      </c>
      <c r="P768" s="212">
        <f t="shared" si="347"/>
        <v>867</v>
      </c>
      <c r="Q768" s="180"/>
      <c r="R768" s="180"/>
      <c r="S768" s="184">
        <v>16</v>
      </c>
      <c r="T768" s="184">
        <v>25</v>
      </c>
      <c r="U768" s="184">
        <f t="shared" si="351"/>
        <v>79</v>
      </c>
      <c r="V768" s="204">
        <f t="shared" si="352"/>
        <v>120</v>
      </c>
    </row>
    <row r="769" spans="1:35" ht="12">
      <c r="A769" s="180" t="str">
        <f t="shared" si="348"/>
        <v>LW2711070Drewnopodobne</v>
      </c>
      <c r="B769" s="217" t="s">
        <v>1738</v>
      </c>
      <c r="C769" s="168" t="s">
        <v>432</v>
      </c>
      <c r="D769" s="204">
        <v>110</v>
      </c>
      <c r="E769" s="182">
        <v>70</v>
      </c>
      <c r="F769" s="219" t="s">
        <v>2559</v>
      </c>
      <c r="G769" s="206" t="str">
        <f t="shared" si="340"/>
        <v>45,2</v>
      </c>
      <c r="H769" s="206" t="str">
        <f t="shared" ref="H769" si="365">MID(G769,1,5)</f>
        <v>45,2</v>
      </c>
      <c r="I769" s="206">
        <f t="shared" si="363"/>
        <v>48.2</v>
      </c>
      <c r="J769" s="216"/>
      <c r="K769" s="207">
        <f t="shared" si="349"/>
        <v>785.5</v>
      </c>
      <c r="L769" s="214">
        <f t="shared" si="344"/>
        <v>786</v>
      </c>
      <c r="M769" s="209">
        <v>1</v>
      </c>
      <c r="N769" s="210">
        <v>60</v>
      </c>
      <c r="O769" s="211">
        <f t="shared" si="350"/>
        <v>846</v>
      </c>
      <c r="P769" s="212">
        <f t="shared" si="347"/>
        <v>846</v>
      </c>
      <c r="Q769" s="180"/>
      <c r="R769" s="180"/>
      <c r="S769" s="184">
        <v>16</v>
      </c>
      <c r="T769" s="184">
        <v>25</v>
      </c>
      <c r="U769" s="184">
        <f t="shared" si="351"/>
        <v>79</v>
      </c>
      <c r="V769" s="204">
        <f t="shared" si="352"/>
        <v>120</v>
      </c>
    </row>
    <row r="770" spans="1:35" ht="12">
      <c r="A770" s="180" t="str">
        <f t="shared" si="348"/>
        <v>LW2811070Drewnopodobne</v>
      </c>
      <c r="B770" s="217" t="s">
        <v>1739</v>
      </c>
      <c r="C770" s="168" t="s">
        <v>432</v>
      </c>
      <c r="D770" s="204">
        <v>110</v>
      </c>
      <c r="E770" s="182">
        <v>70</v>
      </c>
      <c r="F770" s="219" t="s">
        <v>2560</v>
      </c>
      <c r="G770" s="206" t="str">
        <f t="shared" si="340"/>
        <v>47,45</v>
      </c>
      <c r="H770" s="206" t="str">
        <f t="shared" ref="H770" si="366">MID(G770,1,5)</f>
        <v>47,45</v>
      </c>
      <c r="I770" s="206">
        <f t="shared" si="363"/>
        <v>50.45</v>
      </c>
      <c r="J770" s="216"/>
      <c r="K770" s="207">
        <f t="shared" si="349"/>
        <v>919.5</v>
      </c>
      <c r="L770" s="214">
        <f t="shared" si="344"/>
        <v>920</v>
      </c>
      <c r="M770" s="209">
        <v>1</v>
      </c>
      <c r="N770" s="210">
        <v>60</v>
      </c>
      <c r="O770" s="211">
        <f t="shared" si="350"/>
        <v>980</v>
      </c>
      <c r="P770" s="212">
        <f t="shared" si="347"/>
        <v>980</v>
      </c>
      <c r="Q770" s="180"/>
      <c r="R770" s="180"/>
      <c r="S770" s="184">
        <v>16</v>
      </c>
      <c r="T770" s="184">
        <v>25</v>
      </c>
      <c r="U770" s="184">
        <f t="shared" si="351"/>
        <v>124</v>
      </c>
      <c r="V770" s="204">
        <f t="shared" si="352"/>
        <v>165</v>
      </c>
    </row>
    <row r="771" spans="1:35" ht="12">
      <c r="A771" s="180" t="str">
        <f t="shared" si="348"/>
        <v>LW2911070Drewnopodobne</v>
      </c>
      <c r="B771" s="217" t="s">
        <v>1740</v>
      </c>
      <c r="C771" s="168" t="s">
        <v>432</v>
      </c>
      <c r="D771" s="204">
        <v>110</v>
      </c>
      <c r="E771" s="182">
        <v>70</v>
      </c>
      <c r="F771" s="219" t="s">
        <v>2561</v>
      </c>
      <c r="G771" s="206" t="str">
        <f t="shared" ref="G771:G780" si="367">LEFT(F771,FIND("kg",F771)-2)</f>
        <v>51,04</v>
      </c>
      <c r="H771" s="206" t="str">
        <f t="shared" ref="H771" si="368">MID(G771,1,5)</f>
        <v>51,04</v>
      </c>
      <c r="I771" s="206">
        <f t="shared" si="363"/>
        <v>54.04</v>
      </c>
      <c r="J771" s="216"/>
      <c r="K771" s="207">
        <f t="shared" si="349"/>
        <v>866.5</v>
      </c>
      <c r="L771" s="214">
        <f t="shared" si="344"/>
        <v>867</v>
      </c>
      <c r="M771" s="209">
        <v>1</v>
      </c>
      <c r="N771" s="210">
        <v>60</v>
      </c>
      <c r="O771" s="211">
        <f t="shared" si="350"/>
        <v>927</v>
      </c>
      <c r="P771" s="212">
        <f t="shared" si="347"/>
        <v>927</v>
      </c>
      <c r="Q771" s="180"/>
      <c r="R771" s="180"/>
      <c r="S771" s="184">
        <v>16</v>
      </c>
      <c r="T771" s="184">
        <v>25</v>
      </c>
      <c r="U771" s="184">
        <f t="shared" si="351"/>
        <v>124</v>
      </c>
      <c r="V771" s="204">
        <f t="shared" si="352"/>
        <v>165</v>
      </c>
    </row>
    <row r="772" spans="1:35" ht="12">
      <c r="A772" s="180" t="str">
        <f t="shared" si="348"/>
        <v>LW3011070Drewnopodobne</v>
      </c>
      <c r="B772" s="217" t="s">
        <v>1742</v>
      </c>
      <c r="C772" s="168" t="s">
        <v>432</v>
      </c>
      <c r="D772" s="204">
        <v>110</v>
      </c>
      <c r="E772" s="182">
        <v>70</v>
      </c>
      <c r="F772" s="219" t="s">
        <v>26</v>
      </c>
      <c r="G772" s="206" t="str">
        <f t="shared" si="367"/>
        <v>53,29</v>
      </c>
      <c r="H772" s="206" t="str">
        <f t="shared" ref="H772" si="369">MID(G772,1,5)</f>
        <v>53,29</v>
      </c>
      <c r="I772" s="206">
        <f t="shared" si="363"/>
        <v>56.29</v>
      </c>
      <c r="J772" s="216"/>
      <c r="K772" s="207">
        <f t="shared" si="349"/>
        <v>1042.5</v>
      </c>
      <c r="L772" s="214">
        <f t="shared" si="344"/>
        <v>1043</v>
      </c>
      <c r="M772" s="209">
        <v>1</v>
      </c>
      <c r="N772" s="210">
        <v>60</v>
      </c>
      <c r="O772" s="211">
        <f t="shared" si="350"/>
        <v>1103</v>
      </c>
      <c r="P772" s="212">
        <f t="shared" si="347"/>
        <v>1103</v>
      </c>
      <c r="Q772" s="180"/>
      <c r="R772" s="180"/>
      <c r="S772" s="184">
        <v>16</v>
      </c>
      <c r="T772" s="184">
        <v>25</v>
      </c>
      <c r="U772" s="184">
        <f t="shared" si="351"/>
        <v>124</v>
      </c>
      <c r="V772" s="204">
        <f t="shared" si="352"/>
        <v>165</v>
      </c>
    </row>
    <row r="773" spans="1:35" ht="13.5" customHeight="1">
      <c r="A773" s="180" t="str">
        <f t="shared" si="348"/>
        <v>LW3111070Drewnopodobne</v>
      </c>
      <c r="B773" s="217" t="s">
        <v>1743</v>
      </c>
      <c r="C773" s="168" t="s">
        <v>432</v>
      </c>
      <c r="D773" s="204">
        <v>110</v>
      </c>
      <c r="E773" s="182">
        <v>70</v>
      </c>
      <c r="F773" s="219" t="s">
        <v>2562</v>
      </c>
      <c r="G773" s="206" t="str">
        <f t="shared" si="367"/>
        <v>55,42</v>
      </c>
      <c r="H773" s="206" t="str">
        <f t="shared" ref="H773" si="370">MID(G773,1,5)</f>
        <v>55,42</v>
      </c>
      <c r="I773" s="206">
        <f t="shared" si="363"/>
        <v>58.42</v>
      </c>
      <c r="J773" s="182"/>
      <c r="K773" s="207">
        <f t="shared" si="349"/>
        <v>1015.5</v>
      </c>
      <c r="L773" s="214">
        <f t="shared" si="344"/>
        <v>1016</v>
      </c>
      <c r="M773" s="209">
        <v>1</v>
      </c>
      <c r="N773" s="210">
        <v>60</v>
      </c>
      <c r="O773" s="211">
        <f t="shared" si="350"/>
        <v>1076</v>
      </c>
      <c r="P773" s="212">
        <f t="shared" si="347"/>
        <v>1076</v>
      </c>
      <c r="Q773" s="180"/>
      <c r="R773" s="180"/>
      <c r="S773" s="184">
        <v>16</v>
      </c>
      <c r="T773" s="184">
        <v>25</v>
      </c>
      <c r="U773" s="184">
        <f t="shared" si="351"/>
        <v>124</v>
      </c>
      <c r="V773" s="204">
        <f t="shared" si="352"/>
        <v>165</v>
      </c>
    </row>
    <row r="774" spans="1:35" ht="12">
      <c r="A774" s="180" t="str">
        <f t="shared" si="348"/>
        <v>LW3211070Drewnopodobne</v>
      </c>
      <c r="B774" s="217" t="s">
        <v>1744</v>
      </c>
      <c r="C774" s="168" t="s">
        <v>432</v>
      </c>
      <c r="D774" s="204">
        <v>110</v>
      </c>
      <c r="E774" s="182">
        <v>70</v>
      </c>
      <c r="F774" s="219" t="s">
        <v>2563</v>
      </c>
      <c r="G774" s="206" t="str">
        <f t="shared" si="367"/>
        <v>57,67</v>
      </c>
      <c r="H774" s="206" t="str">
        <f t="shared" ref="H774" si="371">MID(G774,1,5)</f>
        <v>57,67</v>
      </c>
      <c r="I774" s="206">
        <f t="shared" si="363"/>
        <v>60.67</v>
      </c>
      <c r="J774" s="216"/>
      <c r="K774" s="207">
        <f t="shared" si="349"/>
        <v>1153.5</v>
      </c>
      <c r="L774" s="214">
        <f t="shared" si="344"/>
        <v>1154</v>
      </c>
      <c r="M774" s="209">
        <v>1</v>
      </c>
      <c r="N774" s="210">
        <v>60</v>
      </c>
      <c r="O774" s="211">
        <f t="shared" si="350"/>
        <v>1214</v>
      </c>
      <c r="P774" s="212">
        <f t="shared" si="347"/>
        <v>1214</v>
      </c>
      <c r="Q774" s="180"/>
      <c r="R774" s="180"/>
      <c r="S774" s="184">
        <v>16</v>
      </c>
      <c r="T774" s="184">
        <v>25</v>
      </c>
      <c r="U774" s="184">
        <f t="shared" si="351"/>
        <v>124</v>
      </c>
      <c r="V774" s="204">
        <f t="shared" si="352"/>
        <v>165</v>
      </c>
    </row>
    <row r="775" spans="1:35" ht="12">
      <c r="A775" s="180" t="str">
        <f t="shared" si="348"/>
        <v>LW3311070Drewnopodobne</v>
      </c>
      <c r="B775" s="217" t="s">
        <v>1745</v>
      </c>
      <c r="C775" s="168" t="s">
        <v>432</v>
      </c>
      <c r="D775" s="204">
        <v>110</v>
      </c>
      <c r="E775" s="182">
        <v>70</v>
      </c>
      <c r="F775" s="219" t="s">
        <v>2564</v>
      </c>
      <c r="G775" s="206" t="str">
        <f t="shared" si="367"/>
        <v>59,23</v>
      </c>
      <c r="H775" s="206" t="str">
        <f t="shared" ref="H775" si="372">MID(G775,1,5)</f>
        <v>59,23</v>
      </c>
      <c r="I775" s="206">
        <f t="shared" si="363"/>
        <v>62.23</v>
      </c>
      <c r="J775" s="216"/>
      <c r="K775" s="207">
        <f t="shared" si="349"/>
        <v>991.5</v>
      </c>
      <c r="L775" s="214">
        <f t="shared" si="344"/>
        <v>992</v>
      </c>
      <c r="M775" s="209">
        <v>1</v>
      </c>
      <c r="N775" s="210">
        <v>60</v>
      </c>
      <c r="O775" s="211">
        <f t="shared" si="350"/>
        <v>1052</v>
      </c>
      <c r="P775" s="212">
        <f t="shared" si="347"/>
        <v>1052</v>
      </c>
      <c r="Q775" s="180"/>
      <c r="R775" s="180"/>
      <c r="S775" s="184">
        <v>16</v>
      </c>
      <c r="T775" s="184">
        <v>25</v>
      </c>
      <c r="U775" s="184">
        <f t="shared" si="351"/>
        <v>124</v>
      </c>
      <c r="V775" s="204">
        <f t="shared" si="352"/>
        <v>165</v>
      </c>
    </row>
    <row r="776" spans="1:35" ht="12">
      <c r="A776" s="180" t="str">
        <f t="shared" si="348"/>
        <v>LW3411070Drewnopodobne</v>
      </c>
      <c r="B776" s="217" t="s">
        <v>1746</v>
      </c>
      <c r="C776" s="168" t="s">
        <v>432</v>
      </c>
      <c r="D776" s="204">
        <v>110</v>
      </c>
      <c r="E776" s="182">
        <v>70</v>
      </c>
      <c r="F776" s="219" t="s">
        <v>2565</v>
      </c>
      <c r="G776" s="206" t="str">
        <f t="shared" si="367"/>
        <v>58,09</v>
      </c>
      <c r="H776" s="206" t="str">
        <f t="shared" ref="H776" si="373">MID(G776,1,5)</f>
        <v>58,09</v>
      </c>
      <c r="I776" s="206">
        <f t="shared" si="363"/>
        <v>61.09</v>
      </c>
      <c r="J776" s="216"/>
      <c r="K776" s="207">
        <f t="shared" si="349"/>
        <v>1160</v>
      </c>
      <c r="L776" s="214">
        <f t="shared" si="344"/>
        <v>1160</v>
      </c>
      <c r="M776" s="209">
        <v>1</v>
      </c>
      <c r="N776" s="210">
        <v>60</v>
      </c>
      <c r="O776" s="211">
        <f t="shared" si="350"/>
        <v>1220</v>
      </c>
      <c r="P776" s="212">
        <f t="shared" si="347"/>
        <v>1220</v>
      </c>
      <c r="Q776" s="180"/>
      <c r="R776" s="180"/>
      <c r="S776" s="184">
        <v>16</v>
      </c>
      <c r="T776" s="184">
        <v>25</v>
      </c>
      <c r="U776" s="184">
        <f t="shared" si="351"/>
        <v>124</v>
      </c>
      <c r="V776" s="204">
        <f t="shared" si="352"/>
        <v>165</v>
      </c>
    </row>
    <row r="777" spans="1:35" ht="12">
      <c r="A777" s="180" t="str">
        <f t="shared" si="348"/>
        <v>LW3511070Drewnopodobne</v>
      </c>
      <c r="B777" s="217" t="s">
        <v>1747</v>
      </c>
      <c r="C777" s="168" t="s">
        <v>432</v>
      </c>
      <c r="D777" s="204">
        <v>110</v>
      </c>
      <c r="E777" s="182">
        <v>70</v>
      </c>
      <c r="F777" s="219" t="s">
        <v>48</v>
      </c>
      <c r="G777" s="206" t="str">
        <f t="shared" si="367"/>
        <v>50,95</v>
      </c>
      <c r="H777" s="206" t="str">
        <f t="shared" ref="H777" si="374">MID(G777,1,5)</f>
        <v>50,95</v>
      </c>
      <c r="I777" s="206">
        <f t="shared" si="363"/>
        <v>53.95</v>
      </c>
      <c r="J777" s="216"/>
      <c r="K777" s="207">
        <f t="shared" si="349"/>
        <v>796.5</v>
      </c>
      <c r="L777" s="214">
        <f t="shared" si="344"/>
        <v>797</v>
      </c>
      <c r="M777" s="209">
        <v>1</v>
      </c>
      <c r="N777" s="210">
        <v>60</v>
      </c>
      <c r="O777" s="211">
        <f t="shared" si="350"/>
        <v>857</v>
      </c>
      <c r="P777" s="212">
        <f t="shared" si="347"/>
        <v>857</v>
      </c>
      <c r="Q777" s="180"/>
      <c r="R777" s="180"/>
      <c r="S777" s="184">
        <v>16</v>
      </c>
      <c r="T777" s="184">
        <v>25</v>
      </c>
      <c r="U777" s="184">
        <f t="shared" si="351"/>
        <v>124</v>
      </c>
      <c r="V777" s="204">
        <f t="shared" si="352"/>
        <v>165</v>
      </c>
    </row>
    <row r="778" spans="1:35" ht="12">
      <c r="A778" s="180" t="str">
        <f t="shared" si="348"/>
        <v>LW3611070Drewnopodobne</v>
      </c>
      <c r="B778" s="217" t="s">
        <v>1748</v>
      </c>
      <c r="C778" s="168" t="s">
        <v>432</v>
      </c>
      <c r="D778" s="204">
        <v>110</v>
      </c>
      <c r="E778" s="182">
        <v>70</v>
      </c>
      <c r="F778" s="219" t="s">
        <v>2566</v>
      </c>
      <c r="G778" s="206" t="str">
        <f t="shared" si="367"/>
        <v>53,2</v>
      </c>
      <c r="H778" s="206" t="str">
        <f t="shared" ref="H778" si="375">MID(G778,1,5)</f>
        <v>53,2</v>
      </c>
      <c r="I778" s="206">
        <f t="shared" si="363"/>
        <v>56.2</v>
      </c>
      <c r="J778" s="216"/>
      <c r="K778" s="207">
        <f t="shared" si="349"/>
        <v>934</v>
      </c>
      <c r="L778" s="214">
        <f t="shared" si="344"/>
        <v>934</v>
      </c>
      <c r="M778" s="209">
        <v>1</v>
      </c>
      <c r="N778" s="210">
        <v>60</v>
      </c>
      <c r="O778" s="211">
        <f t="shared" si="350"/>
        <v>994</v>
      </c>
      <c r="P778" s="212">
        <f t="shared" si="347"/>
        <v>994</v>
      </c>
      <c r="Q778" s="180"/>
      <c r="R778" s="180"/>
      <c r="S778" s="184">
        <v>16</v>
      </c>
      <c r="T778" s="184">
        <v>25</v>
      </c>
      <c r="U778" s="184">
        <f t="shared" si="351"/>
        <v>124</v>
      </c>
      <c r="V778" s="204">
        <f t="shared" si="352"/>
        <v>165</v>
      </c>
    </row>
    <row r="779" spans="1:35" ht="12">
      <c r="A779" s="180" t="str">
        <f t="shared" si="348"/>
        <v>LW3711070Drewnopodobne</v>
      </c>
      <c r="B779" s="217" t="s">
        <v>1907</v>
      </c>
      <c r="C779" s="168" t="s">
        <v>432</v>
      </c>
      <c r="D779" s="204">
        <v>110</v>
      </c>
      <c r="E779" s="182">
        <v>70</v>
      </c>
      <c r="F779" s="219" t="s">
        <v>2567</v>
      </c>
      <c r="G779" s="206" t="str">
        <f t="shared" si="367"/>
        <v>51,22</v>
      </c>
      <c r="H779" s="206" t="str">
        <f t="shared" ref="H779" si="376">MID(G779,1,5)</f>
        <v>51,22</v>
      </c>
      <c r="I779" s="206">
        <f t="shared" si="363"/>
        <v>54.22</v>
      </c>
      <c r="J779" s="216"/>
      <c r="K779" s="207">
        <f t="shared" si="349"/>
        <v>734</v>
      </c>
      <c r="L779" s="214">
        <f t="shared" si="344"/>
        <v>734</v>
      </c>
      <c r="M779" s="209">
        <v>1</v>
      </c>
      <c r="N779" s="210">
        <v>60</v>
      </c>
      <c r="O779" s="211">
        <f t="shared" si="350"/>
        <v>794</v>
      </c>
      <c r="P779" s="212">
        <f t="shared" si="347"/>
        <v>794</v>
      </c>
      <c r="Q779" s="180"/>
      <c r="R779" s="180"/>
      <c r="S779" s="184">
        <v>16</v>
      </c>
      <c r="T779" s="184">
        <v>25</v>
      </c>
      <c r="U779" s="184">
        <f t="shared" si="351"/>
        <v>124</v>
      </c>
      <c r="V779" s="204">
        <f t="shared" si="352"/>
        <v>165</v>
      </c>
    </row>
    <row r="780" spans="1:35" s="199" customFormat="1" ht="12">
      <c r="A780" s="180" t="str">
        <f t="shared" si="348"/>
        <v>LW3811070Drewnopodobne</v>
      </c>
      <c r="B780" s="217" t="s">
        <v>1978</v>
      </c>
      <c r="C780" s="168" t="s">
        <v>432</v>
      </c>
      <c r="D780" s="204">
        <v>110</v>
      </c>
      <c r="E780" s="182">
        <v>70</v>
      </c>
      <c r="F780" s="219" t="s">
        <v>2568</v>
      </c>
      <c r="G780" s="206" t="str">
        <f t="shared" si="367"/>
        <v>50,63</v>
      </c>
      <c r="H780" s="206" t="str">
        <f t="shared" ref="H780" si="377">MID(G780,1,5)</f>
        <v>50,63</v>
      </c>
      <c r="I780" s="206">
        <f t="shared" si="363"/>
        <v>53.63</v>
      </c>
      <c r="J780" s="216"/>
      <c r="K780" s="207">
        <f t="shared" si="349"/>
        <v>855</v>
      </c>
      <c r="L780" s="214">
        <f t="shared" si="344"/>
        <v>855</v>
      </c>
      <c r="M780" s="209">
        <v>1</v>
      </c>
      <c r="N780" s="210">
        <v>60</v>
      </c>
      <c r="O780" s="211">
        <f t="shared" si="350"/>
        <v>915</v>
      </c>
      <c r="P780" s="212">
        <f t="shared" si="347"/>
        <v>915</v>
      </c>
      <c r="Q780" s="180"/>
      <c r="R780" s="180"/>
      <c r="S780" s="184">
        <v>16</v>
      </c>
      <c r="T780" s="184">
        <v>25</v>
      </c>
      <c r="U780" s="184">
        <f t="shared" si="351"/>
        <v>124</v>
      </c>
      <c r="V780" s="204">
        <f t="shared" si="352"/>
        <v>165</v>
      </c>
    </row>
    <row r="781" spans="1:35" ht="12">
      <c r="A781" s="221" t="str">
        <f t="shared" ref="A781:A817" si="378">CONCATENATE(B781,D781,E781,C781)</f>
        <v>LW duble 1 11080Podstawowy</v>
      </c>
      <c r="B781" s="203" t="s">
        <v>90</v>
      </c>
      <c r="C781" s="168" t="s">
        <v>431</v>
      </c>
      <c r="D781" s="204">
        <v>110</v>
      </c>
      <c r="E781" s="182">
        <v>80</v>
      </c>
      <c r="F781" s="219" t="s">
        <v>2643</v>
      </c>
      <c r="G781" s="206" t="str">
        <f t="shared" ref="G781:G817" si="379">LEFT(F781,FIND("kg",F781)-2)</f>
        <v>56,08</v>
      </c>
      <c r="H781" s="206" t="str">
        <f t="shared" ref="H781:H843" si="380">MID(G781,1,5)</f>
        <v>56,08</v>
      </c>
      <c r="I781" s="206">
        <f t="shared" ref="I781" si="381">H781+3</f>
        <v>59.08</v>
      </c>
      <c r="J781" s="219" t="s">
        <v>2674</v>
      </c>
      <c r="K781" s="207" t="str">
        <f t="shared" ref="K781:K817" si="382">LEFT(J781,FIND("zł",J781)-2)</f>
        <v>781,66</v>
      </c>
      <c r="L781" s="208">
        <f t="shared" ref="L781:L817" si="383">ROUNDUP(K781,0)</f>
        <v>782</v>
      </c>
      <c r="M781" s="209">
        <v>1.25</v>
      </c>
      <c r="N781" s="210">
        <v>60</v>
      </c>
      <c r="O781" s="211">
        <f t="shared" ref="O781:O817" si="384">L781*M781+N781</f>
        <v>1037.5</v>
      </c>
      <c r="P781" s="212">
        <f>INT(O781)</f>
        <v>1037</v>
      </c>
      <c r="Q781" s="180"/>
      <c r="R781" s="180"/>
      <c r="S781" s="184">
        <v>16</v>
      </c>
      <c r="T781" s="184">
        <v>14</v>
      </c>
      <c r="U781" s="184">
        <f t="shared" ref="U781:U817" si="385">IF(I781&lt;=$AA$6,$AB$5,IF(I781&lt;=$AA$16,$AB$7,IF(I781&lt;=$AA$18,$AB$17,IF(I781&lt;=$AA$20,AB$19,$AB$21))))</f>
        <v>124</v>
      </c>
      <c r="V781" s="204">
        <f t="shared" ref="V781:V817" si="386">SUM(S781:U781)</f>
        <v>154</v>
      </c>
      <c r="Y781" s="199"/>
      <c r="Z781" s="199"/>
      <c r="AA781" s="201"/>
      <c r="AB781" s="202"/>
      <c r="AC781" s="199"/>
      <c r="AD781" s="202"/>
      <c r="AE781" s="199"/>
      <c r="AF781" s="199"/>
      <c r="AG781" s="199"/>
      <c r="AH781" s="199"/>
      <c r="AI781" s="199"/>
    </row>
    <row r="782" spans="1:35" ht="12">
      <c r="A782" s="180" t="str">
        <f t="shared" si="378"/>
        <v>LW duble 211080Podstawowy</v>
      </c>
      <c r="B782" s="203" t="s">
        <v>1749</v>
      </c>
      <c r="C782" s="168" t="s">
        <v>431</v>
      </c>
      <c r="D782" s="204">
        <v>110</v>
      </c>
      <c r="E782" s="182">
        <v>80</v>
      </c>
      <c r="F782" s="219" t="s">
        <v>2644</v>
      </c>
      <c r="G782" s="206" t="str">
        <f t="shared" si="379"/>
        <v>53,13</v>
      </c>
      <c r="H782" s="206" t="str">
        <f t="shared" si="380"/>
        <v>53,13</v>
      </c>
      <c r="I782" s="206">
        <f t="shared" ref="I782:I801" si="387">H782+3</f>
        <v>56.13</v>
      </c>
      <c r="J782" s="219" t="s">
        <v>2675</v>
      </c>
      <c r="K782" s="207" t="str">
        <f t="shared" si="382"/>
        <v>879,45</v>
      </c>
      <c r="L782" s="208">
        <f t="shared" si="383"/>
        <v>880</v>
      </c>
      <c r="M782" s="209">
        <v>1</v>
      </c>
      <c r="N782" s="210">
        <v>60</v>
      </c>
      <c r="O782" s="211">
        <f t="shared" si="384"/>
        <v>940</v>
      </c>
      <c r="P782" s="212">
        <f t="shared" ref="P782:P844" si="388">INT(O782)</f>
        <v>940</v>
      </c>
      <c r="Q782" s="180"/>
      <c r="R782" s="180"/>
      <c r="S782" s="184">
        <v>16</v>
      </c>
      <c r="T782" s="184">
        <v>14</v>
      </c>
      <c r="U782" s="184">
        <f t="shared" si="385"/>
        <v>124</v>
      </c>
      <c r="V782" s="204">
        <f t="shared" si="386"/>
        <v>154</v>
      </c>
      <c r="Y782" s="199"/>
      <c r="Z782" s="199"/>
      <c r="AA782" s="201"/>
      <c r="AB782" s="202"/>
      <c r="AC782" s="199"/>
      <c r="AD782" s="199"/>
      <c r="AE782" s="199"/>
      <c r="AF782" s="199"/>
      <c r="AG782" s="199"/>
      <c r="AH782" s="199"/>
      <c r="AI782" s="199"/>
    </row>
    <row r="783" spans="1:35" ht="12">
      <c r="A783" s="180" t="str">
        <f t="shared" si="378"/>
        <v>LW duble 311080Podstawowy</v>
      </c>
      <c r="B783" s="203" t="s">
        <v>1750</v>
      </c>
      <c r="C783" s="168" t="s">
        <v>431</v>
      </c>
      <c r="D783" s="204">
        <v>110</v>
      </c>
      <c r="E783" s="182">
        <v>80</v>
      </c>
      <c r="F783" s="219" t="s">
        <v>57</v>
      </c>
      <c r="G783" s="206" t="str">
        <f t="shared" si="379"/>
        <v>59,98</v>
      </c>
      <c r="H783" s="206" t="str">
        <f t="shared" si="380"/>
        <v>59,98</v>
      </c>
      <c r="I783" s="206">
        <f t="shared" si="387"/>
        <v>62.98</v>
      </c>
      <c r="J783" s="219" t="s">
        <v>2676</v>
      </c>
      <c r="K783" s="207" t="str">
        <f t="shared" si="382"/>
        <v>1093,28</v>
      </c>
      <c r="L783" s="208">
        <f t="shared" si="383"/>
        <v>1094</v>
      </c>
      <c r="M783" s="209">
        <v>1</v>
      </c>
      <c r="N783" s="210">
        <v>60</v>
      </c>
      <c r="O783" s="211">
        <f t="shared" si="384"/>
        <v>1154</v>
      </c>
      <c r="P783" s="212">
        <f t="shared" si="388"/>
        <v>1154</v>
      </c>
      <c r="Q783" s="180"/>
      <c r="R783" s="180"/>
      <c r="S783" s="184">
        <v>16</v>
      </c>
      <c r="T783" s="184">
        <v>25</v>
      </c>
      <c r="U783" s="184">
        <f t="shared" si="385"/>
        <v>124</v>
      </c>
      <c r="V783" s="204">
        <f t="shared" si="386"/>
        <v>165</v>
      </c>
      <c r="Y783" s="199"/>
      <c r="Z783" s="199"/>
      <c r="AA783" s="201"/>
      <c r="AB783" s="202"/>
      <c r="AC783" s="199"/>
      <c r="AD783" s="199"/>
      <c r="AE783" s="199"/>
      <c r="AF783" s="199"/>
      <c r="AG783" s="199"/>
      <c r="AH783" s="199"/>
      <c r="AI783" s="199"/>
    </row>
    <row r="784" spans="1:35" ht="12">
      <c r="A784" s="180" t="str">
        <f t="shared" si="378"/>
        <v>LW1 11080Podstawowy</v>
      </c>
      <c r="B784" s="203" t="s">
        <v>93</v>
      </c>
      <c r="C784" s="168" t="s">
        <v>431</v>
      </c>
      <c r="D784" s="204">
        <v>110</v>
      </c>
      <c r="E784" s="182">
        <v>80</v>
      </c>
      <c r="F784" s="219" t="s">
        <v>2645</v>
      </c>
      <c r="G784" s="206" t="str">
        <f t="shared" si="379"/>
        <v>42,6</v>
      </c>
      <c r="H784" s="206" t="str">
        <f t="shared" si="380"/>
        <v>42,6</v>
      </c>
      <c r="I784" s="206">
        <f t="shared" si="387"/>
        <v>45.6</v>
      </c>
      <c r="J784" s="219" t="s">
        <v>2677</v>
      </c>
      <c r="K784" s="207" t="str">
        <f t="shared" si="382"/>
        <v>525,70</v>
      </c>
      <c r="L784" s="208">
        <f t="shared" si="383"/>
        <v>526</v>
      </c>
      <c r="M784" s="209">
        <v>1</v>
      </c>
      <c r="N784" s="210">
        <v>60</v>
      </c>
      <c r="O784" s="211">
        <f t="shared" si="384"/>
        <v>586</v>
      </c>
      <c r="P784" s="212">
        <f t="shared" si="388"/>
        <v>586</v>
      </c>
      <c r="Q784" s="180"/>
      <c r="R784" s="180"/>
      <c r="S784" s="184">
        <v>16</v>
      </c>
      <c r="T784" s="184">
        <v>25</v>
      </c>
      <c r="U784" s="184">
        <f t="shared" si="385"/>
        <v>79</v>
      </c>
      <c r="V784" s="204">
        <f t="shared" si="386"/>
        <v>120</v>
      </c>
      <c r="Y784" s="199"/>
      <c r="Z784" s="199"/>
      <c r="AA784" s="201"/>
      <c r="AB784" s="202"/>
      <c r="AC784" s="199"/>
      <c r="AD784" s="199"/>
      <c r="AE784" s="199"/>
      <c r="AF784" s="199"/>
      <c r="AG784" s="199"/>
      <c r="AH784" s="199"/>
      <c r="AI784" s="199"/>
    </row>
    <row r="785" spans="1:35" ht="12">
      <c r="A785" s="180" t="str">
        <f t="shared" si="378"/>
        <v>LW2 11080Podstawowy</v>
      </c>
      <c r="B785" s="203" t="s">
        <v>104</v>
      </c>
      <c r="C785" s="168" t="s">
        <v>431</v>
      </c>
      <c r="D785" s="204">
        <v>110</v>
      </c>
      <c r="E785" s="182">
        <v>80</v>
      </c>
      <c r="F785" s="219" t="s">
        <v>2646</v>
      </c>
      <c r="G785" s="206" t="str">
        <f t="shared" si="379"/>
        <v>43,85</v>
      </c>
      <c r="H785" s="206" t="str">
        <f t="shared" si="380"/>
        <v>43,85</v>
      </c>
      <c r="I785" s="206">
        <f t="shared" si="387"/>
        <v>46.85</v>
      </c>
      <c r="J785" s="219" t="s">
        <v>2678</v>
      </c>
      <c r="K785" s="207" t="str">
        <f t="shared" si="382"/>
        <v>569,34</v>
      </c>
      <c r="L785" s="208">
        <f t="shared" si="383"/>
        <v>570</v>
      </c>
      <c r="M785" s="209">
        <v>1</v>
      </c>
      <c r="N785" s="210">
        <v>60</v>
      </c>
      <c r="O785" s="211">
        <f t="shared" si="384"/>
        <v>630</v>
      </c>
      <c r="P785" s="212">
        <f t="shared" si="388"/>
        <v>630</v>
      </c>
      <c r="Q785" s="180"/>
      <c r="R785" s="180"/>
      <c r="S785" s="184">
        <v>16</v>
      </c>
      <c r="T785" s="184">
        <v>25</v>
      </c>
      <c r="U785" s="184">
        <f t="shared" si="385"/>
        <v>79</v>
      </c>
      <c r="V785" s="204">
        <f t="shared" si="386"/>
        <v>120</v>
      </c>
      <c r="Y785" s="199"/>
      <c r="Z785" s="199"/>
      <c r="AA785" s="199"/>
      <c r="AB785" s="199"/>
      <c r="AC785" s="199"/>
      <c r="AD785" s="199"/>
      <c r="AE785" s="199"/>
      <c r="AF785" s="199"/>
      <c r="AG785" s="199"/>
      <c r="AH785" s="199"/>
      <c r="AI785" s="199"/>
    </row>
    <row r="786" spans="1:35" ht="12">
      <c r="A786" s="180" t="str">
        <f t="shared" si="378"/>
        <v>LW3 11080Podstawowy</v>
      </c>
      <c r="B786" s="203" t="s">
        <v>106</v>
      </c>
      <c r="C786" s="168" t="s">
        <v>431</v>
      </c>
      <c r="D786" s="204">
        <v>110</v>
      </c>
      <c r="E786" s="182">
        <v>80</v>
      </c>
      <c r="F786" s="219" t="s">
        <v>20</v>
      </c>
      <c r="G786" s="206" t="str">
        <f t="shared" si="379"/>
        <v>47,79</v>
      </c>
      <c r="H786" s="206" t="str">
        <f t="shared" si="380"/>
        <v>47,79</v>
      </c>
      <c r="I786" s="206">
        <f t="shared" si="387"/>
        <v>50.79</v>
      </c>
      <c r="J786" s="219" t="s">
        <v>2679</v>
      </c>
      <c r="K786" s="207" t="str">
        <f t="shared" si="382"/>
        <v>606,25</v>
      </c>
      <c r="L786" s="208">
        <f t="shared" si="383"/>
        <v>607</v>
      </c>
      <c r="M786" s="209">
        <v>1.08</v>
      </c>
      <c r="N786" s="210">
        <v>60</v>
      </c>
      <c r="O786" s="211">
        <f t="shared" si="384"/>
        <v>715.56000000000006</v>
      </c>
      <c r="P786" s="212">
        <f t="shared" si="388"/>
        <v>715</v>
      </c>
      <c r="Q786" s="180"/>
      <c r="R786" s="180"/>
      <c r="S786" s="184">
        <v>16</v>
      </c>
      <c r="T786" s="184">
        <v>25</v>
      </c>
      <c r="U786" s="184">
        <f t="shared" si="385"/>
        <v>124</v>
      </c>
      <c r="V786" s="204">
        <f t="shared" si="386"/>
        <v>165</v>
      </c>
      <c r="Y786" s="199"/>
      <c r="Z786" s="199"/>
      <c r="AA786" s="199"/>
      <c r="AB786" s="199"/>
      <c r="AC786" s="199"/>
      <c r="AD786" s="199"/>
      <c r="AE786" s="199"/>
      <c r="AF786" s="199"/>
      <c r="AG786" s="199"/>
      <c r="AH786" s="199"/>
      <c r="AI786" s="199"/>
    </row>
    <row r="787" spans="1:35" ht="12">
      <c r="A787" s="180" t="str">
        <f t="shared" si="378"/>
        <v>LW4 11080Podstawowy</v>
      </c>
      <c r="B787" s="203" t="s">
        <v>107</v>
      </c>
      <c r="C787" s="168" t="s">
        <v>431</v>
      </c>
      <c r="D787" s="204">
        <v>110</v>
      </c>
      <c r="E787" s="182">
        <v>80</v>
      </c>
      <c r="F787" s="219" t="s">
        <v>2647</v>
      </c>
      <c r="G787" s="206" t="str">
        <f t="shared" si="379"/>
        <v>51,61</v>
      </c>
      <c r="H787" s="206" t="str">
        <f t="shared" si="380"/>
        <v>51,61</v>
      </c>
      <c r="I787" s="206">
        <f t="shared" si="387"/>
        <v>54.61</v>
      </c>
      <c r="J787" s="219" t="s">
        <v>2680</v>
      </c>
      <c r="K787" s="207" t="str">
        <f t="shared" si="382"/>
        <v>680,13</v>
      </c>
      <c r="L787" s="208">
        <f t="shared" si="383"/>
        <v>681</v>
      </c>
      <c r="M787" s="209">
        <v>1</v>
      </c>
      <c r="N787" s="210">
        <v>60</v>
      </c>
      <c r="O787" s="211">
        <f t="shared" si="384"/>
        <v>741</v>
      </c>
      <c r="P787" s="212">
        <f t="shared" si="388"/>
        <v>741</v>
      </c>
      <c r="Q787" s="180"/>
      <c r="R787" s="180"/>
      <c r="S787" s="184">
        <v>16</v>
      </c>
      <c r="T787" s="184">
        <v>25</v>
      </c>
      <c r="U787" s="184">
        <f t="shared" si="385"/>
        <v>124</v>
      </c>
      <c r="V787" s="204">
        <f t="shared" si="386"/>
        <v>165</v>
      </c>
      <c r="Y787" s="199"/>
      <c r="Z787" s="199"/>
      <c r="AA787" s="199"/>
      <c r="AB787" s="199"/>
      <c r="AC787" s="199"/>
      <c r="AD787" s="199"/>
      <c r="AE787" s="199"/>
      <c r="AF787" s="199"/>
      <c r="AG787" s="199"/>
      <c r="AH787" s="199"/>
      <c r="AI787" s="199"/>
    </row>
    <row r="788" spans="1:35" ht="12">
      <c r="A788" s="180" t="str">
        <f t="shared" si="378"/>
        <v>LW5 11080Podstawowy</v>
      </c>
      <c r="B788" s="203" t="s">
        <v>108</v>
      </c>
      <c r="C788" s="168" t="s">
        <v>431</v>
      </c>
      <c r="D788" s="204">
        <v>110</v>
      </c>
      <c r="E788" s="182">
        <v>80</v>
      </c>
      <c r="F788" s="219" t="s">
        <v>2648</v>
      </c>
      <c r="G788" s="206" t="str">
        <f t="shared" si="379"/>
        <v>52,96</v>
      </c>
      <c r="H788" s="206" t="str">
        <f t="shared" si="380"/>
        <v>52,96</v>
      </c>
      <c r="I788" s="206">
        <f t="shared" si="387"/>
        <v>55.96</v>
      </c>
      <c r="J788" s="219" t="s">
        <v>2681</v>
      </c>
      <c r="K788" s="207" t="str">
        <f t="shared" si="382"/>
        <v>718,37</v>
      </c>
      <c r="L788" s="208">
        <f t="shared" si="383"/>
        <v>719</v>
      </c>
      <c r="M788" s="209">
        <v>1</v>
      </c>
      <c r="N788" s="210">
        <v>60</v>
      </c>
      <c r="O788" s="211">
        <f t="shared" si="384"/>
        <v>779</v>
      </c>
      <c r="P788" s="212">
        <f t="shared" si="388"/>
        <v>779</v>
      </c>
      <c r="Q788" s="180"/>
      <c r="R788" s="180"/>
      <c r="S788" s="184">
        <v>16</v>
      </c>
      <c r="T788" s="184">
        <v>25</v>
      </c>
      <c r="U788" s="184">
        <f t="shared" si="385"/>
        <v>124</v>
      </c>
      <c r="V788" s="204">
        <f t="shared" si="386"/>
        <v>165</v>
      </c>
      <c r="Y788" s="199"/>
      <c r="Z788" s="199"/>
      <c r="AA788" s="199"/>
      <c r="AB788" s="199"/>
      <c r="AC788" s="199"/>
      <c r="AD788" s="199"/>
      <c r="AE788" s="199"/>
      <c r="AF788" s="199"/>
      <c r="AG788" s="199"/>
      <c r="AH788" s="199"/>
      <c r="AI788" s="199"/>
    </row>
    <row r="789" spans="1:35" ht="12">
      <c r="A789" s="180" t="str">
        <f t="shared" si="378"/>
        <v>LW6 11080Podstawowy</v>
      </c>
      <c r="B789" s="203" t="s">
        <v>109</v>
      </c>
      <c r="C789" s="168" t="s">
        <v>431</v>
      </c>
      <c r="D789" s="204">
        <v>110</v>
      </c>
      <c r="E789" s="182">
        <v>80</v>
      </c>
      <c r="F789" s="219" t="s">
        <v>58</v>
      </c>
      <c r="G789" s="206" t="str">
        <f t="shared" si="379"/>
        <v>55,05</v>
      </c>
      <c r="H789" s="206" t="str">
        <f t="shared" si="380"/>
        <v>55,05</v>
      </c>
      <c r="I789" s="206">
        <f t="shared" si="387"/>
        <v>58.05</v>
      </c>
      <c r="J789" s="219" t="s">
        <v>2682</v>
      </c>
      <c r="K789" s="207" t="str">
        <f t="shared" si="382"/>
        <v>773,77</v>
      </c>
      <c r="L789" s="208">
        <f t="shared" si="383"/>
        <v>774</v>
      </c>
      <c r="M789" s="209">
        <v>1</v>
      </c>
      <c r="N789" s="210">
        <v>60</v>
      </c>
      <c r="O789" s="211">
        <f t="shared" si="384"/>
        <v>834</v>
      </c>
      <c r="P789" s="212">
        <f t="shared" si="388"/>
        <v>834</v>
      </c>
      <c r="Q789" s="180"/>
      <c r="R789" s="180"/>
      <c r="S789" s="184">
        <v>16</v>
      </c>
      <c r="T789" s="184">
        <v>25</v>
      </c>
      <c r="U789" s="184">
        <f t="shared" si="385"/>
        <v>124</v>
      </c>
      <c r="V789" s="204">
        <f t="shared" si="386"/>
        <v>165</v>
      </c>
    </row>
    <row r="790" spans="1:35" ht="12">
      <c r="A790" s="180" t="str">
        <f t="shared" si="378"/>
        <v>LW7 11080Podstawowy</v>
      </c>
      <c r="B790" s="203" t="s">
        <v>110</v>
      </c>
      <c r="C790" s="168" t="s">
        <v>431</v>
      </c>
      <c r="D790" s="204">
        <v>110</v>
      </c>
      <c r="E790" s="182">
        <v>80</v>
      </c>
      <c r="F790" s="219" t="s">
        <v>2649</v>
      </c>
      <c r="G790" s="206" t="str">
        <f t="shared" si="379"/>
        <v>51,18</v>
      </c>
      <c r="H790" s="206" t="str">
        <f t="shared" si="380"/>
        <v>51,18</v>
      </c>
      <c r="I790" s="206">
        <f t="shared" si="387"/>
        <v>54.18</v>
      </c>
      <c r="J790" s="219" t="s">
        <v>2683</v>
      </c>
      <c r="K790" s="207" t="str">
        <f t="shared" si="382"/>
        <v>682,56</v>
      </c>
      <c r="L790" s="208">
        <f t="shared" si="383"/>
        <v>683</v>
      </c>
      <c r="M790" s="209">
        <v>1</v>
      </c>
      <c r="N790" s="210">
        <v>60</v>
      </c>
      <c r="O790" s="211">
        <f t="shared" si="384"/>
        <v>743</v>
      </c>
      <c r="P790" s="212">
        <f t="shared" si="388"/>
        <v>743</v>
      </c>
      <c r="Q790" s="180"/>
      <c r="R790" s="180"/>
      <c r="S790" s="184">
        <v>16</v>
      </c>
      <c r="T790" s="184">
        <v>25</v>
      </c>
      <c r="U790" s="184">
        <f t="shared" si="385"/>
        <v>124</v>
      </c>
      <c r="V790" s="204">
        <f t="shared" si="386"/>
        <v>165</v>
      </c>
    </row>
    <row r="791" spans="1:35" ht="12">
      <c r="A791" s="180" t="str">
        <f t="shared" si="378"/>
        <v>LW8 11080Podstawowy</v>
      </c>
      <c r="B791" s="203" t="s">
        <v>111</v>
      </c>
      <c r="C791" s="168" t="s">
        <v>431</v>
      </c>
      <c r="D791" s="204">
        <v>110</v>
      </c>
      <c r="E791" s="182">
        <v>80</v>
      </c>
      <c r="F791" s="219" t="s">
        <v>2650</v>
      </c>
      <c r="G791" s="206" t="str">
        <f t="shared" si="379"/>
        <v>53,28</v>
      </c>
      <c r="H791" s="206" t="str">
        <f t="shared" si="380"/>
        <v>53,28</v>
      </c>
      <c r="I791" s="206">
        <f t="shared" si="387"/>
        <v>56.28</v>
      </c>
      <c r="J791" s="219" t="s">
        <v>2684</v>
      </c>
      <c r="K791" s="207" t="str">
        <f t="shared" si="382"/>
        <v>738,04</v>
      </c>
      <c r="L791" s="208">
        <f t="shared" si="383"/>
        <v>739</v>
      </c>
      <c r="M791" s="209">
        <v>1</v>
      </c>
      <c r="N791" s="210">
        <v>60</v>
      </c>
      <c r="O791" s="211">
        <f t="shared" si="384"/>
        <v>799</v>
      </c>
      <c r="P791" s="212">
        <f t="shared" si="388"/>
        <v>799</v>
      </c>
      <c r="Q791" s="180"/>
      <c r="R791" s="180"/>
      <c r="S791" s="184">
        <v>16</v>
      </c>
      <c r="T791" s="184">
        <v>25</v>
      </c>
      <c r="U791" s="184">
        <f t="shared" si="385"/>
        <v>124</v>
      </c>
      <c r="V791" s="204">
        <f t="shared" si="386"/>
        <v>165</v>
      </c>
    </row>
    <row r="792" spans="1:35" ht="12">
      <c r="A792" s="180" t="str">
        <f t="shared" si="378"/>
        <v>LW9 11080Podstawowy</v>
      </c>
      <c r="B792" s="203" t="s">
        <v>112</v>
      </c>
      <c r="C792" s="168" t="s">
        <v>431</v>
      </c>
      <c r="D792" s="204">
        <v>110</v>
      </c>
      <c r="E792" s="182">
        <v>80</v>
      </c>
      <c r="F792" s="219" t="s">
        <v>2651</v>
      </c>
      <c r="G792" s="206" t="str">
        <f t="shared" si="379"/>
        <v>52,7</v>
      </c>
      <c r="H792" s="206" t="str">
        <f t="shared" si="380"/>
        <v>52,7</v>
      </c>
      <c r="I792" s="206">
        <f t="shared" si="387"/>
        <v>55.7</v>
      </c>
      <c r="J792" s="219" t="s">
        <v>2685</v>
      </c>
      <c r="K792" s="207" t="str">
        <f t="shared" si="382"/>
        <v>785,58</v>
      </c>
      <c r="L792" s="208">
        <f t="shared" si="383"/>
        <v>786</v>
      </c>
      <c r="M792" s="209">
        <v>1</v>
      </c>
      <c r="N792" s="210">
        <v>60</v>
      </c>
      <c r="O792" s="211">
        <f t="shared" si="384"/>
        <v>846</v>
      </c>
      <c r="P792" s="212">
        <f t="shared" si="388"/>
        <v>846</v>
      </c>
      <c r="Q792" s="180"/>
      <c r="R792" s="180"/>
      <c r="S792" s="184">
        <v>16</v>
      </c>
      <c r="T792" s="184">
        <v>25</v>
      </c>
      <c r="U792" s="184">
        <f t="shared" si="385"/>
        <v>124</v>
      </c>
      <c r="V792" s="204">
        <f t="shared" si="386"/>
        <v>165</v>
      </c>
    </row>
    <row r="793" spans="1:35" ht="12">
      <c r="A793" s="180" t="str">
        <f t="shared" si="378"/>
        <v>LW10 11080Podstawowy</v>
      </c>
      <c r="B793" s="203" t="s">
        <v>94</v>
      </c>
      <c r="C793" s="168" t="s">
        <v>431</v>
      </c>
      <c r="D793" s="204">
        <v>110</v>
      </c>
      <c r="E793" s="182">
        <v>80</v>
      </c>
      <c r="F793" s="219" t="s">
        <v>2652</v>
      </c>
      <c r="G793" s="206" t="str">
        <f t="shared" si="379"/>
        <v>54,79</v>
      </c>
      <c r="H793" s="206" t="str">
        <f t="shared" si="380"/>
        <v>54,79</v>
      </c>
      <c r="I793" s="206">
        <f t="shared" si="387"/>
        <v>57.79</v>
      </c>
      <c r="J793" s="219" t="s">
        <v>2686</v>
      </c>
      <c r="K793" s="207" t="str">
        <f t="shared" si="382"/>
        <v>840,98</v>
      </c>
      <c r="L793" s="208">
        <f t="shared" si="383"/>
        <v>841</v>
      </c>
      <c r="M793" s="209">
        <v>1</v>
      </c>
      <c r="N793" s="210">
        <v>60</v>
      </c>
      <c r="O793" s="211">
        <f t="shared" si="384"/>
        <v>901</v>
      </c>
      <c r="P793" s="212">
        <f t="shared" si="388"/>
        <v>901</v>
      </c>
      <c r="Q793" s="180"/>
      <c r="R793" s="180"/>
      <c r="S793" s="184">
        <v>16</v>
      </c>
      <c r="T793" s="184">
        <v>25</v>
      </c>
      <c r="U793" s="184">
        <f t="shared" si="385"/>
        <v>124</v>
      </c>
      <c r="V793" s="204">
        <f t="shared" si="386"/>
        <v>165</v>
      </c>
      <c r="AA793" s="192"/>
      <c r="AB793" s="191"/>
    </row>
    <row r="794" spans="1:35" ht="12">
      <c r="A794" s="180" t="str">
        <f t="shared" si="378"/>
        <v>LW11 11080Podstawowy</v>
      </c>
      <c r="B794" s="203" t="s">
        <v>95</v>
      </c>
      <c r="C794" s="168" t="s">
        <v>431</v>
      </c>
      <c r="D794" s="204">
        <v>110</v>
      </c>
      <c r="E794" s="182">
        <v>80</v>
      </c>
      <c r="F794" s="219" t="s">
        <v>2653</v>
      </c>
      <c r="G794" s="206" t="str">
        <f t="shared" si="379"/>
        <v>58,37</v>
      </c>
      <c r="H794" s="206" t="str">
        <f t="shared" si="380"/>
        <v>58,37</v>
      </c>
      <c r="I794" s="206">
        <f t="shared" si="387"/>
        <v>61.37</v>
      </c>
      <c r="J794" s="219" t="s">
        <v>2687</v>
      </c>
      <c r="K794" s="207" t="str">
        <f t="shared" si="382"/>
        <v>736,66</v>
      </c>
      <c r="L794" s="208">
        <f t="shared" si="383"/>
        <v>737</v>
      </c>
      <c r="M794" s="209">
        <v>1</v>
      </c>
      <c r="N794" s="210">
        <v>60</v>
      </c>
      <c r="O794" s="211">
        <f t="shared" si="384"/>
        <v>797</v>
      </c>
      <c r="P794" s="212">
        <f t="shared" si="388"/>
        <v>797</v>
      </c>
      <c r="Q794" s="180"/>
      <c r="R794" s="180"/>
      <c r="S794" s="184">
        <v>16</v>
      </c>
      <c r="T794" s="184">
        <v>25</v>
      </c>
      <c r="U794" s="184">
        <f t="shared" si="385"/>
        <v>124</v>
      </c>
      <c r="V794" s="204">
        <f t="shared" si="386"/>
        <v>165</v>
      </c>
      <c r="AA794" s="192"/>
      <c r="AB794" s="202"/>
      <c r="AC794" s="199"/>
    </row>
    <row r="795" spans="1:35" ht="12">
      <c r="A795" s="180" t="str">
        <f t="shared" si="378"/>
        <v>LW12 11080Podstawowy</v>
      </c>
      <c r="B795" s="203" t="s">
        <v>96</v>
      </c>
      <c r="C795" s="168" t="s">
        <v>431</v>
      </c>
      <c r="D795" s="204">
        <v>110</v>
      </c>
      <c r="E795" s="182">
        <v>80</v>
      </c>
      <c r="F795" s="219" t="s">
        <v>2654</v>
      </c>
      <c r="G795" s="206" t="str">
        <f t="shared" si="379"/>
        <v>60,47</v>
      </c>
      <c r="H795" s="206" t="str">
        <f t="shared" si="380"/>
        <v>60,47</v>
      </c>
      <c r="I795" s="206">
        <f t="shared" si="387"/>
        <v>63.47</v>
      </c>
      <c r="J795" s="219" t="s">
        <v>2688</v>
      </c>
      <c r="K795" s="207" t="str">
        <f t="shared" si="382"/>
        <v>830,27</v>
      </c>
      <c r="L795" s="208">
        <f t="shared" si="383"/>
        <v>831</v>
      </c>
      <c r="M795" s="209">
        <v>1</v>
      </c>
      <c r="N795" s="210">
        <v>60</v>
      </c>
      <c r="O795" s="211">
        <f t="shared" si="384"/>
        <v>891</v>
      </c>
      <c r="P795" s="212">
        <f t="shared" si="388"/>
        <v>891</v>
      </c>
      <c r="Q795" s="180"/>
      <c r="R795" s="180"/>
      <c r="S795" s="184">
        <v>16</v>
      </c>
      <c r="T795" s="184">
        <v>25</v>
      </c>
      <c r="U795" s="184">
        <f t="shared" si="385"/>
        <v>124</v>
      </c>
      <c r="V795" s="204">
        <f t="shared" si="386"/>
        <v>165</v>
      </c>
      <c r="AA795" s="192"/>
      <c r="AB795" s="202"/>
      <c r="AC795" s="199"/>
    </row>
    <row r="796" spans="1:35" ht="12">
      <c r="A796" s="180" t="str">
        <f t="shared" si="378"/>
        <v>LW13 11080Podstawowy</v>
      </c>
      <c r="B796" s="203" t="s">
        <v>97</v>
      </c>
      <c r="C796" s="168" t="s">
        <v>431</v>
      </c>
      <c r="D796" s="204">
        <v>110</v>
      </c>
      <c r="E796" s="182">
        <v>80</v>
      </c>
      <c r="F796" s="219" t="s">
        <v>2655</v>
      </c>
      <c r="G796" s="206" t="str">
        <f t="shared" si="379"/>
        <v>59,15</v>
      </c>
      <c r="H796" s="206" t="str">
        <f t="shared" si="380"/>
        <v>59,15</v>
      </c>
      <c r="I796" s="206">
        <f t="shared" si="387"/>
        <v>62.15</v>
      </c>
      <c r="J796" s="219" t="s">
        <v>2689</v>
      </c>
      <c r="K796" s="207" t="str">
        <f t="shared" si="382"/>
        <v>833,23</v>
      </c>
      <c r="L796" s="208">
        <f t="shared" si="383"/>
        <v>834</v>
      </c>
      <c r="M796" s="209">
        <v>1</v>
      </c>
      <c r="N796" s="210">
        <v>60</v>
      </c>
      <c r="O796" s="211">
        <f t="shared" si="384"/>
        <v>894</v>
      </c>
      <c r="P796" s="212">
        <f t="shared" si="388"/>
        <v>894</v>
      </c>
      <c r="Q796" s="180"/>
      <c r="R796" s="180"/>
      <c r="S796" s="184">
        <v>16</v>
      </c>
      <c r="T796" s="184">
        <v>25</v>
      </c>
      <c r="U796" s="184">
        <f t="shared" si="385"/>
        <v>124</v>
      </c>
      <c r="V796" s="204">
        <f t="shared" si="386"/>
        <v>165</v>
      </c>
      <c r="AA796" s="192"/>
      <c r="AB796" s="202"/>
      <c r="AC796" s="199"/>
    </row>
    <row r="797" spans="1:35" ht="12">
      <c r="A797" s="180" t="str">
        <f t="shared" si="378"/>
        <v>LW14 11080Podstawowy</v>
      </c>
      <c r="B797" s="203" t="s">
        <v>98</v>
      </c>
      <c r="C797" s="168" t="s">
        <v>431</v>
      </c>
      <c r="D797" s="204">
        <v>110</v>
      </c>
      <c r="E797" s="182">
        <v>80</v>
      </c>
      <c r="F797" s="219" t="s">
        <v>2656</v>
      </c>
      <c r="G797" s="206" t="str">
        <f t="shared" si="379"/>
        <v>61,25</v>
      </c>
      <c r="H797" s="206" t="str">
        <f t="shared" si="380"/>
        <v>61,25</v>
      </c>
      <c r="I797" s="206">
        <f t="shared" si="387"/>
        <v>64.25</v>
      </c>
      <c r="J797" s="219" t="s">
        <v>2690</v>
      </c>
      <c r="K797" s="207" t="str">
        <f t="shared" si="382"/>
        <v>911,02</v>
      </c>
      <c r="L797" s="208">
        <f t="shared" si="383"/>
        <v>912</v>
      </c>
      <c r="M797" s="209">
        <v>1</v>
      </c>
      <c r="N797" s="210">
        <v>60</v>
      </c>
      <c r="O797" s="211">
        <f t="shared" si="384"/>
        <v>972</v>
      </c>
      <c r="P797" s="212">
        <f t="shared" si="388"/>
        <v>972</v>
      </c>
      <c r="Q797" s="180"/>
      <c r="R797" s="180"/>
      <c r="S797" s="184">
        <v>16</v>
      </c>
      <c r="T797" s="184">
        <v>25</v>
      </c>
      <c r="U797" s="184">
        <f t="shared" si="385"/>
        <v>124</v>
      </c>
      <c r="V797" s="204">
        <f t="shared" si="386"/>
        <v>165</v>
      </c>
      <c r="AA797" s="192"/>
      <c r="AB797" s="202"/>
      <c r="AC797" s="199"/>
    </row>
    <row r="798" spans="1:35" ht="12">
      <c r="A798" s="180" t="str">
        <f t="shared" si="378"/>
        <v>LW15 11080Podstawowy</v>
      </c>
      <c r="B798" s="203" t="s">
        <v>99</v>
      </c>
      <c r="C798" s="168" t="s">
        <v>431</v>
      </c>
      <c r="D798" s="204">
        <v>110</v>
      </c>
      <c r="E798" s="182">
        <v>80</v>
      </c>
      <c r="F798" s="219" t="s">
        <v>2657</v>
      </c>
      <c r="G798" s="206" t="str">
        <f t="shared" si="379"/>
        <v>57,62</v>
      </c>
      <c r="H798" s="206" t="str">
        <f t="shared" si="380"/>
        <v>57,62</v>
      </c>
      <c r="I798" s="206">
        <f t="shared" si="387"/>
        <v>60.62</v>
      </c>
      <c r="J798" s="219" t="s">
        <v>2691</v>
      </c>
      <c r="K798" s="207" t="str">
        <f t="shared" si="382"/>
        <v>700,13</v>
      </c>
      <c r="L798" s="208">
        <f t="shared" si="383"/>
        <v>701</v>
      </c>
      <c r="M798" s="209">
        <v>1</v>
      </c>
      <c r="N798" s="210">
        <v>60</v>
      </c>
      <c r="O798" s="211">
        <f t="shared" si="384"/>
        <v>761</v>
      </c>
      <c r="P798" s="212">
        <f t="shared" si="388"/>
        <v>761</v>
      </c>
      <c r="Q798" s="180"/>
      <c r="R798" s="180"/>
      <c r="S798" s="184">
        <v>16</v>
      </c>
      <c r="T798" s="184">
        <v>25</v>
      </c>
      <c r="U798" s="184">
        <f t="shared" si="385"/>
        <v>124</v>
      </c>
      <c r="V798" s="204">
        <f t="shared" si="386"/>
        <v>165</v>
      </c>
      <c r="AA798" s="192"/>
      <c r="AB798" s="202"/>
      <c r="AC798" s="199"/>
    </row>
    <row r="799" spans="1:35" ht="12">
      <c r="A799" s="180" t="str">
        <f t="shared" si="378"/>
        <v>LW16 11080Podstawowy</v>
      </c>
      <c r="B799" s="203" t="s">
        <v>100</v>
      </c>
      <c r="C799" s="168" t="s">
        <v>431</v>
      </c>
      <c r="D799" s="204">
        <v>110</v>
      </c>
      <c r="E799" s="182">
        <v>80</v>
      </c>
      <c r="F799" s="219" t="s">
        <v>2658</v>
      </c>
      <c r="G799" s="206" t="str">
        <f t="shared" si="379"/>
        <v>59,75</v>
      </c>
      <c r="H799" s="206" t="str">
        <f t="shared" si="380"/>
        <v>59,75</v>
      </c>
      <c r="I799" s="206">
        <f t="shared" si="387"/>
        <v>62.75</v>
      </c>
      <c r="J799" s="219" t="s">
        <v>2692</v>
      </c>
      <c r="K799" s="207" t="str">
        <f t="shared" si="382"/>
        <v>823,96</v>
      </c>
      <c r="L799" s="208">
        <f t="shared" si="383"/>
        <v>824</v>
      </c>
      <c r="M799" s="209">
        <v>1</v>
      </c>
      <c r="N799" s="210">
        <v>60</v>
      </c>
      <c r="O799" s="211">
        <f t="shared" si="384"/>
        <v>884</v>
      </c>
      <c r="P799" s="212">
        <f t="shared" si="388"/>
        <v>884</v>
      </c>
      <c r="Q799" s="180"/>
      <c r="R799" s="180"/>
      <c r="S799" s="184">
        <v>16</v>
      </c>
      <c r="T799" s="184">
        <v>25</v>
      </c>
      <c r="U799" s="184">
        <f t="shared" si="385"/>
        <v>124</v>
      </c>
      <c r="V799" s="204">
        <f t="shared" si="386"/>
        <v>165</v>
      </c>
      <c r="AB799" s="199"/>
      <c r="AC799" s="199"/>
    </row>
    <row r="800" spans="1:35" ht="12">
      <c r="A800" s="180" t="str">
        <f t="shared" si="378"/>
        <v>LW17 11080Podstawowy</v>
      </c>
      <c r="B800" s="203" t="s">
        <v>101</v>
      </c>
      <c r="C800" s="168" t="s">
        <v>431</v>
      </c>
      <c r="D800" s="204">
        <v>110</v>
      </c>
      <c r="E800" s="182">
        <v>80</v>
      </c>
      <c r="F800" s="219" t="s">
        <v>2659</v>
      </c>
      <c r="G800" s="206" t="str">
        <f t="shared" si="379"/>
        <v>58,98</v>
      </c>
      <c r="H800" s="206" t="str">
        <f t="shared" si="380"/>
        <v>58,98</v>
      </c>
      <c r="I800" s="206">
        <f t="shared" si="387"/>
        <v>61.98</v>
      </c>
      <c r="J800" s="219" t="s">
        <v>2693</v>
      </c>
      <c r="K800" s="207" t="str">
        <f t="shared" si="382"/>
        <v>901,07</v>
      </c>
      <c r="L800" s="208">
        <f t="shared" si="383"/>
        <v>902</v>
      </c>
      <c r="M800" s="209">
        <v>1</v>
      </c>
      <c r="N800" s="210">
        <v>60</v>
      </c>
      <c r="O800" s="211">
        <f t="shared" si="384"/>
        <v>962</v>
      </c>
      <c r="P800" s="212">
        <f t="shared" si="388"/>
        <v>962</v>
      </c>
      <c r="Q800" s="180"/>
      <c r="R800" s="180"/>
      <c r="S800" s="184">
        <v>16</v>
      </c>
      <c r="T800" s="184">
        <v>25</v>
      </c>
      <c r="U800" s="184">
        <f t="shared" si="385"/>
        <v>124</v>
      </c>
      <c r="V800" s="204">
        <f t="shared" si="386"/>
        <v>165</v>
      </c>
      <c r="AB800" s="201"/>
      <c r="AC800" s="199"/>
    </row>
    <row r="801" spans="1:22" ht="11.25" customHeight="1">
      <c r="A801" s="180" t="str">
        <f t="shared" si="378"/>
        <v>LW18 11080Podstawowy</v>
      </c>
      <c r="B801" s="203" t="s">
        <v>102</v>
      </c>
      <c r="C801" s="168" t="s">
        <v>431</v>
      </c>
      <c r="D801" s="204">
        <v>110</v>
      </c>
      <c r="E801" s="182">
        <v>80</v>
      </c>
      <c r="F801" s="219" t="s">
        <v>2660</v>
      </c>
      <c r="G801" s="206" t="str">
        <f t="shared" si="379"/>
        <v>61,07</v>
      </c>
      <c r="H801" s="206" t="str">
        <f t="shared" si="380"/>
        <v>61,07</v>
      </c>
      <c r="I801" s="206">
        <f t="shared" si="387"/>
        <v>64.069999999999993</v>
      </c>
      <c r="J801" s="219" t="s">
        <v>2694</v>
      </c>
      <c r="K801" s="207" t="str">
        <f t="shared" si="382"/>
        <v>943,72</v>
      </c>
      <c r="L801" s="208">
        <f t="shared" si="383"/>
        <v>944</v>
      </c>
      <c r="M801" s="209">
        <v>1</v>
      </c>
      <c r="N801" s="210">
        <v>60</v>
      </c>
      <c r="O801" s="211">
        <f t="shared" si="384"/>
        <v>1004</v>
      </c>
      <c r="P801" s="212">
        <f t="shared" si="388"/>
        <v>1004</v>
      </c>
      <c r="Q801" s="180"/>
      <c r="R801" s="180"/>
      <c r="S801" s="184">
        <v>16</v>
      </c>
      <c r="T801" s="184">
        <v>25</v>
      </c>
      <c r="U801" s="184">
        <f t="shared" si="385"/>
        <v>124</v>
      </c>
      <c r="V801" s="204">
        <f t="shared" si="386"/>
        <v>165</v>
      </c>
    </row>
    <row r="802" spans="1:22" ht="12">
      <c r="A802" s="180" t="str">
        <f t="shared" si="378"/>
        <v>LW19 11080Podstawowy</v>
      </c>
      <c r="B802" s="203" t="s">
        <v>103</v>
      </c>
      <c r="C802" s="168" t="s">
        <v>431</v>
      </c>
      <c r="D802" s="204">
        <v>110</v>
      </c>
      <c r="E802" s="182">
        <v>80</v>
      </c>
      <c r="F802" s="219" t="s">
        <v>2661</v>
      </c>
      <c r="G802" s="206" t="str">
        <f t="shared" si="379"/>
        <v>57,47</v>
      </c>
      <c r="H802" s="206" t="str">
        <f t="shared" si="380"/>
        <v>57,47</v>
      </c>
      <c r="I802" s="206">
        <f t="shared" ref="I802:I817" si="389">H802+3</f>
        <v>60.47</v>
      </c>
      <c r="J802" s="219" t="s">
        <v>2695</v>
      </c>
      <c r="K802" s="207" t="str">
        <f t="shared" si="382"/>
        <v>775,80</v>
      </c>
      <c r="L802" s="208">
        <f t="shared" si="383"/>
        <v>776</v>
      </c>
      <c r="M802" s="209">
        <v>1</v>
      </c>
      <c r="N802" s="210">
        <v>60</v>
      </c>
      <c r="O802" s="211">
        <f t="shared" si="384"/>
        <v>836</v>
      </c>
      <c r="P802" s="212">
        <f t="shared" si="388"/>
        <v>836</v>
      </c>
      <c r="Q802" s="180"/>
      <c r="R802" s="180"/>
      <c r="S802" s="184">
        <v>16</v>
      </c>
      <c r="T802" s="184">
        <v>25</v>
      </c>
      <c r="U802" s="184">
        <f t="shared" si="385"/>
        <v>124</v>
      </c>
      <c r="V802" s="204">
        <f t="shared" si="386"/>
        <v>165</v>
      </c>
    </row>
    <row r="803" spans="1:22" ht="12">
      <c r="A803" s="180" t="str">
        <f t="shared" si="378"/>
        <v>LW20 11080Podstawowy</v>
      </c>
      <c r="B803" s="203" t="s">
        <v>105</v>
      </c>
      <c r="C803" s="168" t="s">
        <v>431</v>
      </c>
      <c r="D803" s="204">
        <v>110</v>
      </c>
      <c r="E803" s="182">
        <v>80</v>
      </c>
      <c r="F803" s="219" t="s">
        <v>80</v>
      </c>
      <c r="G803" s="206" t="str">
        <f t="shared" si="379"/>
        <v>59,6</v>
      </c>
      <c r="H803" s="206" t="str">
        <f t="shared" si="380"/>
        <v>59,6</v>
      </c>
      <c r="I803" s="206">
        <f t="shared" si="389"/>
        <v>62.6</v>
      </c>
      <c r="J803" s="219" t="s">
        <v>2696</v>
      </c>
      <c r="K803" s="207" t="str">
        <f t="shared" si="382"/>
        <v>853,96</v>
      </c>
      <c r="L803" s="208">
        <f t="shared" si="383"/>
        <v>854</v>
      </c>
      <c r="M803" s="209">
        <v>1</v>
      </c>
      <c r="N803" s="210">
        <v>60</v>
      </c>
      <c r="O803" s="211">
        <f t="shared" si="384"/>
        <v>914</v>
      </c>
      <c r="P803" s="212">
        <f t="shared" si="388"/>
        <v>914</v>
      </c>
      <c r="Q803" s="180"/>
      <c r="R803" s="180"/>
      <c r="S803" s="184">
        <v>16</v>
      </c>
      <c r="T803" s="184">
        <v>25</v>
      </c>
      <c r="U803" s="184">
        <f t="shared" si="385"/>
        <v>124</v>
      </c>
      <c r="V803" s="204">
        <f t="shared" si="386"/>
        <v>165</v>
      </c>
    </row>
    <row r="804" spans="1:22" ht="12">
      <c r="A804" s="180" t="str">
        <f t="shared" si="378"/>
        <v>LW2511080Podstawowy</v>
      </c>
      <c r="B804" s="203" t="s">
        <v>559</v>
      </c>
      <c r="C804" s="168" t="s">
        <v>431</v>
      </c>
      <c r="D804" s="204">
        <v>110</v>
      </c>
      <c r="E804" s="182">
        <v>80</v>
      </c>
      <c r="F804" s="219" t="s">
        <v>2662</v>
      </c>
      <c r="G804" s="206" t="str">
        <f t="shared" si="379"/>
        <v>47,24</v>
      </c>
      <c r="H804" s="206" t="str">
        <f t="shared" si="380"/>
        <v>47,24</v>
      </c>
      <c r="I804" s="206">
        <f t="shared" si="389"/>
        <v>50.24</v>
      </c>
      <c r="J804" s="219" t="s">
        <v>2697</v>
      </c>
      <c r="K804" s="207" t="str">
        <f t="shared" si="382"/>
        <v>685,97</v>
      </c>
      <c r="L804" s="208">
        <f t="shared" si="383"/>
        <v>686</v>
      </c>
      <c r="M804" s="209">
        <v>1</v>
      </c>
      <c r="N804" s="210">
        <v>60</v>
      </c>
      <c r="O804" s="211">
        <f t="shared" si="384"/>
        <v>746</v>
      </c>
      <c r="P804" s="212">
        <f t="shared" si="388"/>
        <v>746</v>
      </c>
      <c r="Q804" s="180"/>
      <c r="R804" s="180"/>
      <c r="S804" s="184">
        <v>16</v>
      </c>
      <c r="T804" s="184">
        <v>25</v>
      </c>
      <c r="U804" s="184">
        <f t="shared" si="385"/>
        <v>124</v>
      </c>
      <c r="V804" s="204">
        <f t="shared" si="386"/>
        <v>165</v>
      </c>
    </row>
    <row r="805" spans="1:22" ht="12">
      <c r="A805" s="180" t="str">
        <f t="shared" si="378"/>
        <v>LW2611080Podstawowy</v>
      </c>
      <c r="B805" s="203" t="s">
        <v>560</v>
      </c>
      <c r="C805" s="168" t="s">
        <v>431</v>
      </c>
      <c r="D805" s="204">
        <v>110</v>
      </c>
      <c r="E805" s="182">
        <v>80</v>
      </c>
      <c r="F805" s="219" t="s">
        <v>2663</v>
      </c>
      <c r="G805" s="206" t="str">
        <f t="shared" si="379"/>
        <v>49,33</v>
      </c>
      <c r="H805" s="206" t="str">
        <f t="shared" si="380"/>
        <v>49,33</v>
      </c>
      <c r="I805" s="206">
        <f t="shared" si="389"/>
        <v>52.33</v>
      </c>
      <c r="J805" s="219" t="s">
        <v>2698</v>
      </c>
      <c r="K805" s="207" t="str">
        <f t="shared" si="382"/>
        <v>799,84</v>
      </c>
      <c r="L805" s="208">
        <f t="shared" si="383"/>
        <v>800</v>
      </c>
      <c r="M805" s="209">
        <v>1</v>
      </c>
      <c r="N805" s="210">
        <v>60</v>
      </c>
      <c r="O805" s="211">
        <f t="shared" si="384"/>
        <v>860</v>
      </c>
      <c r="P805" s="212">
        <f t="shared" si="388"/>
        <v>860</v>
      </c>
      <c r="Q805" s="180"/>
      <c r="R805" s="180"/>
      <c r="S805" s="184">
        <v>16</v>
      </c>
      <c r="T805" s="184">
        <v>25</v>
      </c>
      <c r="U805" s="184">
        <f t="shared" si="385"/>
        <v>124</v>
      </c>
      <c r="V805" s="204">
        <f t="shared" si="386"/>
        <v>165</v>
      </c>
    </row>
    <row r="806" spans="1:22" ht="12">
      <c r="A806" s="180" t="str">
        <f t="shared" si="378"/>
        <v>LW2711080Podstawowy</v>
      </c>
      <c r="B806" s="203" t="s">
        <v>1738</v>
      </c>
      <c r="C806" s="168" t="s">
        <v>431</v>
      </c>
      <c r="D806" s="204">
        <v>110</v>
      </c>
      <c r="E806" s="182">
        <v>80</v>
      </c>
      <c r="F806" s="219" t="s">
        <v>2664</v>
      </c>
      <c r="G806" s="206" t="str">
        <f t="shared" si="379"/>
        <v>50,98</v>
      </c>
      <c r="H806" s="206" t="str">
        <f t="shared" si="380"/>
        <v>50,98</v>
      </c>
      <c r="I806" s="206">
        <f t="shared" si="389"/>
        <v>53.98</v>
      </c>
      <c r="J806" s="219" t="s">
        <v>2699</v>
      </c>
      <c r="K806" s="207" t="str">
        <f t="shared" si="382"/>
        <v>775,61</v>
      </c>
      <c r="L806" s="208">
        <f t="shared" si="383"/>
        <v>776</v>
      </c>
      <c r="M806" s="209">
        <v>1</v>
      </c>
      <c r="N806" s="210">
        <v>60</v>
      </c>
      <c r="O806" s="211">
        <f t="shared" si="384"/>
        <v>836</v>
      </c>
      <c r="P806" s="212">
        <f t="shared" si="388"/>
        <v>836</v>
      </c>
      <c r="Q806" s="180"/>
      <c r="R806" s="180"/>
      <c r="S806" s="184">
        <v>16</v>
      </c>
      <c r="T806" s="184">
        <v>25</v>
      </c>
      <c r="U806" s="184">
        <f t="shared" si="385"/>
        <v>124</v>
      </c>
      <c r="V806" s="204">
        <f t="shared" si="386"/>
        <v>165</v>
      </c>
    </row>
    <row r="807" spans="1:22" ht="12">
      <c r="A807" s="180" t="str">
        <f t="shared" si="378"/>
        <v>LW2811080Podstawowy</v>
      </c>
      <c r="B807" s="203" t="s">
        <v>1739</v>
      </c>
      <c r="C807" s="168" t="s">
        <v>431</v>
      </c>
      <c r="D807" s="204">
        <v>110</v>
      </c>
      <c r="E807" s="182">
        <v>80</v>
      </c>
      <c r="F807" s="219" t="s">
        <v>2241</v>
      </c>
      <c r="G807" s="206" t="str">
        <f t="shared" si="379"/>
        <v>53,23</v>
      </c>
      <c r="H807" s="206" t="str">
        <f t="shared" si="380"/>
        <v>53,23</v>
      </c>
      <c r="I807" s="206">
        <f t="shared" si="389"/>
        <v>56.23</v>
      </c>
      <c r="J807" s="219" t="s">
        <v>2700</v>
      </c>
      <c r="K807" s="207" t="str">
        <f t="shared" si="382"/>
        <v>909,57</v>
      </c>
      <c r="L807" s="208">
        <f t="shared" si="383"/>
        <v>910</v>
      </c>
      <c r="M807" s="209">
        <v>1</v>
      </c>
      <c r="N807" s="210">
        <v>60</v>
      </c>
      <c r="O807" s="211">
        <f t="shared" si="384"/>
        <v>970</v>
      </c>
      <c r="P807" s="212">
        <f t="shared" si="388"/>
        <v>970</v>
      </c>
      <c r="Q807" s="180"/>
      <c r="R807" s="180"/>
      <c r="S807" s="184">
        <v>16</v>
      </c>
      <c r="T807" s="184">
        <v>25</v>
      </c>
      <c r="U807" s="184">
        <f t="shared" si="385"/>
        <v>124</v>
      </c>
      <c r="V807" s="204">
        <f t="shared" si="386"/>
        <v>165</v>
      </c>
    </row>
    <row r="808" spans="1:22" ht="12">
      <c r="A808" s="180" t="str">
        <f t="shared" si="378"/>
        <v>LW2911080Podstawowy</v>
      </c>
      <c r="B808" s="203" t="s">
        <v>1740</v>
      </c>
      <c r="C808" s="168" t="s">
        <v>431</v>
      </c>
      <c r="D808" s="204">
        <v>110</v>
      </c>
      <c r="E808" s="182">
        <v>80</v>
      </c>
      <c r="F808" s="219" t="s">
        <v>2665</v>
      </c>
      <c r="G808" s="206" t="str">
        <f t="shared" si="379"/>
        <v>56,99</v>
      </c>
      <c r="H808" s="206" t="str">
        <f t="shared" si="380"/>
        <v>56,99</v>
      </c>
      <c r="I808" s="206">
        <f t="shared" si="389"/>
        <v>59.99</v>
      </c>
      <c r="J808" s="219" t="s">
        <v>2701</v>
      </c>
      <c r="K808" s="207" t="str">
        <f t="shared" si="382"/>
        <v>851,13</v>
      </c>
      <c r="L808" s="208">
        <f t="shared" si="383"/>
        <v>852</v>
      </c>
      <c r="M808" s="209">
        <v>1</v>
      </c>
      <c r="N808" s="210">
        <v>60</v>
      </c>
      <c r="O808" s="211">
        <f t="shared" si="384"/>
        <v>912</v>
      </c>
      <c r="P808" s="212">
        <f t="shared" si="388"/>
        <v>912</v>
      </c>
      <c r="Q808" s="180"/>
      <c r="R808" s="180"/>
      <c r="S808" s="184">
        <v>16</v>
      </c>
      <c r="T808" s="184">
        <v>25</v>
      </c>
      <c r="U808" s="184">
        <f t="shared" si="385"/>
        <v>124</v>
      </c>
      <c r="V808" s="204">
        <f t="shared" si="386"/>
        <v>165</v>
      </c>
    </row>
    <row r="809" spans="1:22" ht="12">
      <c r="A809" s="180" t="str">
        <f t="shared" si="378"/>
        <v>LW3011080Podstawowy</v>
      </c>
      <c r="B809" s="203" t="s">
        <v>1742</v>
      </c>
      <c r="C809" s="168" t="s">
        <v>431</v>
      </c>
      <c r="D809" s="204">
        <v>110</v>
      </c>
      <c r="E809" s="182">
        <v>80</v>
      </c>
      <c r="F809" s="219" t="s">
        <v>2666</v>
      </c>
      <c r="G809" s="206" t="str">
        <f t="shared" si="379"/>
        <v>59,24</v>
      </c>
      <c r="H809" s="206" t="str">
        <f t="shared" si="380"/>
        <v>59,24</v>
      </c>
      <c r="I809" s="206">
        <f t="shared" si="389"/>
        <v>62.24</v>
      </c>
      <c r="J809" s="219" t="s">
        <v>2702</v>
      </c>
      <c r="K809" s="207" t="str">
        <f t="shared" si="382"/>
        <v>1026,68</v>
      </c>
      <c r="L809" s="208">
        <f t="shared" si="383"/>
        <v>1027</v>
      </c>
      <c r="M809" s="209">
        <v>1</v>
      </c>
      <c r="N809" s="210">
        <v>60</v>
      </c>
      <c r="O809" s="211">
        <f t="shared" si="384"/>
        <v>1087</v>
      </c>
      <c r="P809" s="212">
        <f t="shared" si="388"/>
        <v>1087</v>
      </c>
      <c r="Q809" s="180"/>
      <c r="R809" s="180"/>
      <c r="S809" s="184">
        <v>16</v>
      </c>
      <c r="T809" s="184">
        <v>25</v>
      </c>
      <c r="U809" s="184">
        <f t="shared" si="385"/>
        <v>124</v>
      </c>
      <c r="V809" s="204">
        <f t="shared" si="386"/>
        <v>165</v>
      </c>
    </row>
    <row r="810" spans="1:22" ht="12">
      <c r="A810" s="180" t="str">
        <f t="shared" si="378"/>
        <v>LW3111080Podstawowy</v>
      </c>
      <c r="B810" s="203" t="s">
        <v>1743</v>
      </c>
      <c r="C810" s="168" t="s">
        <v>431</v>
      </c>
      <c r="D810" s="204">
        <v>110</v>
      </c>
      <c r="E810" s="182">
        <v>80</v>
      </c>
      <c r="F810" s="219" t="s">
        <v>1851</v>
      </c>
      <c r="G810" s="206" t="str">
        <f t="shared" si="379"/>
        <v>61,53</v>
      </c>
      <c r="H810" s="206" t="str">
        <f t="shared" si="380"/>
        <v>61,53</v>
      </c>
      <c r="I810" s="206">
        <f t="shared" si="389"/>
        <v>64.53</v>
      </c>
      <c r="J810" s="219" t="s">
        <v>2703</v>
      </c>
      <c r="K810" s="207" t="str">
        <f t="shared" si="382"/>
        <v>996,36</v>
      </c>
      <c r="L810" s="208">
        <f t="shared" si="383"/>
        <v>997</v>
      </c>
      <c r="M810" s="209">
        <v>1</v>
      </c>
      <c r="N810" s="210">
        <v>60</v>
      </c>
      <c r="O810" s="211">
        <f t="shared" si="384"/>
        <v>1057</v>
      </c>
      <c r="P810" s="212">
        <f t="shared" si="388"/>
        <v>1057</v>
      </c>
      <c r="Q810" s="180"/>
      <c r="R810" s="180"/>
      <c r="S810" s="184">
        <v>16</v>
      </c>
      <c r="T810" s="184">
        <v>25</v>
      </c>
      <c r="U810" s="184">
        <f t="shared" si="385"/>
        <v>124</v>
      </c>
      <c r="V810" s="204">
        <f t="shared" si="386"/>
        <v>165</v>
      </c>
    </row>
    <row r="811" spans="1:22" ht="12">
      <c r="A811" s="180" t="str">
        <f t="shared" si="378"/>
        <v>LW3211080Podstawowy</v>
      </c>
      <c r="B811" s="203" t="s">
        <v>1744</v>
      </c>
      <c r="C811" s="168" t="s">
        <v>431</v>
      </c>
      <c r="D811" s="204">
        <v>110</v>
      </c>
      <c r="E811" s="182">
        <v>80</v>
      </c>
      <c r="F811" s="219" t="s">
        <v>2667</v>
      </c>
      <c r="G811" s="206" t="str">
        <f t="shared" si="379"/>
        <v>63,78</v>
      </c>
      <c r="H811" s="206" t="str">
        <f t="shared" si="380"/>
        <v>63,78</v>
      </c>
      <c r="I811" s="206">
        <f t="shared" si="389"/>
        <v>66.78</v>
      </c>
      <c r="J811" s="219" t="s">
        <v>2704</v>
      </c>
      <c r="K811" s="207" t="str">
        <f t="shared" si="382"/>
        <v>1133,69</v>
      </c>
      <c r="L811" s="208">
        <f t="shared" si="383"/>
        <v>1134</v>
      </c>
      <c r="M811" s="209">
        <v>1</v>
      </c>
      <c r="N811" s="210">
        <v>60</v>
      </c>
      <c r="O811" s="211">
        <f t="shared" si="384"/>
        <v>1194</v>
      </c>
      <c r="P811" s="212">
        <f t="shared" si="388"/>
        <v>1194</v>
      </c>
      <c r="Q811" s="180"/>
      <c r="R811" s="180"/>
      <c r="S811" s="184">
        <v>16</v>
      </c>
      <c r="T811" s="184">
        <v>25</v>
      </c>
      <c r="U811" s="184">
        <f t="shared" si="385"/>
        <v>124</v>
      </c>
      <c r="V811" s="204">
        <f t="shared" si="386"/>
        <v>165</v>
      </c>
    </row>
    <row r="812" spans="1:22" ht="12">
      <c r="A812" s="180" t="str">
        <f t="shared" si="378"/>
        <v>LW3311080Podstawowy</v>
      </c>
      <c r="B812" s="203" t="s">
        <v>1745</v>
      </c>
      <c r="C812" s="168" t="s">
        <v>431</v>
      </c>
      <c r="D812" s="204">
        <v>110</v>
      </c>
      <c r="E812" s="182">
        <v>80</v>
      </c>
      <c r="F812" s="219" t="s">
        <v>2668</v>
      </c>
      <c r="G812" s="206" t="str">
        <f t="shared" si="379"/>
        <v>65,6</v>
      </c>
      <c r="H812" s="206" t="str">
        <f t="shared" si="380"/>
        <v>65,6</v>
      </c>
      <c r="I812" s="206">
        <f t="shared" si="389"/>
        <v>68.599999999999994</v>
      </c>
      <c r="J812" s="219" t="s">
        <v>2705</v>
      </c>
      <c r="K812" s="207" t="str">
        <f t="shared" si="382"/>
        <v>969,49</v>
      </c>
      <c r="L812" s="208">
        <f t="shared" si="383"/>
        <v>970</v>
      </c>
      <c r="M812" s="209">
        <v>1</v>
      </c>
      <c r="N812" s="210">
        <v>60</v>
      </c>
      <c r="O812" s="211">
        <f t="shared" si="384"/>
        <v>1030</v>
      </c>
      <c r="P812" s="212">
        <f t="shared" si="388"/>
        <v>1030</v>
      </c>
      <c r="Q812" s="180"/>
      <c r="R812" s="180"/>
      <c r="S812" s="184">
        <v>16</v>
      </c>
      <c r="T812" s="184">
        <v>25</v>
      </c>
      <c r="U812" s="184">
        <f t="shared" si="385"/>
        <v>124</v>
      </c>
      <c r="V812" s="204">
        <f t="shared" si="386"/>
        <v>165</v>
      </c>
    </row>
    <row r="813" spans="1:22" ht="12">
      <c r="A813" s="180" t="str">
        <f t="shared" si="378"/>
        <v>LW3411080Podstawowy</v>
      </c>
      <c r="B813" s="203" t="s">
        <v>1746</v>
      </c>
      <c r="C813" s="168" t="s">
        <v>431</v>
      </c>
      <c r="D813" s="204">
        <v>110</v>
      </c>
      <c r="E813" s="182">
        <v>80</v>
      </c>
      <c r="F813" s="219" t="s">
        <v>2669</v>
      </c>
      <c r="G813" s="206" t="str">
        <f t="shared" si="379"/>
        <v>64,2</v>
      </c>
      <c r="H813" s="206" t="str">
        <f t="shared" si="380"/>
        <v>64,2</v>
      </c>
      <c r="I813" s="206">
        <f t="shared" si="389"/>
        <v>67.2</v>
      </c>
      <c r="J813" s="219" t="s">
        <v>2706</v>
      </c>
      <c r="K813" s="207" t="str">
        <f t="shared" si="382"/>
        <v>1139,80</v>
      </c>
      <c r="L813" s="208">
        <f t="shared" si="383"/>
        <v>1140</v>
      </c>
      <c r="M813" s="209">
        <v>1</v>
      </c>
      <c r="N813" s="210">
        <v>60</v>
      </c>
      <c r="O813" s="211">
        <f t="shared" si="384"/>
        <v>1200</v>
      </c>
      <c r="P813" s="212">
        <f t="shared" si="388"/>
        <v>1200</v>
      </c>
      <c r="Q813" s="180"/>
      <c r="R813" s="180"/>
      <c r="S813" s="184">
        <v>16</v>
      </c>
      <c r="T813" s="184">
        <v>25</v>
      </c>
      <c r="U813" s="184">
        <f t="shared" si="385"/>
        <v>124</v>
      </c>
      <c r="V813" s="204">
        <f t="shared" si="386"/>
        <v>165</v>
      </c>
    </row>
    <row r="814" spans="1:22" ht="12">
      <c r="A814" s="180" t="str">
        <f t="shared" si="378"/>
        <v>LW3511080Podstawowy</v>
      </c>
      <c r="B814" s="203" t="s">
        <v>1747</v>
      </c>
      <c r="C814" s="168" t="s">
        <v>431</v>
      </c>
      <c r="D814" s="204">
        <v>110</v>
      </c>
      <c r="E814" s="182">
        <v>80</v>
      </c>
      <c r="F814" s="219" t="s">
        <v>2670</v>
      </c>
      <c r="G814" s="206" t="str">
        <f t="shared" si="379"/>
        <v>57,57</v>
      </c>
      <c r="H814" s="206" t="str">
        <f t="shared" si="380"/>
        <v>57,57</v>
      </c>
      <c r="I814" s="206">
        <f t="shared" si="389"/>
        <v>60.57</v>
      </c>
      <c r="J814" s="219" t="s">
        <v>2707</v>
      </c>
      <c r="K814" s="207" t="str">
        <f t="shared" si="382"/>
        <v>784,00</v>
      </c>
      <c r="L814" s="208">
        <f t="shared" si="383"/>
        <v>784</v>
      </c>
      <c r="M814" s="209">
        <v>1</v>
      </c>
      <c r="N814" s="210">
        <v>60</v>
      </c>
      <c r="O814" s="211">
        <f t="shared" si="384"/>
        <v>844</v>
      </c>
      <c r="P814" s="212">
        <f t="shared" si="388"/>
        <v>844</v>
      </c>
      <c r="Q814" s="180"/>
      <c r="R814" s="180"/>
      <c r="S814" s="184">
        <v>16</v>
      </c>
      <c r="T814" s="184">
        <v>25</v>
      </c>
      <c r="U814" s="184">
        <f t="shared" si="385"/>
        <v>124</v>
      </c>
      <c r="V814" s="204">
        <f t="shared" si="386"/>
        <v>165</v>
      </c>
    </row>
    <row r="815" spans="1:22" ht="12">
      <c r="A815" s="180" t="str">
        <f t="shared" si="378"/>
        <v>LW3611080Podstawowy</v>
      </c>
      <c r="B815" s="203" t="s">
        <v>1748</v>
      </c>
      <c r="C815" s="168" t="s">
        <v>431</v>
      </c>
      <c r="D815" s="204">
        <v>110</v>
      </c>
      <c r="E815" s="182">
        <v>80</v>
      </c>
      <c r="F815" s="219" t="s">
        <v>2671</v>
      </c>
      <c r="G815" s="206" t="str">
        <f t="shared" si="379"/>
        <v>59,81</v>
      </c>
      <c r="H815" s="206" t="str">
        <f t="shared" si="380"/>
        <v>59,81</v>
      </c>
      <c r="I815" s="206">
        <f t="shared" si="389"/>
        <v>62.81</v>
      </c>
      <c r="J815" s="219" t="s">
        <v>2708</v>
      </c>
      <c r="K815" s="207" t="str">
        <f t="shared" si="382"/>
        <v>921,34</v>
      </c>
      <c r="L815" s="208">
        <f t="shared" si="383"/>
        <v>922</v>
      </c>
      <c r="M815" s="209">
        <v>1</v>
      </c>
      <c r="N815" s="210">
        <v>60</v>
      </c>
      <c r="O815" s="211">
        <f t="shared" si="384"/>
        <v>982</v>
      </c>
      <c r="P815" s="212">
        <f t="shared" si="388"/>
        <v>982</v>
      </c>
      <c r="Q815" s="180"/>
      <c r="R815" s="180"/>
      <c r="S815" s="184">
        <v>16</v>
      </c>
      <c r="T815" s="184">
        <v>25</v>
      </c>
      <c r="U815" s="184">
        <f t="shared" si="385"/>
        <v>124</v>
      </c>
      <c r="V815" s="204">
        <f t="shared" si="386"/>
        <v>165</v>
      </c>
    </row>
    <row r="816" spans="1:22" ht="12">
      <c r="A816" s="180" t="str">
        <f t="shared" si="378"/>
        <v>LW3711080Podstawowy</v>
      </c>
      <c r="B816" s="203" t="s">
        <v>1907</v>
      </c>
      <c r="C816" s="168" t="s">
        <v>431</v>
      </c>
      <c r="D816" s="204">
        <v>110</v>
      </c>
      <c r="E816" s="182">
        <v>80</v>
      </c>
      <c r="F816" s="219" t="s">
        <v>2672</v>
      </c>
      <c r="G816" s="206" t="str">
        <f t="shared" si="379"/>
        <v>58,34</v>
      </c>
      <c r="H816" s="206" t="str">
        <f t="shared" si="380"/>
        <v>58,34</v>
      </c>
      <c r="I816" s="206">
        <f t="shared" si="389"/>
        <v>61.34</v>
      </c>
      <c r="J816" s="219" t="s">
        <v>2709</v>
      </c>
      <c r="K816" s="207" t="str">
        <f t="shared" si="382"/>
        <v>723,79</v>
      </c>
      <c r="L816" s="208">
        <f t="shared" si="383"/>
        <v>724</v>
      </c>
      <c r="M816" s="209">
        <v>1</v>
      </c>
      <c r="N816" s="210">
        <v>60</v>
      </c>
      <c r="O816" s="211">
        <f t="shared" si="384"/>
        <v>784</v>
      </c>
      <c r="P816" s="212">
        <f t="shared" si="388"/>
        <v>784</v>
      </c>
      <c r="Q816" s="180"/>
      <c r="R816" s="180"/>
      <c r="S816" s="184">
        <v>16</v>
      </c>
      <c r="T816" s="184">
        <v>25</v>
      </c>
      <c r="U816" s="184">
        <f t="shared" si="385"/>
        <v>124</v>
      </c>
      <c r="V816" s="204">
        <f t="shared" si="386"/>
        <v>165</v>
      </c>
    </row>
    <row r="817" spans="1:22" ht="12">
      <c r="A817" s="180" t="str">
        <f t="shared" si="378"/>
        <v>LW3811080Podstawowy</v>
      </c>
      <c r="B817" s="203" t="s">
        <v>1978</v>
      </c>
      <c r="C817" s="168" t="s">
        <v>431</v>
      </c>
      <c r="D817" s="204">
        <v>110</v>
      </c>
      <c r="E817" s="182">
        <v>80</v>
      </c>
      <c r="F817" s="219" t="s">
        <v>2673</v>
      </c>
      <c r="G817" s="206" t="str">
        <f t="shared" si="379"/>
        <v>57,24</v>
      </c>
      <c r="H817" s="206" t="str">
        <f t="shared" si="380"/>
        <v>57,24</v>
      </c>
      <c r="I817" s="206">
        <f t="shared" si="389"/>
        <v>60.24</v>
      </c>
      <c r="J817" s="219" t="s">
        <v>2710</v>
      </c>
      <c r="K817" s="207" t="str">
        <f t="shared" si="382"/>
        <v>844,90</v>
      </c>
      <c r="L817" s="208">
        <f t="shared" si="383"/>
        <v>845</v>
      </c>
      <c r="M817" s="209">
        <v>1</v>
      </c>
      <c r="N817" s="210">
        <v>60</v>
      </c>
      <c r="O817" s="211">
        <f t="shared" si="384"/>
        <v>905</v>
      </c>
      <c r="P817" s="212">
        <f t="shared" si="388"/>
        <v>905</v>
      </c>
      <c r="Q817" s="180"/>
      <c r="R817" s="180"/>
      <c r="S817" s="184">
        <v>16</v>
      </c>
      <c r="T817" s="184">
        <v>25</v>
      </c>
      <c r="U817" s="184">
        <f t="shared" si="385"/>
        <v>124</v>
      </c>
      <c r="V817" s="204">
        <f t="shared" si="386"/>
        <v>165</v>
      </c>
    </row>
    <row r="818" spans="1:22" ht="12">
      <c r="A818" s="221" t="str">
        <f t="shared" ref="A818:A854" si="390">CONCATENATE(B818,D818,E818,C818)</f>
        <v>LW duble 1 11080Kolor</v>
      </c>
      <c r="B818" s="203" t="s">
        <v>90</v>
      </c>
      <c r="C818" s="168" t="s">
        <v>2</v>
      </c>
      <c r="D818" s="204">
        <v>110</v>
      </c>
      <c r="E818" s="182">
        <v>80</v>
      </c>
      <c r="F818" s="219" t="s">
        <v>2643</v>
      </c>
      <c r="G818" s="206" t="str">
        <f>LEFT(F818,FIND("kg",F818)-2)</f>
        <v>56,08</v>
      </c>
      <c r="H818" s="206" t="str">
        <f t="shared" si="380"/>
        <v>56,08</v>
      </c>
      <c r="I818" s="206">
        <f t="shared" ref="I818" si="391">H818+3</f>
        <v>59.08</v>
      </c>
      <c r="J818" s="219" t="s">
        <v>2711</v>
      </c>
      <c r="K818" s="207" t="str">
        <f t="shared" ref="K818:K833" si="392">LEFT(J818,FIND("zł",J818)-2)</f>
        <v>902,14</v>
      </c>
      <c r="L818" s="214">
        <f t="shared" ref="L818:L833" si="393">ROUNDUP(K818,0)</f>
        <v>903</v>
      </c>
      <c r="M818" s="209">
        <v>1</v>
      </c>
      <c r="N818" s="210">
        <v>60</v>
      </c>
      <c r="O818" s="211">
        <f t="shared" ref="O818:O854" si="394">L818*M818+N818</f>
        <v>963</v>
      </c>
      <c r="P818" s="212">
        <f t="shared" si="388"/>
        <v>963</v>
      </c>
      <c r="Q818" s="180"/>
      <c r="R818" s="180"/>
      <c r="S818" s="184">
        <v>16</v>
      </c>
      <c r="T818" s="184">
        <v>25</v>
      </c>
      <c r="U818" s="184">
        <f t="shared" ref="U818:U854" si="395">IF(I818&lt;=$AA$6,$AB$5,IF(I818&lt;=$AA$16,$AB$7,IF(I818&lt;=$AA$18,$AB$17,IF(I818&lt;=$AA$20,AB$19,$AB$21))))</f>
        <v>124</v>
      </c>
      <c r="V818" s="204">
        <f>SUM(S818:U818)</f>
        <v>165</v>
      </c>
    </row>
    <row r="819" spans="1:22" ht="12">
      <c r="A819" s="180" t="str">
        <f t="shared" si="390"/>
        <v>LW duble 2 11080Kolor</v>
      </c>
      <c r="B819" s="203" t="s">
        <v>91</v>
      </c>
      <c r="C819" s="168" t="s">
        <v>2</v>
      </c>
      <c r="D819" s="204">
        <v>110</v>
      </c>
      <c r="E819" s="182">
        <v>80</v>
      </c>
      <c r="F819" s="219" t="s">
        <v>2644</v>
      </c>
      <c r="G819" s="206" t="str">
        <f t="shared" ref="G819:G881" si="396">LEFT(F819,FIND("kg",F819)-2)</f>
        <v>53,13</v>
      </c>
      <c r="H819" s="206" t="str">
        <f t="shared" si="380"/>
        <v>53,13</v>
      </c>
      <c r="I819" s="206">
        <f t="shared" ref="I819:I840" si="397">H819+3</f>
        <v>56.13</v>
      </c>
      <c r="J819" s="219" t="s">
        <v>2712</v>
      </c>
      <c r="K819" s="207" t="str">
        <f t="shared" si="392"/>
        <v>993,14</v>
      </c>
      <c r="L819" s="214">
        <f t="shared" si="393"/>
        <v>994</v>
      </c>
      <c r="M819" s="209">
        <v>1</v>
      </c>
      <c r="N819" s="210">
        <v>60</v>
      </c>
      <c r="O819" s="211">
        <f t="shared" si="394"/>
        <v>1054</v>
      </c>
      <c r="P819" s="212">
        <f t="shared" si="388"/>
        <v>1054</v>
      </c>
      <c r="Q819" s="180"/>
      <c r="R819" s="180"/>
      <c r="S819" s="184">
        <v>16</v>
      </c>
      <c r="T819" s="184">
        <v>25</v>
      </c>
      <c r="U819" s="184">
        <f t="shared" si="395"/>
        <v>124</v>
      </c>
      <c r="V819" s="204">
        <f t="shared" ref="V819:V854" si="398">SUM(S819:U819)</f>
        <v>165</v>
      </c>
    </row>
    <row r="820" spans="1:22" ht="12">
      <c r="A820" s="180" t="str">
        <f t="shared" si="390"/>
        <v>LW duble 3 11080Kolor</v>
      </c>
      <c r="B820" s="203" t="s">
        <v>92</v>
      </c>
      <c r="C820" s="168" t="s">
        <v>2</v>
      </c>
      <c r="D820" s="204">
        <v>110</v>
      </c>
      <c r="E820" s="182">
        <v>80</v>
      </c>
      <c r="F820" s="219" t="s">
        <v>57</v>
      </c>
      <c r="G820" s="206" t="str">
        <f t="shared" si="396"/>
        <v>59,98</v>
      </c>
      <c r="H820" s="206" t="str">
        <f t="shared" si="380"/>
        <v>59,98</v>
      </c>
      <c r="I820" s="206">
        <f t="shared" si="397"/>
        <v>62.98</v>
      </c>
      <c r="J820" s="219" t="s">
        <v>2713</v>
      </c>
      <c r="K820" s="207" t="str">
        <f t="shared" si="392"/>
        <v>1220,52</v>
      </c>
      <c r="L820" s="214">
        <f t="shared" si="393"/>
        <v>1221</v>
      </c>
      <c r="M820" s="209">
        <v>1</v>
      </c>
      <c r="N820" s="210">
        <v>60</v>
      </c>
      <c r="O820" s="211">
        <f t="shared" si="394"/>
        <v>1281</v>
      </c>
      <c r="P820" s="212">
        <f t="shared" si="388"/>
        <v>1281</v>
      </c>
      <c r="Q820" s="180"/>
      <c r="R820" s="180"/>
      <c r="S820" s="184">
        <v>16</v>
      </c>
      <c r="T820" s="184">
        <v>25</v>
      </c>
      <c r="U820" s="184">
        <f t="shared" si="395"/>
        <v>124</v>
      </c>
      <c r="V820" s="204">
        <f t="shared" si="398"/>
        <v>165</v>
      </c>
    </row>
    <row r="821" spans="1:22" ht="12">
      <c r="A821" s="180" t="str">
        <f t="shared" si="390"/>
        <v>LW1 11080Kolor</v>
      </c>
      <c r="B821" s="203" t="s">
        <v>93</v>
      </c>
      <c r="C821" s="168" t="s">
        <v>2</v>
      </c>
      <c r="D821" s="204">
        <v>110</v>
      </c>
      <c r="E821" s="182">
        <v>80</v>
      </c>
      <c r="F821" s="219" t="s">
        <v>2645</v>
      </c>
      <c r="G821" s="206" t="str">
        <f t="shared" si="396"/>
        <v>42,6</v>
      </c>
      <c r="H821" s="206" t="str">
        <f t="shared" si="380"/>
        <v>42,6</v>
      </c>
      <c r="I821" s="206">
        <f t="shared" si="397"/>
        <v>45.6</v>
      </c>
      <c r="J821" s="219" t="s">
        <v>56</v>
      </c>
      <c r="K821" s="207" t="str">
        <f t="shared" si="392"/>
        <v>617,31</v>
      </c>
      <c r="L821" s="214">
        <f t="shared" si="393"/>
        <v>618</v>
      </c>
      <c r="M821" s="209">
        <v>1</v>
      </c>
      <c r="N821" s="210">
        <v>60</v>
      </c>
      <c r="O821" s="211">
        <f t="shared" si="394"/>
        <v>678</v>
      </c>
      <c r="P821" s="212">
        <f t="shared" si="388"/>
        <v>678</v>
      </c>
      <c r="Q821" s="180"/>
      <c r="R821" s="180"/>
      <c r="S821" s="184">
        <v>16</v>
      </c>
      <c r="T821" s="184">
        <v>25</v>
      </c>
      <c r="U821" s="184">
        <f t="shared" si="395"/>
        <v>79</v>
      </c>
      <c r="V821" s="204">
        <f t="shared" si="398"/>
        <v>120</v>
      </c>
    </row>
    <row r="822" spans="1:22" ht="13.5" customHeight="1">
      <c r="A822" s="180" t="str">
        <f t="shared" si="390"/>
        <v>LW2 11080Kolor</v>
      </c>
      <c r="B822" s="203" t="s">
        <v>104</v>
      </c>
      <c r="C822" s="168" t="s">
        <v>2</v>
      </c>
      <c r="D822" s="204">
        <v>110</v>
      </c>
      <c r="E822" s="182">
        <v>80</v>
      </c>
      <c r="F822" s="219" t="s">
        <v>2646</v>
      </c>
      <c r="G822" s="206" t="str">
        <f t="shared" si="396"/>
        <v>43,85</v>
      </c>
      <c r="H822" s="206" t="str">
        <f t="shared" si="380"/>
        <v>43,85</v>
      </c>
      <c r="I822" s="206">
        <f t="shared" si="397"/>
        <v>46.85</v>
      </c>
      <c r="J822" s="219" t="s">
        <v>2714</v>
      </c>
      <c r="K822" s="207" t="str">
        <f t="shared" si="392"/>
        <v>663,18</v>
      </c>
      <c r="L822" s="214">
        <f t="shared" si="393"/>
        <v>664</v>
      </c>
      <c r="M822" s="209">
        <v>1</v>
      </c>
      <c r="N822" s="210">
        <v>60</v>
      </c>
      <c r="O822" s="211">
        <f t="shared" si="394"/>
        <v>724</v>
      </c>
      <c r="P822" s="212">
        <f t="shared" si="388"/>
        <v>724</v>
      </c>
      <c r="Q822" s="180"/>
      <c r="R822" s="180"/>
      <c r="S822" s="184">
        <v>16</v>
      </c>
      <c r="T822" s="184">
        <v>25</v>
      </c>
      <c r="U822" s="184">
        <f t="shared" si="395"/>
        <v>79</v>
      </c>
      <c r="V822" s="204">
        <f t="shared" si="398"/>
        <v>120</v>
      </c>
    </row>
    <row r="823" spans="1:22" ht="13.5" customHeight="1">
      <c r="A823" s="180" t="str">
        <f t="shared" si="390"/>
        <v>LW3 11080Kolor</v>
      </c>
      <c r="B823" s="203" t="s">
        <v>106</v>
      </c>
      <c r="C823" s="168" t="s">
        <v>2</v>
      </c>
      <c r="D823" s="204">
        <v>110</v>
      </c>
      <c r="E823" s="182">
        <v>80</v>
      </c>
      <c r="F823" s="219" t="s">
        <v>20</v>
      </c>
      <c r="G823" s="206" t="str">
        <f t="shared" si="396"/>
        <v>47,79</v>
      </c>
      <c r="H823" s="206" t="str">
        <f t="shared" si="380"/>
        <v>47,79</v>
      </c>
      <c r="I823" s="206">
        <f t="shared" si="397"/>
        <v>50.79</v>
      </c>
      <c r="J823" s="219" t="s">
        <v>2715</v>
      </c>
      <c r="K823" s="207" t="str">
        <f t="shared" si="392"/>
        <v>708,93</v>
      </c>
      <c r="L823" s="214">
        <f t="shared" si="393"/>
        <v>709</v>
      </c>
      <c r="M823" s="209">
        <v>1</v>
      </c>
      <c r="N823" s="210">
        <v>60</v>
      </c>
      <c r="O823" s="211">
        <f t="shared" si="394"/>
        <v>769</v>
      </c>
      <c r="P823" s="212">
        <f t="shared" si="388"/>
        <v>769</v>
      </c>
      <c r="Q823" s="180"/>
      <c r="R823" s="180"/>
      <c r="S823" s="184">
        <v>16</v>
      </c>
      <c r="T823" s="184">
        <v>25</v>
      </c>
      <c r="U823" s="184">
        <f t="shared" si="395"/>
        <v>124</v>
      </c>
      <c r="V823" s="204">
        <f t="shared" si="398"/>
        <v>165</v>
      </c>
    </row>
    <row r="824" spans="1:22" ht="13.5" customHeight="1">
      <c r="A824" s="180" t="str">
        <f t="shared" si="390"/>
        <v>LW4 11080Kolor</v>
      </c>
      <c r="B824" s="203" t="s">
        <v>107</v>
      </c>
      <c r="C824" s="168" t="s">
        <v>2</v>
      </c>
      <c r="D824" s="204">
        <v>110</v>
      </c>
      <c r="E824" s="182">
        <v>80</v>
      </c>
      <c r="F824" s="219" t="s">
        <v>2647</v>
      </c>
      <c r="G824" s="206" t="str">
        <f t="shared" si="396"/>
        <v>51,61</v>
      </c>
      <c r="H824" s="206" t="str">
        <f t="shared" si="380"/>
        <v>51,61</v>
      </c>
      <c r="I824" s="206">
        <f t="shared" si="397"/>
        <v>54.61</v>
      </c>
      <c r="J824" s="219" t="s">
        <v>2716</v>
      </c>
      <c r="K824" s="207" t="str">
        <f t="shared" si="392"/>
        <v>790,62</v>
      </c>
      <c r="L824" s="214">
        <f t="shared" si="393"/>
        <v>791</v>
      </c>
      <c r="M824" s="209">
        <v>1</v>
      </c>
      <c r="N824" s="210">
        <v>60</v>
      </c>
      <c r="O824" s="211">
        <f t="shared" si="394"/>
        <v>851</v>
      </c>
      <c r="P824" s="212">
        <f t="shared" si="388"/>
        <v>851</v>
      </c>
      <c r="Q824" s="180"/>
      <c r="R824" s="180"/>
      <c r="S824" s="184">
        <v>16</v>
      </c>
      <c r="T824" s="184">
        <v>25</v>
      </c>
      <c r="U824" s="184">
        <f t="shared" si="395"/>
        <v>124</v>
      </c>
      <c r="V824" s="204">
        <f t="shared" si="398"/>
        <v>165</v>
      </c>
    </row>
    <row r="825" spans="1:22" ht="12">
      <c r="A825" s="180" t="str">
        <f t="shared" si="390"/>
        <v>LW5 11080Kolor</v>
      </c>
      <c r="B825" s="203" t="s">
        <v>108</v>
      </c>
      <c r="C825" s="168" t="s">
        <v>2</v>
      </c>
      <c r="D825" s="204">
        <v>110</v>
      </c>
      <c r="E825" s="182">
        <v>80</v>
      </c>
      <c r="F825" s="219" t="s">
        <v>2648</v>
      </c>
      <c r="G825" s="206" t="str">
        <f t="shared" si="396"/>
        <v>52,96</v>
      </c>
      <c r="H825" s="206" t="str">
        <f t="shared" si="380"/>
        <v>52,96</v>
      </c>
      <c r="I825" s="206">
        <f t="shared" si="397"/>
        <v>55.96</v>
      </c>
      <c r="J825" s="219" t="s">
        <v>2717</v>
      </c>
      <c r="K825" s="207" t="str">
        <f t="shared" si="392"/>
        <v>832,01</v>
      </c>
      <c r="L825" s="214">
        <f t="shared" si="393"/>
        <v>833</v>
      </c>
      <c r="M825" s="209">
        <v>1</v>
      </c>
      <c r="N825" s="210">
        <v>60</v>
      </c>
      <c r="O825" s="211">
        <f t="shared" si="394"/>
        <v>893</v>
      </c>
      <c r="P825" s="212">
        <f t="shared" si="388"/>
        <v>893</v>
      </c>
      <c r="Q825" s="180"/>
      <c r="R825" s="180"/>
      <c r="S825" s="184">
        <v>16</v>
      </c>
      <c r="T825" s="184">
        <v>25</v>
      </c>
      <c r="U825" s="184">
        <f t="shared" si="395"/>
        <v>124</v>
      </c>
      <c r="V825" s="204">
        <f t="shared" si="398"/>
        <v>165</v>
      </c>
    </row>
    <row r="826" spans="1:22" ht="12">
      <c r="A826" s="180" t="str">
        <f t="shared" si="390"/>
        <v>LW6 11080Kolor</v>
      </c>
      <c r="B826" s="203" t="s">
        <v>109</v>
      </c>
      <c r="C826" s="168" t="s">
        <v>2</v>
      </c>
      <c r="D826" s="204">
        <v>110</v>
      </c>
      <c r="E826" s="182">
        <v>80</v>
      </c>
      <c r="F826" s="219" t="s">
        <v>58</v>
      </c>
      <c r="G826" s="206" t="str">
        <f t="shared" si="396"/>
        <v>55,05</v>
      </c>
      <c r="H826" s="206" t="str">
        <f t="shared" si="380"/>
        <v>55,05</v>
      </c>
      <c r="I826" s="206">
        <f t="shared" si="397"/>
        <v>58.05</v>
      </c>
      <c r="J826" s="219" t="s">
        <v>2718</v>
      </c>
      <c r="K826" s="207" t="str">
        <f t="shared" si="392"/>
        <v>891,45</v>
      </c>
      <c r="L826" s="214">
        <f t="shared" si="393"/>
        <v>892</v>
      </c>
      <c r="M826" s="209">
        <v>1</v>
      </c>
      <c r="N826" s="210">
        <v>60</v>
      </c>
      <c r="O826" s="211">
        <f t="shared" si="394"/>
        <v>952</v>
      </c>
      <c r="P826" s="212">
        <f t="shared" si="388"/>
        <v>952</v>
      </c>
      <c r="Q826" s="180"/>
      <c r="R826" s="180"/>
      <c r="S826" s="184">
        <v>16</v>
      </c>
      <c r="T826" s="184">
        <v>25</v>
      </c>
      <c r="U826" s="184">
        <f t="shared" si="395"/>
        <v>124</v>
      </c>
      <c r="V826" s="204">
        <f t="shared" si="398"/>
        <v>165</v>
      </c>
    </row>
    <row r="827" spans="1:22" ht="12">
      <c r="A827" s="180" t="str">
        <f t="shared" si="390"/>
        <v>LW7 11080Kolor</v>
      </c>
      <c r="B827" s="203" t="s">
        <v>110</v>
      </c>
      <c r="C827" s="168" t="s">
        <v>2</v>
      </c>
      <c r="D827" s="204">
        <v>110</v>
      </c>
      <c r="E827" s="182">
        <v>80</v>
      </c>
      <c r="F827" s="219" t="s">
        <v>2649</v>
      </c>
      <c r="G827" s="206" t="str">
        <f t="shared" si="396"/>
        <v>51,18</v>
      </c>
      <c r="H827" s="206" t="str">
        <f t="shared" si="380"/>
        <v>51,18</v>
      </c>
      <c r="I827" s="206">
        <f t="shared" si="397"/>
        <v>54.18</v>
      </c>
      <c r="J827" s="219" t="s">
        <v>2719</v>
      </c>
      <c r="K827" s="207" t="str">
        <f t="shared" si="392"/>
        <v>792,46</v>
      </c>
      <c r="L827" s="214">
        <f t="shared" si="393"/>
        <v>793</v>
      </c>
      <c r="M827" s="209">
        <v>1</v>
      </c>
      <c r="N827" s="210">
        <v>60</v>
      </c>
      <c r="O827" s="211">
        <f t="shared" si="394"/>
        <v>853</v>
      </c>
      <c r="P827" s="212">
        <f t="shared" si="388"/>
        <v>853</v>
      </c>
      <c r="Q827" s="180"/>
      <c r="R827" s="180"/>
      <c r="S827" s="184">
        <v>16</v>
      </c>
      <c r="T827" s="184">
        <v>25</v>
      </c>
      <c r="U827" s="184">
        <f t="shared" si="395"/>
        <v>124</v>
      </c>
      <c r="V827" s="204">
        <f t="shared" si="398"/>
        <v>165</v>
      </c>
    </row>
    <row r="828" spans="1:22" ht="12">
      <c r="A828" s="180" t="str">
        <f t="shared" si="390"/>
        <v>LW8 11080Kolor</v>
      </c>
      <c r="B828" s="203" t="s">
        <v>111</v>
      </c>
      <c r="C828" s="168" t="s">
        <v>2</v>
      </c>
      <c r="D828" s="204">
        <v>110</v>
      </c>
      <c r="E828" s="182">
        <v>80</v>
      </c>
      <c r="F828" s="219" t="s">
        <v>2650</v>
      </c>
      <c r="G828" s="206" t="str">
        <f t="shared" si="396"/>
        <v>53,28</v>
      </c>
      <c r="H828" s="206" t="str">
        <f t="shared" si="380"/>
        <v>53,28</v>
      </c>
      <c r="I828" s="206">
        <f t="shared" si="397"/>
        <v>56.28</v>
      </c>
      <c r="J828" s="219" t="s">
        <v>2720</v>
      </c>
      <c r="K828" s="207" t="str">
        <f>LEFT(J828,FIND("zł",J828)-2)</f>
        <v>851,97</v>
      </c>
      <c r="L828" s="214">
        <f t="shared" si="393"/>
        <v>852</v>
      </c>
      <c r="M828" s="209">
        <v>1</v>
      </c>
      <c r="N828" s="210">
        <v>60</v>
      </c>
      <c r="O828" s="211">
        <f t="shared" si="394"/>
        <v>912</v>
      </c>
      <c r="P828" s="212">
        <f t="shared" si="388"/>
        <v>912</v>
      </c>
      <c r="Q828" s="180"/>
      <c r="R828" s="180"/>
      <c r="S828" s="184">
        <v>16</v>
      </c>
      <c r="T828" s="184">
        <v>25</v>
      </c>
      <c r="U828" s="184">
        <f t="shared" si="395"/>
        <v>124</v>
      </c>
      <c r="V828" s="204">
        <f t="shared" si="398"/>
        <v>165</v>
      </c>
    </row>
    <row r="829" spans="1:22" ht="12">
      <c r="A829" s="180" t="str">
        <f t="shared" si="390"/>
        <v>LW9 11080Kolor</v>
      </c>
      <c r="B829" s="203" t="s">
        <v>112</v>
      </c>
      <c r="C829" s="168" t="s">
        <v>2</v>
      </c>
      <c r="D829" s="204">
        <v>110</v>
      </c>
      <c r="E829" s="182">
        <v>80</v>
      </c>
      <c r="F829" s="219" t="s">
        <v>2651</v>
      </c>
      <c r="G829" s="206" t="str">
        <f t="shared" si="396"/>
        <v>52,7</v>
      </c>
      <c r="H829" s="206" t="str">
        <f t="shared" si="380"/>
        <v>52,7</v>
      </c>
      <c r="I829" s="206">
        <f t="shared" si="397"/>
        <v>55.7</v>
      </c>
      <c r="J829" s="219" t="s">
        <v>2721</v>
      </c>
      <c r="K829" s="207" t="str">
        <f t="shared" si="392"/>
        <v>898,65</v>
      </c>
      <c r="L829" s="214">
        <f t="shared" si="393"/>
        <v>899</v>
      </c>
      <c r="M829" s="209">
        <v>1</v>
      </c>
      <c r="N829" s="210">
        <v>60</v>
      </c>
      <c r="O829" s="211">
        <f t="shared" si="394"/>
        <v>959</v>
      </c>
      <c r="P829" s="212">
        <f t="shared" si="388"/>
        <v>959</v>
      </c>
      <c r="Q829" s="180"/>
      <c r="R829" s="180"/>
      <c r="S829" s="184">
        <v>16</v>
      </c>
      <c r="T829" s="184">
        <v>25</v>
      </c>
      <c r="U829" s="184">
        <f t="shared" si="395"/>
        <v>124</v>
      </c>
      <c r="V829" s="204">
        <f t="shared" si="398"/>
        <v>165</v>
      </c>
    </row>
    <row r="830" spans="1:22" ht="12">
      <c r="A830" s="180" t="str">
        <f t="shared" si="390"/>
        <v>LW10 11080Kolor</v>
      </c>
      <c r="B830" s="203" t="s">
        <v>94</v>
      </c>
      <c r="C830" s="168" t="s">
        <v>2</v>
      </c>
      <c r="D830" s="204">
        <v>110</v>
      </c>
      <c r="E830" s="182">
        <v>80</v>
      </c>
      <c r="F830" s="219" t="s">
        <v>2652</v>
      </c>
      <c r="G830" s="206" t="str">
        <f t="shared" si="396"/>
        <v>54,79</v>
      </c>
      <c r="H830" s="206" t="str">
        <f t="shared" si="380"/>
        <v>54,79</v>
      </c>
      <c r="I830" s="206">
        <f t="shared" si="397"/>
        <v>57.79</v>
      </c>
      <c r="J830" s="219" t="s">
        <v>2722</v>
      </c>
      <c r="K830" s="207" t="str">
        <f t="shared" si="392"/>
        <v>958,08</v>
      </c>
      <c r="L830" s="214">
        <f t="shared" si="393"/>
        <v>959</v>
      </c>
      <c r="M830" s="209">
        <v>1</v>
      </c>
      <c r="N830" s="210">
        <v>60</v>
      </c>
      <c r="O830" s="211">
        <f t="shared" si="394"/>
        <v>1019</v>
      </c>
      <c r="P830" s="212">
        <f t="shared" si="388"/>
        <v>1019</v>
      </c>
      <c r="Q830" s="180"/>
      <c r="R830" s="180"/>
      <c r="S830" s="184">
        <v>16</v>
      </c>
      <c r="T830" s="184">
        <v>25</v>
      </c>
      <c r="U830" s="184">
        <f t="shared" si="395"/>
        <v>124</v>
      </c>
      <c r="V830" s="204">
        <f t="shared" si="398"/>
        <v>165</v>
      </c>
    </row>
    <row r="831" spans="1:22" ht="12">
      <c r="A831" s="180" t="str">
        <f t="shared" si="390"/>
        <v>LW11 11080Kolor</v>
      </c>
      <c r="B831" s="203" t="s">
        <v>95</v>
      </c>
      <c r="C831" s="168" t="s">
        <v>2</v>
      </c>
      <c r="D831" s="204">
        <v>110</v>
      </c>
      <c r="E831" s="182">
        <v>80</v>
      </c>
      <c r="F831" s="219" t="s">
        <v>2653</v>
      </c>
      <c r="G831" s="206" t="str">
        <f t="shared" si="396"/>
        <v>58,37</v>
      </c>
      <c r="H831" s="206" t="str">
        <f t="shared" si="380"/>
        <v>58,37</v>
      </c>
      <c r="I831" s="206">
        <f t="shared" si="397"/>
        <v>61.37</v>
      </c>
      <c r="J831" s="219" t="s">
        <v>2723</v>
      </c>
      <c r="K831" s="207" t="str">
        <f t="shared" si="392"/>
        <v>862,02</v>
      </c>
      <c r="L831" s="214">
        <f t="shared" si="393"/>
        <v>863</v>
      </c>
      <c r="M831" s="209">
        <v>1</v>
      </c>
      <c r="N831" s="210">
        <v>60</v>
      </c>
      <c r="O831" s="211">
        <f t="shared" si="394"/>
        <v>923</v>
      </c>
      <c r="P831" s="212">
        <f t="shared" si="388"/>
        <v>923</v>
      </c>
      <c r="Q831" s="180"/>
      <c r="R831" s="180"/>
      <c r="S831" s="184">
        <v>16</v>
      </c>
      <c r="T831" s="184">
        <v>25</v>
      </c>
      <c r="U831" s="184">
        <f t="shared" si="395"/>
        <v>124</v>
      </c>
      <c r="V831" s="204">
        <f t="shared" si="398"/>
        <v>165</v>
      </c>
    </row>
    <row r="832" spans="1:22" ht="12">
      <c r="A832" s="180" t="str">
        <f t="shared" si="390"/>
        <v>LW12 11080Kolor</v>
      </c>
      <c r="B832" s="203" t="s">
        <v>96</v>
      </c>
      <c r="C832" s="168" t="s">
        <v>2</v>
      </c>
      <c r="D832" s="204">
        <v>110</v>
      </c>
      <c r="E832" s="182">
        <v>80</v>
      </c>
      <c r="F832" s="219" t="s">
        <v>2654</v>
      </c>
      <c r="G832" s="206" t="str">
        <f t="shared" si="396"/>
        <v>60,47</v>
      </c>
      <c r="H832" s="206" t="str">
        <f t="shared" si="380"/>
        <v>60,47</v>
      </c>
      <c r="I832" s="206">
        <f t="shared" si="397"/>
        <v>63.47</v>
      </c>
      <c r="J832" s="219" t="s">
        <v>2724</v>
      </c>
      <c r="K832" s="207" t="str">
        <f t="shared" si="392"/>
        <v>959,68</v>
      </c>
      <c r="L832" s="214">
        <f t="shared" si="393"/>
        <v>960</v>
      </c>
      <c r="M832" s="209">
        <v>1</v>
      </c>
      <c r="N832" s="210">
        <v>60</v>
      </c>
      <c r="O832" s="211">
        <f t="shared" si="394"/>
        <v>1020</v>
      </c>
      <c r="P832" s="212">
        <f t="shared" si="388"/>
        <v>1020</v>
      </c>
      <c r="Q832" s="180"/>
      <c r="R832" s="180"/>
      <c r="S832" s="184">
        <v>16</v>
      </c>
      <c r="T832" s="184">
        <v>25</v>
      </c>
      <c r="U832" s="184">
        <f t="shared" si="395"/>
        <v>124</v>
      </c>
      <c r="V832" s="204">
        <f t="shared" si="398"/>
        <v>165</v>
      </c>
    </row>
    <row r="833" spans="1:22" ht="12">
      <c r="A833" s="180" t="str">
        <f t="shared" si="390"/>
        <v>LW13 11080Kolor</v>
      </c>
      <c r="B833" s="203" t="s">
        <v>97</v>
      </c>
      <c r="C833" s="168" t="s">
        <v>2</v>
      </c>
      <c r="D833" s="204">
        <v>110</v>
      </c>
      <c r="E833" s="182">
        <v>80</v>
      </c>
      <c r="F833" s="219" t="s">
        <v>2655</v>
      </c>
      <c r="G833" s="206" t="str">
        <f t="shared" si="396"/>
        <v>59,15</v>
      </c>
      <c r="H833" s="206" t="str">
        <f t="shared" si="380"/>
        <v>59,15</v>
      </c>
      <c r="I833" s="206">
        <f t="shared" si="397"/>
        <v>62.15</v>
      </c>
      <c r="J833" s="219" t="s">
        <v>2725</v>
      </c>
      <c r="K833" s="207" t="str">
        <f t="shared" si="392"/>
        <v>960,12</v>
      </c>
      <c r="L833" s="214">
        <f t="shared" si="393"/>
        <v>961</v>
      </c>
      <c r="M833" s="209">
        <v>1</v>
      </c>
      <c r="N833" s="210">
        <v>60</v>
      </c>
      <c r="O833" s="211">
        <f t="shared" si="394"/>
        <v>1021</v>
      </c>
      <c r="P833" s="212">
        <f t="shared" si="388"/>
        <v>1021</v>
      </c>
      <c r="Q833" s="180"/>
      <c r="R833" s="180"/>
      <c r="S833" s="184">
        <v>16</v>
      </c>
      <c r="T833" s="184">
        <v>25</v>
      </c>
      <c r="U833" s="184">
        <f t="shared" si="395"/>
        <v>124</v>
      </c>
      <c r="V833" s="204">
        <f t="shared" si="398"/>
        <v>165</v>
      </c>
    </row>
    <row r="834" spans="1:22" ht="12">
      <c r="A834" s="180" t="str">
        <f t="shared" si="390"/>
        <v>LW14 11080Kolor</v>
      </c>
      <c r="B834" s="203" t="s">
        <v>98</v>
      </c>
      <c r="C834" s="168" t="s">
        <v>2</v>
      </c>
      <c r="D834" s="204">
        <v>110</v>
      </c>
      <c r="E834" s="182">
        <v>80</v>
      </c>
      <c r="F834" s="219" t="s">
        <v>2656</v>
      </c>
      <c r="G834" s="206" t="str">
        <f t="shared" si="396"/>
        <v>61,25</v>
      </c>
      <c r="H834" s="206" t="str">
        <f t="shared" si="380"/>
        <v>61,25</v>
      </c>
      <c r="I834" s="206">
        <f t="shared" si="397"/>
        <v>64.25</v>
      </c>
      <c r="J834" s="219" t="s">
        <v>2726</v>
      </c>
      <c r="K834" s="207" t="str">
        <f>LEFT(J834,FIND("zł",J834)-2)</f>
        <v>1041,95</v>
      </c>
      <c r="L834" s="214">
        <f>ROUNDUP(K834,0)</f>
        <v>1042</v>
      </c>
      <c r="M834" s="209">
        <v>1</v>
      </c>
      <c r="N834" s="210">
        <v>60</v>
      </c>
      <c r="O834" s="211">
        <f t="shared" si="394"/>
        <v>1102</v>
      </c>
      <c r="P834" s="212">
        <f t="shared" si="388"/>
        <v>1102</v>
      </c>
      <c r="Q834" s="180"/>
      <c r="R834" s="180"/>
      <c r="S834" s="184">
        <v>16</v>
      </c>
      <c r="T834" s="184">
        <v>25</v>
      </c>
      <c r="U834" s="184">
        <f t="shared" si="395"/>
        <v>124</v>
      </c>
      <c r="V834" s="204">
        <f t="shared" si="398"/>
        <v>165</v>
      </c>
    </row>
    <row r="835" spans="1:22" ht="12">
      <c r="A835" s="180" t="str">
        <f t="shared" si="390"/>
        <v>LW15 11080Kolor</v>
      </c>
      <c r="B835" s="203" t="s">
        <v>99</v>
      </c>
      <c r="C835" s="168" t="s">
        <v>2</v>
      </c>
      <c r="D835" s="204">
        <v>110</v>
      </c>
      <c r="E835" s="182">
        <v>80</v>
      </c>
      <c r="F835" s="219" t="s">
        <v>2657</v>
      </c>
      <c r="G835" s="206" t="str">
        <f t="shared" si="396"/>
        <v>57,62</v>
      </c>
      <c r="H835" s="206" t="str">
        <f t="shared" si="380"/>
        <v>57,62</v>
      </c>
      <c r="I835" s="206">
        <f t="shared" si="397"/>
        <v>60.62</v>
      </c>
      <c r="J835" s="219" t="s">
        <v>2727</v>
      </c>
      <c r="K835" s="207" t="str">
        <f t="shared" ref="K835:K854" si="399">LEFT(J835,FIND("zł",J835)-2)</f>
        <v>823,87</v>
      </c>
      <c r="L835" s="214">
        <f t="shared" ref="L835:L891" si="400">ROUNDUP(K835,0)</f>
        <v>824</v>
      </c>
      <c r="M835" s="209">
        <v>1</v>
      </c>
      <c r="N835" s="210">
        <v>60</v>
      </c>
      <c r="O835" s="211">
        <f t="shared" si="394"/>
        <v>884</v>
      </c>
      <c r="P835" s="212">
        <f t="shared" si="388"/>
        <v>884</v>
      </c>
      <c r="Q835" s="180"/>
      <c r="R835" s="180"/>
      <c r="S835" s="184">
        <v>16</v>
      </c>
      <c r="T835" s="184">
        <v>25</v>
      </c>
      <c r="U835" s="184">
        <f t="shared" si="395"/>
        <v>124</v>
      </c>
      <c r="V835" s="204">
        <f t="shared" si="398"/>
        <v>165</v>
      </c>
    </row>
    <row r="836" spans="1:22" ht="12">
      <c r="A836" s="180" t="str">
        <f t="shared" si="390"/>
        <v>LW16 11080Kolor</v>
      </c>
      <c r="B836" s="203" t="s">
        <v>100</v>
      </c>
      <c r="C836" s="168" t="s">
        <v>2</v>
      </c>
      <c r="D836" s="204">
        <v>110</v>
      </c>
      <c r="E836" s="182">
        <v>80</v>
      </c>
      <c r="F836" s="219" t="s">
        <v>2658</v>
      </c>
      <c r="G836" s="206" t="str">
        <f t="shared" si="396"/>
        <v>59,75</v>
      </c>
      <c r="H836" s="206" t="str">
        <f t="shared" si="380"/>
        <v>59,75</v>
      </c>
      <c r="I836" s="206">
        <f t="shared" si="397"/>
        <v>62.75</v>
      </c>
      <c r="J836" s="219" t="s">
        <v>2728</v>
      </c>
      <c r="K836" s="207" t="str">
        <f t="shared" si="399"/>
        <v>951,74</v>
      </c>
      <c r="L836" s="214">
        <f t="shared" si="400"/>
        <v>952</v>
      </c>
      <c r="M836" s="209">
        <v>1</v>
      </c>
      <c r="N836" s="210">
        <v>60</v>
      </c>
      <c r="O836" s="211">
        <f t="shared" si="394"/>
        <v>1012</v>
      </c>
      <c r="P836" s="212">
        <f t="shared" si="388"/>
        <v>1012</v>
      </c>
      <c r="Q836" s="180"/>
      <c r="R836" s="180"/>
      <c r="S836" s="184">
        <v>16</v>
      </c>
      <c r="T836" s="184">
        <v>25</v>
      </c>
      <c r="U836" s="184">
        <f t="shared" si="395"/>
        <v>124</v>
      </c>
      <c r="V836" s="204">
        <f t="shared" si="398"/>
        <v>165</v>
      </c>
    </row>
    <row r="837" spans="1:22" ht="12">
      <c r="A837" s="180" t="str">
        <f t="shared" si="390"/>
        <v>LW17 11080Kolor</v>
      </c>
      <c r="B837" s="203" t="s">
        <v>101</v>
      </c>
      <c r="C837" s="168" t="s">
        <v>2</v>
      </c>
      <c r="D837" s="204">
        <v>110</v>
      </c>
      <c r="E837" s="182">
        <v>80</v>
      </c>
      <c r="F837" s="219" t="s">
        <v>2659</v>
      </c>
      <c r="G837" s="206" t="str">
        <f t="shared" si="396"/>
        <v>58,98</v>
      </c>
      <c r="H837" s="206" t="str">
        <f t="shared" si="380"/>
        <v>58,98</v>
      </c>
      <c r="I837" s="206">
        <f t="shared" si="397"/>
        <v>61.98</v>
      </c>
      <c r="J837" s="219" t="s">
        <v>2729</v>
      </c>
      <c r="K837" s="207" t="str">
        <f t="shared" si="399"/>
        <v>1027,56</v>
      </c>
      <c r="L837" s="214">
        <f t="shared" si="400"/>
        <v>1028</v>
      </c>
      <c r="M837" s="209">
        <v>1</v>
      </c>
      <c r="N837" s="210">
        <v>60</v>
      </c>
      <c r="O837" s="211">
        <f t="shared" si="394"/>
        <v>1088</v>
      </c>
      <c r="P837" s="212">
        <f t="shared" si="388"/>
        <v>1088</v>
      </c>
      <c r="Q837" s="180"/>
      <c r="R837" s="180"/>
      <c r="S837" s="184">
        <v>16</v>
      </c>
      <c r="T837" s="184">
        <v>25</v>
      </c>
      <c r="U837" s="184">
        <f t="shared" si="395"/>
        <v>124</v>
      </c>
      <c r="V837" s="204">
        <f t="shared" si="398"/>
        <v>165</v>
      </c>
    </row>
    <row r="838" spans="1:22" ht="12">
      <c r="A838" s="180" t="str">
        <f t="shared" si="390"/>
        <v>LW18 11080Kolor</v>
      </c>
      <c r="B838" s="203" t="s">
        <v>102</v>
      </c>
      <c r="C838" s="168" t="s">
        <v>2</v>
      </c>
      <c r="D838" s="204">
        <v>110</v>
      </c>
      <c r="E838" s="182">
        <v>80</v>
      </c>
      <c r="F838" s="219" t="s">
        <v>2660</v>
      </c>
      <c r="G838" s="206" t="str">
        <f t="shared" si="396"/>
        <v>61,07</v>
      </c>
      <c r="H838" s="206" t="str">
        <f t="shared" si="380"/>
        <v>61,07</v>
      </c>
      <c r="I838" s="206">
        <f t="shared" si="397"/>
        <v>64.069999999999993</v>
      </c>
      <c r="J838" s="219" t="s">
        <v>2730</v>
      </c>
      <c r="K838" s="207" t="str">
        <f t="shared" si="399"/>
        <v>1074,26</v>
      </c>
      <c r="L838" s="214">
        <f t="shared" si="400"/>
        <v>1075</v>
      </c>
      <c r="M838" s="209">
        <v>1</v>
      </c>
      <c r="N838" s="210">
        <v>60</v>
      </c>
      <c r="O838" s="211">
        <f t="shared" si="394"/>
        <v>1135</v>
      </c>
      <c r="P838" s="212">
        <f t="shared" si="388"/>
        <v>1135</v>
      </c>
      <c r="Q838" s="180"/>
      <c r="R838" s="180"/>
      <c r="S838" s="184">
        <v>16</v>
      </c>
      <c r="T838" s="184">
        <v>25</v>
      </c>
      <c r="U838" s="184">
        <f t="shared" si="395"/>
        <v>124</v>
      </c>
      <c r="V838" s="204">
        <f t="shared" si="398"/>
        <v>165</v>
      </c>
    </row>
    <row r="839" spans="1:22" ht="12">
      <c r="A839" s="180" t="str">
        <f t="shared" si="390"/>
        <v>LW19 11080Kolor</v>
      </c>
      <c r="B839" s="203" t="s">
        <v>103</v>
      </c>
      <c r="C839" s="168" t="s">
        <v>2</v>
      </c>
      <c r="D839" s="204">
        <v>110</v>
      </c>
      <c r="E839" s="182">
        <v>80</v>
      </c>
      <c r="F839" s="219" t="s">
        <v>2661</v>
      </c>
      <c r="G839" s="206" t="str">
        <f t="shared" si="396"/>
        <v>57,47</v>
      </c>
      <c r="H839" s="206" t="str">
        <f t="shared" si="380"/>
        <v>57,47</v>
      </c>
      <c r="I839" s="206">
        <f t="shared" si="397"/>
        <v>60.47</v>
      </c>
      <c r="J839" s="219" t="s">
        <v>2731</v>
      </c>
      <c r="K839" s="207" t="str">
        <f t="shared" si="399"/>
        <v>899,14</v>
      </c>
      <c r="L839" s="214">
        <f t="shared" si="400"/>
        <v>900</v>
      </c>
      <c r="M839" s="209">
        <v>1</v>
      </c>
      <c r="N839" s="210">
        <v>60</v>
      </c>
      <c r="O839" s="211">
        <f t="shared" si="394"/>
        <v>960</v>
      </c>
      <c r="P839" s="212">
        <f t="shared" si="388"/>
        <v>960</v>
      </c>
      <c r="Q839" s="180"/>
      <c r="R839" s="180"/>
      <c r="S839" s="184">
        <v>16</v>
      </c>
      <c r="T839" s="184">
        <v>25</v>
      </c>
      <c r="U839" s="184">
        <f t="shared" si="395"/>
        <v>124</v>
      </c>
      <c r="V839" s="204">
        <f t="shared" si="398"/>
        <v>165</v>
      </c>
    </row>
    <row r="840" spans="1:22" ht="12">
      <c r="A840" s="180" t="str">
        <f t="shared" si="390"/>
        <v>LW20 11080Kolor</v>
      </c>
      <c r="B840" s="203" t="s">
        <v>105</v>
      </c>
      <c r="C840" s="168" t="s">
        <v>2</v>
      </c>
      <c r="D840" s="204">
        <v>110</v>
      </c>
      <c r="E840" s="182">
        <v>80</v>
      </c>
      <c r="F840" s="219" t="s">
        <v>80</v>
      </c>
      <c r="G840" s="206" t="str">
        <f t="shared" si="396"/>
        <v>59,6</v>
      </c>
      <c r="H840" s="206" t="str">
        <f t="shared" si="380"/>
        <v>59,6</v>
      </c>
      <c r="I840" s="206">
        <f t="shared" si="397"/>
        <v>62.6</v>
      </c>
      <c r="J840" s="219" t="s">
        <v>2732</v>
      </c>
      <c r="K840" s="207" t="str">
        <f t="shared" si="399"/>
        <v>981,35</v>
      </c>
      <c r="L840" s="214">
        <f t="shared" si="400"/>
        <v>982</v>
      </c>
      <c r="M840" s="209">
        <v>1</v>
      </c>
      <c r="N840" s="210">
        <v>60</v>
      </c>
      <c r="O840" s="211">
        <f t="shared" si="394"/>
        <v>1042</v>
      </c>
      <c r="P840" s="212">
        <f t="shared" si="388"/>
        <v>1042</v>
      </c>
      <c r="Q840" s="180"/>
      <c r="R840" s="180"/>
      <c r="S840" s="184">
        <v>16</v>
      </c>
      <c r="T840" s="184">
        <v>25</v>
      </c>
      <c r="U840" s="184">
        <f t="shared" si="395"/>
        <v>124</v>
      </c>
      <c r="V840" s="204">
        <f t="shared" si="398"/>
        <v>165</v>
      </c>
    </row>
    <row r="841" spans="1:22" ht="12">
      <c r="A841" s="180" t="str">
        <f t="shared" si="390"/>
        <v>LW2511080Kolor</v>
      </c>
      <c r="B841" s="203" t="s">
        <v>559</v>
      </c>
      <c r="C841" s="168" t="s">
        <v>2</v>
      </c>
      <c r="D841" s="204">
        <v>110</v>
      </c>
      <c r="E841" s="182">
        <v>80</v>
      </c>
      <c r="F841" s="219" t="s">
        <v>2662</v>
      </c>
      <c r="G841" s="206" t="str">
        <f t="shared" si="396"/>
        <v>47,24</v>
      </c>
      <c r="H841" s="206" t="str">
        <f t="shared" si="380"/>
        <v>47,24</v>
      </c>
      <c r="I841" s="206">
        <f t="shared" ref="I841:I854" si="401">H841+3</f>
        <v>50.24</v>
      </c>
      <c r="J841" s="219" t="s">
        <v>2733</v>
      </c>
      <c r="K841" s="207" t="str">
        <f t="shared" si="399"/>
        <v>787,23</v>
      </c>
      <c r="L841" s="214">
        <f t="shared" si="400"/>
        <v>788</v>
      </c>
      <c r="M841" s="209">
        <v>1</v>
      </c>
      <c r="N841" s="210">
        <v>60</v>
      </c>
      <c r="O841" s="211">
        <f t="shared" si="394"/>
        <v>848</v>
      </c>
      <c r="P841" s="212">
        <f t="shared" si="388"/>
        <v>848</v>
      </c>
      <c r="Q841" s="180"/>
      <c r="R841" s="180"/>
      <c r="S841" s="184">
        <v>16</v>
      </c>
      <c r="T841" s="184">
        <v>25</v>
      </c>
      <c r="U841" s="184">
        <f t="shared" si="395"/>
        <v>124</v>
      </c>
      <c r="V841" s="204">
        <f t="shared" si="398"/>
        <v>165</v>
      </c>
    </row>
    <row r="842" spans="1:22" ht="12">
      <c r="A842" s="180" t="str">
        <f t="shared" si="390"/>
        <v>LW2611080Kolor</v>
      </c>
      <c r="B842" s="203" t="s">
        <v>560</v>
      </c>
      <c r="C842" s="168" t="s">
        <v>2</v>
      </c>
      <c r="D842" s="204">
        <v>110</v>
      </c>
      <c r="E842" s="182">
        <v>80</v>
      </c>
      <c r="F842" s="219" t="s">
        <v>2663</v>
      </c>
      <c r="G842" s="206" t="str">
        <f t="shared" si="396"/>
        <v>49,33</v>
      </c>
      <c r="H842" s="206" t="str">
        <f t="shared" si="380"/>
        <v>49,33</v>
      </c>
      <c r="I842" s="206">
        <f t="shared" si="401"/>
        <v>52.33</v>
      </c>
      <c r="J842" s="219" t="s">
        <v>2734</v>
      </c>
      <c r="K842" s="207" t="str">
        <f t="shared" si="399"/>
        <v>904,82</v>
      </c>
      <c r="L842" s="214">
        <f t="shared" si="400"/>
        <v>905</v>
      </c>
      <c r="M842" s="209">
        <v>1</v>
      </c>
      <c r="N842" s="210">
        <v>60</v>
      </c>
      <c r="O842" s="211">
        <f t="shared" si="394"/>
        <v>965</v>
      </c>
      <c r="P842" s="212">
        <f t="shared" si="388"/>
        <v>965</v>
      </c>
      <c r="Q842" s="180"/>
      <c r="R842" s="180"/>
      <c r="S842" s="184">
        <v>16</v>
      </c>
      <c r="T842" s="184">
        <v>25</v>
      </c>
      <c r="U842" s="184">
        <f t="shared" si="395"/>
        <v>124</v>
      </c>
      <c r="V842" s="204">
        <f t="shared" si="398"/>
        <v>165</v>
      </c>
    </row>
    <row r="843" spans="1:22" ht="12">
      <c r="A843" s="180" t="str">
        <f t="shared" si="390"/>
        <v>LW2711080Kolor</v>
      </c>
      <c r="B843" s="203" t="s">
        <v>1738</v>
      </c>
      <c r="C843" s="168" t="s">
        <v>2</v>
      </c>
      <c r="D843" s="204">
        <v>110</v>
      </c>
      <c r="E843" s="182">
        <v>80</v>
      </c>
      <c r="F843" s="219" t="s">
        <v>2664</v>
      </c>
      <c r="G843" s="206" t="str">
        <f t="shared" si="396"/>
        <v>50,98</v>
      </c>
      <c r="H843" s="206" t="str">
        <f t="shared" si="380"/>
        <v>50,98</v>
      </c>
      <c r="I843" s="206">
        <f t="shared" si="401"/>
        <v>53.98</v>
      </c>
      <c r="J843" s="219" t="s">
        <v>2735</v>
      </c>
      <c r="K843" s="207" t="str">
        <f t="shared" si="399"/>
        <v>884,85</v>
      </c>
      <c r="L843" s="214">
        <f t="shared" si="400"/>
        <v>885</v>
      </c>
      <c r="M843" s="209">
        <v>1</v>
      </c>
      <c r="N843" s="210">
        <v>60</v>
      </c>
      <c r="O843" s="211">
        <f t="shared" si="394"/>
        <v>945</v>
      </c>
      <c r="P843" s="212">
        <f t="shared" si="388"/>
        <v>945</v>
      </c>
      <c r="Q843" s="180"/>
      <c r="R843" s="180"/>
      <c r="S843" s="184">
        <v>16</v>
      </c>
      <c r="T843" s="184">
        <v>25</v>
      </c>
      <c r="U843" s="184">
        <f t="shared" si="395"/>
        <v>124</v>
      </c>
      <c r="V843" s="204">
        <f t="shared" si="398"/>
        <v>165</v>
      </c>
    </row>
    <row r="844" spans="1:22" ht="12">
      <c r="A844" s="180" t="str">
        <f t="shared" si="390"/>
        <v>LW2811080Kolor</v>
      </c>
      <c r="B844" s="203" t="s">
        <v>1739</v>
      </c>
      <c r="C844" s="168" t="s">
        <v>2</v>
      </c>
      <c r="D844" s="204">
        <v>110</v>
      </c>
      <c r="E844" s="182">
        <v>80</v>
      </c>
      <c r="F844" s="219" t="s">
        <v>2241</v>
      </c>
      <c r="G844" s="206" t="str">
        <f t="shared" si="396"/>
        <v>53,23</v>
      </c>
      <c r="H844" s="206" t="str">
        <f t="shared" ref="H844:H870" si="402">MID(G844,1,5)</f>
        <v>53,23</v>
      </c>
      <c r="I844" s="206">
        <f t="shared" si="401"/>
        <v>56.23</v>
      </c>
      <c r="J844" s="219" t="s">
        <v>2736</v>
      </c>
      <c r="K844" s="207" t="str">
        <f t="shared" si="399"/>
        <v>1022,85</v>
      </c>
      <c r="L844" s="214">
        <f t="shared" si="400"/>
        <v>1023</v>
      </c>
      <c r="M844" s="209">
        <v>1</v>
      </c>
      <c r="N844" s="210">
        <v>60</v>
      </c>
      <c r="O844" s="211">
        <f t="shared" si="394"/>
        <v>1083</v>
      </c>
      <c r="P844" s="212">
        <f t="shared" si="388"/>
        <v>1083</v>
      </c>
      <c r="Q844" s="180"/>
      <c r="R844" s="180"/>
      <c r="S844" s="184">
        <v>16</v>
      </c>
      <c r="T844" s="184">
        <v>25</v>
      </c>
      <c r="U844" s="184">
        <f t="shared" si="395"/>
        <v>124</v>
      </c>
      <c r="V844" s="204">
        <f t="shared" si="398"/>
        <v>165</v>
      </c>
    </row>
    <row r="845" spans="1:22" ht="12">
      <c r="A845" s="180" t="str">
        <f t="shared" si="390"/>
        <v>LW2911080Kolor</v>
      </c>
      <c r="B845" s="203" t="s">
        <v>1740</v>
      </c>
      <c r="C845" s="168" t="s">
        <v>2</v>
      </c>
      <c r="D845" s="204">
        <v>110</v>
      </c>
      <c r="E845" s="182">
        <v>80</v>
      </c>
      <c r="F845" s="219" t="s">
        <v>2665</v>
      </c>
      <c r="G845" s="206" t="str">
        <f t="shared" si="396"/>
        <v>56,99</v>
      </c>
      <c r="H845" s="206" t="str">
        <f t="shared" si="402"/>
        <v>56,99</v>
      </c>
      <c r="I845" s="206">
        <f t="shared" si="401"/>
        <v>59.99</v>
      </c>
      <c r="J845" s="219" t="s">
        <v>2737</v>
      </c>
      <c r="K845" s="207" t="str">
        <f t="shared" si="399"/>
        <v>973,20</v>
      </c>
      <c r="L845" s="214">
        <f t="shared" si="400"/>
        <v>974</v>
      </c>
      <c r="M845" s="209">
        <v>1</v>
      </c>
      <c r="N845" s="210">
        <v>60</v>
      </c>
      <c r="O845" s="211">
        <f t="shared" si="394"/>
        <v>1034</v>
      </c>
      <c r="P845" s="212">
        <f t="shared" ref="P845:P891" si="403">INT(O845)</f>
        <v>1034</v>
      </c>
      <c r="Q845" s="180"/>
      <c r="R845" s="180"/>
      <c r="S845" s="184">
        <v>16</v>
      </c>
      <c r="T845" s="184">
        <v>25</v>
      </c>
      <c r="U845" s="184">
        <f t="shared" si="395"/>
        <v>124</v>
      </c>
      <c r="V845" s="204">
        <f t="shared" si="398"/>
        <v>165</v>
      </c>
    </row>
    <row r="846" spans="1:22" ht="12">
      <c r="A846" s="180" t="str">
        <f t="shared" si="390"/>
        <v>LW3011080Kolor</v>
      </c>
      <c r="B846" s="203" t="s">
        <v>1742</v>
      </c>
      <c r="C846" s="168" t="s">
        <v>2</v>
      </c>
      <c r="D846" s="204">
        <v>110</v>
      </c>
      <c r="E846" s="182">
        <v>80</v>
      </c>
      <c r="F846" s="219" t="s">
        <v>2666</v>
      </c>
      <c r="G846" s="206" t="str">
        <f t="shared" si="396"/>
        <v>59,24</v>
      </c>
      <c r="H846" s="206" t="str">
        <f t="shared" si="402"/>
        <v>59,24</v>
      </c>
      <c r="I846" s="206">
        <f t="shared" si="401"/>
        <v>62.24</v>
      </c>
      <c r="J846" s="219" t="s">
        <v>2738</v>
      </c>
      <c r="K846" s="207" t="str">
        <f t="shared" si="399"/>
        <v>1152,80</v>
      </c>
      <c r="L846" s="214">
        <f t="shared" si="400"/>
        <v>1153</v>
      </c>
      <c r="M846" s="209">
        <v>1</v>
      </c>
      <c r="N846" s="210">
        <v>60</v>
      </c>
      <c r="O846" s="211">
        <f t="shared" si="394"/>
        <v>1213</v>
      </c>
      <c r="P846" s="212">
        <f t="shared" si="403"/>
        <v>1213</v>
      </c>
      <c r="Q846" s="180"/>
      <c r="R846" s="180"/>
      <c r="S846" s="184">
        <v>16</v>
      </c>
      <c r="T846" s="184">
        <v>25</v>
      </c>
      <c r="U846" s="184">
        <f t="shared" si="395"/>
        <v>124</v>
      </c>
      <c r="V846" s="204">
        <f t="shared" si="398"/>
        <v>165</v>
      </c>
    </row>
    <row r="847" spans="1:22" ht="12">
      <c r="A847" s="180" t="str">
        <f t="shared" si="390"/>
        <v>LW3111080Kolor</v>
      </c>
      <c r="B847" s="203" t="s">
        <v>1743</v>
      </c>
      <c r="C847" s="168" t="s">
        <v>2</v>
      </c>
      <c r="D847" s="204">
        <v>110</v>
      </c>
      <c r="E847" s="182">
        <v>80</v>
      </c>
      <c r="F847" s="219" t="s">
        <v>1851</v>
      </c>
      <c r="G847" s="206" t="str">
        <f t="shared" si="396"/>
        <v>61,53</v>
      </c>
      <c r="H847" s="206" t="str">
        <f t="shared" si="402"/>
        <v>61,53</v>
      </c>
      <c r="I847" s="206">
        <f t="shared" si="401"/>
        <v>64.53</v>
      </c>
      <c r="J847" s="219" t="s">
        <v>2739</v>
      </c>
      <c r="K847" s="207" t="str">
        <f t="shared" si="399"/>
        <v>1128,13</v>
      </c>
      <c r="L847" s="214">
        <f t="shared" si="400"/>
        <v>1129</v>
      </c>
      <c r="M847" s="209">
        <v>1</v>
      </c>
      <c r="N847" s="210">
        <v>60</v>
      </c>
      <c r="O847" s="211">
        <f t="shared" si="394"/>
        <v>1189</v>
      </c>
      <c r="P847" s="212">
        <f t="shared" si="403"/>
        <v>1189</v>
      </c>
      <c r="Q847" s="180"/>
      <c r="R847" s="180"/>
      <c r="S847" s="184">
        <v>16</v>
      </c>
      <c r="T847" s="184">
        <v>25</v>
      </c>
      <c r="U847" s="184">
        <f t="shared" si="395"/>
        <v>124</v>
      </c>
      <c r="V847" s="204">
        <f t="shared" si="398"/>
        <v>165</v>
      </c>
    </row>
    <row r="848" spans="1:22" ht="12">
      <c r="A848" s="180" t="str">
        <f t="shared" si="390"/>
        <v>LW3211080Kolor</v>
      </c>
      <c r="B848" s="203" t="s">
        <v>1744</v>
      </c>
      <c r="C848" s="168" t="s">
        <v>2</v>
      </c>
      <c r="D848" s="204">
        <v>110</v>
      </c>
      <c r="E848" s="182">
        <v>80</v>
      </c>
      <c r="F848" s="219" t="s">
        <v>2667</v>
      </c>
      <c r="G848" s="206" t="str">
        <f t="shared" si="396"/>
        <v>63,78</v>
      </c>
      <c r="H848" s="206" t="str">
        <f t="shared" si="402"/>
        <v>63,78</v>
      </c>
      <c r="I848" s="206">
        <f t="shared" si="401"/>
        <v>66.78</v>
      </c>
      <c r="J848" s="219" t="s">
        <v>2740</v>
      </c>
      <c r="K848" s="207" t="str">
        <f t="shared" si="399"/>
        <v>1269,50</v>
      </c>
      <c r="L848" s="214">
        <f t="shared" si="400"/>
        <v>1270</v>
      </c>
      <c r="M848" s="209">
        <v>1</v>
      </c>
      <c r="N848" s="210">
        <v>60</v>
      </c>
      <c r="O848" s="211">
        <f t="shared" si="394"/>
        <v>1330</v>
      </c>
      <c r="P848" s="212">
        <f t="shared" si="403"/>
        <v>1330</v>
      </c>
      <c r="Q848" s="180"/>
      <c r="R848" s="180"/>
      <c r="S848" s="184">
        <v>16</v>
      </c>
      <c r="T848" s="184">
        <v>25</v>
      </c>
      <c r="U848" s="184">
        <f t="shared" si="395"/>
        <v>124</v>
      </c>
      <c r="V848" s="204">
        <f t="shared" si="398"/>
        <v>165</v>
      </c>
    </row>
    <row r="849" spans="1:22" ht="12">
      <c r="A849" s="180" t="str">
        <f t="shared" si="390"/>
        <v>LW3311080Kolor</v>
      </c>
      <c r="B849" s="203" t="s">
        <v>1745</v>
      </c>
      <c r="C849" s="168" t="s">
        <v>2</v>
      </c>
      <c r="D849" s="204">
        <v>110</v>
      </c>
      <c r="E849" s="182">
        <v>80</v>
      </c>
      <c r="F849" s="219" t="s">
        <v>2668</v>
      </c>
      <c r="G849" s="206" t="str">
        <f t="shared" si="396"/>
        <v>65,6</v>
      </c>
      <c r="H849" s="206" t="str">
        <f t="shared" si="402"/>
        <v>65,6</v>
      </c>
      <c r="I849" s="206">
        <f t="shared" si="401"/>
        <v>68.599999999999994</v>
      </c>
      <c r="J849" s="219" t="s">
        <v>2741</v>
      </c>
      <c r="K849" s="207" t="str">
        <f t="shared" si="399"/>
        <v>1110,08</v>
      </c>
      <c r="L849" s="214">
        <f t="shared" si="400"/>
        <v>1111</v>
      </c>
      <c r="M849" s="209">
        <v>1</v>
      </c>
      <c r="N849" s="210">
        <v>60</v>
      </c>
      <c r="O849" s="211">
        <f t="shared" si="394"/>
        <v>1171</v>
      </c>
      <c r="P849" s="212">
        <f t="shared" si="403"/>
        <v>1171</v>
      </c>
      <c r="Q849" s="180"/>
      <c r="R849" s="180"/>
      <c r="S849" s="184">
        <v>16</v>
      </c>
      <c r="T849" s="184">
        <v>25</v>
      </c>
      <c r="U849" s="184">
        <f t="shared" si="395"/>
        <v>124</v>
      </c>
      <c r="V849" s="204">
        <f t="shared" si="398"/>
        <v>165</v>
      </c>
    </row>
    <row r="850" spans="1:22" ht="12">
      <c r="A850" s="180" t="str">
        <f t="shared" si="390"/>
        <v>LW3411080Kolor</v>
      </c>
      <c r="B850" s="203" t="s">
        <v>1746</v>
      </c>
      <c r="C850" s="168" t="s">
        <v>2</v>
      </c>
      <c r="D850" s="204">
        <v>110</v>
      </c>
      <c r="E850" s="182">
        <v>80</v>
      </c>
      <c r="F850" s="219" t="s">
        <v>2669</v>
      </c>
      <c r="G850" s="206" t="str">
        <f t="shared" si="396"/>
        <v>64,2</v>
      </c>
      <c r="H850" s="206" t="str">
        <f t="shared" si="402"/>
        <v>64,2</v>
      </c>
      <c r="I850" s="206">
        <f t="shared" si="401"/>
        <v>67.2</v>
      </c>
      <c r="J850" s="219" t="s">
        <v>2742</v>
      </c>
      <c r="K850" s="207" t="str">
        <f t="shared" si="399"/>
        <v>1276,53</v>
      </c>
      <c r="L850" s="214">
        <f t="shared" si="400"/>
        <v>1277</v>
      </c>
      <c r="M850" s="209">
        <v>1</v>
      </c>
      <c r="N850" s="210">
        <v>60</v>
      </c>
      <c r="O850" s="211">
        <f t="shared" si="394"/>
        <v>1337</v>
      </c>
      <c r="P850" s="212">
        <f t="shared" si="403"/>
        <v>1337</v>
      </c>
      <c r="Q850" s="180"/>
      <c r="R850" s="180"/>
      <c r="S850" s="184">
        <v>16</v>
      </c>
      <c r="T850" s="184">
        <v>25</v>
      </c>
      <c r="U850" s="184">
        <f t="shared" si="395"/>
        <v>124</v>
      </c>
      <c r="V850" s="204">
        <f t="shared" si="398"/>
        <v>165</v>
      </c>
    </row>
    <row r="851" spans="1:22" ht="12">
      <c r="A851" s="180" t="str">
        <f t="shared" si="390"/>
        <v>LW3511080Kolor</v>
      </c>
      <c r="B851" s="203" t="s">
        <v>1747</v>
      </c>
      <c r="C851" s="168" t="s">
        <v>2</v>
      </c>
      <c r="D851" s="204">
        <v>110</v>
      </c>
      <c r="E851" s="182">
        <v>80</v>
      </c>
      <c r="F851" s="219" t="s">
        <v>2670</v>
      </c>
      <c r="G851" s="206" t="str">
        <f t="shared" si="396"/>
        <v>57,57</v>
      </c>
      <c r="H851" s="206" t="str">
        <f t="shared" si="402"/>
        <v>57,57</v>
      </c>
      <c r="I851" s="206">
        <f t="shared" si="401"/>
        <v>60.57</v>
      </c>
      <c r="J851" s="219" t="s">
        <v>2743</v>
      </c>
      <c r="K851" s="207" t="str">
        <f t="shared" si="399"/>
        <v>907,40</v>
      </c>
      <c r="L851" s="214">
        <f t="shared" si="400"/>
        <v>908</v>
      </c>
      <c r="M851" s="209">
        <v>1</v>
      </c>
      <c r="N851" s="210">
        <v>60</v>
      </c>
      <c r="O851" s="211">
        <f t="shared" si="394"/>
        <v>968</v>
      </c>
      <c r="P851" s="212">
        <f t="shared" si="403"/>
        <v>968</v>
      </c>
      <c r="Q851" s="180"/>
      <c r="R851" s="180"/>
      <c r="S851" s="184">
        <v>16</v>
      </c>
      <c r="T851" s="184">
        <v>25</v>
      </c>
      <c r="U851" s="184">
        <f t="shared" si="395"/>
        <v>124</v>
      </c>
      <c r="V851" s="204">
        <f t="shared" si="398"/>
        <v>165</v>
      </c>
    </row>
    <row r="852" spans="1:22" ht="12">
      <c r="A852" s="180" t="str">
        <f t="shared" si="390"/>
        <v>LW3611080Kolor</v>
      </c>
      <c r="B852" s="203" t="s">
        <v>1748</v>
      </c>
      <c r="C852" s="168" t="s">
        <v>2</v>
      </c>
      <c r="D852" s="204">
        <v>110</v>
      </c>
      <c r="E852" s="182">
        <v>80</v>
      </c>
      <c r="F852" s="219" t="s">
        <v>2671</v>
      </c>
      <c r="G852" s="206" t="str">
        <f t="shared" si="396"/>
        <v>59,81</v>
      </c>
      <c r="H852" s="206" t="str">
        <f t="shared" si="402"/>
        <v>59,81</v>
      </c>
      <c r="I852" s="206">
        <f t="shared" si="401"/>
        <v>62.81</v>
      </c>
      <c r="J852" s="219" t="s">
        <v>2744</v>
      </c>
      <c r="K852" s="207" t="str">
        <f t="shared" si="399"/>
        <v>1048,78</v>
      </c>
      <c r="L852" s="214">
        <f t="shared" si="400"/>
        <v>1049</v>
      </c>
      <c r="M852" s="209">
        <v>1</v>
      </c>
      <c r="N852" s="210">
        <v>60</v>
      </c>
      <c r="O852" s="211">
        <f t="shared" si="394"/>
        <v>1109</v>
      </c>
      <c r="P852" s="212">
        <f t="shared" si="403"/>
        <v>1109</v>
      </c>
      <c r="Q852" s="180"/>
      <c r="R852" s="180"/>
      <c r="S852" s="184">
        <v>16</v>
      </c>
      <c r="T852" s="184">
        <v>25</v>
      </c>
      <c r="U852" s="184">
        <f t="shared" si="395"/>
        <v>124</v>
      </c>
      <c r="V852" s="204">
        <f t="shared" si="398"/>
        <v>165</v>
      </c>
    </row>
    <row r="853" spans="1:22" ht="12">
      <c r="A853" s="180" t="str">
        <f t="shared" si="390"/>
        <v>LW3711080Kolor</v>
      </c>
      <c r="B853" s="203" t="s">
        <v>1907</v>
      </c>
      <c r="C853" s="168" t="s">
        <v>2</v>
      </c>
      <c r="D853" s="204">
        <v>110</v>
      </c>
      <c r="E853" s="182">
        <v>80</v>
      </c>
      <c r="F853" s="219" t="s">
        <v>2672</v>
      </c>
      <c r="G853" s="206" t="str">
        <f t="shared" si="396"/>
        <v>58,34</v>
      </c>
      <c r="H853" s="206" t="str">
        <f t="shared" si="402"/>
        <v>58,34</v>
      </c>
      <c r="I853" s="206">
        <f t="shared" si="401"/>
        <v>61.34</v>
      </c>
      <c r="J853" s="219" t="s">
        <v>2745</v>
      </c>
      <c r="K853" s="207" t="str">
        <f t="shared" si="399"/>
        <v>848,95</v>
      </c>
      <c r="L853" s="214">
        <f t="shared" si="400"/>
        <v>849</v>
      </c>
      <c r="M853" s="209">
        <v>1</v>
      </c>
      <c r="N853" s="210">
        <v>60</v>
      </c>
      <c r="O853" s="211">
        <f t="shared" si="394"/>
        <v>909</v>
      </c>
      <c r="P853" s="212">
        <f t="shared" si="403"/>
        <v>909</v>
      </c>
      <c r="Q853" s="180"/>
      <c r="R853" s="180"/>
      <c r="S853" s="184">
        <v>16</v>
      </c>
      <c r="T853" s="184">
        <v>25</v>
      </c>
      <c r="U853" s="184">
        <f t="shared" si="395"/>
        <v>124</v>
      </c>
      <c r="V853" s="204">
        <f t="shared" si="398"/>
        <v>165</v>
      </c>
    </row>
    <row r="854" spans="1:22" s="199" customFormat="1" ht="12">
      <c r="A854" s="180" t="str">
        <f t="shared" si="390"/>
        <v>LW3811080Kolor</v>
      </c>
      <c r="B854" s="203" t="s">
        <v>1978</v>
      </c>
      <c r="C854" s="168" t="s">
        <v>2</v>
      </c>
      <c r="D854" s="204">
        <v>110</v>
      </c>
      <c r="E854" s="182">
        <v>80</v>
      </c>
      <c r="F854" s="219" t="s">
        <v>2673</v>
      </c>
      <c r="G854" s="206" t="str">
        <f t="shared" si="396"/>
        <v>57,24</v>
      </c>
      <c r="H854" s="206" t="str">
        <f t="shared" si="402"/>
        <v>57,24</v>
      </c>
      <c r="I854" s="206">
        <f t="shared" si="401"/>
        <v>60.24</v>
      </c>
      <c r="J854" s="219" t="s">
        <v>2746</v>
      </c>
      <c r="K854" s="207" t="str">
        <f t="shared" si="399"/>
        <v>966,97</v>
      </c>
      <c r="L854" s="214">
        <f t="shared" si="400"/>
        <v>967</v>
      </c>
      <c r="M854" s="209">
        <v>1</v>
      </c>
      <c r="N854" s="210">
        <v>60</v>
      </c>
      <c r="O854" s="211">
        <f t="shared" si="394"/>
        <v>1027</v>
      </c>
      <c r="P854" s="212">
        <f t="shared" si="403"/>
        <v>1027</v>
      </c>
      <c r="Q854" s="180"/>
      <c r="R854" s="180"/>
      <c r="S854" s="184">
        <v>16</v>
      </c>
      <c r="T854" s="184">
        <v>25</v>
      </c>
      <c r="U854" s="184">
        <f t="shared" si="395"/>
        <v>124</v>
      </c>
      <c r="V854" s="204">
        <f t="shared" si="398"/>
        <v>165</v>
      </c>
    </row>
    <row r="855" spans="1:22" ht="12">
      <c r="A855" s="221" t="str">
        <f t="shared" ref="A855:A891" si="404">CONCATENATE(B855,D855,E855,C855)</f>
        <v>LW duble 1 11080Drewnopodobne</v>
      </c>
      <c r="B855" s="203" t="s">
        <v>90</v>
      </c>
      <c r="C855" s="168" t="s">
        <v>432</v>
      </c>
      <c r="D855" s="204">
        <v>110</v>
      </c>
      <c r="E855" s="182">
        <v>80</v>
      </c>
      <c r="F855" s="219" t="s">
        <v>2643</v>
      </c>
      <c r="G855" s="206" t="str">
        <f t="shared" si="396"/>
        <v>56,08</v>
      </c>
      <c r="H855" s="206" t="str">
        <f t="shared" si="402"/>
        <v>56,08</v>
      </c>
      <c r="I855" s="206">
        <f>H855+3</f>
        <v>59.08</v>
      </c>
      <c r="J855" s="215"/>
      <c r="K855" s="207">
        <f t="shared" ref="K855:K891" si="405">L781+(L818-L781)/2</f>
        <v>842.5</v>
      </c>
      <c r="L855" s="214">
        <f t="shared" si="400"/>
        <v>843</v>
      </c>
      <c r="M855" s="209">
        <v>1</v>
      </c>
      <c r="N855" s="210">
        <v>60</v>
      </c>
      <c r="O855" s="211">
        <f t="shared" ref="O855:O891" si="406">L855*M855+N855</f>
        <v>903</v>
      </c>
      <c r="P855" s="212">
        <f t="shared" si="403"/>
        <v>903</v>
      </c>
      <c r="Q855" s="180"/>
      <c r="R855" s="180"/>
      <c r="S855" s="184">
        <v>16</v>
      </c>
      <c r="T855" s="184">
        <v>25</v>
      </c>
      <c r="U855" s="184">
        <f t="shared" ref="U855:U891" si="407">IF(I855&lt;=$AA$6,$AB$5,IF(I855&lt;=$AA$16,$AB$7,IF(I855&lt;=$AA$18,$AB$17,IF(I855&lt;=$AA$20,AB$19,$AB$21))))</f>
        <v>124</v>
      </c>
      <c r="V855" s="204">
        <f t="shared" ref="V855:V891" si="408">SUM(S855:U855)</f>
        <v>165</v>
      </c>
    </row>
    <row r="856" spans="1:22" ht="12">
      <c r="A856" s="180" t="str">
        <f t="shared" si="404"/>
        <v>LW duble 2 11080Drewnopodobne</v>
      </c>
      <c r="B856" s="203" t="s">
        <v>91</v>
      </c>
      <c r="C856" s="168" t="s">
        <v>432</v>
      </c>
      <c r="D856" s="204">
        <v>110</v>
      </c>
      <c r="E856" s="182">
        <v>80</v>
      </c>
      <c r="F856" s="219" t="s">
        <v>2644</v>
      </c>
      <c r="G856" s="206" t="str">
        <f t="shared" si="396"/>
        <v>53,13</v>
      </c>
      <c r="H856" s="206" t="str">
        <f t="shared" si="402"/>
        <v>53,13</v>
      </c>
      <c r="I856" s="206">
        <f t="shared" ref="I856" si="409">H856+3</f>
        <v>56.13</v>
      </c>
      <c r="J856" s="216"/>
      <c r="K856" s="207">
        <f t="shared" si="405"/>
        <v>937</v>
      </c>
      <c r="L856" s="214">
        <f t="shared" si="400"/>
        <v>937</v>
      </c>
      <c r="M856" s="209">
        <v>1</v>
      </c>
      <c r="N856" s="210">
        <v>60</v>
      </c>
      <c r="O856" s="211">
        <f t="shared" si="406"/>
        <v>997</v>
      </c>
      <c r="P856" s="212">
        <f t="shared" si="403"/>
        <v>997</v>
      </c>
      <c r="Q856" s="180"/>
      <c r="R856" s="180"/>
      <c r="S856" s="184">
        <v>16</v>
      </c>
      <c r="T856" s="184">
        <v>25</v>
      </c>
      <c r="U856" s="184">
        <f t="shared" si="407"/>
        <v>124</v>
      </c>
      <c r="V856" s="204">
        <f t="shared" si="408"/>
        <v>165</v>
      </c>
    </row>
    <row r="857" spans="1:22" ht="12">
      <c r="A857" s="180" t="str">
        <f t="shared" si="404"/>
        <v>LW duble 311080Drewnopodobne</v>
      </c>
      <c r="B857" s="203" t="s">
        <v>1750</v>
      </c>
      <c r="C857" s="168" t="s">
        <v>432</v>
      </c>
      <c r="D857" s="204">
        <v>110</v>
      </c>
      <c r="E857" s="182">
        <v>80</v>
      </c>
      <c r="F857" s="219" t="s">
        <v>57</v>
      </c>
      <c r="G857" s="206" t="str">
        <f t="shared" si="396"/>
        <v>59,98</v>
      </c>
      <c r="H857" s="206" t="str">
        <f t="shared" si="402"/>
        <v>59,98</v>
      </c>
      <c r="I857" s="206">
        <f t="shared" ref="I857:I877" si="410">H857+3</f>
        <v>62.98</v>
      </c>
      <c r="J857" s="216"/>
      <c r="K857" s="207">
        <f t="shared" si="405"/>
        <v>1157.5</v>
      </c>
      <c r="L857" s="214">
        <f t="shared" si="400"/>
        <v>1158</v>
      </c>
      <c r="M857" s="209">
        <v>1</v>
      </c>
      <c r="N857" s="210">
        <v>60</v>
      </c>
      <c r="O857" s="211">
        <f t="shared" si="406"/>
        <v>1218</v>
      </c>
      <c r="P857" s="212">
        <f t="shared" si="403"/>
        <v>1218</v>
      </c>
      <c r="Q857" s="180"/>
      <c r="R857" s="180"/>
      <c r="S857" s="184">
        <v>16</v>
      </c>
      <c r="T857" s="184">
        <v>25</v>
      </c>
      <c r="U857" s="184">
        <f t="shared" si="407"/>
        <v>124</v>
      </c>
      <c r="V857" s="204">
        <f t="shared" si="408"/>
        <v>165</v>
      </c>
    </row>
    <row r="858" spans="1:22" ht="12">
      <c r="A858" s="180" t="str">
        <f t="shared" si="404"/>
        <v>LW1 11080Drewnopodobne</v>
      </c>
      <c r="B858" s="203" t="s">
        <v>93</v>
      </c>
      <c r="C858" s="168" t="s">
        <v>432</v>
      </c>
      <c r="D858" s="204">
        <v>110</v>
      </c>
      <c r="E858" s="182">
        <v>80</v>
      </c>
      <c r="F858" s="219" t="s">
        <v>2645</v>
      </c>
      <c r="G858" s="206" t="str">
        <f t="shared" si="396"/>
        <v>42,6</v>
      </c>
      <c r="H858" s="206" t="str">
        <f t="shared" si="402"/>
        <v>42,6</v>
      </c>
      <c r="I858" s="206">
        <f t="shared" si="410"/>
        <v>45.6</v>
      </c>
      <c r="J858" s="216"/>
      <c r="K858" s="207">
        <f t="shared" si="405"/>
        <v>572</v>
      </c>
      <c r="L858" s="214">
        <f t="shared" si="400"/>
        <v>572</v>
      </c>
      <c r="M858" s="209">
        <v>1</v>
      </c>
      <c r="N858" s="210">
        <v>60</v>
      </c>
      <c r="O858" s="211">
        <f t="shared" si="406"/>
        <v>632</v>
      </c>
      <c r="P858" s="212">
        <f t="shared" si="403"/>
        <v>632</v>
      </c>
      <c r="Q858" s="180"/>
      <c r="R858" s="180"/>
      <c r="S858" s="184">
        <v>16</v>
      </c>
      <c r="T858" s="184">
        <v>25</v>
      </c>
      <c r="U858" s="184">
        <f t="shared" si="407"/>
        <v>79</v>
      </c>
      <c r="V858" s="204">
        <f t="shared" si="408"/>
        <v>120</v>
      </c>
    </row>
    <row r="859" spans="1:22" ht="12">
      <c r="A859" s="180" t="str">
        <f t="shared" si="404"/>
        <v>LW2 11080Drewnopodobne</v>
      </c>
      <c r="B859" s="203" t="s">
        <v>104</v>
      </c>
      <c r="C859" s="168" t="s">
        <v>432</v>
      </c>
      <c r="D859" s="204">
        <v>110</v>
      </c>
      <c r="E859" s="182">
        <v>80</v>
      </c>
      <c r="F859" s="219" t="s">
        <v>2646</v>
      </c>
      <c r="G859" s="206" t="str">
        <f t="shared" si="396"/>
        <v>43,85</v>
      </c>
      <c r="H859" s="206" t="str">
        <f t="shared" si="402"/>
        <v>43,85</v>
      </c>
      <c r="I859" s="206">
        <f t="shared" si="410"/>
        <v>46.85</v>
      </c>
      <c r="J859" s="216"/>
      <c r="K859" s="207">
        <f t="shared" si="405"/>
        <v>617</v>
      </c>
      <c r="L859" s="214">
        <f t="shared" si="400"/>
        <v>617</v>
      </c>
      <c r="M859" s="209">
        <v>1</v>
      </c>
      <c r="N859" s="210">
        <v>60</v>
      </c>
      <c r="O859" s="211">
        <f t="shared" si="406"/>
        <v>677</v>
      </c>
      <c r="P859" s="212">
        <f t="shared" si="403"/>
        <v>677</v>
      </c>
      <c r="Q859" s="180"/>
      <c r="R859" s="180"/>
      <c r="S859" s="184">
        <v>16</v>
      </c>
      <c r="T859" s="184">
        <v>25</v>
      </c>
      <c r="U859" s="184">
        <f t="shared" si="407"/>
        <v>79</v>
      </c>
      <c r="V859" s="204">
        <f t="shared" si="408"/>
        <v>120</v>
      </c>
    </row>
    <row r="860" spans="1:22" ht="12">
      <c r="A860" s="180" t="str">
        <f t="shared" si="404"/>
        <v>LW3 11080Drewnopodobne</v>
      </c>
      <c r="B860" s="203" t="s">
        <v>106</v>
      </c>
      <c r="C860" s="168" t="s">
        <v>432</v>
      </c>
      <c r="D860" s="204">
        <v>110</v>
      </c>
      <c r="E860" s="182">
        <v>80</v>
      </c>
      <c r="F860" s="219" t="s">
        <v>20</v>
      </c>
      <c r="G860" s="206" t="str">
        <f t="shared" si="396"/>
        <v>47,79</v>
      </c>
      <c r="H860" s="206" t="str">
        <f t="shared" si="402"/>
        <v>47,79</v>
      </c>
      <c r="I860" s="206">
        <f t="shared" si="410"/>
        <v>50.79</v>
      </c>
      <c r="J860" s="216"/>
      <c r="K860" s="207">
        <f t="shared" si="405"/>
        <v>658</v>
      </c>
      <c r="L860" s="214">
        <f t="shared" si="400"/>
        <v>658</v>
      </c>
      <c r="M860" s="209">
        <v>1</v>
      </c>
      <c r="N860" s="210">
        <v>60</v>
      </c>
      <c r="O860" s="211">
        <f t="shared" si="406"/>
        <v>718</v>
      </c>
      <c r="P860" s="212">
        <f t="shared" si="403"/>
        <v>718</v>
      </c>
      <c r="Q860" s="180"/>
      <c r="R860" s="180"/>
      <c r="S860" s="184">
        <v>16</v>
      </c>
      <c r="T860" s="184">
        <v>25</v>
      </c>
      <c r="U860" s="184">
        <f t="shared" si="407"/>
        <v>124</v>
      </c>
      <c r="V860" s="204">
        <f t="shared" si="408"/>
        <v>165</v>
      </c>
    </row>
    <row r="861" spans="1:22" ht="12">
      <c r="A861" s="180" t="str">
        <f t="shared" si="404"/>
        <v>LW4 11080Drewnopodobne</v>
      </c>
      <c r="B861" s="203" t="s">
        <v>107</v>
      </c>
      <c r="C861" s="168" t="s">
        <v>432</v>
      </c>
      <c r="D861" s="204">
        <v>110</v>
      </c>
      <c r="E861" s="182">
        <v>80</v>
      </c>
      <c r="F861" s="219" t="s">
        <v>2647</v>
      </c>
      <c r="G861" s="206" t="str">
        <f t="shared" si="396"/>
        <v>51,61</v>
      </c>
      <c r="H861" s="206" t="str">
        <f t="shared" si="402"/>
        <v>51,61</v>
      </c>
      <c r="I861" s="206">
        <f t="shared" si="410"/>
        <v>54.61</v>
      </c>
      <c r="J861" s="216"/>
      <c r="K861" s="207">
        <f t="shared" si="405"/>
        <v>736</v>
      </c>
      <c r="L861" s="214">
        <f t="shared" si="400"/>
        <v>736</v>
      </c>
      <c r="M861" s="209">
        <v>1</v>
      </c>
      <c r="N861" s="210">
        <v>60</v>
      </c>
      <c r="O861" s="211">
        <f t="shared" si="406"/>
        <v>796</v>
      </c>
      <c r="P861" s="212">
        <f t="shared" si="403"/>
        <v>796</v>
      </c>
      <c r="Q861" s="180"/>
      <c r="R861" s="180"/>
      <c r="S861" s="184">
        <v>16</v>
      </c>
      <c r="T861" s="184">
        <v>25</v>
      </c>
      <c r="U861" s="184">
        <f t="shared" si="407"/>
        <v>124</v>
      </c>
      <c r="V861" s="204">
        <f t="shared" si="408"/>
        <v>165</v>
      </c>
    </row>
    <row r="862" spans="1:22" ht="12">
      <c r="A862" s="180" t="str">
        <f t="shared" si="404"/>
        <v>LW5 11080Drewnopodobne</v>
      </c>
      <c r="B862" s="203" t="s">
        <v>108</v>
      </c>
      <c r="C862" s="168" t="s">
        <v>432</v>
      </c>
      <c r="D862" s="204">
        <v>110</v>
      </c>
      <c r="E862" s="182">
        <v>80</v>
      </c>
      <c r="F862" s="219" t="s">
        <v>2648</v>
      </c>
      <c r="G862" s="206" t="str">
        <f t="shared" si="396"/>
        <v>52,96</v>
      </c>
      <c r="H862" s="206" t="str">
        <f t="shared" si="402"/>
        <v>52,96</v>
      </c>
      <c r="I862" s="206">
        <f t="shared" si="410"/>
        <v>55.96</v>
      </c>
      <c r="J862" s="216"/>
      <c r="K862" s="207">
        <f t="shared" si="405"/>
        <v>776</v>
      </c>
      <c r="L862" s="214">
        <f t="shared" si="400"/>
        <v>776</v>
      </c>
      <c r="M862" s="209">
        <v>1</v>
      </c>
      <c r="N862" s="210">
        <v>60</v>
      </c>
      <c r="O862" s="211">
        <f t="shared" si="406"/>
        <v>836</v>
      </c>
      <c r="P862" s="212">
        <f t="shared" si="403"/>
        <v>836</v>
      </c>
      <c r="Q862" s="180"/>
      <c r="R862" s="180"/>
      <c r="S862" s="184">
        <v>16</v>
      </c>
      <c r="T862" s="184">
        <v>25</v>
      </c>
      <c r="U862" s="184">
        <f t="shared" si="407"/>
        <v>124</v>
      </c>
      <c r="V862" s="204">
        <f t="shared" si="408"/>
        <v>165</v>
      </c>
    </row>
    <row r="863" spans="1:22" ht="12">
      <c r="A863" s="180" t="str">
        <f t="shared" si="404"/>
        <v>LW6 11080Drewnopodobne</v>
      </c>
      <c r="B863" s="203" t="s">
        <v>109</v>
      </c>
      <c r="C863" s="168" t="s">
        <v>432</v>
      </c>
      <c r="D863" s="204">
        <v>110</v>
      </c>
      <c r="E863" s="182">
        <v>80</v>
      </c>
      <c r="F863" s="219" t="s">
        <v>58</v>
      </c>
      <c r="G863" s="206" t="str">
        <f t="shared" si="396"/>
        <v>55,05</v>
      </c>
      <c r="H863" s="206" t="str">
        <f t="shared" si="402"/>
        <v>55,05</v>
      </c>
      <c r="I863" s="206">
        <f t="shared" si="410"/>
        <v>58.05</v>
      </c>
      <c r="J863" s="216"/>
      <c r="K863" s="207">
        <f t="shared" si="405"/>
        <v>833</v>
      </c>
      <c r="L863" s="214">
        <f t="shared" si="400"/>
        <v>833</v>
      </c>
      <c r="M863" s="209">
        <v>1</v>
      </c>
      <c r="N863" s="210">
        <v>60</v>
      </c>
      <c r="O863" s="211">
        <f t="shared" si="406"/>
        <v>893</v>
      </c>
      <c r="P863" s="212">
        <f t="shared" si="403"/>
        <v>893</v>
      </c>
      <c r="Q863" s="180"/>
      <c r="R863" s="180"/>
      <c r="S863" s="184">
        <v>16</v>
      </c>
      <c r="T863" s="184">
        <v>25</v>
      </c>
      <c r="U863" s="184">
        <f t="shared" si="407"/>
        <v>124</v>
      </c>
      <c r="V863" s="204">
        <f t="shared" si="408"/>
        <v>165</v>
      </c>
    </row>
    <row r="864" spans="1:22" ht="12">
      <c r="A864" s="180" t="str">
        <f t="shared" si="404"/>
        <v>LW7 11080Drewnopodobne</v>
      </c>
      <c r="B864" s="203" t="s">
        <v>110</v>
      </c>
      <c r="C864" s="168" t="s">
        <v>432</v>
      </c>
      <c r="D864" s="204">
        <v>110</v>
      </c>
      <c r="E864" s="182">
        <v>80</v>
      </c>
      <c r="F864" s="219" t="s">
        <v>2649</v>
      </c>
      <c r="G864" s="206" t="str">
        <f t="shared" si="396"/>
        <v>51,18</v>
      </c>
      <c r="H864" s="206" t="str">
        <f t="shared" si="402"/>
        <v>51,18</v>
      </c>
      <c r="I864" s="206">
        <f t="shared" si="410"/>
        <v>54.18</v>
      </c>
      <c r="J864" s="216"/>
      <c r="K864" s="207">
        <f t="shared" si="405"/>
        <v>738</v>
      </c>
      <c r="L864" s="214">
        <f t="shared" si="400"/>
        <v>738</v>
      </c>
      <c r="M864" s="209">
        <v>1</v>
      </c>
      <c r="N864" s="210">
        <v>60</v>
      </c>
      <c r="O864" s="211">
        <f t="shared" si="406"/>
        <v>798</v>
      </c>
      <c r="P864" s="212">
        <f t="shared" si="403"/>
        <v>798</v>
      </c>
      <c r="Q864" s="180"/>
      <c r="R864" s="180"/>
      <c r="S864" s="184">
        <v>16</v>
      </c>
      <c r="T864" s="184">
        <v>25</v>
      </c>
      <c r="U864" s="184">
        <f t="shared" si="407"/>
        <v>124</v>
      </c>
      <c r="V864" s="204">
        <f t="shared" si="408"/>
        <v>165</v>
      </c>
    </row>
    <row r="865" spans="1:22" ht="12">
      <c r="A865" s="180" t="str">
        <f t="shared" si="404"/>
        <v>LW8 11080Drewnopodobne</v>
      </c>
      <c r="B865" s="203" t="s">
        <v>111</v>
      </c>
      <c r="C865" s="168" t="s">
        <v>432</v>
      </c>
      <c r="D865" s="204">
        <v>110</v>
      </c>
      <c r="E865" s="182">
        <v>80</v>
      </c>
      <c r="F865" s="219" t="s">
        <v>2650</v>
      </c>
      <c r="G865" s="206" t="str">
        <f t="shared" si="396"/>
        <v>53,28</v>
      </c>
      <c r="H865" s="206" t="str">
        <f t="shared" si="402"/>
        <v>53,28</v>
      </c>
      <c r="I865" s="206">
        <f t="shared" si="410"/>
        <v>56.28</v>
      </c>
      <c r="J865" s="216"/>
      <c r="K865" s="207">
        <f t="shared" si="405"/>
        <v>795.5</v>
      </c>
      <c r="L865" s="214">
        <f t="shared" si="400"/>
        <v>796</v>
      </c>
      <c r="M865" s="209">
        <v>1</v>
      </c>
      <c r="N865" s="210">
        <v>60</v>
      </c>
      <c r="O865" s="211">
        <f t="shared" si="406"/>
        <v>856</v>
      </c>
      <c r="P865" s="212">
        <f t="shared" si="403"/>
        <v>856</v>
      </c>
      <c r="Q865" s="180"/>
      <c r="R865" s="180"/>
      <c r="S865" s="184">
        <v>16</v>
      </c>
      <c r="T865" s="184">
        <v>25</v>
      </c>
      <c r="U865" s="184">
        <f t="shared" si="407"/>
        <v>124</v>
      </c>
      <c r="V865" s="204">
        <f t="shared" si="408"/>
        <v>165</v>
      </c>
    </row>
    <row r="866" spans="1:22" ht="12">
      <c r="A866" s="180" t="str">
        <f t="shared" si="404"/>
        <v>LW9 11080Drewnopodobne</v>
      </c>
      <c r="B866" s="203" t="s">
        <v>112</v>
      </c>
      <c r="C866" s="168" t="s">
        <v>432</v>
      </c>
      <c r="D866" s="204">
        <v>110</v>
      </c>
      <c r="E866" s="182">
        <v>80</v>
      </c>
      <c r="F866" s="219" t="s">
        <v>2651</v>
      </c>
      <c r="G866" s="206" t="str">
        <f t="shared" si="396"/>
        <v>52,7</v>
      </c>
      <c r="H866" s="206" t="str">
        <f t="shared" si="402"/>
        <v>52,7</v>
      </c>
      <c r="I866" s="206">
        <f t="shared" si="410"/>
        <v>55.7</v>
      </c>
      <c r="J866" s="216"/>
      <c r="K866" s="207">
        <f t="shared" si="405"/>
        <v>842.5</v>
      </c>
      <c r="L866" s="214">
        <f t="shared" si="400"/>
        <v>843</v>
      </c>
      <c r="M866" s="209">
        <v>1</v>
      </c>
      <c r="N866" s="210">
        <v>60</v>
      </c>
      <c r="O866" s="211">
        <f t="shared" si="406"/>
        <v>903</v>
      </c>
      <c r="P866" s="212">
        <f t="shared" si="403"/>
        <v>903</v>
      </c>
      <c r="Q866" s="180"/>
      <c r="R866" s="180"/>
      <c r="S866" s="184">
        <v>16</v>
      </c>
      <c r="T866" s="184">
        <v>25</v>
      </c>
      <c r="U866" s="184">
        <f t="shared" si="407"/>
        <v>124</v>
      </c>
      <c r="V866" s="204">
        <f t="shared" si="408"/>
        <v>165</v>
      </c>
    </row>
    <row r="867" spans="1:22" ht="12">
      <c r="A867" s="180" t="str">
        <f t="shared" si="404"/>
        <v>LW10 11080Drewnopodobne</v>
      </c>
      <c r="B867" s="203" t="s">
        <v>94</v>
      </c>
      <c r="C867" s="168" t="s">
        <v>432</v>
      </c>
      <c r="D867" s="204">
        <v>110</v>
      </c>
      <c r="E867" s="182">
        <v>80</v>
      </c>
      <c r="F867" s="219" t="s">
        <v>2652</v>
      </c>
      <c r="G867" s="206" t="str">
        <f t="shared" si="396"/>
        <v>54,79</v>
      </c>
      <c r="H867" s="206" t="str">
        <f t="shared" si="402"/>
        <v>54,79</v>
      </c>
      <c r="I867" s="206">
        <f t="shared" si="410"/>
        <v>57.79</v>
      </c>
      <c r="J867" s="216"/>
      <c r="K867" s="207">
        <f t="shared" si="405"/>
        <v>900</v>
      </c>
      <c r="L867" s="214">
        <f t="shared" si="400"/>
        <v>900</v>
      </c>
      <c r="M867" s="209">
        <v>1</v>
      </c>
      <c r="N867" s="210">
        <v>60</v>
      </c>
      <c r="O867" s="211">
        <f t="shared" si="406"/>
        <v>960</v>
      </c>
      <c r="P867" s="212">
        <f t="shared" si="403"/>
        <v>960</v>
      </c>
      <c r="Q867" s="180"/>
      <c r="R867" s="180"/>
      <c r="S867" s="184">
        <v>16</v>
      </c>
      <c r="T867" s="184">
        <v>25</v>
      </c>
      <c r="U867" s="184">
        <f t="shared" si="407"/>
        <v>124</v>
      </c>
      <c r="V867" s="204">
        <f t="shared" si="408"/>
        <v>165</v>
      </c>
    </row>
    <row r="868" spans="1:22" ht="12">
      <c r="A868" s="180" t="str">
        <f t="shared" si="404"/>
        <v>LW11 11080Drewnopodobne</v>
      </c>
      <c r="B868" s="203" t="s">
        <v>95</v>
      </c>
      <c r="C868" s="168" t="s">
        <v>432</v>
      </c>
      <c r="D868" s="204">
        <v>110</v>
      </c>
      <c r="E868" s="182">
        <v>80</v>
      </c>
      <c r="F868" s="219" t="s">
        <v>2653</v>
      </c>
      <c r="G868" s="206" t="str">
        <f t="shared" si="396"/>
        <v>58,37</v>
      </c>
      <c r="H868" s="206" t="str">
        <f t="shared" si="402"/>
        <v>58,37</v>
      </c>
      <c r="I868" s="206">
        <f t="shared" si="410"/>
        <v>61.37</v>
      </c>
      <c r="J868" s="216"/>
      <c r="K868" s="207">
        <f t="shared" si="405"/>
        <v>800</v>
      </c>
      <c r="L868" s="214">
        <f t="shared" si="400"/>
        <v>800</v>
      </c>
      <c r="M868" s="209">
        <v>1</v>
      </c>
      <c r="N868" s="210">
        <v>60</v>
      </c>
      <c r="O868" s="211">
        <f t="shared" si="406"/>
        <v>860</v>
      </c>
      <c r="P868" s="212">
        <f t="shared" si="403"/>
        <v>860</v>
      </c>
      <c r="Q868" s="180"/>
      <c r="R868" s="180"/>
      <c r="S868" s="184">
        <v>16</v>
      </c>
      <c r="T868" s="184">
        <v>25</v>
      </c>
      <c r="U868" s="184">
        <f t="shared" si="407"/>
        <v>124</v>
      </c>
      <c r="V868" s="204">
        <f t="shared" si="408"/>
        <v>165</v>
      </c>
    </row>
    <row r="869" spans="1:22" ht="12">
      <c r="A869" s="180" t="str">
        <f t="shared" si="404"/>
        <v>LW12 11080Drewnopodobne</v>
      </c>
      <c r="B869" s="203" t="s">
        <v>96</v>
      </c>
      <c r="C869" s="168" t="s">
        <v>432</v>
      </c>
      <c r="D869" s="204">
        <v>110</v>
      </c>
      <c r="E869" s="182">
        <v>80</v>
      </c>
      <c r="F869" s="219" t="s">
        <v>2654</v>
      </c>
      <c r="G869" s="206" t="str">
        <f t="shared" si="396"/>
        <v>60,47</v>
      </c>
      <c r="H869" s="206" t="str">
        <f t="shared" si="402"/>
        <v>60,47</v>
      </c>
      <c r="I869" s="206">
        <f t="shared" si="410"/>
        <v>63.47</v>
      </c>
      <c r="J869" s="216"/>
      <c r="K869" s="207">
        <f t="shared" si="405"/>
        <v>895.5</v>
      </c>
      <c r="L869" s="214">
        <f t="shared" si="400"/>
        <v>896</v>
      </c>
      <c r="M869" s="209">
        <v>1</v>
      </c>
      <c r="N869" s="210">
        <v>60</v>
      </c>
      <c r="O869" s="211">
        <f t="shared" si="406"/>
        <v>956</v>
      </c>
      <c r="P869" s="212">
        <f t="shared" si="403"/>
        <v>956</v>
      </c>
      <c r="Q869" s="180"/>
      <c r="R869" s="180"/>
      <c r="S869" s="184">
        <v>16</v>
      </c>
      <c r="T869" s="184">
        <v>25</v>
      </c>
      <c r="U869" s="184">
        <f t="shared" si="407"/>
        <v>124</v>
      </c>
      <c r="V869" s="204">
        <f t="shared" si="408"/>
        <v>165</v>
      </c>
    </row>
    <row r="870" spans="1:22" ht="12">
      <c r="A870" s="180" t="str">
        <f t="shared" si="404"/>
        <v>LW13 11080Drewnopodobne</v>
      </c>
      <c r="B870" s="203" t="s">
        <v>97</v>
      </c>
      <c r="C870" s="168" t="s">
        <v>432</v>
      </c>
      <c r="D870" s="204">
        <v>110</v>
      </c>
      <c r="E870" s="182">
        <v>80</v>
      </c>
      <c r="F870" s="219" t="s">
        <v>2655</v>
      </c>
      <c r="G870" s="206" t="str">
        <f t="shared" si="396"/>
        <v>59,15</v>
      </c>
      <c r="H870" s="206" t="str">
        <f t="shared" si="402"/>
        <v>59,15</v>
      </c>
      <c r="I870" s="206">
        <f t="shared" si="410"/>
        <v>62.15</v>
      </c>
      <c r="J870" s="216"/>
      <c r="K870" s="207">
        <f t="shared" si="405"/>
        <v>897.5</v>
      </c>
      <c r="L870" s="214">
        <f t="shared" si="400"/>
        <v>898</v>
      </c>
      <c r="M870" s="209">
        <v>1</v>
      </c>
      <c r="N870" s="210">
        <v>60</v>
      </c>
      <c r="O870" s="211">
        <f t="shared" si="406"/>
        <v>958</v>
      </c>
      <c r="P870" s="212">
        <f t="shared" si="403"/>
        <v>958</v>
      </c>
      <c r="Q870" s="180"/>
      <c r="R870" s="180"/>
      <c r="S870" s="184">
        <v>16</v>
      </c>
      <c r="T870" s="184">
        <v>25</v>
      </c>
      <c r="U870" s="184">
        <f t="shared" si="407"/>
        <v>124</v>
      </c>
      <c r="V870" s="204">
        <f t="shared" si="408"/>
        <v>165</v>
      </c>
    </row>
    <row r="871" spans="1:22" ht="12">
      <c r="A871" s="180" t="str">
        <f t="shared" si="404"/>
        <v>LW14 11080Drewnopodobne</v>
      </c>
      <c r="B871" s="203" t="s">
        <v>98</v>
      </c>
      <c r="C871" s="168" t="s">
        <v>432</v>
      </c>
      <c r="D871" s="204">
        <v>110</v>
      </c>
      <c r="E871" s="182">
        <v>80</v>
      </c>
      <c r="F871" s="219" t="s">
        <v>2656</v>
      </c>
      <c r="G871" s="206" t="str">
        <f t="shared" si="396"/>
        <v>61,25</v>
      </c>
      <c r="H871" s="206" t="str">
        <f t="shared" ref="H871" si="411">MID(G871,1,5)</f>
        <v>61,25</v>
      </c>
      <c r="I871" s="206">
        <f t="shared" si="410"/>
        <v>64.25</v>
      </c>
      <c r="J871" s="216"/>
      <c r="K871" s="207">
        <f t="shared" si="405"/>
        <v>977</v>
      </c>
      <c r="L871" s="214">
        <f t="shared" si="400"/>
        <v>977</v>
      </c>
      <c r="M871" s="209">
        <v>1</v>
      </c>
      <c r="N871" s="210">
        <v>60</v>
      </c>
      <c r="O871" s="211">
        <f t="shared" si="406"/>
        <v>1037</v>
      </c>
      <c r="P871" s="212">
        <f t="shared" si="403"/>
        <v>1037</v>
      </c>
      <c r="Q871" s="180"/>
      <c r="R871" s="180"/>
      <c r="S871" s="184">
        <v>16</v>
      </c>
      <c r="T871" s="184">
        <v>25</v>
      </c>
      <c r="U871" s="184">
        <f t="shared" si="407"/>
        <v>124</v>
      </c>
      <c r="V871" s="204">
        <f t="shared" si="408"/>
        <v>165</v>
      </c>
    </row>
    <row r="872" spans="1:22" ht="12">
      <c r="A872" s="180" t="str">
        <f t="shared" si="404"/>
        <v>LW15 11080Drewnopodobne</v>
      </c>
      <c r="B872" s="203" t="s">
        <v>99</v>
      </c>
      <c r="C872" s="168" t="s">
        <v>432</v>
      </c>
      <c r="D872" s="204">
        <v>110</v>
      </c>
      <c r="E872" s="182">
        <v>80</v>
      </c>
      <c r="F872" s="219" t="s">
        <v>2657</v>
      </c>
      <c r="G872" s="206" t="str">
        <f t="shared" si="396"/>
        <v>57,62</v>
      </c>
      <c r="H872" s="206" t="str">
        <f t="shared" ref="H872" si="412">MID(G872,1,5)</f>
        <v>57,62</v>
      </c>
      <c r="I872" s="206">
        <f t="shared" si="410"/>
        <v>60.62</v>
      </c>
      <c r="J872" s="216"/>
      <c r="K872" s="207">
        <f t="shared" si="405"/>
        <v>762.5</v>
      </c>
      <c r="L872" s="214">
        <f t="shared" si="400"/>
        <v>763</v>
      </c>
      <c r="M872" s="209">
        <v>1</v>
      </c>
      <c r="N872" s="210">
        <v>60</v>
      </c>
      <c r="O872" s="211">
        <f t="shared" si="406"/>
        <v>823</v>
      </c>
      <c r="P872" s="212">
        <f t="shared" si="403"/>
        <v>823</v>
      </c>
      <c r="Q872" s="180"/>
      <c r="R872" s="180"/>
      <c r="S872" s="184">
        <v>16</v>
      </c>
      <c r="T872" s="184">
        <v>25</v>
      </c>
      <c r="U872" s="184">
        <f t="shared" si="407"/>
        <v>124</v>
      </c>
      <c r="V872" s="204">
        <f t="shared" si="408"/>
        <v>165</v>
      </c>
    </row>
    <row r="873" spans="1:22" ht="12">
      <c r="A873" s="180" t="str">
        <f t="shared" si="404"/>
        <v>LW16 11080Drewnopodobne</v>
      </c>
      <c r="B873" s="203" t="s">
        <v>100</v>
      </c>
      <c r="C873" s="168" t="s">
        <v>432</v>
      </c>
      <c r="D873" s="204">
        <v>110</v>
      </c>
      <c r="E873" s="182">
        <v>80</v>
      </c>
      <c r="F873" s="219" t="s">
        <v>2658</v>
      </c>
      <c r="G873" s="206" t="str">
        <f t="shared" si="396"/>
        <v>59,75</v>
      </c>
      <c r="H873" s="206" t="str">
        <f t="shared" ref="H873" si="413">MID(G873,1,5)</f>
        <v>59,75</v>
      </c>
      <c r="I873" s="206">
        <f t="shared" si="410"/>
        <v>62.75</v>
      </c>
      <c r="J873" s="216"/>
      <c r="K873" s="207">
        <f t="shared" si="405"/>
        <v>888</v>
      </c>
      <c r="L873" s="214">
        <f t="shared" si="400"/>
        <v>888</v>
      </c>
      <c r="M873" s="209">
        <v>1</v>
      </c>
      <c r="N873" s="210">
        <v>60</v>
      </c>
      <c r="O873" s="211">
        <f t="shared" si="406"/>
        <v>948</v>
      </c>
      <c r="P873" s="212">
        <f t="shared" si="403"/>
        <v>948</v>
      </c>
      <c r="Q873" s="180"/>
      <c r="R873" s="180"/>
      <c r="S873" s="184">
        <v>16</v>
      </c>
      <c r="T873" s="184">
        <v>25</v>
      </c>
      <c r="U873" s="184">
        <f t="shared" si="407"/>
        <v>124</v>
      </c>
      <c r="V873" s="204">
        <f t="shared" si="408"/>
        <v>165</v>
      </c>
    </row>
    <row r="874" spans="1:22" ht="12">
      <c r="A874" s="180" t="str">
        <f t="shared" si="404"/>
        <v>LW17 11080Drewnopodobne</v>
      </c>
      <c r="B874" s="203" t="s">
        <v>101</v>
      </c>
      <c r="C874" s="168" t="s">
        <v>432</v>
      </c>
      <c r="D874" s="204">
        <v>110</v>
      </c>
      <c r="E874" s="182">
        <v>80</v>
      </c>
      <c r="F874" s="219" t="s">
        <v>2659</v>
      </c>
      <c r="G874" s="206" t="str">
        <f t="shared" si="396"/>
        <v>58,98</v>
      </c>
      <c r="H874" s="206" t="str">
        <f t="shared" ref="H874" si="414">MID(G874,1,5)</f>
        <v>58,98</v>
      </c>
      <c r="I874" s="206">
        <f t="shared" si="410"/>
        <v>61.98</v>
      </c>
      <c r="J874" s="216"/>
      <c r="K874" s="207">
        <f t="shared" si="405"/>
        <v>965</v>
      </c>
      <c r="L874" s="214">
        <f t="shared" si="400"/>
        <v>965</v>
      </c>
      <c r="M874" s="209">
        <v>1</v>
      </c>
      <c r="N874" s="210">
        <v>60</v>
      </c>
      <c r="O874" s="211">
        <f t="shared" si="406"/>
        <v>1025</v>
      </c>
      <c r="P874" s="212">
        <f t="shared" si="403"/>
        <v>1025</v>
      </c>
      <c r="Q874" s="180"/>
      <c r="R874" s="180"/>
      <c r="S874" s="184">
        <v>16</v>
      </c>
      <c r="T874" s="184">
        <v>25</v>
      </c>
      <c r="U874" s="184">
        <f t="shared" si="407"/>
        <v>124</v>
      </c>
      <c r="V874" s="204">
        <f t="shared" si="408"/>
        <v>165</v>
      </c>
    </row>
    <row r="875" spans="1:22" ht="12">
      <c r="A875" s="180" t="str">
        <f t="shared" si="404"/>
        <v>LW18 11080Drewnopodobne</v>
      </c>
      <c r="B875" s="203" t="s">
        <v>102</v>
      </c>
      <c r="C875" s="168" t="s">
        <v>432</v>
      </c>
      <c r="D875" s="204">
        <v>110</v>
      </c>
      <c r="E875" s="182">
        <v>80</v>
      </c>
      <c r="F875" s="219" t="s">
        <v>2660</v>
      </c>
      <c r="G875" s="206" t="str">
        <f t="shared" si="396"/>
        <v>61,07</v>
      </c>
      <c r="H875" s="206" t="str">
        <f t="shared" ref="H875" si="415">MID(G875,1,5)</f>
        <v>61,07</v>
      </c>
      <c r="I875" s="206">
        <f t="shared" si="410"/>
        <v>64.069999999999993</v>
      </c>
      <c r="J875" s="216"/>
      <c r="K875" s="207">
        <f t="shared" si="405"/>
        <v>1009.5</v>
      </c>
      <c r="L875" s="214">
        <f t="shared" si="400"/>
        <v>1010</v>
      </c>
      <c r="M875" s="209">
        <v>1</v>
      </c>
      <c r="N875" s="210">
        <v>60</v>
      </c>
      <c r="O875" s="211">
        <f t="shared" si="406"/>
        <v>1070</v>
      </c>
      <c r="P875" s="212">
        <f t="shared" si="403"/>
        <v>1070</v>
      </c>
      <c r="Q875" s="180"/>
      <c r="R875" s="180"/>
      <c r="S875" s="184">
        <v>16</v>
      </c>
      <c r="T875" s="184">
        <v>25</v>
      </c>
      <c r="U875" s="184">
        <f t="shared" si="407"/>
        <v>124</v>
      </c>
      <c r="V875" s="204">
        <f t="shared" si="408"/>
        <v>165</v>
      </c>
    </row>
    <row r="876" spans="1:22" ht="12">
      <c r="A876" s="180" t="str">
        <f t="shared" si="404"/>
        <v>LW19 11080Drewnopodobne</v>
      </c>
      <c r="B876" s="203" t="s">
        <v>103</v>
      </c>
      <c r="C876" s="168" t="s">
        <v>432</v>
      </c>
      <c r="D876" s="204">
        <v>110</v>
      </c>
      <c r="E876" s="182">
        <v>80</v>
      </c>
      <c r="F876" s="219" t="s">
        <v>2661</v>
      </c>
      <c r="G876" s="206" t="str">
        <f t="shared" si="396"/>
        <v>57,47</v>
      </c>
      <c r="H876" s="206" t="str">
        <f t="shared" ref="H876" si="416">MID(G876,1,5)</f>
        <v>57,47</v>
      </c>
      <c r="I876" s="206">
        <f t="shared" si="410"/>
        <v>60.47</v>
      </c>
      <c r="J876" s="216"/>
      <c r="K876" s="207">
        <f t="shared" si="405"/>
        <v>838</v>
      </c>
      <c r="L876" s="214">
        <f t="shared" si="400"/>
        <v>838</v>
      </c>
      <c r="M876" s="209">
        <v>1</v>
      </c>
      <c r="N876" s="210">
        <v>60</v>
      </c>
      <c r="O876" s="211">
        <f t="shared" si="406"/>
        <v>898</v>
      </c>
      <c r="P876" s="212">
        <f t="shared" si="403"/>
        <v>898</v>
      </c>
      <c r="Q876" s="180"/>
      <c r="R876" s="180"/>
      <c r="S876" s="184">
        <v>16</v>
      </c>
      <c r="T876" s="184">
        <v>25</v>
      </c>
      <c r="U876" s="184">
        <f t="shared" si="407"/>
        <v>124</v>
      </c>
      <c r="V876" s="204">
        <f t="shared" si="408"/>
        <v>165</v>
      </c>
    </row>
    <row r="877" spans="1:22" ht="12">
      <c r="A877" s="180" t="str">
        <f t="shared" si="404"/>
        <v>LW20 11080Drewnopodobne</v>
      </c>
      <c r="B877" s="203" t="s">
        <v>105</v>
      </c>
      <c r="C877" s="168" t="s">
        <v>432</v>
      </c>
      <c r="D877" s="204">
        <v>110</v>
      </c>
      <c r="E877" s="182">
        <v>80</v>
      </c>
      <c r="F877" s="219" t="s">
        <v>80</v>
      </c>
      <c r="G877" s="206" t="str">
        <f t="shared" si="396"/>
        <v>59,6</v>
      </c>
      <c r="H877" s="206" t="str">
        <f t="shared" ref="H877" si="417">MID(G877,1,5)</f>
        <v>59,6</v>
      </c>
      <c r="I877" s="206">
        <f t="shared" si="410"/>
        <v>62.6</v>
      </c>
      <c r="J877" s="216"/>
      <c r="K877" s="207">
        <f t="shared" si="405"/>
        <v>918</v>
      </c>
      <c r="L877" s="214">
        <f t="shared" si="400"/>
        <v>918</v>
      </c>
      <c r="M877" s="209">
        <v>1</v>
      </c>
      <c r="N877" s="210">
        <v>60</v>
      </c>
      <c r="O877" s="211">
        <f t="shared" si="406"/>
        <v>978</v>
      </c>
      <c r="P877" s="212">
        <f t="shared" si="403"/>
        <v>978</v>
      </c>
      <c r="Q877" s="180"/>
      <c r="R877" s="180"/>
      <c r="S877" s="184">
        <v>16</v>
      </c>
      <c r="T877" s="184">
        <v>25</v>
      </c>
      <c r="U877" s="184">
        <f t="shared" si="407"/>
        <v>124</v>
      </c>
      <c r="V877" s="204">
        <f t="shared" si="408"/>
        <v>165</v>
      </c>
    </row>
    <row r="878" spans="1:22" ht="12">
      <c r="A878" s="180" t="str">
        <f t="shared" si="404"/>
        <v>LW2511080Drewnopodobne</v>
      </c>
      <c r="B878" s="217" t="s">
        <v>559</v>
      </c>
      <c r="C878" s="168" t="s">
        <v>432</v>
      </c>
      <c r="D878" s="204">
        <v>110</v>
      </c>
      <c r="E878" s="182">
        <v>80</v>
      </c>
      <c r="F878" s="219" t="s">
        <v>2662</v>
      </c>
      <c r="G878" s="206" t="str">
        <f t="shared" si="396"/>
        <v>47,24</v>
      </c>
      <c r="H878" s="206" t="str">
        <f t="shared" ref="H878" si="418">MID(G878,1,5)</f>
        <v>47,24</v>
      </c>
      <c r="I878" s="206">
        <f t="shared" ref="I878:I891" si="419">H878+3</f>
        <v>50.24</v>
      </c>
      <c r="J878" s="216"/>
      <c r="K878" s="207">
        <f t="shared" si="405"/>
        <v>737</v>
      </c>
      <c r="L878" s="214">
        <f t="shared" si="400"/>
        <v>737</v>
      </c>
      <c r="M878" s="209">
        <v>1</v>
      </c>
      <c r="N878" s="210">
        <v>60</v>
      </c>
      <c r="O878" s="211">
        <f t="shared" si="406"/>
        <v>797</v>
      </c>
      <c r="P878" s="212">
        <f t="shared" si="403"/>
        <v>797</v>
      </c>
      <c r="Q878" s="180"/>
      <c r="R878" s="180"/>
      <c r="S878" s="184">
        <v>16</v>
      </c>
      <c r="T878" s="184">
        <v>25</v>
      </c>
      <c r="U878" s="184">
        <f t="shared" si="407"/>
        <v>124</v>
      </c>
      <c r="V878" s="204">
        <f t="shared" si="408"/>
        <v>165</v>
      </c>
    </row>
    <row r="879" spans="1:22" ht="12">
      <c r="A879" s="180" t="str">
        <f t="shared" si="404"/>
        <v>LW2611080Drewnopodobne</v>
      </c>
      <c r="B879" s="217" t="s">
        <v>560</v>
      </c>
      <c r="C879" s="168" t="s">
        <v>432</v>
      </c>
      <c r="D879" s="204">
        <v>110</v>
      </c>
      <c r="E879" s="182">
        <v>80</v>
      </c>
      <c r="F879" s="219" t="s">
        <v>2663</v>
      </c>
      <c r="G879" s="206" t="str">
        <f t="shared" si="396"/>
        <v>49,33</v>
      </c>
      <c r="H879" s="206" t="str">
        <f t="shared" ref="H879" si="420">MID(G879,1,5)</f>
        <v>49,33</v>
      </c>
      <c r="I879" s="206">
        <f t="shared" si="419"/>
        <v>52.33</v>
      </c>
      <c r="J879" s="216"/>
      <c r="K879" s="207">
        <f t="shared" si="405"/>
        <v>852.5</v>
      </c>
      <c r="L879" s="214">
        <f t="shared" si="400"/>
        <v>853</v>
      </c>
      <c r="M879" s="209">
        <v>1</v>
      </c>
      <c r="N879" s="210">
        <v>60</v>
      </c>
      <c r="O879" s="211">
        <f t="shared" si="406"/>
        <v>913</v>
      </c>
      <c r="P879" s="212">
        <f t="shared" si="403"/>
        <v>913</v>
      </c>
      <c r="Q879" s="180"/>
      <c r="R879" s="180"/>
      <c r="S879" s="184">
        <v>16</v>
      </c>
      <c r="T879" s="184">
        <v>25</v>
      </c>
      <c r="U879" s="184">
        <f t="shared" si="407"/>
        <v>124</v>
      </c>
      <c r="V879" s="204">
        <f t="shared" si="408"/>
        <v>165</v>
      </c>
    </row>
    <row r="880" spans="1:22" ht="12">
      <c r="A880" s="180" t="str">
        <f t="shared" si="404"/>
        <v>LW2711080Drewnopodobne</v>
      </c>
      <c r="B880" s="217" t="s">
        <v>1738</v>
      </c>
      <c r="C880" s="168" t="s">
        <v>432</v>
      </c>
      <c r="D880" s="204">
        <v>110</v>
      </c>
      <c r="E880" s="182">
        <v>80</v>
      </c>
      <c r="F880" s="219" t="s">
        <v>2664</v>
      </c>
      <c r="G880" s="206" t="str">
        <f t="shared" si="396"/>
        <v>50,98</v>
      </c>
      <c r="H880" s="206" t="str">
        <f t="shared" ref="H880" si="421">MID(G880,1,5)</f>
        <v>50,98</v>
      </c>
      <c r="I880" s="206">
        <f t="shared" si="419"/>
        <v>53.98</v>
      </c>
      <c r="J880" s="216"/>
      <c r="K880" s="207">
        <f t="shared" si="405"/>
        <v>830.5</v>
      </c>
      <c r="L880" s="214">
        <f t="shared" si="400"/>
        <v>831</v>
      </c>
      <c r="M880" s="209">
        <v>1</v>
      </c>
      <c r="N880" s="210">
        <v>60</v>
      </c>
      <c r="O880" s="211">
        <f t="shared" si="406"/>
        <v>891</v>
      </c>
      <c r="P880" s="212">
        <f t="shared" si="403"/>
        <v>891</v>
      </c>
      <c r="Q880" s="180"/>
      <c r="R880" s="180"/>
      <c r="S880" s="184">
        <v>16</v>
      </c>
      <c r="T880" s="184">
        <v>25</v>
      </c>
      <c r="U880" s="184">
        <f t="shared" si="407"/>
        <v>124</v>
      </c>
      <c r="V880" s="204">
        <f t="shared" si="408"/>
        <v>165</v>
      </c>
    </row>
    <row r="881" spans="1:35" ht="12">
      <c r="A881" s="180" t="str">
        <f t="shared" si="404"/>
        <v>LW2811080Drewnopodobne</v>
      </c>
      <c r="B881" s="217" t="s">
        <v>1739</v>
      </c>
      <c r="C881" s="168" t="s">
        <v>432</v>
      </c>
      <c r="D881" s="204">
        <v>110</v>
      </c>
      <c r="E881" s="182">
        <v>80</v>
      </c>
      <c r="F881" s="219" t="s">
        <v>2241</v>
      </c>
      <c r="G881" s="206" t="str">
        <f t="shared" si="396"/>
        <v>53,23</v>
      </c>
      <c r="H881" s="206" t="str">
        <f t="shared" ref="H881" si="422">MID(G881,1,5)</f>
        <v>53,23</v>
      </c>
      <c r="I881" s="206">
        <f t="shared" si="419"/>
        <v>56.23</v>
      </c>
      <c r="J881" s="216"/>
      <c r="K881" s="207">
        <f t="shared" si="405"/>
        <v>966.5</v>
      </c>
      <c r="L881" s="214">
        <f t="shared" si="400"/>
        <v>967</v>
      </c>
      <c r="M881" s="209">
        <v>1</v>
      </c>
      <c r="N881" s="210">
        <v>60</v>
      </c>
      <c r="O881" s="211">
        <f t="shared" si="406"/>
        <v>1027</v>
      </c>
      <c r="P881" s="212">
        <f t="shared" si="403"/>
        <v>1027</v>
      </c>
      <c r="Q881" s="180"/>
      <c r="R881" s="180"/>
      <c r="S881" s="184">
        <v>16</v>
      </c>
      <c r="T881" s="184">
        <v>25</v>
      </c>
      <c r="U881" s="184">
        <f t="shared" si="407"/>
        <v>124</v>
      </c>
      <c r="V881" s="204">
        <f t="shared" si="408"/>
        <v>165</v>
      </c>
    </row>
    <row r="882" spans="1:35" ht="12">
      <c r="A882" s="180" t="str">
        <f t="shared" si="404"/>
        <v>LW2911080Drewnopodobne</v>
      </c>
      <c r="B882" s="217" t="s">
        <v>1740</v>
      </c>
      <c r="C882" s="168" t="s">
        <v>432</v>
      </c>
      <c r="D882" s="204">
        <v>110</v>
      </c>
      <c r="E882" s="182">
        <v>80</v>
      </c>
      <c r="F882" s="219" t="s">
        <v>2665</v>
      </c>
      <c r="G882" s="206" t="str">
        <f t="shared" ref="G882:G891" si="423">LEFT(F882,FIND("kg",F882)-2)</f>
        <v>56,99</v>
      </c>
      <c r="H882" s="206" t="str">
        <f t="shared" ref="H882" si="424">MID(G882,1,5)</f>
        <v>56,99</v>
      </c>
      <c r="I882" s="206">
        <f t="shared" si="419"/>
        <v>59.99</v>
      </c>
      <c r="J882" s="216"/>
      <c r="K882" s="207">
        <f t="shared" si="405"/>
        <v>913</v>
      </c>
      <c r="L882" s="214">
        <f t="shared" si="400"/>
        <v>913</v>
      </c>
      <c r="M882" s="209">
        <v>1</v>
      </c>
      <c r="N882" s="210">
        <v>60</v>
      </c>
      <c r="O882" s="211">
        <f t="shared" si="406"/>
        <v>973</v>
      </c>
      <c r="P882" s="212">
        <f t="shared" si="403"/>
        <v>973</v>
      </c>
      <c r="Q882" s="180"/>
      <c r="R882" s="180"/>
      <c r="S882" s="184">
        <v>16</v>
      </c>
      <c r="T882" s="184">
        <v>25</v>
      </c>
      <c r="U882" s="184">
        <f t="shared" si="407"/>
        <v>124</v>
      </c>
      <c r="V882" s="204">
        <f t="shared" si="408"/>
        <v>165</v>
      </c>
    </row>
    <row r="883" spans="1:35" ht="12">
      <c r="A883" s="180" t="str">
        <f t="shared" si="404"/>
        <v>LW3011080Drewnopodobne</v>
      </c>
      <c r="B883" s="217" t="s">
        <v>1742</v>
      </c>
      <c r="C883" s="168" t="s">
        <v>432</v>
      </c>
      <c r="D883" s="204">
        <v>110</v>
      </c>
      <c r="E883" s="182">
        <v>80</v>
      </c>
      <c r="F883" s="219" t="s">
        <v>2666</v>
      </c>
      <c r="G883" s="206" t="str">
        <f t="shared" si="423"/>
        <v>59,24</v>
      </c>
      <c r="H883" s="206" t="str">
        <f t="shared" ref="H883" si="425">MID(G883,1,5)</f>
        <v>59,24</v>
      </c>
      <c r="I883" s="206">
        <f t="shared" si="419"/>
        <v>62.24</v>
      </c>
      <c r="J883" s="216"/>
      <c r="K883" s="207">
        <f t="shared" si="405"/>
        <v>1090</v>
      </c>
      <c r="L883" s="214">
        <f t="shared" si="400"/>
        <v>1090</v>
      </c>
      <c r="M883" s="209">
        <v>1</v>
      </c>
      <c r="N883" s="210">
        <v>60</v>
      </c>
      <c r="O883" s="211">
        <f t="shared" si="406"/>
        <v>1150</v>
      </c>
      <c r="P883" s="212">
        <f t="shared" si="403"/>
        <v>1150</v>
      </c>
      <c r="Q883" s="180"/>
      <c r="R883" s="180"/>
      <c r="S883" s="184">
        <v>16</v>
      </c>
      <c r="T883" s="184">
        <v>25</v>
      </c>
      <c r="U883" s="184">
        <f t="shared" si="407"/>
        <v>124</v>
      </c>
      <c r="V883" s="204">
        <f t="shared" si="408"/>
        <v>165</v>
      </c>
    </row>
    <row r="884" spans="1:35" ht="13.5" customHeight="1">
      <c r="A884" s="180" t="str">
        <f t="shared" si="404"/>
        <v>LW3111080Drewnopodobne</v>
      </c>
      <c r="B884" s="217" t="s">
        <v>1743</v>
      </c>
      <c r="C884" s="168" t="s">
        <v>432</v>
      </c>
      <c r="D884" s="204">
        <v>110</v>
      </c>
      <c r="E884" s="182">
        <v>80</v>
      </c>
      <c r="F884" s="219" t="s">
        <v>1851</v>
      </c>
      <c r="G884" s="206" t="str">
        <f t="shared" si="423"/>
        <v>61,53</v>
      </c>
      <c r="H884" s="206" t="str">
        <f t="shared" ref="H884" si="426">MID(G884,1,5)</f>
        <v>61,53</v>
      </c>
      <c r="I884" s="206">
        <f t="shared" si="419"/>
        <v>64.53</v>
      </c>
      <c r="J884" s="182"/>
      <c r="K884" s="207">
        <f t="shared" si="405"/>
        <v>1063</v>
      </c>
      <c r="L884" s="214">
        <f t="shared" si="400"/>
        <v>1063</v>
      </c>
      <c r="M884" s="209">
        <v>1</v>
      </c>
      <c r="N884" s="210">
        <v>60</v>
      </c>
      <c r="O884" s="211">
        <f t="shared" si="406"/>
        <v>1123</v>
      </c>
      <c r="P884" s="212">
        <f t="shared" si="403"/>
        <v>1123</v>
      </c>
      <c r="Q884" s="180"/>
      <c r="R884" s="180"/>
      <c r="S884" s="184">
        <v>16</v>
      </c>
      <c r="T884" s="184">
        <v>25</v>
      </c>
      <c r="U884" s="184">
        <f t="shared" si="407"/>
        <v>124</v>
      </c>
      <c r="V884" s="204">
        <f t="shared" si="408"/>
        <v>165</v>
      </c>
    </row>
    <row r="885" spans="1:35" ht="12">
      <c r="A885" s="180" t="str">
        <f t="shared" si="404"/>
        <v>LW3211080Drewnopodobne</v>
      </c>
      <c r="B885" s="217" t="s">
        <v>1744</v>
      </c>
      <c r="C885" s="168" t="s">
        <v>432</v>
      </c>
      <c r="D885" s="204">
        <v>110</v>
      </c>
      <c r="E885" s="182">
        <v>80</v>
      </c>
      <c r="F885" s="219" t="s">
        <v>2667</v>
      </c>
      <c r="G885" s="206" t="str">
        <f t="shared" si="423"/>
        <v>63,78</v>
      </c>
      <c r="H885" s="206" t="str">
        <f t="shared" ref="H885" si="427">MID(G885,1,5)</f>
        <v>63,78</v>
      </c>
      <c r="I885" s="206">
        <f t="shared" si="419"/>
        <v>66.78</v>
      </c>
      <c r="J885" s="216"/>
      <c r="K885" s="207">
        <f t="shared" si="405"/>
        <v>1202</v>
      </c>
      <c r="L885" s="214">
        <f t="shared" si="400"/>
        <v>1202</v>
      </c>
      <c r="M885" s="209">
        <v>1</v>
      </c>
      <c r="N885" s="210">
        <v>60</v>
      </c>
      <c r="O885" s="211">
        <f t="shared" si="406"/>
        <v>1262</v>
      </c>
      <c r="P885" s="212">
        <f t="shared" si="403"/>
        <v>1262</v>
      </c>
      <c r="Q885" s="180"/>
      <c r="R885" s="180"/>
      <c r="S885" s="184">
        <v>16</v>
      </c>
      <c r="T885" s="184">
        <v>25</v>
      </c>
      <c r="U885" s="184">
        <f t="shared" si="407"/>
        <v>124</v>
      </c>
      <c r="V885" s="204">
        <f t="shared" si="408"/>
        <v>165</v>
      </c>
    </row>
    <row r="886" spans="1:35" ht="12">
      <c r="A886" s="180" t="str">
        <f t="shared" si="404"/>
        <v>LW3311080Drewnopodobne</v>
      </c>
      <c r="B886" s="217" t="s">
        <v>1745</v>
      </c>
      <c r="C886" s="168" t="s">
        <v>432</v>
      </c>
      <c r="D886" s="204">
        <v>110</v>
      </c>
      <c r="E886" s="182">
        <v>80</v>
      </c>
      <c r="F886" s="219" t="s">
        <v>2668</v>
      </c>
      <c r="G886" s="206" t="str">
        <f t="shared" si="423"/>
        <v>65,6</v>
      </c>
      <c r="H886" s="206" t="str">
        <f t="shared" ref="H886" si="428">MID(G886,1,5)</f>
        <v>65,6</v>
      </c>
      <c r="I886" s="206">
        <f t="shared" si="419"/>
        <v>68.599999999999994</v>
      </c>
      <c r="J886" s="216"/>
      <c r="K886" s="207">
        <f t="shared" si="405"/>
        <v>1040.5</v>
      </c>
      <c r="L886" s="214">
        <f t="shared" si="400"/>
        <v>1041</v>
      </c>
      <c r="M886" s="209">
        <v>1</v>
      </c>
      <c r="N886" s="210">
        <v>60</v>
      </c>
      <c r="O886" s="211">
        <f t="shared" si="406"/>
        <v>1101</v>
      </c>
      <c r="P886" s="212">
        <f t="shared" si="403"/>
        <v>1101</v>
      </c>
      <c r="Q886" s="180"/>
      <c r="R886" s="180"/>
      <c r="S886" s="184">
        <v>16</v>
      </c>
      <c r="T886" s="184">
        <v>25</v>
      </c>
      <c r="U886" s="184">
        <f t="shared" si="407"/>
        <v>124</v>
      </c>
      <c r="V886" s="204">
        <f t="shared" si="408"/>
        <v>165</v>
      </c>
    </row>
    <row r="887" spans="1:35" ht="12">
      <c r="A887" s="180" t="str">
        <f t="shared" si="404"/>
        <v>LW3411080Drewnopodobne</v>
      </c>
      <c r="B887" s="217" t="s">
        <v>1746</v>
      </c>
      <c r="C887" s="168" t="s">
        <v>432</v>
      </c>
      <c r="D887" s="204">
        <v>110</v>
      </c>
      <c r="E887" s="182">
        <v>80</v>
      </c>
      <c r="F887" s="219" t="s">
        <v>2669</v>
      </c>
      <c r="G887" s="206" t="str">
        <f t="shared" si="423"/>
        <v>64,2</v>
      </c>
      <c r="H887" s="206" t="str">
        <f t="shared" ref="H887" si="429">MID(G887,1,5)</f>
        <v>64,2</v>
      </c>
      <c r="I887" s="206">
        <f t="shared" si="419"/>
        <v>67.2</v>
      </c>
      <c r="J887" s="216"/>
      <c r="K887" s="207">
        <f t="shared" si="405"/>
        <v>1208.5</v>
      </c>
      <c r="L887" s="214">
        <f t="shared" si="400"/>
        <v>1209</v>
      </c>
      <c r="M887" s="209">
        <v>1</v>
      </c>
      <c r="N887" s="210">
        <v>60</v>
      </c>
      <c r="O887" s="211">
        <f t="shared" si="406"/>
        <v>1269</v>
      </c>
      <c r="P887" s="212">
        <f t="shared" si="403"/>
        <v>1269</v>
      </c>
      <c r="Q887" s="180"/>
      <c r="R887" s="180"/>
      <c r="S887" s="184">
        <v>16</v>
      </c>
      <c r="T887" s="184">
        <v>25</v>
      </c>
      <c r="U887" s="184">
        <f t="shared" si="407"/>
        <v>124</v>
      </c>
      <c r="V887" s="204">
        <f t="shared" si="408"/>
        <v>165</v>
      </c>
    </row>
    <row r="888" spans="1:35" ht="12">
      <c r="A888" s="180" t="str">
        <f t="shared" si="404"/>
        <v>LW3511080Drewnopodobne</v>
      </c>
      <c r="B888" s="217" t="s">
        <v>1747</v>
      </c>
      <c r="C888" s="168" t="s">
        <v>432</v>
      </c>
      <c r="D888" s="204">
        <v>110</v>
      </c>
      <c r="E888" s="182">
        <v>80</v>
      </c>
      <c r="F888" s="219" t="s">
        <v>2670</v>
      </c>
      <c r="G888" s="206" t="str">
        <f t="shared" si="423"/>
        <v>57,57</v>
      </c>
      <c r="H888" s="206" t="str">
        <f t="shared" ref="H888" si="430">MID(G888,1,5)</f>
        <v>57,57</v>
      </c>
      <c r="I888" s="206">
        <f t="shared" si="419"/>
        <v>60.57</v>
      </c>
      <c r="J888" s="216"/>
      <c r="K888" s="207">
        <f t="shared" si="405"/>
        <v>846</v>
      </c>
      <c r="L888" s="214">
        <f t="shared" si="400"/>
        <v>846</v>
      </c>
      <c r="M888" s="209">
        <v>1</v>
      </c>
      <c r="N888" s="210">
        <v>60</v>
      </c>
      <c r="O888" s="211">
        <f t="shared" si="406"/>
        <v>906</v>
      </c>
      <c r="P888" s="212">
        <f t="shared" si="403"/>
        <v>906</v>
      </c>
      <c r="Q888" s="180"/>
      <c r="R888" s="180"/>
      <c r="S888" s="184">
        <v>16</v>
      </c>
      <c r="T888" s="184">
        <v>25</v>
      </c>
      <c r="U888" s="184">
        <f t="shared" si="407"/>
        <v>124</v>
      </c>
      <c r="V888" s="204">
        <f t="shared" si="408"/>
        <v>165</v>
      </c>
    </row>
    <row r="889" spans="1:35" ht="12">
      <c r="A889" s="180" t="str">
        <f t="shared" si="404"/>
        <v>LW3611080Drewnopodobne</v>
      </c>
      <c r="B889" s="217" t="s">
        <v>1748</v>
      </c>
      <c r="C889" s="168" t="s">
        <v>432</v>
      </c>
      <c r="D889" s="204">
        <v>110</v>
      </c>
      <c r="E889" s="182">
        <v>80</v>
      </c>
      <c r="F889" s="219" t="s">
        <v>2671</v>
      </c>
      <c r="G889" s="206" t="str">
        <f t="shared" si="423"/>
        <v>59,81</v>
      </c>
      <c r="H889" s="206" t="str">
        <f t="shared" ref="H889" si="431">MID(G889,1,5)</f>
        <v>59,81</v>
      </c>
      <c r="I889" s="206">
        <f t="shared" si="419"/>
        <v>62.81</v>
      </c>
      <c r="J889" s="216"/>
      <c r="K889" s="207">
        <f t="shared" si="405"/>
        <v>985.5</v>
      </c>
      <c r="L889" s="214">
        <f t="shared" si="400"/>
        <v>986</v>
      </c>
      <c r="M889" s="209">
        <v>1</v>
      </c>
      <c r="N889" s="210">
        <v>60</v>
      </c>
      <c r="O889" s="211">
        <f t="shared" si="406"/>
        <v>1046</v>
      </c>
      <c r="P889" s="212">
        <f t="shared" si="403"/>
        <v>1046</v>
      </c>
      <c r="Q889" s="180"/>
      <c r="R889" s="180"/>
      <c r="S889" s="184">
        <v>16</v>
      </c>
      <c r="T889" s="184">
        <v>25</v>
      </c>
      <c r="U889" s="184">
        <f t="shared" si="407"/>
        <v>124</v>
      </c>
      <c r="V889" s="204">
        <f t="shared" si="408"/>
        <v>165</v>
      </c>
    </row>
    <row r="890" spans="1:35" ht="12">
      <c r="A890" s="180" t="str">
        <f t="shared" si="404"/>
        <v>LW3711080Drewnopodobne</v>
      </c>
      <c r="B890" s="217" t="s">
        <v>1907</v>
      </c>
      <c r="C890" s="168" t="s">
        <v>432</v>
      </c>
      <c r="D890" s="204">
        <v>110</v>
      </c>
      <c r="E890" s="182">
        <v>80</v>
      </c>
      <c r="F890" s="219" t="s">
        <v>2672</v>
      </c>
      <c r="G890" s="206" t="str">
        <f t="shared" si="423"/>
        <v>58,34</v>
      </c>
      <c r="H890" s="206" t="str">
        <f t="shared" ref="H890" si="432">MID(G890,1,5)</f>
        <v>58,34</v>
      </c>
      <c r="I890" s="206">
        <f t="shared" si="419"/>
        <v>61.34</v>
      </c>
      <c r="J890" s="216"/>
      <c r="K890" s="207">
        <f t="shared" si="405"/>
        <v>786.5</v>
      </c>
      <c r="L890" s="214">
        <f t="shared" si="400"/>
        <v>787</v>
      </c>
      <c r="M890" s="209">
        <v>1</v>
      </c>
      <c r="N890" s="210">
        <v>60</v>
      </c>
      <c r="O890" s="211">
        <f t="shared" si="406"/>
        <v>847</v>
      </c>
      <c r="P890" s="212">
        <f t="shared" si="403"/>
        <v>847</v>
      </c>
      <c r="Q890" s="180"/>
      <c r="R890" s="180"/>
      <c r="S890" s="184">
        <v>16</v>
      </c>
      <c r="T890" s="184">
        <v>25</v>
      </c>
      <c r="U890" s="184">
        <f t="shared" si="407"/>
        <v>124</v>
      </c>
      <c r="V890" s="204">
        <f t="shared" si="408"/>
        <v>165</v>
      </c>
    </row>
    <row r="891" spans="1:35" s="199" customFormat="1" ht="12">
      <c r="A891" s="180" t="str">
        <f t="shared" si="404"/>
        <v>LW3811080Drewnopodobne</v>
      </c>
      <c r="B891" s="217" t="s">
        <v>1978</v>
      </c>
      <c r="C891" s="168" t="s">
        <v>432</v>
      </c>
      <c r="D891" s="204">
        <v>110</v>
      </c>
      <c r="E891" s="182">
        <v>80</v>
      </c>
      <c r="F891" s="219" t="s">
        <v>2673</v>
      </c>
      <c r="G891" s="206" t="str">
        <f t="shared" si="423"/>
        <v>57,24</v>
      </c>
      <c r="H891" s="206" t="str">
        <f t="shared" ref="H891" si="433">MID(G891,1,5)</f>
        <v>57,24</v>
      </c>
      <c r="I891" s="206">
        <f t="shared" si="419"/>
        <v>60.24</v>
      </c>
      <c r="J891" s="216"/>
      <c r="K891" s="207">
        <f t="shared" si="405"/>
        <v>906</v>
      </c>
      <c r="L891" s="214">
        <f t="shared" si="400"/>
        <v>906</v>
      </c>
      <c r="M891" s="209">
        <v>1</v>
      </c>
      <c r="N891" s="210">
        <v>60</v>
      </c>
      <c r="O891" s="211">
        <f t="shared" si="406"/>
        <v>966</v>
      </c>
      <c r="P891" s="212">
        <f t="shared" si="403"/>
        <v>966</v>
      </c>
      <c r="Q891" s="180"/>
      <c r="R891" s="180"/>
      <c r="S891" s="184">
        <v>16</v>
      </c>
      <c r="T891" s="184">
        <v>25</v>
      </c>
      <c r="U891" s="184">
        <f t="shared" si="407"/>
        <v>124</v>
      </c>
      <c r="V891" s="204">
        <f t="shared" si="408"/>
        <v>165</v>
      </c>
    </row>
    <row r="892" spans="1:35" ht="12">
      <c r="A892" s="221" t="str">
        <f t="shared" ref="A892:A928" si="434">CONCATENATE(B892,D892,E892,C892)</f>
        <v>LW duble 1 12050Podstawowy</v>
      </c>
      <c r="B892" s="203" t="s">
        <v>90</v>
      </c>
      <c r="C892" s="168" t="s">
        <v>431</v>
      </c>
      <c r="D892" s="204">
        <v>120</v>
      </c>
      <c r="E892" s="182">
        <v>50</v>
      </c>
      <c r="F892" s="219" t="s">
        <v>2747</v>
      </c>
      <c r="G892" s="206" t="str">
        <f t="shared" ref="G892:G928" si="435">LEFT(F892,FIND("kg",F892)-2)</f>
        <v>39,22</v>
      </c>
      <c r="H892" s="206" t="str">
        <f t="shared" ref="H892:H954" si="436">MID(G892,1,5)</f>
        <v>39,22</v>
      </c>
      <c r="I892" s="206">
        <f t="shared" ref="I892" si="437">H892+3</f>
        <v>42.22</v>
      </c>
      <c r="J892" s="219" t="s">
        <v>2812</v>
      </c>
      <c r="K892" s="207" t="str">
        <f t="shared" ref="K892:K928" si="438">LEFT(J892,FIND("zł",J892)-2)</f>
        <v>670,98</v>
      </c>
      <c r="L892" s="208">
        <f t="shared" ref="L892:L928" si="439">ROUNDUP(K892,0)</f>
        <v>671</v>
      </c>
      <c r="M892" s="209">
        <v>1.25</v>
      </c>
      <c r="N892" s="210">
        <v>60</v>
      </c>
      <c r="O892" s="211">
        <f t="shared" ref="O892:O928" si="440">L892*M892+N892</f>
        <v>898.75</v>
      </c>
      <c r="P892" s="212">
        <f>INT(O892)</f>
        <v>898</v>
      </c>
      <c r="Q892" s="180"/>
      <c r="R892" s="180"/>
      <c r="S892" s="184">
        <v>16</v>
      </c>
      <c r="T892" s="184">
        <v>14</v>
      </c>
      <c r="U892" s="184">
        <f t="shared" ref="U892:U928" si="441">IF(I892&lt;=$AA$6,$AB$5,IF(I892&lt;=$AA$16,$AB$7,IF(I892&lt;=$AA$18,$AB$17,IF(I892&lt;=$AA$20,AB$19,$AB$21))))</f>
        <v>79</v>
      </c>
      <c r="V892" s="204">
        <f t="shared" ref="V892:V928" si="442">SUM(S892:U892)</f>
        <v>109</v>
      </c>
      <c r="Y892" s="199"/>
      <c r="Z892" s="199"/>
      <c r="AA892" s="201"/>
      <c r="AB892" s="202"/>
      <c r="AC892" s="199"/>
      <c r="AD892" s="202"/>
      <c r="AE892" s="199"/>
      <c r="AF892" s="199"/>
      <c r="AG892" s="199"/>
      <c r="AH892" s="199"/>
      <c r="AI892" s="199"/>
    </row>
    <row r="893" spans="1:35" ht="12">
      <c r="A893" s="180" t="str">
        <f t="shared" si="434"/>
        <v>LW duble 212050Podstawowy</v>
      </c>
      <c r="B893" s="203" t="s">
        <v>1749</v>
      </c>
      <c r="C893" s="168" t="s">
        <v>431</v>
      </c>
      <c r="D893" s="204">
        <v>120</v>
      </c>
      <c r="E893" s="182">
        <v>50</v>
      </c>
      <c r="F893" s="219" t="s">
        <v>2748</v>
      </c>
      <c r="G893" s="206" t="str">
        <f t="shared" si="435"/>
        <v>39,35</v>
      </c>
      <c r="H893" s="206" t="str">
        <f t="shared" si="436"/>
        <v>39,35</v>
      </c>
      <c r="I893" s="206">
        <f t="shared" ref="I893:I912" si="443">H893+3</f>
        <v>42.35</v>
      </c>
      <c r="J893" s="219" t="s">
        <v>2813</v>
      </c>
      <c r="K893" s="207" t="str">
        <f t="shared" si="438"/>
        <v>780,57</v>
      </c>
      <c r="L893" s="208">
        <f t="shared" si="439"/>
        <v>781</v>
      </c>
      <c r="M893" s="209">
        <v>1</v>
      </c>
      <c r="N893" s="210">
        <v>60</v>
      </c>
      <c r="O893" s="211">
        <f t="shared" si="440"/>
        <v>841</v>
      </c>
      <c r="P893" s="212">
        <f t="shared" ref="P893:P955" si="444">INT(O893)</f>
        <v>841</v>
      </c>
      <c r="Q893" s="180"/>
      <c r="R893" s="180"/>
      <c r="S893" s="184">
        <v>16</v>
      </c>
      <c r="T893" s="184">
        <v>14</v>
      </c>
      <c r="U893" s="184">
        <f t="shared" si="441"/>
        <v>79</v>
      </c>
      <c r="V893" s="204">
        <f t="shared" si="442"/>
        <v>109</v>
      </c>
      <c r="Y893" s="199"/>
      <c r="Z893" s="199"/>
      <c r="AA893" s="201"/>
      <c r="AB893" s="202"/>
      <c r="AC893" s="199"/>
      <c r="AD893" s="199"/>
      <c r="AE893" s="199"/>
      <c r="AF893" s="199"/>
      <c r="AG893" s="199"/>
      <c r="AH893" s="199"/>
      <c r="AI893" s="199"/>
    </row>
    <row r="894" spans="1:35" ht="12">
      <c r="A894" s="180" t="str">
        <f t="shared" si="434"/>
        <v>LW duble 312050Podstawowy</v>
      </c>
      <c r="B894" s="203" t="s">
        <v>1750</v>
      </c>
      <c r="C894" s="168" t="s">
        <v>431</v>
      </c>
      <c r="D894" s="204">
        <v>120</v>
      </c>
      <c r="E894" s="182">
        <v>50</v>
      </c>
      <c r="F894" s="219" t="s">
        <v>2749</v>
      </c>
      <c r="G894" s="206" t="str">
        <f t="shared" si="435"/>
        <v>43,55</v>
      </c>
      <c r="H894" s="206" t="str">
        <f t="shared" si="436"/>
        <v>43,55</v>
      </c>
      <c r="I894" s="206">
        <f t="shared" si="443"/>
        <v>46.55</v>
      </c>
      <c r="J894" s="219" t="s">
        <v>2814</v>
      </c>
      <c r="K894" s="207" t="str">
        <f t="shared" si="438"/>
        <v>983,79</v>
      </c>
      <c r="L894" s="208">
        <f t="shared" si="439"/>
        <v>984</v>
      </c>
      <c r="M894" s="209">
        <v>1</v>
      </c>
      <c r="N894" s="210">
        <v>60</v>
      </c>
      <c r="O894" s="211">
        <f t="shared" si="440"/>
        <v>1044</v>
      </c>
      <c r="P894" s="212">
        <f t="shared" si="444"/>
        <v>1044</v>
      </c>
      <c r="Q894" s="180"/>
      <c r="R894" s="180"/>
      <c r="S894" s="184">
        <v>16</v>
      </c>
      <c r="T894" s="184">
        <v>25</v>
      </c>
      <c r="U894" s="184">
        <f t="shared" si="441"/>
        <v>79</v>
      </c>
      <c r="V894" s="204">
        <f t="shared" si="442"/>
        <v>120</v>
      </c>
      <c r="Y894" s="199"/>
      <c r="Z894" s="199"/>
      <c r="AA894" s="201"/>
      <c r="AB894" s="202"/>
      <c r="AC894" s="199"/>
      <c r="AD894" s="199"/>
      <c r="AE894" s="199"/>
      <c r="AF894" s="199"/>
      <c r="AG894" s="199"/>
      <c r="AH894" s="199"/>
      <c r="AI894" s="199"/>
    </row>
    <row r="895" spans="1:35" ht="12">
      <c r="A895" s="180" t="str">
        <f t="shared" si="434"/>
        <v>LW1 12050Podstawowy</v>
      </c>
      <c r="B895" s="203" t="s">
        <v>93</v>
      </c>
      <c r="C895" s="168" t="s">
        <v>431</v>
      </c>
      <c r="D895" s="204">
        <v>120</v>
      </c>
      <c r="E895" s="182">
        <v>50</v>
      </c>
      <c r="F895" s="219" t="s">
        <v>2750</v>
      </c>
      <c r="G895" s="206" t="str">
        <f t="shared" si="435"/>
        <v>28,72</v>
      </c>
      <c r="H895" s="206" t="str">
        <f t="shared" si="436"/>
        <v>28,72</v>
      </c>
      <c r="I895" s="206">
        <f t="shared" si="443"/>
        <v>31.72</v>
      </c>
      <c r="J895" s="219" t="s">
        <v>2815</v>
      </c>
      <c r="K895" s="207" t="str">
        <f t="shared" si="438"/>
        <v>430,45</v>
      </c>
      <c r="L895" s="208">
        <f t="shared" si="439"/>
        <v>431</v>
      </c>
      <c r="M895" s="209">
        <v>1</v>
      </c>
      <c r="N895" s="210">
        <v>60</v>
      </c>
      <c r="O895" s="211">
        <f t="shared" si="440"/>
        <v>491</v>
      </c>
      <c r="P895" s="212">
        <f t="shared" si="444"/>
        <v>491</v>
      </c>
      <c r="Q895" s="180"/>
      <c r="R895" s="180"/>
      <c r="S895" s="184">
        <v>16</v>
      </c>
      <c r="T895" s="184">
        <v>25</v>
      </c>
      <c r="U895" s="184">
        <f t="shared" si="441"/>
        <v>69</v>
      </c>
      <c r="V895" s="204">
        <f t="shared" si="442"/>
        <v>110</v>
      </c>
      <c r="Y895" s="199"/>
      <c r="Z895" s="199"/>
      <c r="AA895" s="201"/>
      <c r="AB895" s="202"/>
      <c r="AC895" s="199"/>
      <c r="AD895" s="199"/>
      <c r="AE895" s="199"/>
      <c r="AF895" s="199"/>
      <c r="AG895" s="199"/>
      <c r="AH895" s="199"/>
      <c r="AI895" s="199"/>
    </row>
    <row r="896" spans="1:35" ht="12">
      <c r="A896" s="180" t="str">
        <f t="shared" si="434"/>
        <v>LW2 12050Podstawowy</v>
      </c>
      <c r="B896" s="203" t="s">
        <v>104</v>
      </c>
      <c r="C896" s="168" t="s">
        <v>431</v>
      </c>
      <c r="D896" s="204">
        <v>120</v>
      </c>
      <c r="E896" s="182">
        <v>50</v>
      </c>
      <c r="F896" s="219" t="s">
        <v>2751</v>
      </c>
      <c r="G896" s="206" t="str">
        <f t="shared" si="435"/>
        <v>30,09</v>
      </c>
      <c r="H896" s="206" t="str">
        <f t="shared" si="436"/>
        <v>30,09</v>
      </c>
      <c r="I896" s="206">
        <f t="shared" si="443"/>
        <v>33.090000000000003</v>
      </c>
      <c r="J896" s="219" t="s">
        <v>2816</v>
      </c>
      <c r="K896" s="207" t="str">
        <f t="shared" si="438"/>
        <v>476,24</v>
      </c>
      <c r="L896" s="208">
        <f t="shared" si="439"/>
        <v>477</v>
      </c>
      <c r="M896" s="209">
        <v>1</v>
      </c>
      <c r="N896" s="210">
        <v>60</v>
      </c>
      <c r="O896" s="211">
        <f t="shared" si="440"/>
        <v>537</v>
      </c>
      <c r="P896" s="212">
        <f t="shared" si="444"/>
        <v>537</v>
      </c>
      <c r="Q896" s="180"/>
      <c r="R896" s="180"/>
      <c r="S896" s="184">
        <v>16</v>
      </c>
      <c r="T896" s="184">
        <v>25</v>
      </c>
      <c r="U896" s="184">
        <f t="shared" si="441"/>
        <v>69</v>
      </c>
      <c r="V896" s="204">
        <f t="shared" si="442"/>
        <v>110</v>
      </c>
      <c r="Y896" s="199"/>
      <c r="Z896" s="199"/>
      <c r="AA896" s="199"/>
      <c r="AB896" s="199"/>
      <c r="AC896" s="199"/>
      <c r="AD896" s="199"/>
      <c r="AE896" s="199"/>
      <c r="AF896" s="199"/>
      <c r="AG896" s="199"/>
      <c r="AH896" s="199"/>
      <c r="AI896" s="199"/>
    </row>
    <row r="897" spans="1:35" ht="12">
      <c r="A897" s="180" t="str">
        <f t="shared" si="434"/>
        <v>LW3 12050Podstawowy</v>
      </c>
      <c r="B897" s="203" t="s">
        <v>106</v>
      </c>
      <c r="C897" s="168" t="s">
        <v>431</v>
      </c>
      <c r="D897" s="204">
        <v>120</v>
      </c>
      <c r="E897" s="182">
        <v>50</v>
      </c>
      <c r="F897" s="219" t="s">
        <v>2752</v>
      </c>
      <c r="G897" s="206" t="str">
        <f t="shared" si="435"/>
        <v>30,26</v>
      </c>
      <c r="H897" s="206" t="str">
        <f t="shared" si="436"/>
        <v>30,26</v>
      </c>
      <c r="I897" s="206">
        <f t="shared" si="443"/>
        <v>33.260000000000005</v>
      </c>
      <c r="J897" s="219" t="s">
        <v>2817</v>
      </c>
      <c r="K897" s="207" t="str">
        <f t="shared" si="438"/>
        <v>491,66</v>
      </c>
      <c r="L897" s="208">
        <f t="shared" si="439"/>
        <v>492</v>
      </c>
      <c r="M897" s="209">
        <v>1.08</v>
      </c>
      <c r="N897" s="210">
        <v>60</v>
      </c>
      <c r="O897" s="211">
        <f t="shared" si="440"/>
        <v>591.36</v>
      </c>
      <c r="P897" s="212">
        <f t="shared" si="444"/>
        <v>591</v>
      </c>
      <c r="Q897" s="180"/>
      <c r="R897" s="180"/>
      <c r="S897" s="184">
        <v>16</v>
      </c>
      <c r="T897" s="184">
        <v>25</v>
      </c>
      <c r="U897" s="184">
        <f t="shared" si="441"/>
        <v>69</v>
      </c>
      <c r="V897" s="204">
        <f t="shared" si="442"/>
        <v>110</v>
      </c>
      <c r="Y897" s="199"/>
      <c r="Z897" s="199"/>
      <c r="AA897" s="199"/>
      <c r="AB897" s="199"/>
      <c r="AC897" s="199"/>
      <c r="AD897" s="199"/>
      <c r="AE897" s="199"/>
      <c r="AF897" s="199"/>
      <c r="AG897" s="199"/>
      <c r="AH897" s="199"/>
      <c r="AI897" s="199"/>
    </row>
    <row r="898" spans="1:35" ht="12">
      <c r="A898" s="180" t="str">
        <f t="shared" si="434"/>
        <v>LW4 12050Podstawowy</v>
      </c>
      <c r="B898" s="203" t="s">
        <v>107</v>
      </c>
      <c r="C898" s="168" t="s">
        <v>431</v>
      </c>
      <c r="D898" s="204">
        <v>120</v>
      </c>
      <c r="E898" s="182">
        <v>50</v>
      </c>
      <c r="F898" s="219" t="s">
        <v>1921</v>
      </c>
      <c r="G898" s="206" t="str">
        <f t="shared" si="435"/>
        <v>33,69</v>
      </c>
      <c r="H898" s="206" t="str">
        <f t="shared" si="436"/>
        <v>33,69</v>
      </c>
      <c r="I898" s="206">
        <f t="shared" si="443"/>
        <v>36.69</v>
      </c>
      <c r="J898" s="219" t="s">
        <v>2818</v>
      </c>
      <c r="K898" s="207" t="str">
        <f t="shared" si="438"/>
        <v>565,36</v>
      </c>
      <c r="L898" s="208">
        <f t="shared" si="439"/>
        <v>566</v>
      </c>
      <c r="M898" s="209">
        <v>1</v>
      </c>
      <c r="N898" s="210">
        <v>60</v>
      </c>
      <c r="O898" s="211">
        <f t="shared" si="440"/>
        <v>626</v>
      </c>
      <c r="P898" s="212">
        <f t="shared" si="444"/>
        <v>626</v>
      </c>
      <c r="Q898" s="180"/>
      <c r="R898" s="180"/>
      <c r="S898" s="184">
        <v>16</v>
      </c>
      <c r="T898" s="184">
        <v>25</v>
      </c>
      <c r="U898" s="184">
        <f t="shared" si="441"/>
        <v>69</v>
      </c>
      <c r="V898" s="204">
        <f t="shared" si="442"/>
        <v>110</v>
      </c>
      <c r="Y898" s="199"/>
      <c r="Z898" s="199"/>
      <c r="AA898" s="199"/>
      <c r="AB898" s="199"/>
      <c r="AC898" s="199"/>
      <c r="AD898" s="199"/>
      <c r="AE898" s="199"/>
      <c r="AF898" s="199"/>
      <c r="AG898" s="199"/>
      <c r="AH898" s="199"/>
      <c r="AI898" s="199"/>
    </row>
    <row r="899" spans="1:35" ht="12">
      <c r="A899" s="180" t="str">
        <f t="shared" si="434"/>
        <v>LW5 12050Podstawowy</v>
      </c>
      <c r="B899" s="203" t="s">
        <v>108</v>
      </c>
      <c r="C899" s="168" t="s">
        <v>431</v>
      </c>
      <c r="D899" s="204">
        <v>120</v>
      </c>
      <c r="E899" s="182">
        <v>50</v>
      </c>
      <c r="F899" s="219" t="s">
        <v>2753</v>
      </c>
      <c r="G899" s="206" t="str">
        <f t="shared" si="435"/>
        <v>34,67</v>
      </c>
      <c r="H899" s="206" t="str">
        <f t="shared" si="436"/>
        <v>34,67</v>
      </c>
      <c r="I899" s="206">
        <f t="shared" si="443"/>
        <v>37.67</v>
      </c>
      <c r="J899" s="219" t="s">
        <v>2819</v>
      </c>
      <c r="K899" s="207" t="str">
        <f t="shared" si="438"/>
        <v>600,29</v>
      </c>
      <c r="L899" s="208">
        <f t="shared" si="439"/>
        <v>601</v>
      </c>
      <c r="M899" s="209">
        <v>1</v>
      </c>
      <c r="N899" s="210">
        <v>60</v>
      </c>
      <c r="O899" s="211">
        <f t="shared" si="440"/>
        <v>661</v>
      </c>
      <c r="P899" s="212">
        <f t="shared" si="444"/>
        <v>661</v>
      </c>
      <c r="Q899" s="180"/>
      <c r="R899" s="180"/>
      <c r="S899" s="184">
        <v>16</v>
      </c>
      <c r="T899" s="184">
        <v>25</v>
      </c>
      <c r="U899" s="184">
        <f t="shared" si="441"/>
        <v>69</v>
      </c>
      <c r="V899" s="204">
        <f t="shared" si="442"/>
        <v>110</v>
      </c>
      <c r="Y899" s="199"/>
      <c r="Z899" s="199"/>
      <c r="AA899" s="199"/>
      <c r="AB899" s="199"/>
      <c r="AC899" s="199"/>
      <c r="AD899" s="199"/>
      <c r="AE899" s="199"/>
      <c r="AF899" s="199"/>
      <c r="AG899" s="199"/>
      <c r="AH899" s="199"/>
      <c r="AI899" s="199"/>
    </row>
    <row r="900" spans="1:35" ht="12">
      <c r="A900" s="180" t="str">
        <f t="shared" si="434"/>
        <v>LW6 12050Podstawowy</v>
      </c>
      <c r="B900" s="203" t="s">
        <v>109</v>
      </c>
      <c r="C900" s="168" t="s">
        <v>431</v>
      </c>
      <c r="D900" s="204">
        <v>120</v>
      </c>
      <c r="E900" s="182">
        <v>50</v>
      </c>
      <c r="F900" s="219" t="s">
        <v>2754</v>
      </c>
      <c r="G900" s="206" t="str">
        <f t="shared" si="435"/>
        <v>37,13</v>
      </c>
      <c r="H900" s="206" t="str">
        <f t="shared" si="436"/>
        <v>37,13</v>
      </c>
      <c r="I900" s="206">
        <f t="shared" si="443"/>
        <v>40.130000000000003</v>
      </c>
      <c r="J900" s="219" t="s">
        <v>2820</v>
      </c>
      <c r="K900" s="207" t="str">
        <f t="shared" si="438"/>
        <v>659,01</v>
      </c>
      <c r="L900" s="208">
        <f t="shared" si="439"/>
        <v>660</v>
      </c>
      <c r="M900" s="209">
        <v>1</v>
      </c>
      <c r="N900" s="210">
        <v>60</v>
      </c>
      <c r="O900" s="211">
        <f t="shared" si="440"/>
        <v>720</v>
      </c>
      <c r="P900" s="212">
        <f t="shared" si="444"/>
        <v>720</v>
      </c>
      <c r="Q900" s="180"/>
      <c r="R900" s="180"/>
      <c r="S900" s="184">
        <v>16</v>
      </c>
      <c r="T900" s="184">
        <v>25</v>
      </c>
      <c r="U900" s="184">
        <f t="shared" si="441"/>
        <v>79</v>
      </c>
      <c r="V900" s="204">
        <f t="shared" si="442"/>
        <v>120</v>
      </c>
    </row>
    <row r="901" spans="1:35" ht="12">
      <c r="A901" s="180" t="str">
        <f t="shared" si="434"/>
        <v>LW7 12050Podstawowy</v>
      </c>
      <c r="B901" s="203" t="s">
        <v>110</v>
      </c>
      <c r="C901" s="168" t="s">
        <v>431</v>
      </c>
      <c r="D901" s="204">
        <v>120</v>
      </c>
      <c r="E901" s="182">
        <v>50</v>
      </c>
      <c r="F901" s="219" t="s">
        <v>11</v>
      </c>
      <c r="G901" s="206" t="str">
        <f t="shared" si="435"/>
        <v>32,89</v>
      </c>
      <c r="H901" s="206" t="str">
        <f t="shared" si="436"/>
        <v>32,89</v>
      </c>
      <c r="I901" s="206">
        <f t="shared" si="443"/>
        <v>35.89</v>
      </c>
      <c r="J901" s="219" t="s">
        <v>2418</v>
      </c>
      <c r="K901" s="207" t="str">
        <f t="shared" si="438"/>
        <v>564,49</v>
      </c>
      <c r="L901" s="208">
        <f t="shared" si="439"/>
        <v>565</v>
      </c>
      <c r="M901" s="209">
        <v>1</v>
      </c>
      <c r="N901" s="210">
        <v>60</v>
      </c>
      <c r="O901" s="211">
        <f t="shared" si="440"/>
        <v>625</v>
      </c>
      <c r="P901" s="212">
        <f t="shared" si="444"/>
        <v>625</v>
      </c>
      <c r="Q901" s="180"/>
      <c r="R901" s="180"/>
      <c r="S901" s="184">
        <v>16</v>
      </c>
      <c r="T901" s="184">
        <v>25</v>
      </c>
      <c r="U901" s="184">
        <f t="shared" si="441"/>
        <v>69</v>
      </c>
      <c r="V901" s="204">
        <f t="shared" si="442"/>
        <v>110</v>
      </c>
    </row>
    <row r="902" spans="1:35" ht="12">
      <c r="A902" s="180" t="str">
        <f t="shared" si="434"/>
        <v>LW8 12050Podstawowy</v>
      </c>
      <c r="B902" s="203" t="s">
        <v>111</v>
      </c>
      <c r="C902" s="168" t="s">
        <v>431</v>
      </c>
      <c r="D902" s="204">
        <v>120</v>
      </c>
      <c r="E902" s="182">
        <v>50</v>
      </c>
      <c r="F902" s="219" t="s">
        <v>2755</v>
      </c>
      <c r="G902" s="206" t="str">
        <f t="shared" si="435"/>
        <v>35,36</v>
      </c>
      <c r="H902" s="206" t="str">
        <f t="shared" si="436"/>
        <v>35,36</v>
      </c>
      <c r="I902" s="206">
        <f t="shared" si="443"/>
        <v>38.36</v>
      </c>
      <c r="J902" s="219" t="s">
        <v>2821</v>
      </c>
      <c r="K902" s="207" t="str">
        <f t="shared" si="438"/>
        <v>623,27</v>
      </c>
      <c r="L902" s="208">
        <f t="shared" si="439"/>
        <v>624</v>
      </c>
      <c r="M902" s="209">
        <v>1</v>
      </c>
      <c r="N902" s="210">
        <v>60</v>
      </c>
      <c r="O902" s="211">
        <f t="shared" si="440"/>
        <v>684</v>
      </c>
      <c r="P902" s="212">
        <f t="shared" si="444"/>
        <v>684</v>
      </c>
      <c r="Q902" s="180"/>
      <c r="R902" s="180"/>
      <c r="S902" s="184">
        <v>16</v>
      </c>
      <c r="T902" s="184">
        <v>25</v>
      </c>
      <c r="U902" s="184">
        <f t="shared" si="441"/>
        <v>69</v>
      </c>
      <c r="V902" s="204">
        <f t="shared" si="442"/>
        <v>110</v>
      </c>
    </row>
    <row r="903" spans="1:35" ht="12">
      <c r="A903" s="180" t="str">
        <f t="shared" si="434"/>
        <v>LW9 12050Podstawowy</v>
      </c>
      <c r="B903" s="203" t="s">
        <v>112</v>
      </c>
      <c r="C903" s="168" t="s">
        <v>431</v>
      </c>
      <c r="D903" s="204">
        <v>120</v>
      </c>
      <c r="E903" s="182">
        <v>50</v>
      </c>
      <c r="F903" s="219" t="s">
        <v>2756</v>
      </c>
      <c r="G903" s="206" t="str">
        <f t="shared" si="435"/>
        <v>35,92</v>
      </c>
      <c r="H903" s="206" t="str">
        <f t="shared" si="436"/>
        <v>35,92</v>
      </c>
      <c r="I903" s="206">
        <f t="shared" si="443"/>
        <v>38.92</v>
      </c>
      <c r="J903" s="219" t="s">
        <v>2822</v>
      </c>
      <c r="K903" s="207" t="str">
        <f t="shared" si="438"/>
        <v>674,51</v>
      </c>
      <c r="L903" s="208">
        <f t="shared" si="439"/>
        <v>675</v>
      </c>
      <c r="M903" s="209">
        <v>1</v>
      </c>
      <c r="N903" s="210">
        <v>60</v>
      </c>
      <c r="O903" s="211">
        <f t="shared" si="440"/>
        <v>735</v>
      </c>
      <c r="P903" s="212">
        <f t="shared" si="444"/>
        <v>735</v>
      </c>
      <c r="Q903" s="180"/>
      <c r="R903" s="180"/>
      <c r="S903" s="184">
        <v>16</v>
      </c>
      <c r="T903" s="184">
        <v>25</v>
      </c>
      <c r="U903" s="184">
        <f t="shared" si="441"/>
        <v>69</v>
      </c>
      <c r="V903" s="204">
        <f t="shared" si="442"/>
        <v>110</v>
      </c>
    </row>
    <row r="904" spans="1:35" ht="12">
      <c r="A904" s="180" t="str">
        <f t="shared" si="434"/>
        <v>LW10 12050Podstawowy</v>
      </c>
      <c r="B904" s="203" t="s">
        <v>94</v>
      </c>
      <c r="C904" s="168" t="s">
        <v>431</v>
      </c>
      <c r="D904" s="204">
        <v>120</v>
      </c>
      <c r="E904" s="182">
        <v>50</v>
      </c>
      <c r="F904" s="219" t="s">
        <v>2757</v>
      </c>
      <c r="G904" s="206" t="str">
        <f t="shared" si="435"/>
        <v>38,38</v>
      </c>
      <c r="H904" s="206" t="str">
        <f t="shared" si="436"/>
        <v>38,38</v>
      </c>
      <c r="I904" s="206">
        <f t="shared" si="443"/>
        <v>41.38</v>
      </c>
      <c r="J904" s="219" t="s">
        <v>2823</v>
      </c>
      <c r="K904" s="207" t="str">
        <f t="shared" si="438"/>
        <v>733,21</v>
      </c>
      <c r="L904" s="208">
        <f t="shared" si="439"/>
        <v>734</v>
      </c>
      <c r="M904" s="209">
        <v>1</v>
      </c>
      <c r="N904" s="210">
        <v>60</v>
      </c>
      <c r="O904" s="211">
        <f t="shared" si="440"/>
        <v>794</v>
      </c>
      <c r="P904" s="212">
        <f t="shared" si="444"/>
        <v>794</v>
      </c>
      <c r="Q904" s="180"/>
      <c r="R904" s="180"/>
      <c r="S904" s="184">
        <v>16</v>
      </c>
      <c r="T904" s="184">
        <v>25</v>
      </c>
      <c r="U904" s="184">
        <f t="shared" si="441"/>
        <v>79</v>
      </c>
      <c r="V904" s="204">
        <f t="shared" si="442"/>
        <v>120</v>
      </c>
      <c r="AA904" s="192"/>
      <c r="AB904" s="191"/>
    </row>
    <row r="905" spans="1:35" ht="12">
      <c r="A905" s="180" t="str">
        <f t="shared" si="434"/>
        <v>LW11 12050Podstawowy</v>
      </c>
      <c r="B905" s="203" t="s">
        <v>95</v>
      </c>
      <c r="C905" s="168" t="s">
        <v>431</v>
      </c>
      <c r="D905" s="204">
        <v>120</v>
      </c>
      <c r="E905" s="182">
        <v>50</v>
      </c>
      <c r="F905" s="219" t="s">
        <v>19</v>
      </c>
      <c r="G905" s="206" t="str">
        <f t="shared" si="435"/>
        <v>38,2</v>
      </c>
      <c r="H905" s="206" t="str">
        <f t="shared" si="436"/>
        <v>38,2</v>
      </c>
      <c r="I905" s="206">
        <f t="shared" si="443"/>
        <v>41.2</v>
      </c>
      <c r="J905" s="219" t="s">
        <v>2824</v>
      </c>
      <c r="K905" s="207" t="str">
        <f t="shared" si="438"/>
        <v>609,85</v>
      </c>
      <c r="L905" s="208">
        <f t="shared" si="439"/>
        <v>610</v>
      </c>
      <c r="M905" s="209">
        <v>1</v>
      </c>
      <c r="N905" s="210">
        <v>60</v>
      </c>
      <c r="O905" s="211">
        <f t="shared" si="440"/>
        <v>670</v>
      </c>
      <c r="P905" s="212">
        <f t="shared" si="444"/>
        <v>670</v>
      </c>
      <c r="Q905" s="180"/>
      <c r="R905" s="180"/>
      <c r="S905" s="184">
        <v>16</v>
      </c>
      <c r="T905" s="184">
        <v>25</v>
      </c>
      <c r="U905" s="184">
        <f t="shared" si="441"/>
        <v>79</v>
      </c>
      <c r="V905" s="204">
        <f t="shared" si="442"/>
        <v>120</v>
      </c>
      <c r="AA905" s="192"/>
      <c r="AB905" s="202"/>
      <c r="AC905" s="199"/>
    </row>
    <row r="906" spans="1:35" ht="12">
      <c r="A906" s="180" t="str">
        <f t="shared" si="434"/>
        <v>LW12 12050Podstawowy</v>
      </c>
      <c r="B906" s="203" t="s">
        <v>96</v>
      </c>
      <c r="C906" s="168" t="s">
        <v>431</v>
      </c>
      <c r="D906" s="204">
        <v>120</v>
      </c>
      <c r="E906" s="182">
        <v>50</v>
      </c>
      <c r="F906" s="219" t="s">
        <v>2758</v>
      </c>
      <c r="G906" s="206" t="str">
        <f t="shared" si="435"/>
        <v>40,66</v>
      </c>
      <c r="H906" s="206" t="str">
        <f t="shared" si="436"/>
        <v>40,66</v>
      </c>
      <c r="I906" s="206">
        <f t="shared" si="443"/>
        <v>43.66</v>
      </c>
      <c r="J906" s="219" t="s">
        <v>2825</v>
      </c>
      <c r="K906" s="207" t="str">
        <f t="shared" si="438"/>
        <v>706,77</v>
      </c>
      <c r="L906" s="208">
        <f t="shared" si="439"/>
        <v>707</v>
      </c>
      <c r="M906" s="209">
        <v>1</v>
      </c>
      <c r="N906" s="210">
        <v>60</v>
      </c>
      <c r="O906" s="211">
        <f t="shared" si="440"/>
        <v>767</v>
      </c>
      <c r="P906" s="212">
        <f t="shared" si="444"/>
        <v>767</v>
      </c>
      <c r="Q906" s="180"/>
      <c r="R906" s="180"/>
      <c r="S906" s="184">
        <v>16</v>
      </c>
      <c r="T906" s="184">
        <v>25</v>
      </c>
      <c r="U906" s="184">
        <f t="shared" si="441"/>
        <v>79</v>
      </c>
      <c r="V906" s="204">
        <f t="shared" si="442"/>
        <v>120</v>
      </c>
      <c r="AA906" s="192"/>
      <c r="AB906" s="202"/>
      <c r="AC906" s="199"/>
    </row>
    <row r="907" spans="1:35" ht="12">
      <c r="A907" s="180" t="str">
        <f t="shared" si="434"/>
        <v>LW13 12050Podstawowy</v>
      </c>
      <c r="B907" s="203" t="s">
        <v>97</v>
      </c>
      <c r="C907" s="168" t="s">
        <v>431</v>
      </c>
      <c r="D907" s="204">
        <v>120</v>
      </c>
      <c r="E907" s="182">
        <v>50</v>
      </c>
      <c r="F907" s="219" t="s">
        <v>2759</v>
      </c>
      <c r="G907" s="206" t="str">
        <f t="shared" si="435"/>
        <v>40,49</v>
      </c>
      <c r="H907" s="206" t="str">
        <f t="shared" si="436"/>
        <v>40,49</v>
      </c>
      <c r="I907" s="206">
        <f t="shared" si="443"/>
        <v>43.49</v>
      </c>
      <c r="J907" s="219" t="s">
        <v>2826</v>
      </c>
      <c r="K907" s="207" t="str">
        <f t="shared" si="438"/>
        <v>713,42</v>
      </c>
      <c r="L907" s="208">
        <f t="shared" si="439"/>
        <v>714</v>
      </c>
      <c r="M907" s="209">
        <v>1</v>
      </c>
      <c r="N907" s="210">
        <v>60</v>
      </c>
      <c r="O907" s="211">
        <f t="shared" si="440"/>
        <v>774</v>
      </c>
      <c r="P907" s="212">
        <f t="shared" si="444"/>
        <v>774</v>
      </c>
      <c r="Q907" s="180"/>
      <c r="R907" s="180"/>
      <c r="S907" s="184">
        <v>16</v>
      </c>
      <c r="T907" s="184">
        <v>25</v>
      </c>
      <c r="U907" s="184">
        <f t="shared" si="441"/>
        <v>79</v>
      </c>
      <c r="V907" s="204">
        <f t="shared" si="442"/>
        <v>120</v>
      </c>
      <c r="AA907" s="192"/>
      <c r="AB907" s="202"/>
      <c r="AC907" s="199"/>
    </row>
    <row r="908" spans="1:35" ht="12">
      <c r="A908" s="180" t="str">
        <f t="shared" si="434"/>
        <v>LW14 12050Podstawowy</v>
      </c>
      <c r="B908" s="203" t="s">
        <v>98</v>
      </c>
      <c r="C908" s="168" t="s">
        <v>431</v>
      </c>
      <c r="D908" s="204">
        <v>120</v>
      </c>
      <c r="E908" s="182">
        <v>50</v>
      </c>
      <c r="F908" s="219" t="s">
        <v>2760</v>
      </c>
      <c r="G908" s="206" t="str">
        <f t="shared" si="435"/>
        <v>42,95</v>
      </c>
      <c r="H908" s="206" t="str">
        <f t="shared" si="436"/>
        <v>42,95</v>
      </c>
      <c r="I908" s="206">
        <f t="shared" si="443"/>
        <v>45.95</v>
      </c>
      <c r="J908" s="219" t="s">
        <v>2827</v>
      </c>
      <c r="K908" s="207" t="str">
        <f t="shared" si="438"/>
        <v>794,52</v>
      </c>
      <c r="L908" s="208">
        <f t="shared" si="439"/>
        <v>795</v>
      </c>
      <c r="M908" s="209">
        <v>1</v>
      </c>
      <c r="N908" s="210">
        <v>60</v>
      </c>
      <c r="O908" s="211">
        <f t="shared" si="440"/>
        <v>855</v>
      </c>
      <c r="P908" s="212">
        <f t="shared" si="444"/>
        <v>855</v>
      </c>
      <c r="Q908" s="180"/>
      <c r="R908" s="180"/>
      <c r="S908" s="184">
        <v>16</v>
      </c>
      <c r="T908" s="184">
        <v>25</v>
      </c>
      <c r="U908" s="184">
        <f t="shared" si="441"/>
        <v>79</v>
      </c>
      <c r="V908" s="204">
        <f t="shared" si="442"/>
        <v>120</v>
      </c>
      <c r="AA908" s="192"/>
      <c r="AB908" s="202"/>
      <c r="AC908" s="199"/>
    </row>
    <row r="909" spans="1:35" ht="12">
      <c r="A909" s="180" t="str">
        <f t="shared" si="434"/>
        <v>LW15 12050Podstawowy</v>
      </c>
      <c r="B909" s="203" t="s">
        <v>99</v>
      </c>
      <c r="C909" s="168" t="s">
        <v>431</v>
      </c>
      <c r="D909" s="204">
        <v>120</v>
      </c>
      <c r="E909" s="182">
        <v>50</v>
      </c>
      <c r="F909" s="219" t="s">
        <v>2761</v>
      </c>
      <c r="G909" s="206" t="str">
        <f t="shared" si="435"/>
        <v>37,44</v>
      </c>
      <c r="H909" s="206" t="str">
        <f t="shared" si="436"/>
        <v>37,44</v>
      </c>
      <c r="I909" s="206">
        <f t="shared" si="443"/>
        <v>40.44</v>
      </c>
      <c r="J909" s="219" t="s">
        <v>2828</v>
      </c>
      <c r="K909" s="207" t="str">
        <f t="shared" si="438"/>
        <v>573,32</v>
      </c>
      <c r="L909" s="208">
        <f t="shared" si="439"/>
        <v>574</v>
      </c>
      <c r="M909" s="209">
        <v>1</v>
      </c>
      <c r="N909" s="210">
        <v>60</v>
      </c>
      <c r="O909" s="211">
        <f t="shared" si="440"/>
        <v>634</v>
      </c>
      <c r="P909" s="212">
        <f t="shared" si="444"/>
        <v>634</v>
      </c>
      <c r="Q909" s="180"/>
      <c r="R909" s="180"/>
      <c r="S909" s="184">
        <v>16</v>
      </c>
      <c r="T909" s="184">
        <v>25</v>
      </c>
      <c r="U909" s="184">
        <f t="shared" si="441"/>
        <v>79</v>
      </c>
      <c r="V909" s="204">
        <f t="shared" si="442"/>
        <v>120</v>
      </c>
      <c r="AA909" s="192"/>
      <c r="AB909" s="202"/>
      <c r="AC909" s="199"/>
    </row>
    <row r="910" spans="1:35" ht="12">
      <c r="A910" s="180" t="str">
        <f t="shared" si="434"/>
        <v>LW16 12050Podstawowy</v>
      </c>
      <c r="B910" s="203" t="s">
        <v>100</v>
      </c>
      <c r="C910" s="168" t="s">
        <v>431</v>
      </c>
      <c r="D910" s="204">
        <v>120</v>
      </c>
      <c r="E910" s="182">
        <v>50</v>
      </c>
      <c r="F910" s="219" t="s">
        <v>2762</v>
      </c>
      <c r="G910" s="206" t="str">
        <f t="shared" si="435"/>
        <v>39,93</v>
      </c>
      <c r="H910" s="206" t="str">
        <f t="shared" si="436"/>
        <v>39,93</v>
      </c>
      <c r="I910" s="206">
        <f t="shared" si="443"/>
        <v>42.93</v>
      </c>
      <c r="J910" s="219" t="s">
        <v>2829</v>
      </c>
      <c r="K910" s="207" t="str">
        <f t="shared" si="438"/>
        <v>700,46</v>
      </c>
      <c r="L910" s="208">
        <f t="shared" si="439"/>
        <v>701</v>
      </c>
      <c r="M910" s="209">
        <v>1</v>
      </c>
      <c r="N910" s="210">
        <v>60</v>
      </c>
      <c r="O910" s="211">
        <f t="shared" si="440"/>
        <v>761</v>
      </c>
      <c r="P910" s="212">
        <f t="shared" si="444"/>
        <v>761</v>
      </c>
      <c r="Q910" s="180"/>
      <c r="R910" s="180"/>
      <c r="S910" s="184">
        <v>16</v>
      </c>
      <c r="T910" s="184">
        <v>25</v>
      </c>
      <c r="U910" s="184">
        <f t="shared" si="441"/>
        <v>79</v>
      </c>
      <c r="V910" s="204">
        <f t="shared" si="442"/>
        <v>120</v>
      </c>
      <c r="AB910" s="199"/>
      <c r="AC910" s="199"/>
    </row>
    <row r="911" spans="1:35" ht="12">
      <c r="A911" s="180" t="str">
        <f t="shared" si="434"/>
        <v>LW17 12050Podstawowy</v>
      </c>
      <c r="B911" s="203" t="s">
        <v>101</v>
      </c>
      <c r="C911" s="168" t="s">
        <v>431</v>
      </c>
      <c r="D911" s="204">
        <v>120</v>
      </c>
      <c r="E911" s="182">
        <v>50</v>
      </c>
      <c r="F911" s="219" t="s">
        <v>2763</v>
      </c>
      <c r="G911" s="206" t="str">
        <f t="shared" si="435"/>
        <v>41,83</v>
      </c>
      <c r="H911" s="206" t="str">
        <f t="shared" si="436"/>
        <v>41,83</v>
      </c>
      <c r="I911" s="206">
        <f t="shared" si="443"/>
        <v>44.83</v>
      </c>
      <c r="J911" s="219" t="s">
        <v>2830</v>
      </c>
      <c r="K911" s="207" t="str">
        <f t="shared" si="438"/>
        <v>788,26</v>
      </c>
      <c r="L911" s="208">
        <f t="shared" si="439"/>
        <v>789</v>
      </c>
      <c r="M911" s="209">
        <v>1</v>
      </c>
      <c r="N911" s="210">
        <v>60</v>
      </c>
      <c r="O911" s="211">
        <f t="shared" si="440"/>
        <v>849</v>
      </c>
      <c r="P911" s="212">
        <f t="shared" si="444"/>
        <v>849</v>
      </c>
      <c r="Q911" s="180"/>
      <c r="R911" s="180"/>
      <c r="S911" s="184">
        <v>16</v>
      </c>
      <c r="T911" s="184">
        <v>25</v>
      </c>
      <c r="U911" s="184">
        <f t="shared" si="441"/>
        <v>79</v>
      </c>
      <c r="V911" s="204">
        <f t="shared" si="442"/>
        <v>120</v>
      </c>
      <c r="AB911" s="201"/>
      <c r="AC911" s="199"/>
    </row>
    <row r="912" spans="1:35" ht="11.25" customHeight="1">
      <c r="A912" s="180" t="str">
        <f t="shared" si="434"/>
        <v>LW18 12050Podstawowy</v>
      </c>
      <c r="B912" s="203" t="s">
        <v>102</v>
      </c>
      <c r="C912" s="168" t="s">
        <v>431</v>
      </c>
      <c r="D912" s="204">
        <v>120</v>
      </c>
      <c r="E912" s="182">
        <v>50</v>
      </c>
      <c r="F912" s="219" t="s">
        <v>2764</v>
      </c>
      <c r="G912" s="206" t="str">
        <f t="shared" si="435"/>
        <v>44,29</v>
      </c>
      <c r="H912" s="206" t="str">
        <f t="shared" si="436"/>
        <v>44,29</v>
      </c>
      <c r="I912" s="206">
        <f t="shared" si="443"/>
        <v>47.29</v>
      </c>
      <c r="J912" s="219" t="s">
        <v>2831</v>
      </c>
      <c r="K912" s="207" t="str">
        <f t="shared" si="438"/>
        <v>834,22</v>
      </c>
      <c r="L912" s="208">
        <f t="shared" si="439"/>
        <v>835</v>
      </c>
      <c r="M912" s="209">
        <v>1</v>
      </c>
      <c r="N912" s="210">
        <v>60</v>
      </c>
      <c r="O912" s="211">
        <f t="shared" si="440"/>
        <v>895</v>
      </c>
      <c r="P912" s="212">
        <f t="shared" si="444"/>
        <v>895</v>
      </c>
      <c r="Q912" s="180"/>
      <c r="R912" s="180"/>
      <c r="S912" s="184">
        <v>16</v>
      </c>
      <c r="T912" s="184">
        <v>25</v>
      </c>
      <c r="U912" s="184">
        <f t="shared" si="441"/>
        <v>79</v>
      </c>
      <c r="V912" s="204">
        <f t="shared" si="442"/>
        <v>120</v>
      </c>
    </row>
    <row r="913" spans="1:22" ht="12">
      <c r="A913" s="180" t="str">
        <f t="shared" si="434"/>
        <v>LW19 12050Podstawowy</v>
      </c>
      <c r="B913" s="203" t="s">
        <v>103</v>
      </c>
      <c r="C913" s="168" t="s">
        <v>431</v>
      </c>
      <c r="D913" s="204">
        <v>120</v>
      </c>
      <c r="E913" s="182">
        <v>50</v>
      </c>
      <c r="F913" s="219" t="s">
        <v>2543</v>
      </c>
      <c r="G913" s="206" t="str">
        <f t="shared" si="435"/>
        <v>38,81</v>
      </c>
      <c r="H913" s="206" t="str">
        <f t="shared" si="436"/>
        <v>38,81</v>
      </c>
      <c r="I913" s="206">
        <f t="shared" ref="I913:I928" si="445">H913+3</f>
        <v>41.81</v>
      </c>
      <c r="J913" s="219" t="s">
        <v>2832</v>
      </c>
      <c r="K913" s="207" t="str">
        <f t="shared" si="438"/>
        <v>655,99</v>
      </c>
      <c r="L913" s="208">
        <f t="shared" si="439"/>
        <v>656</v>
      </c>
      <c r="M913" s="209">
        <v>1</v>
      </c>
      <c r="N913" s="210">
        <v>60</v>
      </c>
      <c r="O913" s="211">
        <f t="shared" si="440"/>
        <v>716</v>
      </c>
      <c r="P913" s="212">
        <f t="shared" si="444"/>
        <v>716</v>
      </c>
      <c r="Q913" s="180"/>
      <c r="R913" s="180"/>
      <c r="S913" s="184">
        <v>16</v>
      </c>
      <c r="T913" s="184">
        <v>25</v>
      </c>
      <c r="U913" s="184">
        <f t="shared" si="441"/>
        <v>79</v>
      </c>
      <c r="V913" s="204">
        <f t="shared" si="442"/>
        <v>120</v>
      </c>
    </row>
    <row r="914" spans="1:22" ht="12">
      <c r="A914" s="180" t="str">
        <f t="shared" si="434"/>
        <v>LW20 12050Podstawowy</v>
      </c>
      <c r="B914" s="203" t="s">
        <v>105</v>
      </c>
      <c r="C914" s="168" t="s">
        <v>431</v>
      </c>
      <c r="D914" s="204">
        <v>120</v>
      </c>
      <c r="E914" s="182">
        <v>50</v>
      </c>
      <c r="F914" s="219" t="s">
        <v>2765</v>
      </c>
      <c r="G914" s="206" t="str">
        <f t="shared" si="435"/>
        <v>41,3</v>
      </c>
      <c r="H914" s="206" t="str">
        <f t="shared" si="436"/>
        <v>41,3</v>
      </c>
      <c r="I914" s="206">
        <f t="shared" si="445"/>
        <v>44.3</v>
      </c>
      <c r="J914" s="219" t="s">
        <v>2833</v>
      </c>
      <c r="K914" s="207" t="str">
        <f t="shared" si="438"/>
        <v>737,46</v>
      </c>
      <c r="L914" s="208">
        <f t="shared" si="439"/>
        <v>738</v>
      </c>
      <c r="M914" s="209">
        <v>1</v>
      </c>
      <c r="N914" s="210">
        <v>60</v>
      </c>
      <c r="O914" s="211">
        <f t="shared" si="440"/>
        <v>798</v>
      </c>
      <c r="P914" s="212">
        <f t="shared" si="444"/>
        <v>798</v>
      </c>
      <c r="Q914" s="180"/>
      <c r="R914" s="180"/>
      <c r="S914" s="184">
        <v>16</v>
      </c>
      <c r="T914" s="184">
        <v>25</v>
      </c>
      <c r="U914" s="184">
        <f t="shared" si="441"/>
        <v>79</v>
      </c>
      <c r="V914" s="204">
        <f t="shared" si="442"/>
        <v>120</v>
      </c>
    </row>
    <row r="915" spans="1:22" ht="12">
      <c r="A915" s="180" t="str">
        <f t="shared" si="434"/>
        <v>LW2512050Podstawowy</v>
      </c>
      <c r="B915" s="203" t="s">
        <v>559</v>
      </c>
      <c r="C915" s="168" t="s">
        <v>431</v>
      </c>
      <c r="D915" s="204">
        <v>120</v>
      </c>
      <c r="E915" s="182">
        <v>50</v>
      </c>
      <c r="F915" s="219" t="s">
        <v>33</v>
      </c>
      <c r="G915" s="206" t="str">
        <f t="shared" si="435"/>
        <v>31,25</v>
      </c>
      <c r="H915" s="206" t="str">
        <f t="shared" si="436"/>
        <v>31,25</v>
      </c>
      <c r="I915" s="206">
        <f t="shared" si="445"/>
        <v>34.25</v>
      </c>
      <c r="J915" s="219" t="s">
        <v>2834</v>
      </c>
      <c r="K915" s="207" t="str">
        <f t="shared" si="438"/>
        <v>578,50</v>
      </c>
      <c r="L915" s="208">
        <f t="shared" si="439"/>
        <v>579</v>
      </c>
      <c r="M915" s="209">
        <v>1</v>
      </c>
      <c r="N915" s="210">
        <v>60</v>
      </c>
      <c r="O915" s="211">
        <f t="shared" si="440"/>
        <v>639</v>
      </c>
      <c r="P915" s="212">
        <f t="shared" si="444"/>
        <v>639</v>
      </c>
      <c r="Q915" s="180"/>
      <c r="R915" s="180"/>
      <c r="S915" s="184">
        <v>16</v>
      </c>
      <c r="T915" s="184">
        <v>25</v>
      </c>
      <c r="U915" s="184">
        <f t="shared" si="441"/>
        <v>69</v>
      </c>
      <c r="V915" s="204">
        <f t="shared" si="442"/>
        <v>110</v>
      </c>
    </row>
    <row r="916" spans="1:22" ht="12">
      <c r="A916" s="180" t="str">
        <f t="shared" si="434"/>
        <v>LW2612050Podstawowy</v>
      </c>
      <c r="B916" s="203" t="s">
        <v>560</v>
      </c>
      <c r="C916" s="168" t="s">
        <v>431</v>
      </c>
      <c r="D916" s="204">
        <v>120</v>
      </c>
      <c r="E916" s="182">
        <v>50</v>
      </c>
      <c r="F916" s="219" t="s">
        <v>2766</v>
      </c>
      <c r="G916" s="206" t="str">
        <f t="shared" si="435"/>
        <v>33,73</v>
      </c>
      <c r="H916" s="206" t="str">
        <f t="shared" si="436"/>
        <v>33,73</v>
      </c>
      <c r="I916" s="206">
        <f t="shared" si="445"/>
        <v>36.729999999999997</v>
      </c>
      <c r="J916" s="219" t="s">
        <v>2101</v>
      </c>
      <c r="K916" s="207" t="str">
        <f t="shared" si="438"/>
        <v>690,91</v>
      </c>
      <c r="L916" s="208">
        <f t="shared" si="439"/>
        <v>691</v>
      </c>
      <c r="M916" s="209">
        <v>1</v>
      </c>
      <c r="N916" s="210">
        <v>60</v>
      </c>
      <c r="O916" s="211">
        <f t="shared" si="440"/>
        <v>751</v>
      </c>
      <c r="P916" s="212">
        <f t="shared" si="444"/>
        <v>751</v>
      </c>
      <c r="Q916" s="180"/>
      <c r="R916" s="180"/>
      <c r="S916" s="184">
        <v>16</v>
      </c>
      <c r="T916" s="184">
        <v>25</v>
      </c>
      <c r="U916" s="184">
        <f t="shared" si="441"/>
        <v>69</v>
      </c>
      <c r="V916" s="204">
        <f t="shared" si="442"/>
        <v>110</v>
      </c>
    </row>
    <row r="917" spans="1:22" ht="12">
      <c r="A917" s="180" t="str">
        <f t="shared" si="434"/>
        <v>LW2712050Podstawowy</v>
      </c>
      <c r="B917" s="203" t="s">
        <v>1738</v>
      </c>
      <c r="C917" s="168" t="s">
        <v>431</v>
      </c>
      <c r="D917" s="204">
        <v>120</v>
      </c>
      <c r="E917" s="182">
        <v>50</v>
      </c>
      <c r="F917" s="219" t="s">
        <v>2767</v>
      </c>
      <c r="G917" s="206" t="str">
        <f t="shared" si="435"/>
        <v>34,63</v>
      </c>
      <c r="H917" s="206" t="str">
        <f t="shared" si="436"/>
        <v>34,63</v>
      </c>
      <c r="I917" s="206">
        <f t="shared" si="445"/>
        <v>37.630000000000003</v>
      </c>
      <c r="J917" s="219" t="s">
        <v>2835</v>
      </c>
      <c r="K917" s="207" t="str">
        <f t="shared" si="438"/>
        <v>666,46</v>
      </c>
      <c r="L917" s="208">
        <f t="shared" si="439"/>
        <v>667</v>
      </c>
      <c r="M917" s="209">
        <v>1</v>
      </c>
      <c r="N917" s="210">
        <v>60</v>
      </c>
      <c r="O917" s="211">
        <f t="shared" si="440"/>
        <v>727</v>
      </c>
      <c r="P917" s="212">
        <f t="shared" si="444"/>
        <v>727</v>
      </c>
      <c r="Q917" s="180"/>
      <c r="R917" s="180"/>
      <c r="S917" s="184">
        <v>16</v>
      </c>
      <c r="T917" s="184">
        <v>25</v>
      </c>
      <c r="U917" s="184">
        <f t="shared" si="441"/>
        <v>69</v>
      </c>
      <c r="V917" s="204">
        <f t="shared" si="442"/>
        <v>110</v>
      </c>
    </row>
    <row r="918" spans="1:22" ht="12">
      <c r="A918" s="180" t="str">
        <f t="shared" si="434"/>
        <v>LW2812050Podstawowy</v>
      </c>
      <c r="B918" s="203" t="s">
        <v>1739</v>
      </c>
      <c r="C918" s="168" t="s">
        <v>431</v>
      </c>
      <c r="D918" s="204">
        <v>120</v>
      </c>
      <c r="E918" s="182">
        <v>50</v>
      </c>
      <c r="F918" s="219" t="s">
        <v>2768</v>
      </c>
      <c r="G918" s="206" t="str">
        <f t="shared" si="435"/>
        <v>37,24</v>
      </c>
      <c r="H918" s="206" t="str">
        <f t="shared" si="436"/>
        <v>37,24</v>
      </c>
      <c r="I918" s="206">
        <f t="shared" si="445"/>
        <v>40.24</v>
      </c>
      <c r="J918" s="219" t="s">
        <v>2836</v>
      </c>
      <c r="K918" s="207" t="str">
        <f t="shared" si="438"/>
        <v>798,81</v>
      </c>
      <c r="L918" s="208">
        <f t="shared" si="439"/>
        <v>799</v>
      </c>
      <c r="M918" s="209">
        <v>1</v>
      </c>
      <c r="N918" s="210">
        <v>60</v>
      </c>
      <c r="O918" s="211">
        <f t="shared" si="440"/>
        <v>859</v>
      </c>
      <c r="P918" s="212">
        <f t="shared" si="444"/>
        <v>859</v>
      </c>
      <c r="Q918" s="180"/>
      <c r="R918" s="180"/>
      <c r="S918" s="184">
        <v>16</v>
      </c>
      <c r="T918" s="184">
        <v>25</v>
      </c>
      <c r="U918" s="184">
        <f t="shared" si="441"/>
        <v>79</v>
      </c>
      <c r="V918" s="204">
        <f t="shared" si="442"/>
        <v>120</v>
      </c>
    </row>
    <row r="919" spans="1:22" ht="12">
      <c r="A919" s="180" t="str">
        <f t="shared" si="434"/>
        <v>LW2912050Podstawowy</v>
      </c>
      <c r="B919" s="203" t="s">
        <v>1740</v>
      </c>
      <c r="C919" s="168" t="s">
        <v>431</v>
      </c>
      <c r="D919" s="204">
        <v>120</v>
      </c>
      <c r="E919" s="182">
        <v>50</v>
      </c>
      <c r="F919" s="219" t="s">
        <v>2769</v>
      </c>
      <c r="G919" s="206" t="str">
        <f t="shared" si="435"/>
        <v>40,33</v>
      </c>
      <c r="H919" s="206" t="str">
        <f t="shared" si="436"/>
        <v>40,33</v>
      </c>
      <c r="I919" s="206">
        <f t="shared" si="445"/>
        <v>43.33</v>
      </c>
      <c r="J919" s="219" t="s">
        <v>2837</v>
      </c>
      <c r="K919" s="207" t="str">
        <f t="shared" si="438"/>
        <v>740,59</v>
      </c>
      <c r="L919" s="208">
        <f t="shared" si="439"/>
        <v>741</v>
      </c>
      <c r="M919" s="209">
        <v>1</v>
      </c>
      <c r="N919" s="210">
        <v>60</v>
      </c>
      <c r="O919" s="211">
        <f t="shared" si="440"/>
        <v>801</v>
      </c>
      <c r="P919" s="212">
        <f t="shared" si="444"/>
        <v>801</v>
      </c>
      <c r="Q919" s="180"/>
      <c r="R919" s="180"/>
      <c r="S919" s="184">
        <v>16</v>
      </c>
      <c r="T919" s="184">
        <v>25</v>
      </c>
      <c r="U919" s="184">
        <f t="shared" si="441"/>
        <v>79</v>
      </c>
      <c r="V919" s="204">
        <f t="shared" si="442"/>
        <v>120</v>
      </c>
    </row>
    <row r="920" spans="1:22" ht="12">
      <c r="A920" s="180" t="str">
        <f t="shared" si="434"/>
        <v>LW3012050Podstawowy</v>
      </c>
      <c r="B920" s="203" t="s">
        <v>1742</v>
      </c>
      <c r="C920" s="168" t="s">
        <v>431</v>
      </c>
      <c r="D920" s="204">
        <v>120</v>
      </c>
      <c r="E920" s="182">
        <v>50</v>
      </c>
      <c r="F920" s="219" t="s">
        <v>2034</v>
      </c>
      <c r="G920" s="206" t="str">
        <f t="shared" si="435"/>
        <v>42,94</v>
      </c>
      <c r="H920" s="206" t="str">
        <f t="shared" si="436"/>
        <v>42,94</v>
      </c>
      <c r="I920" s="206">
        <f t="shared" si="445"/>
        <v>45.94</v>
      </c>
      <c r="J920" s="219" t="s">
        <v>2838</v>
      </c>
      <c r="K920" s="207" t="str">
        <f t="shared" si="438"/>
        <v>914,53</v>
      </c>
      <c r="L920" s="208">
        <f t="shared" si="439"/>
        <v>915</v>
      </c>
      <c r="M920" s="209">
        <v>1</v>
      </c>
      <c r="N920" s="210">
        <v>60</v>
      </c>
      <c r="O920" s="211">
        <f t="shared" si="440"/>
        <v>975</v>
      </c>
      <c r="P920" s="212">
        <f t="shared" si="444"/>
        <v>975</v>
      </c>
      <c r="Q920" s="180"/>
      <c r="R920" s="180"/>
      <c r="S920" s="184">
        <v>16</v>
      </c>
      <c r="T920" s="184">
        <v>25</v>
      </c>
      <c r="U920" s="184">
        <f t="shared" si="441"/>
        <v>79</v>
      </c>
      <c r="V920" s="204">
        <f t="shared" si="442"/>
        <v>120</v>
      </c>
    </row>
    <row r="921" spans="1:22" ht="12">
      <c r="A921" s="180" t="str">
        <f t="shared" si="434"/>
        <v>LW3112050Podstawowy</v>
      </c>
      <c r="B921" s="203" t="s">
        <v>1743</v>
      </c>
      <c r="C921" s="168" t="s">
        <v>431</v>
      </c>
      <c r="D921" s="204">
        <v>120</v>
      </c>
      <c r="E921" s="182">
        <v>50</v>
      </c>
      <c r="F921" s="219" t="s">
        <v>2770</v>
      </c>
      <c r="G921" s="206" t="str">
        <f t="shared" si="435"/>
        <v>44,42</v>
      </c>
      <c r="H921" s="206" t="str">
        <f t="shared" si="436"/>
        <v>44,42</v>
      </c>
      <c r="I921" s="206">
        <f t="shared" si="445"/>
        <v>47.42</v>
      </c>
      <c r="J921" s="219" t="s">
        <v>2839</v>
      </c>
      <c r="K921" s="207" t="str">
        <f t="shared" si="438"/>
        <v>883,70</v>
      </c>
      <c r="L921" s="208">
        <f t="shared" si="439"/>
        <v>884</v>
      </c>
      <c r="M921" s="209">
        <v>1</v>
      </c>
      <c r="N921" s="210">
        <v>60</v>
      </c>
      <c r="O921" s="211">
        <f t="shared" si="440"/>
        <v>944</v>
      </c>
      <c r="P921" s="212">
        <f t="shared" si="444"/>
        <v>944</v>
      </c>
      <c r="Q921" s="180"/>
      <c r="R921" s="180"/>
      <c r="S921" s="184">
        <v>16</v>
      </c>
      <c r="T921" s="184">
        <v>25</v>
      </c>
      <c r="U921" s="184">
        <f t="shared" si="441"/>
        <v>79</v>
      </c>
      <c r="V921" s="204">
        <f t="shared" si="442"/>
        <v>120</v>
      </c>
    </row>
    <row r="922" spans="1:22" ht="12">
      <c r="A922" s="180" t="str">
        <f t="shared" si="434"/>
        <v>LW3212050Podstawowy</v>
      </c>
      <c r="B922" s="203" t="s">
        <v>1744</v>
      </c>
      <c r="C922" s="168" t="s">
        <v>431</v>
      </c>
      <c r="D922" s="204">
        <v>120</v>
      </c>
      <c r="E922" s="182">
        <v>50</v>
      </c>
      <c r="F922" s="219" t="s">
        <v>2771</v>
      </c>
      <c r="G922" s="206" t="str">
        <f t="shared" si="435"/>
        <v>47,03</v>
      </c>
      <c r="H922" s="206" t="str">
        <f t="shared" si="436"/>
        <v>47,03</v>
      </c>
      <c r="I922" s="206">
        <f t="shared" si="445"/>
        <v>50.03</v>
      </c>
      <c r="J922" s="219" t="s">
        <v>2840</v>
      </c>
      <c r="K922" s="207" t="str">
        <f t="shared" si="438"/>
        <v>1019,43</v>
      </c>
      <c r="L922" s="208">
        <f t="shared" si="439"/>
        <v>1020</v>
      </c>
      <c r="M922" s="209">
        <v>1</v>
      </c>
      <c r="N922" s="210">
        <v>60</v>
      </c>
      <c r="O922" s="211">
        <f t="shared" si="440"/>
        <v>1080</v>
      </c>
      <c r="P922" s="212">
        <f t="shared" si="444"/>
        <v>1080</v>
      </c>
      <c r="Q922" s="180"/>
      <c r="R922" s="180"/>
      <c r="S922" s="184">
        <v>16</v>
      </c>
      <c r="T922" s="184">
        <v>25</v>
      </c>
      <c r="U922" s="184">
        <f t="shared" si="441"/>
        <v>124</v>
      </c>
      <c r="V922" s="204">
        <f t="shared" si="442"/>
        <v>165</v>
      </c>
    </row>
    <row r="923" spans="1:22" ht="12">
      <c r="A923" s="180" t="str">
        <f t="shared" si="434"/>
        <v>LW3312050Podstawowy</v>
      </c>
      <c r="B923" s="203" t="s">
        <v>1745</v>
      </c>
      <c r="C923" s="168" t="s">
        <v>431</v>
      </c>
      <c r="D923" s="204">
        <v>120</v>
      </c>
      <c r="E923" s="182">
        <v>50</v>
      </c>
      <c r="F923" s="219" t="s">
        <v>2772</v>
      </c>
      <c r="G923" s="206" t="str">
        <f t="shared" si="435"/>
        <v>48,11</v>
      </c>
      <c r="H923" s="206" t="str">
        <f t="shared" si="436"/>
        <v>48,11</v>
      </c>
      <c r="I923" s="206">
        <f t="shared" si="445"/>
        <v>51.11</v>
      </c>
      <c r="J923" s="219" t="s">
        <v>2841</v>
      </c>
      <c r="K923" s="207" t="str">
        <f t="shared" si="438"/>
        <v>856,74</v>
      </c>
      <c r="L923" s="208">
        <f t="shared" si="439"/>
        <v>857</v>
      </c>
      <c r="M923" s="209">
        <v>1</v>
      </c>
      <c r="N923" s="210">
        <v>60</v>
      </c>
      <c r="O923" s="211">
        <f t="shared" si="440"/>
        <v>917</v>
      </c>
      <c r="P923" s="212">
        <f t="shared" si="444"/>
        <v>917</v>
      </c>
      <c r="Q923" s="180"/>
      <c r="R923" s="180"/>
      <c r="S923" s="184">
        <v>16</v>
      </c>
      <c r="T923" s="184">
        <v>25</v>
      </c>
      <c r="U923" s="184">
        <f t="shared" si="441"/>
        <v>124</v>
      </c>
      <c r="V923" s="204">
        <f t="shared" si="442"/>
        <v>165</v>
      </c>
    </row>
    <row r="924" spans="1:22" ht="12">
      <c r="A924" s="180" t="str">
        <f t="shared" si="434"/>
        <v>LW3412050Podstawowy</v>
      </c>
      <c r="B924" s="203" t="s">
        <v>1746</v>
      </c>
      <c r="C924" s="168" t="s">
        <v>431</v>
      </c>
      <c r="D924" s="204">
        <v>120</v>
      </c>
      <c r="E924" s="182">
        <v>50</v>
      </c>
      <c r="F924" s="219" t="s">
        <v>2560</v>
      </c>
      <c r="G924" s="206" t="str">
        <f t="shared" si="435"/>
        <v>47,45</v>
      </c>
      <c r="H924" s="206" t="str">
        <f t="shared" si="436"/>
        <v>47,45</v>
      </c>
      <c r="I924" s="206">
        <f t="shared" si="445"/>
        <v>50.45</v>
      </c>
      <c r="J924" s="219" t="s">
        <v>2842</v>
      </c>
      <c r="K924" s="207" t="str">
        <f t="shared" si="438"/>
        <v>1025,55</v>
      </c>
      <c r="L924" s="208">
        <f t="shared" si="439"/>
        <v>1026</v>
      </c>
      <c r="M924" s="209">
        <v>1</v>
      </c>
      <c r="N924" s="210">
        <v>60</v>
      </c>
      <c r="O924" s="211">
        <f t="shared" si="440"/>
        <v>1086</v>
      </c>
      <c r="P924" s="212">
        <f t="shared" si="444"/>
        <v>1086</v>
      </c>
      <c r="Q924" s="180"/>
      <c r="R924" s="180"/>
      <c r="S924" s="184">
        <v>16</v>
      </c>
      <c r="T924" s="184">
        <v>25</v>
      </c>
      <c r="U924" s="184">
        <f t="shared" si="441"/>
        <v>124</v>
      </c>
      <c r="V924" s="204">
        <f t="shared" si="442"/>
        <v>165</v>
      </c>
    </row>
    <row r="925" spans="1:22" ht="12">
      <c r="A925" s="180" t="str">
        <f t="shared" si="434"/>
        <v>LW3512050Podstawowy</v>
      </c>
      <c r="B925" s="203" t="s">
        <v>1747</v>
      </c>
      <c r="C925" s="168" t="s">
        <v>431</v>
      </c>
      <c r="D925" s="204">
        <v>120</v>
      </c>
      <c r="E925" s="182">
        <v>50</v>
      </c>
      <c r="F925" s="219" t="s">
        <v>2773</v>
      </c>
      <c r="G925" s="206" t="str">
        <f t="shared" si="435"/>
        <v>38,94</v>
      </c>
      <c r="H925" s="206" t="str">
        <f t="shared" si="436"/>
        <v>38,94</v>
      </c>
      <c r="I925" s="206">
        <f t="shared" si="445"/>
        <v>41.94</v>
      </c>
      <c r="J925" s="219" t="s">
        <v>2843</v>
      </c>
      <c r="K925" s="207" t="str">
        <f t="shared" si="438"/>
        <v>664,35</v>
      </c>
      <c r="L925" s="208">
        <f t="shared" si="439"/>
        <v>665</v>
      </c>
      <c r="M925" s="209">
        <v>1</v>
      </c>
      <c r="N925" s="210">
        <v>60</v>
      </c>
      <c r="O925" s="211">
        <f t="shared" si="440"/>
        <v>725</v>
      </c>
      <c r="P925" s="212">
        <f t="shared" si="444"/>
        <v>725</v>
      </c>
      <c r="Q925" s="180"/>
      <c r="R925" s="180"/>
      <c r="S925" s="184">
        <v>16</v>
      </c>
      <c r="T925" s="184">
        <v>25</v>
      </c>
      <c r="U925" s="184">
        <f t="shared" si="441"/>
        <v>79</v>
      </c>
      <c r="V925" s="204">
        <f t="shared" si="442"/>
        <v>120</v>
      </c>
    </row>
    <row r="926" spans="1:22" ht="12">
      <c r="A926" s="180" t="str">
        <f t="shared" si="434"/>
        <v>LW3612050Podstawowy</v>
      </c>
      <c r="B926" s="203" t="s">
        <v>1748</v>
      </c>
      <c r="C926" s="168" t="s">
        <v>431</v>
      </c>
      <c r="D926" s="204">
        <v>120</v>
      </c>
      <c r="E926" s="182">
        <v>50</v>
      </c>
      <c r="F926" s="219" t="s">
        <v>8</v>
      </c>
      <c r="G926" s="206" t="str">
        <f t="shared" si="435"/>
        <v>41,55</v>
      </c>
      <c r="H926" s="206" t="str">
        <f t="shared" si="436"/>
        <v>41,55</v>
      </c>
      <c r="I926" s="206">
        <f t="shared" si="445"/>
        <v>44.55</v>
      </c>
      <c r="J926" s="219" t="s">
        <v>2844</v>
      </c>
      <c r="K926" s="207" t="str">
        <f t="shared" si="438"/>
        <v>800,08</v>
      </c>
      <c r="L926" s="208">
        <f t="shared" si="439"/>
        <v>801</v>
      </c>
      <c r="M926" s="209">
        <v>1</v>
      </c>
      <c r="N926" s="210">
        <v>60</v>
      </c>
      <c r="O926" s="211">
        <f t="shared" si="440"/>
        <v>861</v>
      </c>
      <c r="P926" s="212">
        <f t="shared" si="444"/>
        <v>861</v>
      </c>
      <c r="Q926" s="180"/>
      <c r="R926" s="180"/>
      <c r="S926" s="184">
        <v>16</v>
      </c>
      <c r="T926" s="184">
        <v>25</v>
      </c>
      <c r="U926" s="184">
        <f t="shared" si="441"/>
        <v>79</v>
      </c>
      <c r="V926" s="204">
        <f t="shared" si="442"/>
        <v>120</v>
      </c>
    </row>
    <row r="927" spans="1:22" ht="12">
      <c r="A927" s="180" t="str">
        <f t="shared" si="434"/>
        <v>LW3712050Podstawowy</v>
      </c>
      <c r="B927" s="203" t="s">
        <v>1907</v>
      </c>
      <c r="C927" s="168" t="s">
        <v>431</v>
      </c>
      <c r="D927" s="204">
        <v>120</v>
      </c>
      <c r="E927" s="182">
        <v>50</v>
      </c>
      <c r="F927" s="219" t="s">
        <v>19</v>
      </c>
      <c r="G927" s="206" t="str">
        <f t="shared" si="435"/>
        <v>38,2</v>
      </c>
      <c r="H927" s="206" t="str">
        <f t="shared" si="436"/>
        <v>38,2</v>
      </c>
      <c r="I927" s="206">
        <f t="shared" si="445"/>
        <v>41.2</v>
      </c>
      <c r="J927" s="219" t="s">
        <v>2845</v>
      </c>
      <c r="K927" s="207" t="str">
        <f t="shared" si="438"/>
        <v>597,14</v>
      </c>
      <c r="L927" s="208">
        <f t="shared" si="439"/>
        <v>598</v>
      </c>
      <c r="M927" s="209">
        <v>1</v>
      </c>
      <c r="N927" s="210">
        <v>60</v>
      </c>
      <c r="O927" s="211">
        <f t="shared" si="440"/>
        <v>658</v>
      </c>
      <c r="P927" s="212">
        <f t="shared" si="444"/>
        <v>658</v>
      </c>
      <c r="Q927" s="180"/>
      <c r="R927" s="180"/>
      <c r="S927" s="184">
        <v>16</v>
      </c>
      <c r="T927" s="184">
        <v>25</v>
      </c>
      <c r="U927" s="184">
        <f t="shared" si="441"/>
        <v>79</v>
      </c>
      <c r="V927" s="204">
        <f t="shared" si="442"/>
        <v>120</v>
      </c>
    </row>
    <row r="928" spans="1:22" ht="12">
      <c r="A928" s="180" t="str">
        <f t="shared" si="434"/>
        <v>LW3812050Podstawowy</v>
      </c>
      <c r="B928" s="203" t="s">
        <v>1978</v>
      </c>
      <c r="C928" s="168" t="s">
        <v>431</v>
      </c>
      <c r="D928" s="204">
        <v>120</v>
      </c>
      <c r="E928" s="182">
        <v>50</v>
      </c>
      <c r="F928" s="219" t="s">
        <v>2774</v>
      </c>
      <c r="G928" s="206" t="str">
        <f t="shared" si="435"/>
        <v>38,98</v>
      </c>
      <c r="H928" s="206" t="str">
        <f t="shared" si="436"/>
        <v>38,98</v>
      </c>
      <c r="I928" s="206">
        <f t="shared" si="445"/>
        <v>41.98</v>
      </c>
      <c r="J928" s="219" t="s">
        <v>2846</v>
      </c>
      <c r="K928" s="207" t="str">
        <f t="shared" si="438"/>
        <v>723,65</v>
      </c>
      <c r="L928" s="208">
        <f t="shared" si="439"/>
        <v>724</v>
      </c>
      <c r="M928" s="209">
        <v>1</v>
      </c>
      <c r="N928" s="210">
        <v>60</v>
      </c>
      <c r="O928" s="211">
        <f t="shared" si="440"/>
        <v>784</v>
      </c>
      <c r="P928" s="212">
        <f t="shared" si="444"/>
        <v>784</v>
      </c>
      <c r="Q928" s="180"/>
      <c r="R928" s="180"/>
      <c r="S928" s="184">
        <v>16</v>
      </c>
      <c r="T928" s="184">
        <v>25</v>
      </c>
      <c r="U928" s="184">
        <f t="shared" si="441"/>
        <v>79</v>
      </c>
      <c r="V928" s="204">
        <f t="shared" si="442"/>
        <v>120</v>
      </c>
    </row>
    <row r="929" spans="1:22" ht="12">
      <c r="A929" s="221" t="str">
        <f t="shared" ref="A929:A965" si="446">CONCATENATE(B929,D929,E929,C929)</f>
        <v>LW duble 1 12050Kolor</v>
      </c>
      <c r="B929" s="203" t="s">
        <v>90</v>
      </c>
      <c r="C929" s="168" t="s">
        <v>2</v>
      </c>
      <c r="D929" s="204">
        <v>120</v>
      </c>
      <c r="E929" s="182">
        <v>50</v>
      </c>
      <c r="F929" s="219" t="s">
        <v>2747</v>
      </c>
      <c r="G929" s="206" t="str">
        <f>LEFT(F929,FIND("kg",F929)-2)</f>
        <v>39,22</v>
      </c>
      <c r="H929" s="206" t="str">
        <f t="shared" si="436"/>
        <v>39,22</v>
      </c>
      <c r="I929" s="206">
        <f t="shared" ref="I929" si="447">H929+3</f>
        <v>42.22</v>
      </c>
      <c r="J929" s="219" t="s">
        <v>2775</v>
      </c>
      <c r="K929" s="207" t="str">
        <f t="shared" ref="K929:K944" si="448">LEFT(J929,FIND("zł",J929)-2)</f>
        <v>755,16</v>
      </c>
      <c r="L929" s="214">
        <f t="shared" ref="L929:L944" si="449">ROUNDUP(K929,0)</f>
        <v>756</v>
      </c>
      <c r="M929" s="209">
        <v>1</v>
      </c>
      <c r="N929" s="210">
        <v>60</v>
      </c>
      <c r="O929" s="211">
        <f t="shared" ref="O929:O965" si="450">L929*M929+N929</f>
        <v>816</v>
      </c>
      <c r="P929" s="212">
        <f t="shared" si="444"/>
        <v>816</v>
      </c>
      <c r="Q929" s="180"/>
      <c r="R929" s="180"/>
      <c r="S929" s="184">
        <v>16</v>
      </c>
      <c r="T929" s="184">
        <v>25</v>
      </c>
      <c r="U929" s="184">
        <f t="shared" ref="U929:U965" si="451">IF(I929&lt;=$AA$6,$AB$5,IF(I929&lt;=$AA$16,$AB$7,IF(I929&lt;=$AA$18,$AB$17,IF(I929&lt;=$AA$20,AB$19,$AB$21))))</f>
        <v>79</v>
      </c>
      <c r="V929" s="204">
        <f>SUM(S929:U929)</f>
        <v>120</v>
      </c>
    </row>
    <row r="930" spans="1:22" ht="12">
      <c r="A930" s="180" t="str">
        <f t="shared" si="446"/>
        <v>LW duble 2 12050Kolor</v>
      </c>
      <c r="B930" s="203" t="s">
        <v>91</v>
      </c>
      <c r="C930" s="168" t="s">
        <v>2</v>
      </c>
      <c r="D930" s="204">
        <v>120</v>
      </c>
      <c r="E930" s="182">
        <v>50</v>
      </c>
      <c r="F930" s="219" t="s">
        <v>2748</v>
      </c>
      <c r="G930" s="206" t="str">
        <f t="shared" ref="G930:G992" si="452">LEFT(F930,FIND("kg",F930)-2)</f>
        <v>39,35</v>
      </c>
      <c r="H930" s="206" t="str">
        <f t="shared" si="436"/>
        <v>39,35</v>
      </c>
      <c r="I930" s="206">
        <f t="shared" ref="I930:I951" si="453">H930+3</f>
        <v>42.35</v>
      </c>
      <c r="J930" s="219" t="s">
        <v>2776</v>
      </c>
      <c r="K930" s="207" t="str">
        <f t="shared" si="448"/>
        <v>864,60</v>
      </c>
      <c r="L930" s="214">
        <f t="shared" si="449"/>
        <v>865</v>
      </c>
      <c r="M930" s="209">
        <v>1</v>
      </c>
      <c r="N930" s="210">
        <v>60</v>
      </c>
      <c r="O930" s="211">
        <f t="shared" si="450"/>
        <v>925</v>
      </c>
      <c r="P930" s="212">
        <f t="shared" si="444"/>
        <v>925</v>
      </c>
      <c r="Q930" s="180"/>
      <c r="R930" s="180"/>
      <c r="S930" s="184">
        <v>16</v>
      </c>
      <c r="T930" s="184">
        <v>25</v>
      </c>
      <c r="U930" s="184">
        <f t="shared" si="451"/>
        <v>79</v>
      </c>
      <c r="V930" s="204">
        <f t="shared" ref="V930:V965" si="454">SUM(S930:U930)</f>
        <v>120</v>
      </c>
    </row>
    <row r="931" spans="1:22" ht="12">
      <c r="A931" s="180" t="str">
        <f t="shared" si="446"/>
        <v>LW duble 3 12050Kolor</v>
      </c>
      <c r="B931" s="203" t="s">
        <v>92</v>
      </c>
      <c r="C931" s="168" t="s">
        <v>2</v>
      </c>
      <c r="D931" s="204">
        <v>120</v>
      </c>
      <c r="E931" s="182">
        <v>50</v>
      </c>
      <c r="F931" s="219" t="s">
        <v>2749</v>
      </c>
      <c r="G931" s="206" t="str">
        <f t="shared" si="452"/>
        <v>43,55</v>
      </c>
      <c r="H931" s="206" t="str">
        <f t="shared" si="436"/>
        <v>43,55</v>
      </c>
      <c r="I931" s="206">
        <f t="shared" si="453"/>
        <v>46.55</v>
      </c>
      <c r="J931" s="219" t="s">
        <v>2777</v>
      </c>
      <c r="K931" s="207" t="str">
        <f t="shared" si="448"/>
        <v>1075,68</v>
      </c>
      <c r="L931" s="214">
        <f t="shared" si="449"/>
        <v>1076</v>
      </c>
      <c r="M931" s="209">
        <v>1</v>
      </c>
      <c r="N931" s="210">
        <v>60</v>
      </c>
      <c r="O931" s="211">
        <f t="shared" si="450"/>
        <v>1136</v>
      </c>
      <c r="P931" s="212">
        <f t="shared" si="444"/>
        <v>1136</v>
      </c>
      <c r="Q931" s="180"/>
      <c r="R931" s="180"/>
      <c r="S931" s="184">
        <v>16</v>
      </c>
      <c r="T931" s="184">
        <v>25</v>
      </c>
      <c r="U931" s="184">
        <f t="shared" si="451"/>
        <v>79</v>
      </c>
      <c r="V931" s="204">
        <f t="shared" si="454"/>
        <v>120</v>
      </c>
    </row>
    <row r="932" spans="1:22" ht="12">
      <c r="A932" s="180" t="str">
        <f t="shared" si="446"/>
        <v>LW1 12050Kolor</v>
      </c>
      <c r="B932" s="203" t="s">
        <v>93</v>
      </c>
      <c r="C932" s="168" t="s">
        <v>2</v>
      </c>
      <c r="D932" s="204">
        <v>120</v>
      </c>
      <c r="E932" s="182">
        <v>50</v>
      </c>
      <c r="F932" s="219" t="s">
        <v>2750</v>
      </c>
      <c r="G932" s="206" t="str">
        <f t="shared" si="452"/>
        <v>28,72</v>
      </c>
      <c r="H932" s="206" t="str">
        <f t="shared" si="436"/>
        <v>28,72</v>
      </c>
      <c r="I932" s="206">
        <f t="shared" si="453"/>
        <v>31.72</v>
      </c>
      <c r="J932" s="219" t="s">
        <v>2778</v>
      </c>
      <c r="K932" s="207" t="str">
        <f t="shared" si="448"/>
        <v>492,19</v>
      </c>
      <c r="L932" s="214">
        <f t="shared" si="449"/>
        <v>493</v>
      </c>
      <c r="M932" s="209">
        <v>1</v>
      </c>
      <c r="N932" s="210">
        <v>60</v>
      </c>
      <c r="O932" s="211">
        <f t="shared" si="450"/>
        <v>553</v>
      </c>
      <c r="P932" s="212">
        <f t="shared" si="444"/>
        <v>553</v>
      </c>
      <c r="Q932" s="180"/>
      <c r="R932" s="180"/>
      <c r="S932" s="184">
        <v>16</v>
      </c>
      <c r="T932" s="184">
        <v>25</v>
      </c>
      <c r="U932" s="184">
        <f t="shared" si="451"/>
        <v>69</v>
      </c>
      <c r="V932" s="204">
        <f t="shared" si="454"/>
        <v>110</v>
      </c>
    </row>
    <row r="933" spans="1:22" ht="13.5" customHeight="1">
      <c r="A933" s="180" t="str">
        <f t="shared" si="446"/>
        <v>LW2 12050Kolor</v>
      </c>
      <c r="B933" s="203" t="s">
        <v>104</v>
      </c>
      <c r="C933" s="168" t="s">
        <v>2</v>
      </c>
      <c r="D933" s="204">
        <v>120</v>
      </c>
      <c r="E933" s="182">
        <v>50</v>
      </c>
      <c r="F933" s="219" t="s">
        <v>2751</v>
      </c>
      <c r="G933" s="206" t="str">
        <f t="shared" si="452"/>
        <v>30,09</v>
      </c>
      <c r="H933" s="206" t="str">
        <f t="shared" si="436"/>
        <v>30,09</v>
      </c>
      <c r="I933" s="206">
        <f t="shared" si="453"/>
        <v>33.090000000000003</v>
      </c>
      <c r="J933" s="219" t="s">
        <v>2779</v>
      </c>
      <c r="K933" s="207" t="str">
        <f t="shared" si="448"/>
        <v>540,45</v>
      </c>
      <c r="L933" s="214">
        <f t="shared" si="449"/>
        <v>541</v>
      </c>
      <c r="M933" s="209">
        <v>1</v>
      </c>
      <c r="N933" s="210">
        <v>60</v>
      </c>
      <c r="O933" s="211">
        <f t="shared" si="450"/>
        <v>601</v>
      </c>
      <c r="P933" s="212">
        <f t="shared" si="444"/>
        <v>601</v>
      </c>
      <c r="Q933" s="180"/>
      <c r="R933" s="180"/>
      <c r="S933" s="184">
        <v>16</v>
      </c>
      <c r="T933" s="184">
        <v>25</v>
      </c>
      <c r="U933" s="184">
        <f t="shared" si="451"/>
        <v>69</v>
      </c>
      <c r="V933" s="204">
        <f t="shared" si="454"/>
        <v>110</v>
      </c>
    </row>
    <row r="934" spans="1:22" ht="13.5" customHeight="1">
      <c r="A934" s="180" t="str">
        <f t="shared" si="446"/>
        <v>LW3 12050Kolor</v>
      </c>
      <c r="B934" s="203" t="s">
        <v>106</v>
      </c>
      <c r="C934" s="168" t="s">
        <v>2</v>
      </c>
      <c r="D934" s="204">
        <v>120</v>
      </c>
      <c r="E934" s="182">
        <v>50</v>
      </c>
      <c r="F934" s="219" t="s">
        <v>2752</v>
      </c>
      <c r="G934" s="206" t="str">
        <f t="shared" si="452"/>
        <v>30,26</v>
      </c>
      <c r="H934" s="206" t="str">
        <f t="shared" si="436"/>
        <v>30,26</v>
      </c>
      <c r="I934" s="206">
        <f t="shared" si="453"/>
        <v>33.260000000000005</v>
      </c>
      <c r="J934" s="219" t="s">
        <v>2780</v>
      </c>
      <c r="K934" s="207" t="str">
        <f t="shared" si="448"/>
        <v>556,61</v>
      </c>
      <c r="L934" s="214">
        <f t="shared" si="449"/>
        <v>557</v>
      </c>
      <c r="M934" s="209">
        <v>1</v>
      </c>
      <c r="N934" s="210">
        <v>60</v>
      </c>
      <c r="O934" s="211">
        <f t="shared" si="450"/>
        <v>617</v>
      </c>
      <c r="P934" s="212">
        <f t="shared" si="444"/>
        <v>617</v>
      </c>
      <c r="Q934" s="180"/>
      <c r="R934" s="180"/>
      <c r="S934" s="184">
        <v>16</v>
      </c>
      <c r="T934" s="184">
        <v>25</v>
      </c>
      <c r="U934" s="184">
        <f t="shared" si="451"/>
        <v>69</v>
      </c>
      <c r="V934" s="204">
        <f t="shared" si="454"/>
        <v>110</v>
      </c>
    </row>
    <row r="935" spans="1:22" ht="13.5" customHeight="1">
      <c r="A935" s="180" t="str">
        <f t="shared" si="446"/>
        <v>LW4 12050Kolor</v>
      </c>
      <c r="B935" s="203" t="s">
        <v>107</v>
      </c>
      <c r="C935" s="168" t="s">
        <v>2</v>
      </c>
      <c r="D935" s="204">
        <v>120</v>
      </c>
      <c r="E935" s="182">
        <v>50</v>
      </c>
      <c r="F935" s="219" t="s">
        <v>1921</v>
      </c>
      <c r="G935" s="206" t="str">
        <f t="shared" si="452"/>
        <v>33,69</v>
      </c>
      <c r="H935" s="206" t="str">
        <f t="shared" si="436"/>
        <v>33,69</v>
      </c>
      <c r="I935" s="206">
        <f t="shared" si="453"/>
        <v>36.69</v>
      </c>
      <c r="J935" s="219" t="s">
        <v>2781</v>
      </c>
      <c r="K935" s="207" t="str">
        <f t="shared" si="448"/>
        <v>637,28</v>
      </c>
      <c r="L935" s="214">
        <f t="shared" si="449"/>
        <v>638</v>
      </c>
      <c r="M935" s="209">
        <v>1</v>
      </c>
      <c r="N935" s="210">
        <v>60</v>
      </c>
      <c r="O935" s="211">
        <f t="shared" si="450"/>
        <v>698</v>
      </c>
      <c r="P935" s="212">
        <f t="shared" si="444"/>
        <v>698</v>
      </c>
      <c r="Q935" s="180"/>
      <c r="R935" s="180"/>
      <c r="S935" s="184">
        <v>16</v>
      </c>
      <c r="T935" s="184">
        <v>25</v>
      </c>
      <c r="U935" s="184">
        <f t="shared" si="451"/>
        <v>69</v>
      </c>
      <c r="V935" s="204">
        <f t="shared" si="454"/>
        <v>110</v>
      </c>
    </row>
    <row r="936" spans="1:22" ht="12">
      <c r="A936" s="180" t="str">
        <f t="shared" si="446"/>
        <v>LW5 12050Kolor</v>
      </c>
      <c r="B936" s="203" t="s">
        <v>108</v>
      </c>
      <c r="C936" s="168" t="s">
        <v>2</v>
      </c>
      <c r="D936" s="204">
        <v>120</v>
      </c>
      <c r="E936" s="182">
        <v>50</v>
      </c>
      <c r="F936" s="219" t="s">
        <v>2753</v>
      </c>
      <c r="G936" s="206" t="str">
        <f t="shared" si="452"/>
        <v>34,67</v>
      </c>
      <c r="H936" s="206" t="str">
        <f t="shared" si="436"/>
        <v>34,67</v>
      </c>
      <c r="I936" s="206">
        <f t="shared" si="453"/>
        <v>37.67</v>
      </c>
      <c r="J936" s="219" t="s">
        <v>2782</v>
      </c>
      <c r="K936" s="207" t="str">
        <f t="shared" si="448"/>
        <v>674,58</v>
      </c>
      <c r="L936" s="214">
        <f t="shared" si="449"/>
        <v>675</v>
      </c>
      <c r="M936" s="209">
        <v>1</v>
      </c>
      <c r="N936" s="210">
        <v>60</v>
      </c>
      <c r="O936" s="211">
        <f t="shared" si="450"/>
        <v>735</v>
      </c>
      <c r="P936" s="212">
        <f t="shared" si="444"/>
        <v>735</v>
      </c>
      <c r="Q936" s="180"/>
      <c r="R936" s="180"/>
      <c r="S936" s="184">
        <v>16</v>
      </c>
      <c r="T936" s="184">
        <v>25</v>
      </c>
      <c r="U936" s="184">
        <f t="shared" si="451"/>
        <v>69</v>
      </c>
      <c r="V936" s="204">
        <f t="shared" si="454"/>
        <v>110</v>
      </c>
    </row>
    <row r="937" spans="1:22" ht="12">
      <c r="A937" s="180" t="str">
        <f t="shared" si="446"/>
        <v>LW6 12050Kolor</v>
      </c>
      <c r="B937" s="203" t="s">
        <v>109</v>
      </c>
      <c r="C937" s="168" t="s">
        <v>2</v>
      </c>
      <c r="D937" s="204">
        <v>120</v>
      </c>
      <c r="E937" s="182">
        <v>50</v>
      </c>
      <c r="F937" s="219" t="s">
        <v>2754</v>
      </c>
      <c r="G937" s="206" t="str">
        <f t="shared" si="452"/>
        <v>37,13</v>
      </c>
      <c r="H937" s="206" t="str">
        <f t="shared" si="436"/>
        <v>37,13</v>
      </c>
      <c r="I937" s="206">
        <f t="shared" si="453"/>
        <v>40.130000000000003</v>
      </c>
      <c r="J937" s="219" t="s">
        <v>2783</v>
      </c>
      <c r="K937" s="207" t="str">
        <f t="shared" si="448"/>
        <v>738,11</v>
      </c>
      <c r="L937" s="214">
        <f t="shared" si="449"/>
        <v>739</v>
      </c>
      <c r="M937" s="209">
        <v>1</v>
      </c>
      <c r="N937" s="210">
        <v>60</v>
      </c>
      <c r="O937" s="211">
        <f t="shared" si="450"/>
        <v>799</v>
      </c>
      <c r="P937" s="212">
        <f t="shared" si="444"/>
        <v>799</v>
      </c>
      <c r="Q937" s="180"/>
      <c r="R937" s="180"/>
      <c r="S937" s="184">
        <v>16</v>
      </c>
      <c r="T937" s="184">
        <v>25</v>
      </c>
      <c r="U937" s="184">
        <f t="shared" si="451"/>
        <v>79</v>
      </c>
      <c r="V937" s="204">
        <f t="shared" si="454"/>
        <v>120</v>
      </c>
    </row>
    <row r="938" spans="1:22" ht="12">
      <c r="A938" s="180" t="str">
        <f t="shared" si="446"/>
        <v>LW7 12050Kolor</v>
      </c>
      <c r="B938" s="203" t="s">
        <v>110</v>
      </c>
      <c r="C938" s="168" t="s">
        <v>2</v>
      </c>
      <c r="D938" s="204">
        <v>120</v>
      </c>
      <c r="E938" s="182">
        <v>50</v>
      </c>
      <c r="F938" s="219" t="s">
        <v>11</v>
      </c>
      <c r="G938" s="206" t="str">
        <f t="shared" si="452"/>
        <v>32,89</v>
      </c>
      <c r="H938" s="206" t="str">
        <f t="shared" si="436"/>
        <v>32,89</v>
      </c>
      <c r="I938" s="206">
        <f t="shared" si="453"/>
        <v>35.89</v>
      </c>
      <c r="J938" s="219" t="s">
        <v>2784</v>
      </c>
      <c r="K938" s="207" t="str">
        <f t="shared" si="448"/>
        <v>635,04</v>
      </c>
      <c r="L938" s="214">
        <f t="shared" si="449"/>
        <v>636</v>
      </c>
      <c r="M938" s="209">
        <v>1</v>
      </c>
      <c r="N938" s="210">
        <v>60</v>
      </c>
      <c r="O938" s="211">
        <f t="shared" si="450"/>
        <v>696</v>
      </c>
      <c r="P938" s="212">
        <f t="shared" si="444"/>
        <v>696</v>
      </c>
      <c r="Q938" s="180"/>
      <c r="R938" s="180"/>
      <c r="S938" s="184">
        <v>16</v>
      </c>
      <c r="T938" s="184">
        <v>25</v>
      </c>
      <c r="U938" s="184">
        <f t="shared" si="451"/>
        <v>69</v>
      </c>
      <c r="V938" s="204">
        <f t="shared" si="454"/>
        <v>110</v>
      </c>
    </row>
    <row r="939" spans="1:22" ht="12">
      <c r="A939" s="180" t="str">
        <f t="shared" si="446"/>
        <v>LW8 12050Kolor</v>
      </c>
      <c r="B939" s="203" t="s">
        <v>111</v>
      </c>
      <c r="C939" s="168" t="s">
        <v>2</v>
      </c>
      <c r="D939" s="204">
        <v>120</v>
      </c>
      <c r="E939" s="182">
        <v>50</v>
      </c>
      <c r="F939" s="219" t="s">
        <v>2755</v>
      </c>
      <c r="G939" s="206" t="str">
        <f t="shared" si="452"/>
        <v>35,36</v>
      </c>
      <c r="H939" s="206" t="str">
        <f t="shared" si="436"/>
        <v>35,36</v>
      </c>
      <c r="I939" s="206">
        <f t="shared" si="453"/>
        <v>38.36</v>
      </c>
      <c r="J939" s="219" t="s">
        <v>2785</v>
      </c>
      <c r="K939" s="207" t="str">
        <f>LEFT(J939,FIND("zł",J939)-2)</f>
        <v>698,63</v>
      </c>
      <c r="L939" s="214">
        <f t="shared" si="449"/>
        <v>699</v>
      </c>
      <c r="M939" s="209">
        <v>1</v>
      </c>
      <c r="N939" s="210">
        <v>60</v>
      </c>
      <c r="O939" s="211">
        <f t="shared" si="450"/>
        <v>759</v>
      </c>
      <c r="P939" s="212">
        <f t="shared" si="444"/>
        <v>759</v>
      </c>
      <c r="Q939" s="180"/>
      <c r="R939" s="180"/>
      <c r="S939" s="184">
        <v>16</v>
      </c>
      <c r="T939" s="184">
        <v>25</v>
      </c>
      <c r="U939" s="184">
        <f t="shared" si="451"/>
        <v>69</v>
      </c>
      <c r="V939" s="204">
        <f t="shared" si="454"/>
        <v>110</v>
      </c>
    </row>
    <row r="940" spans="1:22" ht="12">
      <c r="A940" s="180" t="str">
        <f t="shared" si="446"/>
        <v>LW9 12050Kolor</v>
      </c>
      <c r="B940" s="203" t="s">
        <v>112</v>
      </c>
      <c r="C940" s="168" t="s">
        <v>2</v>
      </c>
      <c r="D940" s="204">
        <v>120</v>
      </c>
      <c r="E940" s="182">
        <v>50</v>
      </c>
      <c r="F940" s="219" t="s">
        <v>2756</v>
      </c>
      <c r="G940" s="206" t="str">
        <f t="shared" si="452"/>
        <v>35,92</v>
      </c>
      <c r="H940" s="206" t="str">
        <f t="shared" si="436"/>
        <v>35,92</v>
      </c>
      <c r="I940" s="206">
        <f t="shared" si="453"/>
        <v>38.92</v>
      </c>
      <c r="J940" s="219" t="s">
        <v>2786</v>
      </c>
      <c r="K940" s="207" t="str">
        <f t="shared" si="448"/>
        <v>751,48</v>
      </c>
      <c r="L940" s="214">
        <f t="shared" si="449"/>
        <v>752</v>
      </c>
      <c r="M940" s="209">
        <v>1</v>
      </c>
      <c r="N940" s="210">
        <v>60</v>
      </c>
      <c r="O940" s="211">
        <f t="shared" si="450"/>
        <v>812</v>
      </c>
      <c r="P940" s="212">
        <f t="shared" si="444"/>
        <v>812</v>
      </c>
      <c r="Q940" s="180"/>
      <c r="R940" s="180"/>
      <c r="S940" s="184">
        <v>16</v>
      </c>
      <c r="T940" s="184">
        <v>25</v>
      </c>
      <c r="U940" s="184">
        <f t="shared" si="451"/>
        <v>69</v>
      </c>
      <c r="V940" s="204">
        <f t="shared" si="454"/>
        <v>110</v>
      </c>
    </row>
    <row r="941" spans="1:22" ht="12">
      <c r="A941" s="180" t="str">
        <f t="shared" si="446"/>
        <v>LW10 12050Kolor</v>
      </c>
      <c r="B941" s="203" t="s">
        <v>94</v>
      </c>
      <c r="C941" s="168" t="s">
        <v>2</v>
      </c>
      <c r="D941" s="204">
        <v>120</v>
      </c>
      <c r="E941" s="182">
        <v>50</v>
      </c>
      <c r="F941" s="219" t="s">
        <v>2757</v>
      </c>
      <c r="G941" s="206" t="str">
        <f t="shared" si="452"/>
        <v>38,38</v>
      </c>
      <c r="H941" s="206" t="str">
        <f t="shared" si="436"/>
        <v>38,38</v>
      </c>
      <c r="I941" s="206">
        <f t="shared" si="453"/>
        <v>41.38</v>
      </c>
      <c r="J941" s="219" t="s">
        <v>2787</v>
      </c>
      <c r="K941" s="207" t="str">
        <f t="shared" si="448"/>
        <v>815,00</v>
      </c>
      <c r="L941" s="214">
        <f t="shared" si="449"/>
        <v>815</v>
      </c>
      <c r="M941" s="209">
        <v>1</v>
      </c>
      <c r="N941" s="210">
        <v>60</v>
      </c>
      <c r="O941" s="211">
        <f t="shared" si="450"/>
        <v>875</v>
      </c>
      <c r="P941" s="212">
        <f t="shared" si="444"/>
        <v>875</v>
      </c>
      <c r="Q941" s="180"/>
      <c r="R941" s="180"/>
      <c r="S941" s="184">
        <v>16</v>
      </c>
      <c r="T941" s="184">
        <v>25</v>
      </c>
      <c r="U941" s="184">
        <f t="shared" si="451"/>
        <v>79</v>
      </c>
      <c r="V941" s="204">
        <f t="shared" si="454"/>
        <v>120</v>
      </c>
    </row>
    <row r="942" spans="1:22" ht="12">
      <c r="A942" s="180" t="str">
        <f t="shared" si="446"/>
        <v>LW11 12050Kolor</v>
      </c>
      <c r="B942" s="203" t="s">
        <v>95</v>
      </c>
      <c r="C942" s="168" t="s">
        <v>2</v>
      </c>
      <c r="D942" s="204">
        <v>120</v>
      </c>
      <c r="E942" s="182">
        <v>50</v>
      </c>
      <c r="F942" s="219" t="s">
        <v>19</v>
      </c>
      <c r="G942" s="206" t="str">
        <f t="shared" si="452"/>
        <v>38,2</v>
      </c>
      <c r="H942" s="206" t="str">
        <f t="shared" si="436"/>
        <v>38,2</v>
      </c>
      <c r="I942" s="206">
        <f t="shared" si="453"/>
        <v>41.2</v>
      </c>
      <c r="J942" s="219" t="s">
        <v>2788</v>
      </c>
      <c r="K942" s="207" t="str">
        <f t="shared" si="448"/>
        <v>691,79</v>
      </c>
      <c r="L942" s="214">
        <f t="shared" si="449"/>
        <v>692</v>
      </c>
      <c r="M942" s="209">
        <v>1</v>
      </c>
      <c r="N942" s="210">
        <v>60</v>
      </c>
      <c r="O942" s="211">
        <f t="shared" si="450"/>
        <v>752</v>
      </c>
      <c r="P942" s="212">
        <f t="shared" si="444"/>
        <v>752</v>
      </c>
      <c r="Q942" s="180"/>
      <c r="R942" s="180"/>
      <c r="S942" s="184">
        <v>16</v>
      </c>
      <c r="T942" s="184">
        <v>25</v>
      </c>
      <c r="U942" s="184">
        <f t="shared" si="451"/>
        <v>79</v>
      </c>
      <c r="V942" s="204">
        <f t="shared" si="454"/>
        <v>120</v>
      </c>
    </row>
    <row r="943" spans="1:22" ht="12">
      <c r="A943" s="180" t="str">
        <f t="shared" si="446"/>
        <v>LW12 12050Kolor</v>
      </c>
      <c r="B943" s="203" t="s">
        <v>96</v>
      </c>
      <c r="C943" s="168" t="s">
        <v>2</v>
      </c>
      <c r="D943" s="204">
        <v>120</v>
      </c>
      <c r="E943" s="182">
        <v>50</v>
      </c>
      <c r="F943" s="219" t="s">
        <v>2758</v>
      </c>
      <c r="G943" s="206" t="str">
        <f t="shared" si="452"/>
        <v>40,66</v>
      </c>
      <c r="H943" s="206" t="str">
        <f t="shared" si="436"/>
        <v>40,66</v>
      </c>
      <c r="I943" s="206">
        <f t="shared" si="453"/>
        <v>43.66</v>
      </c>
      <c r="J943" s="219" t="s">
        <v>2789</v>
      </c>
      <c r="K943" s="207" t="str">
        <f t="shared" si="448"/>
        <v>793,54</v>
      </c>
      <c r="L943" s="214">
        <f t="shared" si="449"/>
        <v>794</v>
      </c>
      <c r="M943" s="209">
        <v>1</v>
      </c>
      <c r="N943" s="210">
        <v>60</v>
      </c>
      <c r="O943" s="211">
        <f t="shared" si="450"/>
        <v>854</v>
      </c>
      <c r="P943" s="212">
        <f t="shared" si="444"/>
        <v>854</v>
      </c>
      <c r="Q943" s="180"/>
      <c r="R943" s="180"/>
      <c r="S943" s="184">
        <v>16</v>
      </c>
      <c r="T943" s="184">
        <v>25</v>
      </c>
      <c r="U943" s="184">
        <f t="shared" si="451"/>
        <v>79</v>
      </c>
      <c r="V943" s="204">
        <f t="shared" si="454"/>
        <v>120</v>
      </c>
    </row>
    <row r="944" spans="1:22" ht="12">
      <c r="A944" s="180" t="str">
        <f t="shared" si="446"/>
        <v>LW13 12050Kolor</v>
      </c>
      <c r="B944" s="203" t="s">
        <v>97</v>
      </c>
      <c r="C944" s="168" t="s">
        <v>2</v>
      </c>
      <c r="D944" s="204">
        <v>120</v>
      </c>
      <c r="E944" s="182">
        <v>50</v>
      </c>
      <c r="F944" s="219" t="s">
        <v>2759</v>
      </c>
      <c r="G944" s="206" t="str">
        <f t="shared" si="452"/>
        <v>40,49</v>
      </c>
      <c r="H944" s="206" t="str">
        <f t="shared" si="436"/>
        <v>40,49</v>
      </c>
      <c r="I944" s="206">
        <f t="shared" si="453"/>
        <v>43.49</v>
      </c>
      <c r="J944" s="219" t="s">
        <v>2790</v>
      </c>
      <c r="K944" s="207" t="str">
        <f t="shared" si="448"/>
        <v>800,15</v>
      </c>
      <c r="L944" s="214">
        <f t="shared" si="449"/>
        <v>801</v>
      </c>
      <c r="M944" s="209">
        <v>1</v>
      </c>
      <c r="N944" s="210">
        <v>60</v>
      </c>
      <c r="O944" s="211">
        <f t="shared" si="450"/>
        <v>861</v>
      </c>
      <c r="P944" s="212">
        <f t="shared" si="444"/>
        <v>861</v>
      </c>
      <c r="Q944" s="180"/>
      <c r="R944" s="180"/>
      <c r="S944" s="184">
        <v>16</v>
      </c>
      <c r="T944" s="184">
        <v>25</v>
      </c>
      <c r="U944" s="184">
        <f t="shared" si="451"/>
        <v>79</v>
      </c>
      <c r="V944" s="204">
        <f t="shared" si="454"/>
        <v>120</v>
      </c>
    </row>
    <row r="945" spans="1:22" ht="12">
      <c r="A945" s="180" t="str">
        <f t="shared" si="446"/>
        <v>LW14 12050Kolor</v>
      </c>
      <c r="B945" s="203" t="s">
        <v>98</v>
      </c>
      <c r="C945" s="168" t="s">
        <v>2</v>
      </c>
      <c r="D945" s="204">
        <v>120</v>
      </c>
      <c r="E945" s="182">
        <v>50</v>
      </c>
      <c r="F945" s="219" t="s">
        <v>2760</v>
      </c>
      <c r="G945" s="206" t="str">
        <f t="shared" si="452"/>
        <v>42,95</v>
      </c>
      <c r="H945" s="206" t="str">
        <f t="shared" si="436"/>
        <v>42,95</v>
      </c>
      <c r="I945" s="206">
        <f t="shared" si="453"/>
        <v>45.95</v>
      </c>
      <c r="J945" s="219" t="s">
        <v>2791</v>
      </c>
      <c r="K945" s="207" t="str">
        <f>LEFT(J945,FIND("zł",J945)-2)</f>
        <v>886,07</v>
      </c>
      <c r="L945" s="214">
        <f>ROUNDUP(K945,0)</f>
        <v>887</v>
      </c>
      <c r="M945" s="209">
        <v>1</v>
      </c>
      <c r="N945" s="210">
        <v>60</v>
      </c>
      <c r="O945" s="211">
        <f t="shared" si="450"/>
        <v>947</v>
      </c>
      <c r="P945" s="212">
        <f t="shared" si="444"/>
        <v>947</v>
      </c>
      <c r="Q945" s="180"/>
      <c r="R945" s="180"/>
      <c r="S945" s="184">
        <v>16</v>
      </c>
      <c r="T945" s="184">
        <v>25</v>
      </c>
      <c r="U945" s="184">
        <f t="shared" si="451"/>
        <v>79</v>
      </c>
      <c r="V945" s="204">
        <f t="shared" si="454"/>
        <v>120</v>
      </c>
    </row>
    <row r="946" spans="1:22" ht="12">
      <c r="A946" s="180" t="str">
        <f t="shared" si="446"/>
        <v>LW15 12050Kolor</v>
      </c>
      <c r="B946" s="203" t="s">
        <v>99</v>
      </c>
      <c r="C946" s="168" t="s">
        <v>2</v>
      </c>
      <c r="D946" s="204">
        <v>120</v>
      </c>
      <c r="E946" s="182">
        <v>50</v>
      </c>
      <c r="F946" s="219" t="s">
        <v>2761</v>
      </c>
      <c r="G946" s="206" t="str">
        <f t="shared" si="452"/>
        <v>37,44</v>
      </c>
      <c r="H946" s="206" t="str">
        <f t="shared" si="436"/>
        <v>37,44</v>
      </c>
      <c r="I946" s="206">
        <f t="shared" si="453"/>
        <v>40.44</v>
      </c>
      <c r="J946" s="219" t="s">
        <v>2792</v>
      </c>
      <c r="K946" s="207" t="str">
        <f t="shared" ref="K946:K965" si="455">LEFT(J946,FIND("zł",J946)-2)</f>
        <v>653,64</v>
      </c>
      <c r="L946" s="214">
        <f t="shared" ref="L946:L1002" si="456">ROUNDUP(K946,0)</f>
        <v>654</v>
      </c>
      <c r="M946" s="209">
        <v>1</v>
      </c>
      <c r="N946" s="210">
        <v>60</v>
      </c>
      <c r="O946" s="211">
        <f t="shared" si="450"/>
        <v>714</v>
      </c>
      <c r="P946" s="212">
        <f t="shared" si="444"/>
        <v>714</v>
      </c>
      <c r="Q946" s="180"/>
      <c r="R946" s="180"/>
      <c r="S946" s="184">
        <v>16</v>
      </c>
      <c r="T946" s="184">
        <v>25</v>
      </c>
      <c r="U946" s="184">
        <f t="shared" si="451"/>
        <v>79</v>
      </c>
      <c r="V946" s="204">
        <f t="shared" si="454"/>
        <v>120</v>
      </c>
    </row>
    <row r="947" spans="1:22" ht="12">
      <c r="A947" s="180" t="str">
        <f t="shared" si="446"/>
        <v>LW16 12050Kolor</v>
      </c>
      <c r="B947" s="203" t="s">
        <v>100</v>
      </c>
      <c r="C947" s="168" t="s">
        <v>2</v>
      </c>
      <c r="D947" s="204">
        <v>120</v>
      </c>
      <c r="E947" s="182">
        <v>50</v>
      </c>
      <c r="F947" s="219" t="s">
        <v>2762</v>
      </c>
      <c r="G947" s="206" t="str">
        <f t="shared" si="452"/>
        <v>39,93</v>
      </c>
      <c r="H947" s="206" t="str">
        <f t="shared" si="436"/>
        <v>39,93</v>
      </c>
      <c r="I947" s="206">
        <f t="shared" si="453"/>
        <v>42.93</v>
      </c>
      <c r="J947" s="219" t="s">
        <v>2793</v>
      </c>
      <c r="K947" s="207" t="str">
        <f t="shared" si="455"/>
        <v>785,60</v>
      </c>
      <c r="L947" s="214">
        <f t="shared" si="456"/>
        <v>786</v>
      </c>
      <c r="M947" s="209">
        <v>1</v>
      </c>
      <c r="N947" s="210">
        <v>60</v>
      </c>
      <c r="O947" s="211">
        <f t="shared" si="450"/>
        <v>846</v>
      </c>
      <c r="P947" s="212">
        <f t="shared" si="444"/>
        <v>846</v>
      </c>
      <c r="Q947" s="180"/>
      <c r="R947" s="180"/>
      <c r="S947" s="184">
        <v>16</v>
      </c>
      <c r="T947" s="184">
        <v>25</v>
      </c>
      <c r="U947" s="184">
        <f t="shared" si="451"/>
        <v>79</v>
      </c>
      <c r="V947" s="204">
        <f t="shared" si="454"/>
        <v>120</v>
      </c>
    </row>
    <row r="948" spans="1:22" ht="12">
      <c r="A948" s="180" t="str">
        <f t="shared" si="446"/>
        <v>LW17 12050Kolor</v>
      </c>
      <c r="B948" s="203" t="s">
        <v>101</v>
      </c>
      <c r="C948" s="168" t="s">
        <v>2</v>
      </c>
      <c r="D948" s="204">
        <v>120</v>
      </c>
      <c r="E948" s="182">
        <v>50</v>
      </c>
      <c r="F948" s="219" t="s">
        <v>2763</v>
      </c>
      <c r="G948" s="206" t="str">
        <f t="shared" si="452"/>
        <v>41,83</v>
      </c>
      <c r="H948" s="206" t="str">
        <f t="shared" si="436"/>
        <v>41,83</v>
      </c>
      <c r="I948" s="206">
        <f t="shared" si="453"/>
        <v>44.83</v>
      </c>
      <c r="J948" s="219" t="s">
        <v>2794</v>
      </c>
      <c r="K948" s="207" t="str">
        <f t="shared" si="455"/>
        <v>877,85</v>
      </c>
      <c r="L948" s="214">
        <f t="shared" si="456"/>
        <v>878</v>
      </c>
      <c r="M948" s="209">
        <v>1</v>
      </c>
      <c r="N948" s="210">
        <v>60</v>
      </c>
      <c r="O948" s="211">
        <f t="shared" si="450"/>
        <v>938</v>
      </c>
      <c r="P948" s="212">
        <f t="shared" si="444"/>
        <v>938</v>
      </c>
      <c r="Q948" s="180"/>
      <c r="R948" s="180"/>
      <c r="S948" s="184">
        <v>16</v>
      </c>
      <c r="T948" s="184">
        <v>25</v>
      </c>
      <c r="U948" s="184">
        <f t="shared" si="451"/>
        <v>79</v>
      </c>
      <c r="V948" s="204">
        <f t="shared" si="454"/>
        <v>120</v>
      </c>
    </row>
    <row r="949" spans="1:22" ht="12">
      <c r="A949" s="180" t="str">
        <f t="shared" si="446"/>
        <v>LW18 12050Kolor</v>
      </c>
      <c r="B949" s="203" t="s">
        <v>102</v>
      </c>
      <c r="C949" s="168" t="s">
        <v>2</v>
      </c>
      <c r="D949" s="204">
        <v>120</v>
      </c>
      <c r="E949" s="182">
        <v>50</v>
      </c>
      <c r="F949" s="219" t="s">
        <v>2764</v>
      </c>
      <c r="G949" s="206" t="str">
        <f t="shared" si="452"/>
        <v>44,29</v>
      </c>
      <c r="H949" s="206" t="str">
        <f t="shared" si="436"/>
        <v>44,29</v>
      </c>
      <c r="I949" s="206">
        <f t="shared" si="453"/>
        <v>47.29</v>
      </c>
      <c r="J949" s="219" t="s">
        <v>2795</v>
      </c>
      <c r="K949" s="207" t="str">
        <f t="shared" si="455"/>
        <v>928,63</v>
      </c>
      <c r="L949" s="214">
        <f t="shared" si="456"/>
        <v>929</v>
      </c>
      <c r="M949" s="209">
        <v>1</v>
      </c>
      <c r="N949" s="210">
        <v>60</v>
      </c>
      <c r="O949" s="211">
        <f t="shared" si="450"/>
        <v>989</v>
      </c>
      <c r="P949" s="212">
        <f t="shared" si="444"/>
        <v>989</v>
      </c>
      <c r="Q949" s="180"/>
      <c r="R949" s="180"/>
      <c r="S949" s="184">
        <v>16</v>
      </c>
      <c r="T949" s="184">
        <v>25</v>
      </c>
      <c r="U949" s="184">
        <f t="shared" si="451"/>
        <v>79</v>
      </c>
      <c r="V949" s="204">
        <f t="shared" si="454"/>
        <v>120</v>
      </c>
    </row>
    <row r="950" spans="1:22" ht="12">
      <c r="A950" s="180" t="str">
        <f t="shared" si="446"/>
        <v>LW19 12050Kolor</v>
      </c>
      <c r="B950" s="203" t="s">
        <v>103</v>
      </c>
      <c r="C950" s="168" t="s">
        <v>2</v>
      </c>
      <c r="D950" s="204">
        <v>120</v>
      </c>
      <c r="E950" s="182">
        <v>50</v>
      </c>
      <c r="F950" s="219" t="s">
        <v>2543</v>
      </c>
      <c r="G950" s="206" t="str">
        <f t="shared" si="452"/>
        <v>38,81</v>
      </c>
      <c r="H950" s="206" t="str">
        <f t="shared" si="436"/>
        <v>38,81</v>
      </c>
      <c r="I950" s="206">
        <f t="shared" si="453"/>
        <v>41.81</v>
      </c>
      <c r="J950" s="219" t="s">
        <v>2796</v>
      </c>
      <c r="K950" s="207" t="str">
        <f t="shared" si="455"/>
        <v>739,17</v>
      </c>
      <c r="L950" s="214">
        <f t="shared" si="456"/>
        <v>740</v>
      </c>
      <c r="M950" s="209">
        <v>1</v>
      </c>
      <c r="N950" s="210">
        <v>60</v>
      </c>
      <c r="O950" s="211">
        <f t="shared" si="450"/>
        <v>800</v>
      </c>
      <c r="P950" s="212">
        <f t="shared" si="444"/>
        <v>800</v>
      </c>
      <c r="Q950" s="180"/>
      <c r="R950" s="180"/>
      <c r="S950" s="184">
        <v>16</v>
      </c>
      <c r="T950" s="184">
        <v>25</v>
      </c>
      <c r="U950" s="184">
        <f t="shared" si="451"/>
        <v>79</v>
      </c>
      <c r="V950" s="204">
        <f t="shared" si="454"/>
        <v>120</v>
      </c>
    </row>
    <row r="951" spans="1:22" ht="12">
      <c r="A951" s="180" t="str">
        <f t="shared" si="446"/>
        <v>LW20 12050Kolor</v>
      </c>
      <c r="B951" s="203" t="s">
        <v>105</v>
      </c>
      <c r="C951" s="168" t="s">
        <v>2</v>
      </c>
      <c r="D951" s="204">
        <v>120</v>
      </c>
      <c r="E951" s="182">
        <v>50</v>
      </c>
      <c r="F951" s="219" t="s">
        <v>2765</v>
      </c>
      <c r="G951" s="206" t="str">
        <f t="shared" si="452"/>
        <v>41,3</v>
      </c>
      <c r="H951" s="206" t="str">
        <f t="shared" si="436"/>
        <v>41,3</v>
      </c>
      <c r="I951" s="206">
        <f t="shared" si="453"/>
        <v>44.3</v>
      </c>
      <c r="J951" s="219" t="s">
        <v>2797</v>
      </c>
      <c r="K951" s="207" t="str">
        <f t="shared" si="455"/>
        <v>825,46</v>
      </c>
      <c r="L951" s="214">
        <f t="shared" si="456"/>
        <v>826</v>
      </c>
      <c r="M951" s="209">
        <v>1</v>
      </c>
      <c r="N951" s="210">
        <v>60</v>
      </c>
      <c r="O951" s="211">
        <f t="shared" si="450"/>
        <v>886</v>
      </c>
      <c r="P951" s="212">
        <f t="shared" si="444"/>
        <v>886</v>
      </c>
      <c r="Q951" s="180"/>
      <c r="R951" s="180"/>
      <c r="S951" s="184">
        <v>16</v>
      </c>
      <c r="T951" s="184">
        <v>25</v>
      </c>
      <c r="U951" s="184">
        <f t="shared" si="451"/>
        <v>79</v>
      </c>
      <c r="V951" s="204">
        <f t="shared" si="454"/>
        <v>120</v>
      </c>
    </row>
    <row r="952" spans="1:22" ht="12">
      <c r="A952" s="180" t="str">
        <f t="shared" si="446"/>
        <v>LW2512050Kolor</v>
      </c>
      <c r="B952" s="203" t="s">
        <v>559</v>
      </c>
      <c r="C952" s="168" t="s">
        <v>2</v>
      </c>
      <c r="D952" s="204">
        <v>120</v>
      </c>
      <c r="E952" s="182">
        <v>50</v>
      </c>
      <c r="F952" s="219" t="s">
        <v>33</v>
      </c>
      <c r="G952" s="206" t="str">
        <f t="shared" si="452"/>
        <v>31,25</v>
      </c>
      <c r="H952" s="206" t="str">
        <f t="shared" si="436"/>
        <v>31,25</v>
      </c>
      <c r="I952" s="206">
        <f t="shared" ref="I952:I965" si="457">H952+3</f>
        <v>34.25</v>
      </c>
      <c r="J952" s="219" t="s">
        <v>2798</v>
      </c>
      <c r="K952" s="207" t="str">
        <f t="shared" si="455"/>
        <v>645,34</v>
      </c>
      <c r="L952" s="214">
        <f t="shared" si="456"/>
        <v>646</v>
      </c>
      <c r="M952" s="209">
        <v>1</v>
      </c>
      <c r="N952" s="210">
        <v>60</v>
      </c>
      <c r="O952" s="211">
        <f t="shared" si="450"/>
        <v>706</v>
      </c>
      <c r="P952" s="212">
        <f t="shared" si="444"/>
        <v>706</v>
      </c>
      <c r="Q952" s="180"/>
      <c r="R952" s="180"/>
      <c r="S952" s="184">
        <v>16</v>
      </c>
      <c r="T952" s="184">
        <v>25</v>
      </c>
      <c r="U952" s="184">
        <f t="shared" si="451"/>
        <v>69</v>
      </c>
      <c r="V952" s="204">
        <f t="shared" si="454"/>
        <v>110</v>
      </c>
    </row>
    <row r="953" spans="1:22" ht="12">
      <c r="A953" s="180" t="str">
        <f t="shared" si="446"/>
        <v>LW2612050Kolor</v>
      </c>
      <c r="B953" s="203" t="s">
        <v>560</v>
      </c>
      <c r="C953" s="168" t="s">
        <v>2</v>
      </c>
      <c r="D953" s="204">
        <v>120</v>
      </c>
      <c r="E953" s="182">
        <v>50</v>
      </c>
      <c r="F953" s="219" t="s">
        <v>2766</v>
      </c>
      <c r="G953" s="206" t="str">
        <f t="shared" si="452"/>
        <v>33,73</v>
      </c>
      <c r="H953" s="206" t="str">
        <f t="shared" si="436"/>
        <v>33,73</v>
      </c>
      <c r="I953" s="206">
        <f t="shared" si="457"/>
        <v>36.729999999999997</v>
      </c>
      <c r="J953" s="219" t="s">
        <v>2799</v>
      </c>
      <c r="K953" s="207" t="str">
        <f t="shared" si="455"/>
        <v>762,31</v>
      </c>
      <c r="L953" s="214">
        <f t="shared" si="456"/>
        <v>763</v>
      </c>
      <c r="M953" s="209">
        <v>1</v>
      </c>
      <c r="N953" s="210">
        <v>60</v>
      </c>
      <c r="O953" s="211">
        <f t="shared" si="450"/>
        <v>823</v>
      </c>
      <c r="P953" s="212">
        <f t="shared" si="444"/>
        <v>823</v>
      </c>
      <c r="Q953" s="180"/>
      <c r="R953" s="180"/>
      <c r="S953" s="184">
        <v>16</v>
      </c>
      <c r="T953" s="184">
        <v>25</v>
      </c>
      <c r="U953" s="184">
        <f t="shared" si="451"/>
        <v>69</v>
      </c>
      <c r="V953" s="204">
        <f t="shared" si="454"/>
        <v>110</v>
      </c>
    </row>
    <row r="954" spans="1:22" ht="12">
      <c r="A954" s="180" t="str">
        <f t="shared" si="446"/>
        <v>LW2712050Kolor</v>
      </c>
      <c r="B954" s="203" t="s">
        <v>1738</v>
      </c>
      <c r="C954" s="168" t="s">
        <v>2</v>
      </c>
      <c r="D954" s="204">
        <v>120</v>
      </c>
      <c r="E954" s="182">
        <v>50</v>
      </c>
      <c r="F954" s="219" t="s">
        <v>2767</v>
      </c>
      <c r="G954" s="206" t="str">
        <f t="shared" si="452"/>
        <v>34,63</v>
      </c>
      <c r="H954" s="206" t="str">
        <f t="shared" si="436"/>
        <v>34,63</v>
      </c>
      <c r="I954" s="206">
        <f t="shared" si="457"/>
        <v>37.630000000000003</v>
      </c>
      <c r="J954" s="219" t="s">
        <v>2800</v>
      </c>
      <c r="K954" s="207" t="str">
        <f t="shared" si="455"/>
        <v>740,50</v>
      </c>
      <c r="L954" s="214">
        <f t="shared" si="456"/>
        <v>741</v>
      </c>
      <c r="M954" s="209">
        <v>1</v>
      </c>
      <c r="N954" s="210">
        <v>60</v>
      </c>
      <c r="O954" s="211">
        <f t="shared" si="450"/>
        <v>801</v>
      </c>
      <c r="P954" s="212">
        <f t="shared" si="444"/>
        <v>801</v>
      </c>
      <c r="Q954" s="180"/>
      <c r="R954" s="180"/>
      <c r="S954" s="184">
        <v>16</v>
      </c>
      <c r="T954" s="184">
        <v>25</v>
      </c>
      <c r="U954" s="184">
        <f t="shared" si="451"/>
        <v>69</v>
      </c>
      <c r="V954" s="204">
        <f t="shared" si="454"/>
        <v>110</v>
      </c>
    </row>
    <row r="955" spans="1:22" ht="12">
      <c r="A955" s="180" t="str">
        <f t="shared" si="446"/>
        <v>LW2812050Kolor</v>
      </c>
      <c r="B955" s="203" t="s">
        <v>1739</v>
      </c>
      <c r="C955" s="168" t="s">
        <v>2</v>
      </c>
      <c r="D955" s="204">
        <v>120</v>
      </c>
      <c r="E955" s="182">
        <v>50</v>
      </c>
      <c r="F955" s="219" t="s">
        <v>2768</v>
      </c>
      <c r="G955" s="206" t="str">
        <f t="shared" si="452"/>
        <v>37,24</v>
      </c>
      <c r="H955" s="206" t="str">
        <f t="shared" ref="H955:H981" si="458">MID(G955,1,5)</f>
        <v>37,24</v>
      </c>
      <c r="I955" s="206">
        <f t="shared" si="457"/>
        <v>40.24</v>
      </c>
      <c r="J955" s="219" t="s">
        <v>2801</v>
      </c>
      <c r="K955" s="207" t="str">
        <f t="shared" si="455"/>
        <v>877,67</v>
      </c>
      <c r="L955" s="214">
        <f t="shared" si="456"/>
        <v>878</v>
      </c>
      <c r="M955" s="209">
        <v>1</v>
      </c>
      <c r="N955" s="210">
        <v>60</v>
      </c>
      <c r="O955" s="211">
        <f t="shared" si="450"/>
        <v>938</v>
      </c>
      <c r="P955" s="212">
        <f t="shared" si="444"/>
        <v>938</v>
      </c>
      <c r="Q955" s="180"/>
      <c r="R955" s="180"/>
      <c r="S955" s="184">
        <v>16</v>
      </c>
      <c r="T955" s="184">
        <v>25</v>
      </c>
      <c r="U955" s="184">
        <f t="shared" si="451"/>
        <v>79</v>
      </c>
      <c r="V955" s="204">
        <f t="shared" si="454"/>
        <v>120</v>
      </c>
    </row>
    <row r="956" spans="1:22" ht="12">
      <c r="A956" s="180" t="str">
        <f t="shared" si="446"/>
        <v>LW2912050Kolor</v>
      </c>
      <c r="B956" s="203" t="s">
        <v>1740</v>
      </c>
      <c r="C956" s="168" t="s">
        <v>2</v>
      </c>
      <c r="D956" s="204">
        <v>120</v>
      </c>
      <c r="E956" s="182">
        <v>50</v>
      </c>
      <c r="F956" s="219" t="s">
        <v>2769</v>
      </c>
      <c r="G956" s="206" t="str">
        <f t="shared" si="452"/>
        <v>40,33</v>
      </c>
      <c r="H956" s="206" t="str">
        <f t="shared" si="458"/>
        <v>40,33</v>
      </c>
      <c r="I956" s="206">
        <f t="shared" si="457"/>
        <v>43.33</v>
      </c>
      <c r="J956" s="219" t="s">
        <v>2802</v>
      </c>
      <c r="K956" s="207" t="str">
        <f t="shared" si="455"/>
        <v>826,82</v>
      </c>
      <c r="L956" s="214">
        <f t="shared" si="456"/>
        <v>827</v>
      </c>
      <c r="M956" s="209">
        <v>1</v>
      </c>
      <c r="N956" s="210">
        <v>60</v>
      </c>
      <c r="O956" s="211">
        <f t="shared" si="450"/>
        <v>887</v>
      </c>
      <c r="P956" s="212">
        <f t="shared" ref="P956:P1002" si="459">INT(O956)</f>
        <v>887</v>
      </c>
      <c r="Q956" s="180"/>
      <c r="R956" s="180"/>
      <c r="S956" s="184">
        <v>16</v>
      </c>
      <c r="T956" s="184">
        <v>25</v>
      </c>
      <c r="U956" s="184">
        <f t="shared" si="451"/>
        <v>79</v>
      </c>
      <c r="V956" s="204">
        <f t="shared" si="454"/>
        <v>120</v>
      </c>
    </row>
    <row r="957" spans="1:22" ht="12">
      <c r="A957" s="180" t="str">
        <f t="shared" si="446"/>
        <v>LW3012050Kolor</v>
      </c>
      <c r="B957" s="203" t="s">
        <v>1742</v>
      </c>
      <c r="C957" s="168" t="s">
        <v>2</v>
      </c>
      <c r="D957" s="204">
        <v>120</v>
      </c>
      <c r="E957" s="182">
        <v>50</v>
      </c>
      <c r="F957" s="219" t="s">
        <v>2034</v>
      </c>
      <c r="G957" s="206" t="str">
        <f t="shared" si="452"/>
        <v>42,94</v>
      </c>
      <c r="H957" s="206" t="str">
        <f t="shared" si="458"/>
        <v>42,94</v>
      </c>
      <c r="I957" s="206">
        <f t="shared" si="457"/>
        <v>45.94</v>
      </c>
      <c r="J957" s="219" t="s">
        <v>2803</v>
      </c>
      <c r="K957" s="207" t="str">
        <f t="shared" si="455"/>
        <v>1005,58</v>
      </c>
      <c r="L957" s="214">
        <f t="shared" si="456"/>
        <v>1006</v>
      </c>
      <c r="M957" s="209">
        <v>1</v>
      </c>
      <c r="N957" s="210">
        <v>60</v>
      </c>
      <c r="O957" s="211">
        <f t="shared" si="450"/>
        <v>1066</v>
      </c>
      <c r="P957" s="212">
        <f t="shared" si="459"/>
        <v>1066</v>
      </c>
      <c r="Q957" s="180"/>
      <c r="R957" s="180"/>
      <c r="S957" s="184">
        <v>16</v>
      </c>
      <c r="T957" s="184">
        <v>25</v>
      </c>
      <c r="U957" s="184">
        <f t="shared" si="451"/>
        <v>79</v>
      </c>
      <c r="V957" s="204">
        <f t="shared" si="454"/>
        <v>120</v>
      </c>
    </row>
    <row r="958" spans="1:22" ht="12">
      <c r="A958" s="180" t="str">
        <f t="shared" si="446"/>
        <v>LW3112050Kolor</v>
      </c>
      <c r="B958" s="203" t="s">
        <v>1743</v>
      </c>
      <c r="C958" s="168" t="s">
        <v>2</v>
      </c>
      <c r="D958" s="204">
        <v>120</v>
      </c>
      <c r="E958" s="182">
        <v>50</v>
      </c>
      <c r="F958" s="219" t="s">
        <v>2770</v>
      </c>
      <c r="G958" s="206" t="str">
        <f t="shared" si="452"/>
        <v>44,42</v>
      </c>
      <c r="H958" s="206" t="str">
        <f t="shared" si="458"/>
        <v>44,42</v>
      </c>
      <c r="I958" s="206">
        <f t="shared" si="457"/>
        <v>47.42</v>
      </c>
      <c r="J958" s="219" t="s">
        <v>2804</v>
      </c>
      <c r="K958" s="207" t="str">
        <f t="shared" si="455"/>
        <v>978,65</v>
      </c>
      <c r="L958" s="214">
        <f t="shared" si="456"/>
        <v>979</v>
      </c>
      <c r="M958" s="209">
        <v>1</v>
      </c>
      <c r="N958" s="210">
        <v>60</v>
      </c>
      <c r="O958" s="211">
        <f t="shared" si="450"/>
        <v>1039</v>
      </c>
      <c r="P958" s="212">
        <f t="shared" si="459"/>
        <v>1039</v>
      </c>
      <c r="Q958" s="180"/>
      <c r="R958" s="180"/>
      <c r="S958" s="184">
        <v>16</v>
      </c>
      <c r="T958" s="184">
        <v>25</v>
      </c>
      <c r="U958" s="184">
        <f t="shared" si="451"/>
        <v>79</v>
      </c>
      <c r="V958" s="204">
        <f t="shared" si="454"/>
        <v>120</v>
      </c>
    </row>
    <row r="959" spans="1:22" ht="12">
      <c r="A959" s="180" t="str">
        <f t="shared" si="446"/>
        <v>LW3212050Kolor</v>
      </c>
      <c r="B959" s="203" t="s">
        <v>1744</v>
      </c>
      <c r="C959" s="168" t="s">
        <v>2</v>
      </c>
      <c r="D959" s="204">
        <v>120</v>
      </c>
      <c r="E959" s="182">
        <v>50</v>
      </c>
      <c r="F959" s="219" t="s">
        <v>2771</v>
      </c>
      <c r="G959" s="206" t="str">
        <f t="shared" si="452"/>
        <v>47,03</v>
      </c>
      <c r="H959" s="206" t="str">
        <f t="shared" si="458"/>
        <v>47,03</v>
      </c>
      <c r="I959" s="206">
        <f t="shared" si="457"/>
        <v>50.03</v>
      </c>
      <c r="J959" s="219" t="s">
        <v>2805</v>
      </c>
      <c r="K959" s="207" t="str">
        <f t="shared" si="455"/>
        <v>1119,20</v>
      </c>
      <c r="L959" s="214">
        <f t="shared" si="456"/>
        <v>1120</v>
      </c>
      <c r="M959" s="209">
        <v>1</v>
      </c>
      <c r="N959" s="210">
        <v>60</v>
      </c>
      <c r="O959" s="211">
        <f t="shared" si="450"/>
        <v>1180</v>
      </c>
      <c r="P959" s="212">
        <f t="shared" si="459"/>
        <v>1180</v>
      </c>
      <c r="Q959" s="180"/>
      <c r="R959" s="180"/>
      <c r="S959" s="184">
        <v>16</v>
      </c>
      <c r="T959" s="184">
        <v>25</v>
      </c>
      <c r="U959" s="184">
        <f t="shared" si="451"/>
        <v>124</v>
      </c>
      <c r="V959" s="204">
        <f t="shared" si="454"/>
        <v>165</v>
      </c>
    </row>
    <row r="960" spans="1:22" ht="12">
      <c r="A960" s="180" t="str">
        <f t="shared" si="446"/>
        <v>LW3312050Kolor</v>
      </c>
      <c r="B960" s="203" t="s">
        <v>1745</v>
      </c>
      <c r="C960" s="168" t="s">
        <v>2</v>
      </c>
      <c r="D960" s="204">
        <v>120</v>
      </c>
      <c r="E960" s="182">
        <v>50</v>
      </c>
      <c r="F960" s="219" t="s">
        <v>2772</v>
      </c>
      <c r="G960" s="206" t="str">
        <f t="shared" si="452"/>
        <v>48,11</v>
      </c>
      <c r="H960" s="206" t="str">
        <f t="shared" si="458"/>
        <v>48,11</v>
      </c>
      <c r="I960" s="206">
        <f t="shared" si="457"/>
        <v>51.11</v>
      </c>
      <c r="J960" s="219" t="s">
        <v>2806</v>
      </c>
      <c r="K960" s="207" t="str">
        <f t="shared" si="455"/>
        <v>959,70</v>
      </c>
      <c r="L960" s="214">
        <f t="shared" si="456"/>
        <v>960</v>
      </c>
      <c r="M960" s="209">
        <v>1</v>
      </c>
      <c r="N960" s="210">
        <v>60</v>
      </c>
      <c r="O960" s="211">
        <f t="shared" si="450"/>
        <v>1020</v>
      </c>
      <c r="P960" s="212">
        <f t="shared" si="459"/>
        <v>1020</v>
      </c>
      <c r="Q960" s="180"/>
      <c r="R960" s="180"/>
      <c r="S960" s="184">
        <v>16</v>
      </c>
      <c r="T960" s="184">
        <v>25</v>
      </c>
      <c r="U960" s="184">
        <f t="shared" si="451"/>
        <v>124</v>
      </c>
      <c r="V960" s="204">
        <f t="shared" si="454"/>
        <v>165</v>
      </c>
    </row>
    <row r="961" spans="1:22" ht="12">
      <c r="A961" s="180" t="str">
        <f t="shared" si="446"/>
        <v>LW3412050Kolor</v>
      </c>
      <c r="B961" s="203" t="s">
        <v>1746</v>
      </c>
      <c r="C961" s="168" t="s">
        <v>2</v>
      </c>
      <c r="D961" s="204">
        <v>120</v>
      </c>
      <c r="E961" s="182">
        <v>50</v>
      </c>
      <c r="F961" s="219" t="s">
        <v>2560</v>
      </c>
      <c r="G961" s="206" t="str">
        <f t="shared" si="452"/>
        <v>47,45</v>
      </c>
      <c r="H961" s="206" t="str">
        <f t="shared" si="458"/>
        <v>47,45</v>
      </c>
      <c r="I961" s="206">
        <f t="shared" si="457"/>
        <v>50.45</v>
      </c>
      <c r="J961" s="219" t="s">
        <v>2807</v>
      </c>
      <c r="K961" s="207" t="str">
        <f t="shared" si="455"/>
        <v>1126,23</v>
      </c>
      <c r="L961" s="214">
        <f t="shared" si="456"/>
        <v>1127</v>
      </c>
      <c r="M961" s="209">
        <v>1</v>
      </c>
      <c r="N961" s="210">
        <v>60</v>
      </c>
      <c r="O961" s="211">
        <f t="shared" si="450"/>
        <v>1187</v>
      </c>
      <c r="P961" s="212">
        <f t="shared" si="459"/>
        <v>1187</v>
      </c>
      <c r="Q961" s="180"/>
      <c r="R961" s="180"/>
      <c r="S961" s="184">
        <v>16</v>
      </c>
      <c r="T961" s="184">
        <v>25</v>
      </c>
      <c r="U961" s="184">
        <f t="shared" si="451"/>
        <v>124</v>
      </c>
      <c r="V961" s="204">
        <f t="shared" si="454"/>
        <v>165</v>
      </c>
    </row>
    <row r="962" spans="1:22" ht="12">
      <c r="A962" s="180" t="str">
        <f t="shared" si="446"/>
        <v>LW3512050Kolor</v>
      </c>
      <c r="B962" s="203" t="s">
        <v>1747</v>
      </c>
      <c r="C962" s="168" t="s">
        <v>2</v>
      </c>
      <c r="D962" s="204">
        <v>120</v>
      </c>
      <c r="E962" s="182">
        <v>50</v>
      </c>
      <c r="F962" s="219" t="s">
        <v>2773</v>
      </c>
      <c r="G962" s="206" t="str">
        <f t="shared" si="452"/>
        <v>38,94</v>
      </c>
      <c r="H962" s="206" t="str">
        <f t="shared" si="458"/>
        <v>38,94</v>
      </c>
      <c r="I962" s="206">
        <f t="shared" si="457"/>
        <v>41.94</v>
      </c>
      <c r="J962" s="219" t="s">
        <v>2808</v>
      </c>
      <c r="K962" s="207" t="str">
        <f t="shared" si="455"/>
        <v>747,66</v>
      </c>
      <c r="L962" s="214">
        <f t="shared" si="456"/>
        <v>748</v>
      </c>
      <c r="M962" s="209">
        <v>1</v>
      </c>
      <c r="N962" s="210">
        <v>60</v>
      </c>
      <c r="O962" s="211">
        <f t="shared" si="450"/>
        <v>808</v>
      </c>
      <c r="P962" s="212">
        <f t="shared" si="459"/>
        <v>808</v>
      </c>
      <c r="Q962" s="180"/>
      <c r="R962" s="180"/>
      <c r="S962" s="184">
        <v>16</v>
      </c>
      <c r="T962" s="184">
        <v>25</v>
      </c>
      <c r="U962" s="184">
        <f t="shared" si="451"/>
        <v>79</v>
      </c>
      <c r="V962" s="204">
        <f t="shared" si="454"/>
        <v>120</v>
      </c>
    </row>
    <row r="963" spans="1:22" ht="12">
      <c r="A963" s="180" t="str">
        <f t="shared" si="446"/>
        <v>LW3612050Kolor</v>
      </c>
      <c r="B963" s="203" t="s">
        <v>1748</v>
      </c>
      <c r="C963" s="168" t="s">
        <v>2</v>
      </c>
      <c r="D963" s="204">
        <v>120</v>
      </c>
      <c r="E963" s="182">
        <v>50</v>
      </c>
      <c r="F963" s="219" t="s">
        <v>8</v>
      </c>
      <c r="G963" s="206" t="str">
        <f t="shared" si="452"/>
        <v>41,55</v>
      </c>
      <c r="H963" s="206" t="str">
        <f t="shared" si="458"/>
        <v>41,55</v>
      </c>
      <c r="I963" s="206">
        <f t="shared" si="457"/>
        <v>44.55</v>
      </c>
      <c r="J963" s="219" t="s">
        <v>2809</v>
      </c>
      <c r="K963" s="207" t="str">
        <f t="shared" si="455"/>
        <v>888,22</v>
      </c>
      <c r="L963" s="214">
        <f t="shared" si="456"/>
        <v>889</v>
      </c>
      <c r="M963" s="209">
        <v>1</v>
      </c>
      <c r="N963" s="210">
        <v>60</v>
      </c>
      <c r="O963" s="211">
        <f t="shared" si="450"/>
        <v>949</v>
      </c>
      <c r="P963" s="212">
        <f t="shared" si="459"/>
        <v>949</v>
      </c>
      <c r="Q963" s="180"/>
      <c r="R963" s="180"/>
      <c r="S963" s="184">
        <v>16</v>
      </c>
      <c r="T963" s="184">
        <v>25</v>
      </c>
      <c r="U963" s="184">
        <f t="shared" si="451"/>
        <v>79</v>
      </c>
      <c r="V963" s="204">
        <f t="shared" si="454"/>
        <v>120</v>
      </c>
    </row>
    <row r="964" spans="1:22" ht="12">
      <c r="A964" s="180" t="str">
        <f t="shared" si="446"/>
        <v>LW3712050Kolor</v>
      </c>
      <c r="B964" s="203" t="s">
        <v>1907</v>
      </c>
      <c r="C964" s="168" t="s">
        <v>2</v>
      </c>
      <c r="D964" s="204">
        <v>120</v>
      </c>
      <c r="E964" s="182">
        <v>50</v>
      </c>
      <c r="F964" s="219" t="s">
        <v>19</v>
      </c>
      <c r="G964" s="206" t="str">
        <f t="shared" si="452"/>
        <v>38,2</v>
      </c>
      <c r="H964" s="206" t="str">
        <f t="shared" si="458"/>
        <v>38,2</v>
      </c>
      <c r="I964" s="206">
        <f t="shared" si="457"/>
        <v>41.2</v>
      </c>
      <c r="J964" s="219" t="s">
        <v>2810</v>
      </c>
      <c r="K964" s="207" t="str">
        <f t="shared" si="455"/>
        <v>678,96</v>
      </c>
      <c r="L964" s="214">
        <f t="shared" si="456"/>
        <v>679</v>
      </c>
      <c r="M964" s="209">
        <v>1</v>
      </c>
      <c r="N964" s="210">
        <v>60</v>
      </c>
      <c r="O964" s="211">
        <f t="shared" si="450"/>
        <v>739</v>
      </c>
      <c r="P964" s="212">
        <f t="shared" si="459"/>
        <v>739</v>
      </c>
      <c r="Q964" s="180"/>
      <c r="R964" s="180"/>
      <c r="S964" s="184">
        <v>16</v>
      </c>
      <c r="T964" s="184">
        <v>25</v>
      </c>
      <c r="U964" s="184">
        <f t="shared" si="451"/>
        <v>79</v>
      </c>
      <c r="V964" s="204">
        <f t="shared" si="454"/>
        <v>120</v>
      </c>
    </row>
    <row r="965" spans="1:22" s="199" customFormat="1" ht="12">
      <c r="A965" s="180" t="str">
        <f t="shared" si="446"/>
        <v>LW3812050Kolor</v>
      </c>
      <c r="B965" s="203" t="s">
        <v>1978</v>
      </c>
      <c r="C965" s="168" t="s">
        <v>2</v>
      </c>
      <c r="D965" s="204">
        <v>120</v>
      </c>
      <c r="E965" s="182">
        <v>50</v>
      </c>
      <c r="F965" s="219" t="s">
        <v>2774</v>
      </c>
      <c r="G965" s="206" t="str">
        <f t="shared" si="452"/>
        <v>38,98</v>
      </c>
      <c r="H965" s="206" t="str">
        <f t="shared" si="458"/>
        <v>38,98</v>
      </c>
      <c r="I965" s="206">
        <f t="shared" si="457"/>
        <v>41.98</v>
      </c>
      <c r="J965" s="219" t="s">
        <v>2811</v>
      </c>
      <c r="K965" s="207" t="str">
        <f t="shared" si="455"/>
        <v>806,41</v>
      </c>
      <c r="L965" s="214">
        <f t="shared" si="456"/>
        <v>807</v>
      </c>
      <c r="M965" s="209">
        <v>1</v>
      </c>
      <c r="N965" s="210">
        <v>60</v>
      </c>
      <c r="O965" s="211">
        <f t="shared" si="450"/>
        <v>867</v>
      </c>
      <c r="P965" s="212">
        <f t="shared" si="459"/>
        <v>867</v>
      </c>
      <c r="Q965" s="180"/>
      <c r="R965" s="180"/>
      <c r="S965" s="184">
        <v>16</v>
      </c>
      <c r="T965" s="184">
        <v>25</v>
      </c>
      <c r="U965" s="184">
        <f t="shared" si="451"/>
        <v>79</v>
      </c>
      <c r="V965" s="204">
        <f t="shared" si="454"/>
        <v>120</v>
      </c>
    </row>
    <row r="966" spans="1:22" ht="12">
      <c r="A966" s="221" t="str">
        <f t="shared" ref="A966:A1002" si="460">CONCATENATE(B966,D966,E966,C966)</f>
        <v>LW duble 1 12050Drewnopodobne</v>
      </c>
      <c r="B966" s="203" t="s">
        <v>90</v>
      </c>
      <c r="C966" s="168" t="s">
        <v>432</v>
      </c>
      <c r="D966" s="204">
        <v>120</v>
      </c>
      <c r="E966" s="182">
        <v>50</v>
      </c>
      <c r="F966" s="219" t="s">
        <v>2747</v>
      </c>
      <c r="G966" s="206" t="str">
        <f t="shared" si="452"/>
        <v>39,22</v>
      </c>
      <c r="H966" s="206" t="str">
        <f t="shared" si="458"/>
        <v>39,22</v>
      </c>
      <c r="I966" s="206">
        <f>H966+3</f>
        <v>42.22</v>
      </c>
      <c r="J966" s="215"/>
      <c r="K966" s="207">
        <f t="shared" ref="K966:K1002" si="461">L892+(L929-L892)/2</f>
        <v>713.5</v>
      </c>
      <c r="L966" s="214">
        <f t="shared" si="456"/>
        <v>714</v>
      </c>
      <c r="M966" s="209">
        <v>1</v>
      </c>
      <c r="N966" s="210">
        <v>60</v>
      </c>
      <c r="O966" s="211">
        <f t="shared" ref="O966:O1002" si="462">L966*M966+N966</f>
        <v>774</v>
      </c>
      <c r="P966" s="212">
        <f t="shared" si="459"/>
        <v>774</v>
      </c>
      <c r="Q966" s="180"/>
      <c r="R966" s="180"/>
      <c r="S966" s="184">
        <v>16</v>
      </c>
      <c r="T966" s="184">
        <v>25</v>
      </c>
      <c r="U966" s="184">
        <f t="shared" ref="U966:U1002" si="463">IF(I966&lt;=$AA$6,$AB$5,IF(I966&lt;=$AA$16,$AB$7,IF(I966&lt;=$AA$18,$AB$17,IF(I966&lt;=$AA$20,AB$19,$AB$21))))</f>
        <v>79</v>
      </c>
      <c r="V966" s="204">
        <f t="shared" ref="V966:V1002" si="464">SUM(S966:U966)</f>
        <v>120</v>
      </c>
    </row>
    <row r="967" spans="1:22" ht="12">
      <c r="A967" s="180" t="str">
        <f t="shared" si="460"/>
        <v>LW duble 2 12050Drewnopodobne</v>
      </c>
      <c r="B967" s="203" t="s">
        <v>91</v>
      </c>
      <c r="C967" s="168" t="s">
        <v>432</v>
      </c>
      <c r="D967" s="204">
        <v>120</v>
      </c>
      <c r="E967" s="182">
        <v>50</v>
      </c>
      <c r="F967" s="219" t="s">
        <v>2748</v>
      </c>
      <c r="G967" s="206" t="str">
        <f t="shared" si="452"/>
        <v>39,35</v>
      </c>
      <c r="H967" s="206" t="str">
        <f t="shared" si="458"/>
        <v>39,35</v>
      </c>
      <c r="I967" s="206">
        <f t="shared" ref="I967" si="465">H967+3</f>
        <v>42.35</v>
      </c>
      <c r="J967" s="216"/>
      <c r="K967" s="207">
        <f t="shared" si="461"/>
        <v>823</v>
      </c>
      <c r="L967" s="214">
        <f t="shared" si="456"/>
        <v>823</v>
      </c>
      <c r="M967" s="209">
        <v>1</v>
      </c>
      <c r="N967" s="210">
        <v>60</v>
      </c>
      <c r="O967" s="211">
        <f t="shared" si="462"/>
        <v>883</v>
      </c>
      <c r="P967" s="212">
        <f t="shared" si="459"/>
        <v>883</v>
      </c>
      <c r="Q967" s="180"/>
      <c r="R967" s="180"/>
      <c r="S967" s="184">
        <v>16</v>
      </c>
      <c r="T967" s="184">
        <v>25</v>
      </c>
      <c r="U967" s="184">
        <f t="shared" si="463"/>
        <v>79</v>
      </c>
      <c r="V967" s="204">
        <f t="shared" si="464"/>
        <v>120</v>
      </c>
    </row>
    <row r="968" spans="1:22" ht="12">
      <c r="A968" s="180" t="str">
        <f t="shared" si="460"/>
        <v>LW duble 312050Drewnopodobne</v>
      </c>
      <c r="B968" s="203" t="s">
        <v>1750</v>
      </c>
      <c r="C968" s="168" t="s">
        <v>432</v>
      </c>
      <c r="D968" s="204">
        <v>120</v>
      </c>
      <c r="E968" s="182">
        <v>50</v>
      </c>
      <c r="F968" s="219" t="s">
        <v>2749</v>
      </c>
      <c r="G968" s="206" t="str">
        <f t="shared" si="452"/>
        <v>43,55</v>
      </c>
      <c r="H968" s="206" t="str">
        <f t="shared" si="458"/>
        <v>43,55</v>
      </c>
      <c r="I968" s="206">
        <f t="shared" ref="I968:I988" si="466">H968+3</f>
        <v>46.55</v>
      </c>
      <c r="J968" s="216"/>
      <c r="K968" s="207">
        <f t="shared" si="461"/>
        <v>1030</v>
      </c>
      <c r="L968" s="214">
        <f t="shared" si="456"/>
        <v>1030</v>
      </c>
      <c r="M968" s="209">
        <v>1</v>
      </c>
      <c r="N968" s="210">
        <v>60</v>
      </c>
      <c r="O968" s="211">
        <f t="shared" si="462"/>
        <v>1090</v>
      </c>
      <c r="P968" s="212">
        <f t="shared" si="459"/>
        <v>1090</v>
      </c>
      <c r="Q968" s="180"/>
      <c r="R968" s="180"/>
      <c r="S968" s="184">
        <v>16</v>
      </c>
      <c r="T968" s="184">
        <v>25</v>
      </c>
      <c r="U968" s="184">
        <f t="shared" si="463"/>
        <v>79</v>
      </c>
      <c r="V968" s="204">
        <f t="shared" si="464"/>
        <v>120</v>
      </c>
    </row>
    <row r="969" spans="1:22" ht="12">
      <c r="A969" s="180" t="str">
        <f t="shared" si="460"/>
        <v>LW1 12050Drewnopodobne</v>
      </c>
      <c r="B969" s="203" t="s">
        <v>93</v>
      </c>
      <c r="C969" s="168" t="s">
        <v>432</v>
      </c>
      <c r="D969" s="204">
        <v>120</v>
      </c>
      <c r="E969" s="182">
        <v>50</v>
      </c>
      <c r="F969" s="219" t="s">
        <v>2750</v>
      </c>
      <c r="G969" s="206" t="str">
        <f t="shared" si="452"/>
        <v>28,72</v>
      </c>
      <c r="H969" s="206" t="str">
        <f t="shared" si="458"/>
        <v>28,72</v>
      </c>
      <c r="I969" s="206">
        <f t="shared" si="466"/>
        <v>31.72</v>
      </c>
      <c r="J969" s="216"/>
      <c r="K969" s="207">
        <f t="shared" si="461"/>
        <v>462</v>
      </c>
      <c r="L969" s="214">
        <f t="shared" si="456"/>
        <v>462</v>
      </c>
      <c r="M969" s="209">
        <v>1</v>
      </c>
      <c r="N969" s="210">
        <v>60</v>
      </c>
      <c r="O969" s="211">
        <f t="shared" si="462"/>
        <v>522</v>
      </c>
      <c r="P969" s="212">
        <f t="shared" si="459"/>
        <v>522</v>
      </c>
      <c r="Q969" s="180"/>
      <c r="R969" s="180"/>
      <c r="S969" s="184">
        <v>16</v>
      </c>
      <c r="T969" s="184">
        <v>25</v>
      </c>
      <c r="U969" s="184">
        <f t="shared" si="463"/>
        <v>69</v>
      </c>
      <c r="V969" s="204">
        <f t="shared" si="464"/>
        <v>110</v>
      </c>
    </row>
    <row r="970" spans="1:22" ht="12">
      <c r="A970" s="180" t="str">
        <f t="shared" si="460"/>
        <v>LW2 12050Drewnopodobne</v>
      </c>
      <c r="B970" s="203" t="s">
        <v>104</v>
      </c>
      <c r="C970" s="168" t="s">
        <v>432</v>
      </c>
      <c r="D970" s="204">
        <v>120</v>
      </c>
      <c r="E970" s="182">
        <v>50</v>
      </c>
      <c r="F970" s="219" t="s">
        <v>2751</v>
      </c>
      <c r="G970" s="206" t="str">
        <f t="shared" si="452"/>
        <v>30,09</v>
      </c>
      <c r="H970" s="206" t="str">
        <f t="shared" si="458"/>
        <v>30,09</v>
      </c>
      <c r="I970" s="206">
        <f t="shared" si="466"/>
        <v>33.090000000000003</v>
      </c>
      <c r="J970" s="216"/>
      <c r="K970" s="207">
        <f t="shared" si="461"/>
        <v>509</v>
      </c>
      <c r="L970" s="214">
        <f t="shared" si="456"/>
        <v>509</v>
      </c>
      <c r="M970" s="209">
        <v>1</v>
      </c>
      <c r="N970" s="210">
        <v>60</v>
      </c>
      <c r="O970" s="211">
        <f t="shared" si="462"/>
        <v>569</v>
      </c>
      <c r="P970" s="212">
        <f t="shared" si="459"/>
        <v>569</v>
      </c>
      <c r="Q970" s="180"/>
      <c r="R970" s="180"/>
      <c r="S970" s="184">
        <v>16</v>
      </c>
      <c r="T970" s="184">
        <v>25</v>
      </c>
      <c r="U970" s="184">
        <f t="shared" si="463"/>
        <v>69</v>
      </c>
      <c r="V970" s="204">
        <f t="shared" si="464"/>
        <v>110</v>
      </c>
    </row>
    <row r="971" spans="1:22" ht="12">
      <c r="A971" s="180" t="str">
        <f t="shared" si="460"/>
        <v>LW3 12050Drewnopodobne</v>
      </c>
      <c r="B971" s="203" t="s">
        <v>106</v>
      </c>
      <c r="C971" s="168" t="s">
        <v>432</v>
      </c>
      <c r="D971" s="204">
        <v>120</v>
      </c>
      <c r="E971" s="182">
        <v>50</v>
      </c>
      <c r="F971" s="219" t="s">
        <v>2752</v>
      </c>
      <c r="G971" s="206" t="str">
        <f t="shared" si="452"/>
        <v>30,26</v>
      </c>
      <c r="H971" s="206" t="str">
        <f t="shared" si="458"/>
        <v>30,26</v>
      </c>
      <c r="I971" s="206">
        <f t="shared" si="466"/>
        <v>33.260000000000005</v>
      </c>
      <c r="J971" s="216"/>
      <c r="K971" s="207">
        <f t="shared" si="461"/>
        <v>524.5</v>
      </c>
      <c r="L971" s="214">
        <f t="shared" si="456"/>
        <v>525</v>
      </c>
      <c r="M971" s="209">
        <v>1</v>
      </c>
      <c r="N971" s="210">
        <v>60</v>
      </c>
      <c r="O971" s="211">
        <f t="shared" si="462"/>
        <v>585</v>
      </c>
      <c r="P971" s="212">
        <f t="shared" si="459"/>
        <v>585</v>
      </c>
      <c r="Q971" s="180"/>
      <c r="R971" s="180"/>
      <c r="S971" s="184">
        <v>16</v>
      </c>
      <c r="T971" s="184">
        <v>25</v>
      </c>
      <c r="U971" s="184">
        <f t="shared" si="463"/>
        <v>69</v>
      </c>
      <c r="V971" s="204">
        <f t="shared" si="464"/>
        <v>110</v>
      </c>
    </row>
    <row r="972" spans="1:22" ht="12">
      <c r="A972" s="180" t="str">
        <f t="shared" si="460"/>
        <v>LW4 12050Drewnopodobne</v>
      </c>
      <c r="B972" s="203" t="s">
        <v>107</v>
      </c>
      <c r="C972" s="168" t="s">
        <v>432</v>
      </c>
      <c r="D972" s="204">
        <v>120</v>
      </c>
      <c r="E972" s="182">
        <v>50</v>
      </c>
      <c r="F972" s="219" t="s">
        <v>1921</v>
      </c>
      <c r="G972" s="206" t="str">
        <f t="shared" si="452"/>
        <v>33,69</v>
      </c>
      <c r="H972" s="206" t="str">
        <f t="shared" si="458"/>
        <v>33,69</v>
      </c>
      <c r="I972" s="206">
        <f t="shared" si="466"/>
        <v>36.69</v>
      </c>
      <c r="J972" s="216"/>
      <c r="K972" s="207">
        <f t="shared" si="461"/>
        <v>602</v>
      </c>
      <c r="L972" s="214">
        <f t="shared" si="456"/>
        <v>602</v>
      </c>
      <c r="M972" s="209">
        <v>1</v>
      </c>
      <c r="N972" s="210">
        <v>60</v>
      </c>
      <c r="O972" s="211">
        <f t="shared" si="462"/>
        <v>662</v>
      </c>
      <c r="P972" s="212">
        <f t="shared" si="459"/>
        <v>662</v>
      </c>
      <c r="Q972" s="180"/>
      <c r="R972" s="180"/>
      <c r="S972" s="184">
        <v>16</v>
      </c>
      <c r="T972" s="184">
        <v>25</v>
      </c>
      <c r="U972" s="184">
        <f t="shared" si="463"/>
        <v>69</v>
      </c>
      <c r="V972" s="204">
        <f t="shared" si="464"/>
        <v>110</v>
      </c>
    </row>
    <row r="973" spans="1:22" ht="12">
      <c r="A973" s="180" t="str">
        <f t="shared" si="460"/>
        <v>LW5 12050Drewnopodobne</v>
      </c>
      <c r="B973" s="203" t="s">
        <v>108</v>
      </c>
      <c r="C973" s="168" t="s">
        <v>432</v>
      </c>
      <c r="D973" s="204">
        <v>120</v>
      </c>
      <c r="E973" s="182">
        <v>50</v>
      </c>
      <c r="F973" s="219" t="s">
        <v>2753</v>
      </c>
      <c r="G973" s="206" t="str">
        <f t="shared" si="452"/>
        <v>34,67</v>
      </c>
      <c r="H973" s="206" t="str">
        <f t="shared" si="458"/>
        <v>34,67</v>
      </c>
      <c r="I973" s="206">
        <f t="shared" si="466"/>
        <v>37.67</v>
      </c>
      <c r="J973" s="216"/>
      <c r="K973" s="207">
        <f t="shared" si="461"/>
        <v>638</v>
      </c>
      <c r="L973" s="214">
        <f t="shared" si="456"/>
        <v>638</v>
      </c>
      <c r="M973" s="209">
        <v>1</v>
      </c>
      <c r="N973" s="210">
        <v>60</v>
      </c>
      <c r="O973" s="211">
        <f t="shared" si="462"/>
        <v>698</v>
      </c>
      <c r="P973" s="212">
        <f t="shared" si="459"/>
        <v>698</v>
      </c>
      <c r="Q973" s="180"/>
      <c r="R973" s="180"/>
      <c r="S973" s="184">
        <v>16</v>
      </c>
      <c r="T973" s="184">
        <v>25</v>
      </c>
      <c r="U973" s="184">
        <f t="shared" si="463"/>
        <v>69</v>
      </c>
      <c r="V973" s="204">
        <f t="shared" si="464"/>
        <v>110</v>
      </c>
    </row>
    <row r="974" spans="1:22" ht="12">
      <c r="A974" s="180" t="str">
        <f t="shared" si="460"/>
        <v>LW6 12050Drewnopodobne</v>
      </c>
      <c r="B974" s="203" t="s">
        <v>109</v>
      </c>
      <c r="C974" s="168" t="s">
        <v>432</v>
      </c>
      <c r="D974" s="204">
        <v>120</v>
      </c>
      <c r="E974" s="182">
        <v>50</v>
      </c>
      <c r="F974" s="219" t="s">
        <v>2754</v>
      </c>
      <c r="G974" s="206" t="str">
        <f t="shared" si="452"/>
        <v>37,13</v>
      </c>
      <c r="H974" s="206" t="str">
        <f t="shared" si="458"/>
        <v>37,13</v>
      </c>
      <c r="I974" s="206">
        <f t="shared" si="466"/>
        <v>40.130000000000003</v>
      </c>
      <c r="J974" s="216"/>
      <c r="K974" s="207">
        <f t="shared" si="461"/>
        <v>699.5</v>
      </c>
      <c r="L974" s="214">
        <f t="shared" si="456"/>
        <v>700</v>
      </c>
      <c r="M974" s="209">
        <v>1</v>
      </c>
      <c r="N974" s="210">
        <v>60</v>
      </c>
      <c r="O974" s="211">
        <f t="shared" si="462"/>
        <v>760</v>
      </c>
      <c r="P974" s="212">
        <f t="shared" si="459"/>
        <v>760</v>
      </c>
      <c r="Q974" s="180"/>
      <c r="R974" s="180"/>
      <c r="S974" s="184">
        <v>16</v>
      </c>
      <c r="T974" s="184">
        <v>25</v>
      </c>
      <c r="U974" s="184">
        <f t="shared" si="463"/>
        <v>79</v>
      </c>
      <c r="V974" s="204">
        <f t="shared" si="464"/>
        <v>120</v>
      </c>
    </row>
    <row r="975" spans="1:22" ht="12">
      <c r="A975" s="180" t="str">
        <f t="shared" si="460"/>
        <v>LW7 12050Drewnopodobne</v>
      </c>
      <c r="B975" s="203" t="s">
        <v>110</v>
      </c>
      <c r="C975" s="168" t="s">
        <v>432</v>
      </c>
      <c r="D975" s="204">
        <v>120</v>
      </c>
      <c r="E975" s="182">
        <v>50</v>
      </c>
      <c r="F975" s="219" t="s">
        <v>11</v>
      </c>
      <c r="G975" s="206" t="str">
        <f t="shared" si="452"/>
        <v>32,89</v>
      </c>
      <c r="H975" s="206" t="str">
        <f t="shared" si="458"/>
        <v>32,89</v>
      </c>
      <c r="I975" s="206">
        <f t="shared" si="466"/>
        <v>35.89</v>
      </c>
      <c r="J975" s="216"/>
      <c r="K975" s="207">
        <f t="shared" si="461"/>
        <v>600.5</v>
      </c>
      <c r="L975" s="214">
        <f t="shared" si="456"/>
        <v>601</v>
      </c>
      <c r="M975" s="209">
        <v>1</v>
      </c>
      <c r="N975" s="210">
        <v>60</v>
      </c>
      <c r="O975" s="211">
        <f t="shared" si="462"/>
        <v>661</v>
      </c>
      <c r="P975" s="212">
        <f t="shared" si="459"/>
        <v>661</v>
      </c>
      <c r="Q975" s="180"/>
      <c r="R975" s="180"/>
      <c r="S975" s="184">
        <v>16</v>
      </c>
      <c r="T975" s="184">
        <v>25</v>
      </c>
      <c r="U975" s="184">
        <f t="shared" si="463"/>
        <v>69</v>
      </c>
      <c r="V975" s="204">
        <f t="shared" si="464"/>
        <v>110</v>
      </c>
    </row>
    <row r="976" spans="1:22" ht="12">
      <c r="A976" s="180" t="str">
        <f t="shared" si="460"/>
        <v>LW8 12050Drewnopodobne</v>
      </c>
      <c r="B976" s="203" t="s">
        <v>111</v>
      </c>
      <c r="C976" s="168" t="s">
        <v>432</v>
      </c>
      <c r="D976" s="204">
        <v>120</v>
      </c>
      <c r="E976" s="182">
        <v>50</v>
      </c>
      <c r="F976" s="219" t="s">
        <v>2755</v>
      </c>
      <c r="G976" s="206" t="str">
        <f t="shared" si="452"/>
        <v>35,36</v>
      </c>
      <c r="H976" s="206" t="str">
        <f t="shared" si="458"/>
        <v>35,36</v>
      </c>
      <c r="I976" s="206">
        <f t="shared" si="466"/>
        <v>38.36</v>
      </c>
      <c r="J976" s="216"/>
      <c r="K976" s="207">
        <f t="shared" si="461"/>
        <v>661.5</v>
      </c>
      <c r="L976" s="214">
        <f t="shared" si="456"/>
        <v>662</v>
      </c>
      <c r="M976" s="209">
        <v>1</v>
      </c>
      <c r="N976" s="210">
        <v>60</v>
      </c>
      <c r="O976" s="211">
        <f t="shared" si="462"/>
        <v>722</v>
      </c>
      <c r="P976" s="212">
        <f t="shared" si="459"/>
        <v>722</v>
      </c>
      <c r="Q976" s="180"/>
      <c r="R976" s="180"/>
      <c r="S976" s="184">
        <v>16</v>
      </c>
      <c r="T976" s="184">
        <v>25</v>
      </c>
      <c r="U976" s="184">
        <f t="shared" si="463"/>
        <v>69</v>
      </c>
      <c r="V976" s="204">
        <f t="shared" si="464"/>
        <v>110</v>
      </c>
    </row>
    <row r="977" spans="1:22" ht="12">
      <c r="A977" s="180" t="str">
        <f t="shared" si="460"/>
        <v>LW9 12050Drewnopodobne</v>
      </c>
      <c r="B977" s="203" t="s">
        <v>112</v>
      </c>
      <c r="C977" s="168" t="s">
        <v>432</v>
      </c>
      <c r="D977" s="204">
        <v>120</v>
      </c>
      <c r="E977" s="182">
        <v>50</v>
      </c>
      <c r="F977" s="219" t="s">
        <v>2756</v>
      </c>
      <c r="G977" s="206" t="str">
        <f t="shared" si="452"/>
        <v>35,92</v>
      </c>
      <c r="H977" s="206" t="str">
        <f t="shared" si="458"/>
        <v>35,92</v>
      </c>
      <c r="I977" s="206">
        <f t="shared" si="466"/>
        <v>38.92</v>
      </c>
      <c r="J977" s="216"/>
      <c r="K977" s="207">
        <f t="shared" si="461"/>
        <v>713.5</v>
      </c>
      <c r="L977" s="214">
        <f t="shared" si="456"/>
        <v>714</v>
      </c>
      <c r="M977" s="209">
        <v>1</v>
      </c>
      <c r="N977" s="210">
        <v>60</v>
      </c>
      <c r="O977" s="211">
        <f t="shared" si="462"/>
        <v>774</v>
      </c>
      <c r="P977" s="212">
        <f t="shared" si="459"/>
        <v>774</v>
      </c>
      <c r="Q977" s="180"/>
      <c r="R977" s="180"/>
      <c r="S977" s="184">
        <v>16</v>
      </c>
      <c r="T977" s="184">
        <v>25</v>
      </c>
      <c r="U977" s="184">
        <f t="shared" si="463"/>
        <v>69</v>
      </c>
      <c r="V977" s="204">
        <f t="shared" si="464"/>
        <v>110</v>
      </c>
    </row>
    <row r="978" spans="1:22" ht="12">
      <c r="A978" s="180" t="str">
        <f t="shared" si="460"/>
        <v>LW10 12050Drewnopodobne</v>
      </c>
      <c r="B978" s="203" t="s">
        <v>94</v>
      </c>
      <c r="C978" s="168" t="s">
        <v>432</v>
      </c>
      <c r="D978" s="204">
        <v>120</v>
      </c>
      <c r="E978" s="182">
        <v>50</v>
      </c>
      <c r="F978" s="219" t="s">
        <v>2757</v>
      </c>
      <c r="G978" s="206" t="str">
        <f t="shared" si="452"/>
        <v>38,38</v>
      </c>
      <c r="H978" s="206" t="str">
        <f t="shared" si="458"/>
        <v>38,38</v>
      </c>
      <c r="I978" s="206">
        <f t="shared" si="466"/>
        <v>41.38</v>
      </c>
      <c r="J978" s="216"/>
      <c r="K978" s="207">
        <f t="shared" si="461"/>
        <v>774.5</v>
      </c>
      <c r="L978" s="214">
        <f t="shared" si="456"/>
        <v>775</v>
      </c>
      <c r="M978" s="209">
        <v>1</v>
      </c>
      <c r="N978" s="210">
        <v>60</v>
      </c>
      <c r="O978" s="211">
        <f t="shared" si="462"/>
        <v>835</v>
      </c>
      <c r="P978" s="212">
        <f t="shared" si="459"/>
        <v>835</v>
      </c>
      <c r="Q978" s="180"/>
      <c r="R978" s="180"/>
      <c r="S978" s="184">
        <v>16</v>
      </c>
      <c r="T978" s="184">
        <v>25</v>
      </c>
      <c r="U978" s="184">
        <f t="shared" si="463"/>
        <v>79</v>
      </c>
      <c r="V978" s="204">
        <f t="shared" si="464"/>
        <v>120</v>
      </c>
    </row>
    <row r="979" spans="1:22" ht="12">
      <c r="A979" s="180" t="str">
        <f t="shared" si="460"/>
        <v>LW11 12050Drewnopodobne</v>
      </c>
      <c r="B979" s="203" t="s">
        <v>95</v>
      </c>
      <c r="C979" s="168" t="s">
        <v>432</v>
      </c>
      <c r="D979" s="204">
        <v>120</v>
      </c>
      <c r="E979" s="182">
        <v>50</v>
      </c>
      <c r="F979" s="219" t="s">
        <v>19</v>
      </c>
      <c r="G979" s="206" t="str">
        <f t="shared" si="452"/>
        <v>38,2</v>
      </c>
      <c r="H979" s="206" t="str">
        <f t="shared" si="458"/>
        <v>38,2</v>
      </c>
      <c r="I979" s="206">
        <f t="shared" si="466"/>
        <v>41.2</v>
      </c>
      <c r="J979" s="216"/>
      <c r="K979" s="207">
        <f t="shared" si="461"/>
        <v>651</v>
      </c>
      <c r="L979" s="214">
        <f t="shared" si="456"/>
        <v>651</v>
      </c>
      <c r="M979" s="209">
        <v>1</v>
      </c>
      <c r="N979" s="210">
        <v>60</v>
      </c>
      <c r="O979" s="211">
        <f t="shared" si="462"/>
        <v>711</v>
      </c>
      <c r="P979" s="212">
        <f t="shared" si="459"/>
        <v>711</v>
      </c>
      <c r="Q979" s="180"/>
      <c r="R979" s="180"/>
      <c r="S979" s="184">
        <v>16</v>
      </c>
      <c r="T979" s="184">
        <v>25</v>
      </c>
      <c r="U979" s="184">
        <f t="shared" si="463"/>
        <v>79</v>
      </c>
      <c r="V979" s="204">
        <f t="shared" si="464"/>
        <v>120</v>
      </c>
    </row>
    <row r="980" spans="1:22" ht="12">
      <c r="A980" s="180" t="str">
        <f t="shared" si="460"/>
        <v>LW12 12050Drewnopodobne</v>
      </c>
      <c r="B980" s="203" t="s">
        <v>96</v>
      </c>
      <c r="C980" s="168" t="s">
        <v>432</v>
      </c>
      <c r="D980" s="204">
        <v>120</v>
      </c>
      <c r="E980" s="182">
        <v>50</v>
      </c>
      <c r="F980" s="219" t="s">
        <v>2758</v>
      </c>
      <c r="G980" s="206" t="str">
        <f t="shared" si="452"/>
        <v>40,66</v>
      </c>
      <c r="H980" s="206" t="str">
        <f t="shared" si="458"/>
        <v>40,66</v>
      </c>
      <c r="I980" s="206">
        <f t="shared" si="466"/>
        <v>43.66</v>
      </c>
      <c r="J980" s="216"/>
      <c r="K980" s="207">
        <f t="shared" si="461"/>
        <v>750.5</v>
      </c>
      <c r="L980" s="214">
        <f t="shared" si="456"/>
        <v>751</v>
      </c>
      <c r="M980" s="209">
        <v>1</v>
      </c>
      <c r="N980" s="210">
        <v>60</v>
      </c>
      <c r="O980" s="211">
        <f t="shared" si="462"/>
        <v>811</v>
      </c>
      <c r="P980" s="212">
        <f t="shared" si="459"/>
        <v>811</v>
      </c>
      <c r="Q980" s="180"/>
      <c r="R980" s="180"/>
      <c r="S980" s="184">
        <v>16</v>
      </c>
      <c r="T980" s="184">
        <v>25</v>
      </c>
      <c r="U980" s="184">
        <f t="shared" si="463"/>
        <v>79</v>
      </c>
      <c r="V980" s="204">
        <f t="shared" si="464"/>
        <v>120</v>
      </c>
    </row>
    <row r="981" spans="1:22" ht="12">
      <c r="A981" s="180" t="str">
        <f t="shared" si="460"/>
        <v>LW13 12050Drewnopodobne</v>
      </c>
      <c r="B981" s="203" t="s">
        <v>97</v>
      </c>
      <c r="C981" s="168" t="s">
        <v>432</v>
      </c>
      <c r="D981" s="204">
        <v>120</v>
      </c>
      <c r="E981" s="182">
        <v>50</v>
      </c>
      <c r="F981" s="219" t="s">
        <v>2759</v>
      </c>
      <c r="G981" s="206" t="str">
        <f t="shared" si="452"/>
        <v>40,49</v>
      </c>
      <c r="H981" s="206" t="str">
        <f t="shared" si="458"/>
        <v>40,49</v>
      </c>
      <c r="I981" s="206">
        <f t="shared" si="466"/>
        <v>43.49</v>
      </c>
      <c r="J981" s="216"/>
      <c r="K981" s="207">
        <f t="shared" si="461"/>
        <v>757.5</v>
      </c>
      <c r="L981" s="214">
        <f t="shared" si="456"/>
        <v>758</v>
      </c>
      <c r="M981" s="209">
        <v>1</v>
      </c>
      <c r="N981" s="210">
        <v>60</v>
      </c>
      <c r="O981" s="211">
        <f t="shared" si="462"/>
        <v>818</v>
      </c>
      <c r="P981" s="212">
        <f t="shared" si="459"/>
        <v>818</v>
      </c>
      <c r="Q981" s="180"/>
      <c r="R981" s="180"/>
      <c r="S981" s="184">
        <v>16</v>
      </c>
      <c r="T981" s="184">
        <v>25</v>
      </c>
      <c r="U981" s="184">
        <f t="shared" si="463"/>
        <v>79</v>
      </c>
      <c r="V981" s="204">
        <f t="shared" si="464"/>
        <v>120</v>
      </c>
    </row>
    <row r="982" spans="1:22" ht="12">
      <c r="A982" s="180" t="str">
        <f t="shared" si="460"/>
        <v>LW14 12050Drewnopodobne</v>
      </c>
      <c r="B982" s="203" t="s">
        <v>98</v>
      </c>
      <c r="C982" s="168" t="s">
        <v>432</v>
      </c>
      <c r="D982" s="204">
        <v>120</v>
      </c>
      <c r="E982" s="182">
        <v>50</v>
      </c>
      <c r="F982" s="219" t="s">
        <v>2760</v>
      </c>
      <c r="G982" s="206" t="str">
        <f t="shared" si="452"/>
        <v>42,95</v>
      </c>
      <c r="H982" s="206" t="str">
        <f t="shared" ref="H982" si="467">MID(G982,1,5)</f>
        <v>42,95</v>
      </c>
      <c r="I982" s="206">
        <f t="shared" si="466"/>
        <v>45.95</v>
      </c>
      <c r="J982" s="216"/>
      <c r="K982" s="207">
        <f t="shared" si="461"/>
        <v>841</v>
      </c>
      <c r="L982" s="214">
        <f t="shared" si="456"/>
        <v>841</v>
      </c>
      <c r="M982" s="209">
        <v>1</v>
      </c>
      <c r="N982" s="210">
        <v>60</v>
      </c>
      <c r="O982" s="211">
        <f t="shared" si="462"/>
        <v>901</v>
      </c>
      <c r="P982" s="212">
        <f t="shared" si="459"/>
        <v>901</v>
      </c>
      <c r="Q982" s="180"/>
      <c r="R982" s="180"/>
      <c r="S982" s="184">
        <v>16</v>
      </c>
      <c r="T982" s="184">
        <v>25</v>
      </c>
      <c r="U982" s="184">
        <f t="shared" si="463"/>
        <v>79</v>
      </c>
      <c r="V982" s="204">
        <f t="shared" si="464"/>
        <v>120</v>
      </c>
    </row>
    <row r="983" spans="1:22" ht="12">
      <c r="A983" s="180" t="str">
        <f t="shared" si="460"/>
        <v>LW15 12050Drewnopodobne</v>
      </c>
      <c r="B983" s="203" t="s">
        <v>99</v>
      </c>
      <c r="C983" s="168" t="s">
        <v>432</v>
      </c>
      <c r="D983" s="204">
        <v>120</v>
      </c>
      <c r="E983" s="182">
        <v>50</v>
      </c>
      <c r="F983" s="219" t="s">
        <v>2761</v>
      </c>
      <c r="G983" s="206" t="str">
        <f t="shared" si="452"/>
        <v>37,44</v>
      </c>
      <c r="H983" s="206" t="str">
        <f t="shared" ref="H983" si="468">MID(G983,1,5)</f>
        <v>37,44</v>
      </c>
      <c r="I983" s="206">
        <f t="shared" si="466"/>
        <v>40.44</v>
      </c>
      <c r="J983" s="216"/>
      <c r="K983" s="207">
        <f t="shared" si="461"/>
        <v>614</v>
      </c>
      <c r="L983" s="214">
        <f t="shared" si="456"/>
        <v>614</v>
      </c>
      <c r="M983" s="209">
        <v>1</v>
      </c>
      <c r="N983" s="210">
        <v>60</v>
      </c>
      <c r="O983" s="211">
        <f t="shared" si="462"/>
        <v>674</v>
      </c>
      <c r="P983" s="212">
        <f t="shared" si="459"/>
        <v>674</v>
      </c>
      <c r="Q983" s="180"/>
      <c r="R983" s="180"/>
      <c r="S983" s="184">
        <v>16</v>
      </c>
      <c r="T983" s="184">
        <v>25</v>
      </c>
      <c r="U983" s="184">
        <f t="shared" si="463"/>
        <v>79</v>
      </c>
      <c r="V983" s="204">
        <f t="shared" si="464"/>
        <v>120</v>
      </c>
    </row>
    <row r="984" spans="1:22" ht="12">
      <c r="A984" s="180" t="str">
        <f t="shared" si="460"/>
        <v>LW16 12050Drewnopodobne</v>
      </c>
      <c r="B984" s="203" t="s">
        <v>100</v>
      </c>
      <c r="C984" s="168" t="s">
        <v>432</v>
      </c>
      <c r="D984" s="204">
        <v>120</v>
      </c>
      <c r="E984" s="182">
        <v>50</v>
      </c>
      <c r="F984" s="219" t="s">
        <v>2762</v>
      </c>
      <c r="G984" s="206" t="str">
        <f t="shared" si="452"/>
        <v>39,93</v>
      </c>
      <c r="H984" s="206" t="str">
        <f t="shared" ref="H984" si="469">MID(G984,1,5)</f>
        <v>39,93</v>
      </c>
      <c r="I984" s="206">
        <f t="shared" si="466"/>
        <v>42.93</v>
      </c>
      <c r="J984" s="216"/>
      <c r="K984" s="207">
        <f t="shared" si="461"/>
        <v>743.5</v>
      </c>
      <c r="L984" s="214">
        <f t="shared" si="456"/>
        <v>744</v>
      </c>
      <c r="M984" s="209">
        <v>1</v>
      </c>
      <c r="N984" s="210">
        <v>60</v>
      </c>
      <c r="O984" s="211">
        <f t="shared" si="462"/>
        <v>804</v>
      </c>
      <c r="P984" s="212">
        <f t="shared" si="459"/>
        <v>804</v>
      </c>
      <c r="Q984" s="180"/>
      <c r="R984" s="180"/>
      <c r="S984" s="184">
        <v>16</v>
      </c>
      <c r="T984" s="184">
        <v>25</v>
      </c>
      <c r="U984" s="184">
        <f t="shared" si="463"/>
        <v>79</v>
      </c>
      <c r="V984" s="204">
        <f t="shared" si="464"/>
        <v>120</v>
      </c>
    </row>
    <row r="985" spans="1:22" ht="12">
      <c r="A985" s="180" t="str">
        <f t="shared" si="460"/>
        <v>LW17 12050Drewnopodobne</v>
      </c>
      <c r="B985" s="203" t="s">
        <v>101</v>
      </c>
      <c r="C985" s="168" t="s">
        <v>432</v>
      </c>
      <c r="D985" s="204">
        <v>120</v>
      </c>
      <c r="E985" s="182">
        <v>50</v>
      </c>
      <c r="F985" s="219" t="s">
        <v>2763</v>
      </c>
      <c r="G985" s="206" t="str">
        <f t="shared" si="452"/>
        <v>41,83</v>
      </c>
      <c r="H985" s="206" t="str">
        <f t="shared" ref="H985" si="470">MID(G985,1,5)</f>
        <v>41,83</v>
      </c>
      <c r="I985" s="206">
        <f t="shared" si="466"/>
        <v>44.83</v>
      </c>
      <c r="J985" s="216"/>
      <c r="K985" s="207">
        <f t="shared" si="461"/>
        <v>833.5</v>
      </c>
      <c r="L985" s="214">
        <f t="shared" si="456"/>
        <v>834</v>
      </c>
      <c r="M985" s="209">
        <v>1</v>
      </c>
      <c r="N985" s="210">
        <v>60</v>
      </c>
      <c r="O985" s="211">
        <f t="shared" si="462"/>
        <v>894</v>
      </c>
      <c r="P985" s="212">
        <f t="shared" si="459"/>
        <v>894</v>
      </c>
      <c r="Q985" s="180"/>
      <c r="R985" s="180"/>
      <c r="S985" s="184">
        <v>16</v>
      </c>
      <c r="T985" s="184">
        <v>25</v>
      </c>
      <c r="U985" s="184">
        <f t="shared" si="463"/>
        <v>79</v>
      </c>
      <c r="V985" s="204">
        <f t="shared" si="464"/>
        <v>120</v>
      </c>
    </row>
    <row r="986" spans="1:22" ht="12">
      <c r="A986" s="180" t="str">
        <f t="shared" si="460"/>
        <v>LW18 12050Drewnopodobne</v>
      </c>
      <c r="B986" s="203" t="s">
        <v>102</v>
      </c>
      <c r="C986" s="168" t="s">
        <v>432</v>
      </c>
      <c r="D986" s="204">
        <v>120</v>
      </c>
      <c r="E986" s="182">
        <v>50</v>
      </c>
      <c r="F986" s="219" t="s">
        <v>2764</v>
      </c>
      <c r="G986" s="206" t="str">
        <f t="shared" si="452"/>
        <v>44,29</v>
      </c>
      <c r="H986" s="206" t="str">
        <f t="shared" ref="H986" si="471">MID(G986,1,5)</f>
        <v>44,29</v>
      </c>
      <c r="I986" s="206">
        <f t="shared" si="466"/>
        <v>47.29</v>
      </c>
      <c r="J986" s="216"/>
      <c r="K986" s="207">
        <f t="shared" si="461"/>
        <v>882</v>
      </c>
      <c r="L986" s="214">
        <f t="shared" si="456"/>
        <v>882</v>
      </c>
      <c r="M986" s="209">
        <v>1</v>
      </c>
      <c r="N986" s="210">
        <v>60</v>
      </c>
      <c r="O986" s="211">
        <f t="shared" si="462"/>
        <v>942</v>
      </c>
      <c r="P986" s="212">
        <f t="shared" si="459"/>
        <v>942</v>
      </c>
      <c r="Q986" s="180"/>
      <c r="R986" s="180"/>
      <c r="S986" s="184">
        <v>16</v>
      </c>
      <c r="T986" s="184">
        <v>25</v>
      </c>
      <c r="U986" s="184">
        <f t="shared" si="463"/>
        <v>79</v>
      </c>
      <c r="V986" s="204">
        <f t="shared" si="464"/>
        <v>120</v>
      </c>
    </row>
    <row r="987" spans="1:22" ht="12">
      <c r="A987" s="180" t="str">
        <f t="shared" si="460"/>
        <v>LW19 12050Drewnopodobne</v>
      </c>
      <c r="B987" s="203" t="s">
        <v>103</v>
      </c>
      <c r="C987" s="168" t="s">
        <v>432</v>
      </c>
      <c r="D987" s="204">
        <v>120</v>
      </c>
      <c r="E987" s="182">
        <v>50</v>
      </c>
      <c r="F987" s="219" t="s">
        <v>2543</v>
      </c>
      <c r="G987" s="206" t="str">
        <f t="shared" si="452"/>
        <v>38,81</v>
      </c>
      <c r="H987" s="206" t="str">
        <f t="shared" ref="H987" si="472">MID(G987,1,5)</f>
        <v>38,81</v>
      </c>
      <c r="I987" s="206">
        <f t="shared" si="466"/>
        <v>41.81</v>
      </c>
      <c r="J987" s="216"/>
      <c r="K987" s="207">
        <f t="shared" si="461"/>
        <v>698</v>
      </c>
      <c r="L987" s="214">
        <f t="shared" si="456"/>
        <v>698</v>
      </c>
      <c r="M987" s="209">
        <v>1</v>
      </c>
      <c r="N987" s="210">
        <v>60</v>
      </c>
      <c r="O987" s="211">
        <f t="shared" si="462"/>
        <v>758</v>
      </c>
      <c r="P987" s="212">
        <f t="shared" si="459"/>
        <v>758</v>
      </c>
      <c r="Q987" s="180"/>
      <c r="R987" s="180"/>
      <c r="S987" s="184">
        <v>16</v>
      </c>
      <c r="T987" s="184">
        <v>25</v>
      </c>
      <c r="U987" s="184">
        <f t="shared" si="463"/>
        <v>79</v>
      </c>
      <c r="V987" s="204">
        <f t="shared" si="464"/>
        <v>120</v>
      </c>
    </row>
    <row r="988" spans="1:22" ht="12">
      <c r="A988" s="180" t="str">
        <f t="shared" si="460"/>
        <v>LW20 12050Drewnopodobne</v>
      </c>
      <c r="B988" s="203" t="s">
        <v>105</v>
      </c>
      <c r="C988" s="168" t="s">
        <v>432</v>
      </c>
      <c r="D988" s="204">
        <v>120</v>
      </c>
      <c r="E988" s="182">
        <v>50</v>
      </c>
      <c r="F988" s="219" t="s">
        <v>2765</v>
      </c>
      <c r="G988" s="206" t="str">
        <f t="shared" si="452"/>
        <v>41,3</v>
      </c>
      <c r="H988" s="206" t="str">
        <f t="shared" ref="H988" si="473">MID(G988,1,5)</f>
        <v>41,3</v>
      </c>
      <c r="I988" s="206">
        <f t="shared" si="466"/>
        <v>44.3</v>
      </c>
      <c r="J988" s="216"/>
      <c r="K988" s="207">
        <f t="shared" si="461"/>
        <v>782</v>
      </c>
      <c r="L988" s="214">
        <f t="shared" si="456"/>
        <v>782</v>
      </c>
      <c r="M988" s="209">
        <v>1</v>
      </c>
      <c r="N988" s="210">
        <v>60</v>
      </c>
      <c r="O988" s="211">
        <f t="shared" si="462"/>
        <v>842</v>
      </c>
      <c r="P988" s="212">
        <f t="shared" si="459"/>
        <v>842</v>
      </c>
      <c r="Q988" s="180"/>
      <c r="R988" s="180"/>
      <c r="S988" s="184">
        <v>16</v>
      </c>
      <c r="T988" s="184">
        <v>25</v>
      </c>
      <c r="U988" s="184">
        <f t="shared" si="463"/>
        <v>79</v>
      </c>
      <c r="V988" s="204">
        <f t="shared" si="464"/>
        <v>120</v>
      </c>
    </row>
    <row r="989" spans="1:22" ht="12">
      <c r="A989" s="180" t="str">
        <f t="shared" si="460"/>
        <v>LW2512050Drewnopodobne</v>
      </c>
      <c r="B989" s="217" t="s">
        <v>559</v>
      </c>
      <c r="C989" s="168" t="s">
        <v>432</v>
      </c>
      <c r="D989" s="204">
        <v>120</v>
      </c>
      <c r="E989" s="182">
        <v>50</v>
      </c>
      <c r="F989" s="219" t="s">
        <v>33</v>
      </c>
      <c r="G989" s="206" t="str">
        <f t="shared" si="452"/>
        <v>31,25</v>
      </c>
      <c r="H989" s="206" t="str">
        <f t="shared" ref="H989" si="474">MID(G989,1,5)</f>
        <v>31,25</v>
      </c>
      <c r="I989" s="206">
        <f t="shared" ref="I989:I1002" si="475">H989+3</f>
        <v>34.25</v>
      </c>
      <c r="J989" s="216"/>
      <c r="K989" s="207">
        <f t="shared" si="461"/>
        <v>612.5</v>
      </c>
      <c r="L989" s="214">
        <f t="shared" si="456"/>
        <v>613</v>
      </c>
      <c r="M989" s="209">
        <v>1</v>
      </c>
      <c r="N989" s="210">
        <v>60</v>
      </c>
      <c r="O989" s="211">
        <f t="shared" si="462"/>
        <v>673</v>
      </c>
      <c r="P989" s="212">
        <f t="shared" si="459"/>
        <v>673</v>
      </c>
      <c r="Q989" s="180"/>
      <c r="R989" s="180"/>
      <c r="S989" s="184">
        <v>16</v>
      </c>
      <c r="T989" s="184">
        <v>25</v>
      </c>
      <c r="U989" s="184">
        <f t="shared" si="463"/>
        <v>69</v>
      </c>
      <c r="V989" s="204">
        <f t="shared" si="464"/>
        <v>110</v>
      </c>
    </row>
    <row r="990" spans="1:22" ht="12">
      <c r="A990" s="180" t="str">
        <f t="shared" si="460"/>
        <v>LW2612050Drewnopodobne</v>
      </c>
      <c r="B990" s="217" t="s">
        <v>560</v>
      </c>
      <c r="C990" s="168" t="s">
        <v>432</v>
      </c>
      <c r="D990" s="204">
        <v>120</v>
      </c>
      <c r="E990" s="182">
        <v>50</v>
      </c>
      <c r="F990" s="219" t="s">
        <v>2766</v>
      </c>
      <c r="G990" s="206" t="str">
        <f t="shared" si="452"/>
        <v>33,73</v>
      </c>
      <c r="H990" s="206" t="str">
        <f t="shared" ref="H990" si="476">MID(G990,1,5)</f>
        <v>33,73</v>
      </c>
      <c r="I990" s="206">
        <f t="shared" si="475"/>
        <v>36.729999999999997</v>
      </c>
      <c r="J990" s="216"/>
      <c r="K990" s="207">
        <f t="shared" si="461"/>
        <v>727</v>
      </c>
      <c r="L990" s="214">
        <f t="shared" si="456"/>
        <v>727</v>
      </c>
      <c r="M990" s="209">
        <v>1</v>
      </c>
      <c r="N990" s="210">
        <v>60</v>
      </c>
      <c r="O990" s="211">
        <f t="shared" si="462"/>
        <v>787</v>
      </c>
      <c r="P990" s="212">
        <f t="shared" si="459"/>
        <v>787</v>
      </c>
      <c r="Q990" s="180"/>
      <c r="R990" s="180"/>
      <c r="S990" s="184">
        <v>16</v>
      </c>
      <c r="T990" s="184">
        <v>25</v>
      </c>
      <c r="U990" s="184">
        <f t="shared" si="463"/>
        <v>69</v>
      </c>
      <c r="V990" s="204">
        <f t="shared" si="464"/>
        <v>110</v>
      </c>
    </row>
    <row r="991" spans="1:22" ht="12">
      <c r="A991" s="180" t="str">
        <f t="shared" si="460"/>
        <v>LW2712050Drewnopodobne</v>
      </c>
      <c r="B991" s="217" t="s">
        <v>1738</v>
      </c>
      <c r="C991" s="168" t="s">
        <v>432</v>
      </c>
      <c r="D991" s="204">
        <v>120</v>
      </c>
      <c r="E991" s="182">
        <v>50</v>
      </c>
      <c r="F991" s="219" t="s">
        <v>2767</v>
      </c>
      <c r="G991" s="206" t="str">
        <f t="shared" si="452"/>
        <v>34,63</v>
      </c>
      <c r="H991" s="206" t="str">
        <f t="shared" ref="H991" si="477">MID(G991,1,5)</f>
        <v>34,63</v>
      </c>
      <c r="I991" s="206">
        <f t="shared" si="475"/>
        <v>37.630000000000003</v>
      </c>
      <c r="J991" s="216"/>
      <c r="K991" s="207">
        <f t="shared" si="461"/>
        <v>704</v>
      </c>
      <c r="L991" s="214">
        <f t="shared" si="456"/>
        <v>704</v>
      </c>
      <c r="M991" s="209">
        <v>1</v>
      </c>
      <c r="N991" s="210">
        <v>60</v>
      </c>
      <c r="O991" s="211">
        <f t="shared" si="462"/>
        <v>764</v>
      </c>
      <c r="P991" s="212">
        <f t="shared" si="459"/>
        <v>764</v>
      </c>
      <c r="Q991" s="180"/>
      <c r="R991" s="180"/>
      <c r="S991" s="184">
        <v>16</v>
      </c>
      <c r="T991" s="184">
        <v>25</v>
      </c>
      <c r="U991" s="184">
        <f t="shared" si="463"/>
        <v>69</v>
      </c>
      <c r="V991" s="204">
        <f t="shared" si="464"/>
        <v>110</v>
      </c>
    </row>
    <row r="992" spans="1:22" ht="12">
      <c r="A992" s="180" t="str">
        <f t="shared" si="460"/>
        <v>LW2812050Drewnopodobne</v>
      </c>
      <c r="B992" s="217" t="s">
        <v>1739</v>
      </c>
      <c r="C992" s="168" t="s">
        <v>432</v>
      </c>
      <c r="D992" s="204">
        <v>120</v>
      </c>
      <c r="E992" s="182">
        <v>50</v>
      </c>
      <c r="F992" s="219" t="s">
        <v>2768</v>
      </c>
      <c r="G992" s="206" t="str">
        <f t="shared" si="452"/>
        <v>37,24</v>
      </c>
      <c r="H992" s="206" t="str">
        <f t="shared" ref="H992" si="478">MID(G992,1,5)</f>
        <v>37,24</v>
      </c>
      <c r="I992" s="206">
        <f t="shared" si="475"/>
        <v>40.24</v>
      </c>
      <c r="J992" s="216"/>
      <c r="K992" s="207">
        <f t="shared" si="461"/>
        <v>838.5</v>
      </c>
      <c r="L992" s="214">
        <f t="shared" si="456"/>
        <v>839</v>
      </c>
      <c r="M992" s="209">
        <v>1</v>
      </c>
      <c r="N992" s="210">
        <v>60</v>
      </c>
      <c r="O992" s="211">
        <f t="shared" si="462"/>
        <v>899</v>
      </c>
      <c r="P992" s="212">
        <f t="shared" si="459"/>
        <v>899</v>
      </c>
      <c r="Q992" s="180"/>
      <c r="R992" s="180"/>
      <c r="S992" s="184">
        <v>16</v>
      </c>
      <c r="T992" s="184">
        <v>25</v>
      </c>
      <c r="U992" s="184">
        <f t="shared" si="463"/>
        <v>79</v>
      </c>
      <c r="V992" s="204">
        <f t="shared" si="464"/>
        <v>120</v>
      </c>
    </row>
    <row r="993" spans="1:35" ht="12">
      <c r="A993" s="180" t="str">
        <f t="shared" si="460"/>
        <v>LW2912050Drewnopodobne</v>
      </c>
      <c r="B993" s="217" t="s">
        <v>1740</v>
      </c>
      <c r="C993" s="168" t="s">
        <v>432</v>
      </c>
      <c r="D993" s="204">
        <v>120</v>
      </c>
      <c r="E993" s="182">
        <v>50</v>
      </c>
      <c r="F993" s="219" t="s">
        <v>2769</v>
      </c>
      <c r="G993" s="206" t="str">
        <f t="shared" ref="G993:G1002" si="479">LEFT(F993,FIND("kg",F993)-2)</f>
        <v>40,33</v>
      </c>
      <c r="H993" s="206" t="str">
        <f t="shared" ref="H993" si="480">MID(G993,1,5)</f>
        <v>40,33</v>
      </c>
      <c r="I993" s="206">
        <f t="shared" si="475"/>
        <v>43.33</v>
      </c>
      <c r="J993" s="216"/>
      <c r="K993" s="207">
        <f t="shared" si="461"/>
        <v>784</v>
      </c>
      <c r="L993" s="214">
        <f t="shared" si="456"/>
        <v>784</v>
      </c>
      <c r="M993" s="209">
        <v>1</v>
      </c>
      <c r="N993" s="210">
        <v>60</v>
      </c>
      <c r="O993" s="211">
        <f t="shared" si="462"/>
        <v>844</v>
      </c>
      <c r="P993" s="212">
        <f t="shared" si="459"/>
        <v>844</v>
      </c>
      <c r="Q993" s="180"/>
      <c r="R993" s="180"/>
      <c r="S993" s="184">
        <v>16</v>
      </c>
      <c r="T993" s="184">
        <v>25</v>
      </c>
      <c r="U993" s="184">
        <f t="shared" si="463"/>
        <v>79</v>
      </c>
      <c r="V993" s="204">
        <f t="shared" si="464"/>
        <v>120</v>
      </c>
    </row>
    <row r="994" spans="1:35" ht="12">
      <c r="A994" s="180" t="str">
        <f t="shared" si="460"/>
        <v>LW3012050Drewnopodobne</v>
      </c>
      <c r="B994" s="217" t="s">
        <v>1742</v>
      </c>
      <c r="C994" s="168" t="s">
        <v>432</v>
      </c>
      <c r="D994" s="204">
        <v>120</v>
      </c>
      <c r="E994" s="182">
        <v>50</v>
      </c>
      <c r="F994" s="219" t="s">
        <v>2034</v>
      </c>
      <c r="G994" s="206" t="str">
        <f t="shared" si="479"/>
        <v>42,94</v>
      </c>
      <c r="H994" s="206" t="str">
        <f t="shared" ref="H994" si="481">MID(G994,1,5)</f>
        <v>42,94</v>
      </c>
      <c r="I994" s="206">
        <f t="shared" si="475"/>
        <v>45.94</v>
      </c>
      <c r="J994" s="216"/>
      <c r="K994" s="207">
        <f t="shared" si="461"/>
        <v>960.5</v>
      </c>
      <c r="L994" s="214">
        <f t="shared" si="456"/>
        <v>961</v>
      </c>
      <c r="M994" s="209">
        <v>1</v>
      </c>
      <c r="N994" s="210">
        <v>60</v>
      </c>
      <c r="O994" s="211">
        <f t="shared" si="462"/>
        <v>1021</v>
      </c>
      <c r="P994" s="212">
        <f t="shared" si="459"/>
        <v>1021</v>
      </c>
      <c r="Q994" s="180"/>
      <c r="R994" s="180"/>
      <c r="S994" s="184">
        <v>16</v>
      </c>
      <c r="T994" s="184">
        <v>25</v>
      </c>
      <c r="U994" s="184">
        <f t="shared" si="463"/>
        <v>79</v>
      </c>
      <c r="V994" s="204">
        <f t="shared" si="464"/>
        <v>120</v>
      </c>
    </row>
    <row r="995" spans="1:35" ht="13.5" customHeight="1">
      <c r="A995" s="180" t="str">
        <f t="shared" si="460"/>
        <v>LW3112050Drewnopodobne</v>
      </c>
      <c r="B995" s="217" t="s">
        <v>1743</v>
      </c>
      <c r="C995" s="168" t="s">
        <v>432</v>
      </c>
      <c r="D995" s="204">
        <v>120</v>
      </c>
      <c r="E995" s="182">
        <v>50</v>
      </c>
      <c r="F995" s="219" t="s">
        <v>2770</v>
      </c>
      <c r="G995" s="206" t="str">
        <f t="shared" si="479"/>
        <v>44,42</v>
      </c>
      <c r="H995" s="206" t="str">
        <f t="shared" ref="H995" si="482">MID(G995,1,5)</f>
        <v>44,42</v>
      </c>
      <c r="I995" s="206">
        <f t="shared" si="475"/>
        <v>47.42</v>
      </c>
      <c r="J995" s="182"/>
      <c r="K995" s="207">
        <f t="shared" si="461"/>
        <v>931.5</v>
      </c>
      <c r="L995" s="214">
        <f t="shared" si="456"/>
        <v>932</v>
      </c>
      <c r="M995" s="209">
        <v>1</v>
      </c>
      <c r="N995" s="210">
        <v>60</v>
      </c>
      <c r="O995" s="211">
        <f t="shared" si="462"/>
        <v>992</v>
      </c>
      <c r="P995" s="212">
        <f t="shared" si="459"/>
        <v>992</v>
      </c>
      <c r="Q995" s="180"/>
      <c r="R995" s="180"/>
      <c r="S995" s="184">
        <v>16</v>
      </c>
      <c r="T995" s="184">
        <v>25</v>
      </c>
      <c r="U995" s="184">
        <f t="shared" si="463"/>
        <v>79</v>
      </c>
      <c r="V995" s="204">
        <f t="shared" si="464"/>
        <v>120</v>
      </c>
    </row>
    <row r="996" spans="1:35" ht="12">
      <c r="A996" s="180" t="str">
        <f t="shared" si="460"/>
        <v>LW3212050Drewnopodobne</v>
      </c>
      <c r="B996" s="217" t="s">
        <v>1744</v>
      </c>
      <c r="C996" s="168" t="s">
        <v>432</v>
      </c>
      <c r="D996" s="204">
        <v>120</v>
      </c>
      <c r="E996" s="182">
        <v>50</v>
      </c>
      <c r="F996" s="219" t="s">
        <v>2771</v>
      </c>
      <c r="G996" s="206" t="str">
        <f t="shared" si="479"/>
        <v>47,03</v>
      </c>
      <c r="H996" s="206" t="str">
        <f t="shared" ref="H996" si="483">MID(G996,1,5)</f>
        <v>47,03</v>
      </c>
      <c r="I996" s="206">
        <f t="shared" si="475"/>
        <v>50.03</v>
      </c>
      <c r="J996" s="216"/>
      <c r="K996" s="207">
        <f t="shared" si="461"/>
        <v>1070</v>
      </c>
      <c r="L996" s="214">
        <f t="shared" si="456"/>
        <v>1070</v>
      </c>
      <c r="M996" s="209">
        <v>1</v>
      </c>
      <c r="N996" s="210">
        <v>60</v>
      </c>
      <c r="O996" s="211">
        <f t="shared" si="462"/>
        <v>1130</v>
      </c>
      <c r="P996" s="212">
        <f t="shared" si="459"/>
        <v>1130</v>
      </c>
      <c r="Q996" s="180"/>
      <c r="R996" s="180"/>
      <c r="S996" s="184">
        <v>16</v>
      </c>
      <c r="T996" s="184">
        <v>25</v>
      </c>
      <c r="U996" s="184">
        <f t="shared" si="463"/>
        <v>124</v>
      </c>
      <c r="V996" s="204">
        <f t="shared" si="464"/>
        <v>165</v>
      </c>
    </row>
    <row r="997" spans="1:35" ht="12">
      <c r="A997" s="180" t="str">
        <f t="shared" si="460"/>
        <v>LW3312050Drewnopodobne</v>
      </c>
      <c r="B997" s="217" t="s">
        <v>1745</v>
      </c>
      <c r="C997" s="168" t="s">
        <v>432</v>
      </c>
      <c r="D997" s="204">
        <v>120</v>
      </c>
      <c r="E997" s="182">
        <v>50</v>
      </c>
      <c r="F997" s="219" t="s">
        <v>2772</v>
      </c>
      <c r="G997" s="206" t="str">
        <f t="shared" si="479"/>
        <v>48,11</v>
      </c>
      <c r="H997" s="206" t="str">
        <f t="shared" ref="H997" si="484">MID(G997,1,5)</f>
        <v>48,11</v>
      </c>
      <c r="I997" s="206">
        <f t="shared" si="475"/>
        <v>51.11</v>
      </c>
      <c r="J997" s="216"/>
      <c r="K997" s="207">
        <f t="shared" si="461"/>
        <v>908.5</v>
      </c>
      <c r="L997" s="214">
        <f t="shared" si="456"/>
        <v>909</v>
      </c>
      <c r="M997" s="209">
        <v>1</v>
      </c>
      <c r="N997" s="210">
        <v>60</v>
      </c>
      <c r="O997" s="211">
        <f t="shared" si="462"/>
        <v>969</v>
      </c>
      <c r="P997" s="212">
        <f t="shared" si="459"/>
        <v>969</v>
      </c>
      <c r="Q997" s="180"/>
      <c r="R997" s="180"/>
      <c r="S997" s="184">
        <v>16</v>
      </c>
      <c r="T997" s="184">
        <v>25</v>
      </c>
      <c r="U997" s="184">
        <f t="shared" si="463"/>
        <v>124</v>
      </c>
      <c r="V997" s="204">
        <f t="shared" si="464"/>
        <v>165</v>
      </c>
    </row>
    <row r="998" spans="1:35" ht="12">
      <c r="A998" s="180" t="str">
        <f t="shared" si="460"/>
        <v>LW3412050Drewnopodobne</v>
      </c>
      <c r="B998" s="217" t="s">
        <v>1746</v>
      </c>
      <c r="C998" s="168" t="s">
        <v>432</v>
      </c>
      <c r="D998" s="204">
        <v>120</v>
      </c>
      <c r="E998" s="182">
        <v>50</v>
      </c>
      <c r="F998" s="219" t="s">
        <v>2560</v>
      </c>
      <c r="G998" s="206" t="str">
        <f t="shared" si="479"/>
        <v>47,45</v>
      </c>
      <c r="H998" s="206" t="str">
        <f t="shared" ref="H998" si="485">MID(G998,1,5)</f>
        <v>47,45</v>
      </c>
      <c r="I998" s="206">
        <f t="shared" si="475"/>
        <v>50.45</v>
      </c>
      <c r="J998" s="216"/>
      <c r="K998" s="207">
        <f t="shared" si="461"/>
        <v>1076.5</v>
      </c>
      <c r="L998" s="214">
        <f t="shared" si="456"/>
        <v>1077</v>
      </c>
      <c r="M998" s="209">
        <v>1</v>
      </c>
      <c r="N998" s="210">
        <v>60</v>
      </c>
      <c r="O998" s="211">
        <f t="shared" si="462"/>
        <v>1137</v>
      </c>
      <c r="P998" s="212">
        <f t="shared" si="459"/>
        <v>1137</v>
      </c>
      <c r="Q998" s="180"/>
      <c r="R998" s="180"/>
      <c r="S998" s="184">
        <v>16</v>
      </c>
      <c r="T998" s="184">
        <v>25</v>
      </c>
      <c r="U998" s="184">
        <f t="shared" si="463"/>
        <v>124</v>
      </c>
      <c r="V998" s="204">
        <f t="shared" si="464"/>
        <v>165</v>
      </c>
    </row>
    <row r="999" spans="1:35" ht="12">
      <c r="A999" s="180" t="str">
        <f t="shared" si="460"/>
        <v>LW3512050Drewnopodobne</v>
      </c>
      <c r="B999" s="217" t="s">
        <v>1747</v>
      </c>
      <c r="C999" s="168" t="s">
        <v>432</v>
      </c>
      <c r="D999" s="204">
        <v>120</v>
      </c>
      <c r="E999" s="182">
        <v>50</v>
      </c>
      <c r="F999" s="219" t="s">
        <v>2773</v>
      </c>
      <c r="G999" s="206" t="str">
        <f t="shared" si="479"/>
        <v>38,94</v>
      </c>
      <c r="H999" s="206" t="str">
        <f t="shared" ref="H999" si="486">MID(G999,1,5)</f>
        <v>38,94</v>
      </c>
      <c r="I999" s="206">
        <f t="shared" si="475"/>
        <v>41.94</v>
      </c>
      <c r="J999" s="216"/>
      <c r="K999" s="207">
        <f t="shared" si="461"/>
        <v>706.5</v>
      </c>
      <c r="L999" s="214">
        <f t="shared" si="456"/>
        <v>707</v>
      </c>
      <c r="M999" s="209">
        <v>1</v>
      </c>
      <c r="N999" s="210">
        <v>60</v>
      </c>
      <c r="O999" s="211">
        <f t="shared" si="462"/>
        <v>767</v>
      </c>
      <c r="P999" s="212">
        <f t="shared" si="459"/>
        <v>767</v>
      </c>
      <c r="Q999" s="180"/>
      <c r="R999" s="180"/>
      <c r="S999" s="184">
        <v>16</v>
      </c>
      <c r="T999" s="184">
        <v>25</v>
      </c>
      <c r="U999" s="184">
        <f t="shared" si="463"/>
        <v>79</v>
      </c>
      <c r="V999" s="204">
        <f t="shared" si="464"/>
        <v>120</v>
      </c>
    </row>
    <row r="1000" spans="1:35" ht="12">
      <c r="A1000" s="180" t="str">
        <f t="shared" si="460"/>
        <v>LW3612050Drewnopodobne</v>
      </c>
      <c r="B1000" s="217" t="s">
        <v>1748</v>
      </c>
      <c r="C1000" s="168" t="s">
        <v>432</v>
      </c>
      <c r="D1000" s="204">
        <v>120</v>
      </c>
      <c r="E1000" s="182">
        <v>50</v>
      </c>
      <c r="F1000" s="219" t="s">
        <v>8</v>
      </c>
      <c r="G1000" s="206" t="str">
        <f t="shared" si="479"/>
        <v>41,55</v>
      </c>
      <c r="H1000" s="206" t="str">
        <f t="shared" ref="H1000" si="487">MID(G1000,1,5)</f>
        <v>41,55</v>
      </c>
      <c r="I1000" s="206">
        <f t="shared" si="475"/>
        <v>44.55</v>
      </c>
      <c r="J1000" s="216"/>
      <c r="K1000" s="207">
        <f t="shared" si="461"/>
        <v>845</v>
      </c>
      <c r="L1000" s="214">
        <f t="shared" si="456"/>
        <v>845</v>
      </c>
      <c r="M1000" s="209">
        <v>1</v>
      </c>
      <c r="N1000" s="210">
        <v>60</v>
      </c>
      <c r="O1000" s="211">
        <f t="shared" si="462"/>
        <v>905</v>
      </c>
      <c r="P1000" s="212">
        <f t="shared" si="459"/>
        <v>905</v>
      </c>
      <c r="Q1000" s="180"/>
      <c r="R1000" s="180"/>
      <c r="S1000" s="184">
        <v>16</v>
      </c>
      <c r="T1000" s="184">
        <v>25</v>
      </c>
      <c r="U1000" s="184">
        <f t="shared" si="463"/>
        <v>79</v>
      </c>
      <c r="V1000" s="204">
        <f t="shared" si="464"/>
        <v>120</v>
      </c>
    </row>
    <row r="1001" spans="1:35" ht="12">
      <c r="A1001" s="180" t="str">
        <f t="shared" si="460"/>
        <v>LW3712050Drewnopodobne</v>
      </c>
      <c r="B1001" s="217" t="s">
        <v>1907</v>
      </c>
      <c r="C1001" s="168" t="s">
        <v>432</v>
      </c>
      <c r="D1001" s="204">
        <v>120</v>
      </c>
      <c r="E1001" s="182">
        <v>50</v>
      </c>
      <c r="F1001" s="219" t="s">
        <v>19</v>
      </c>
      <c r="G1001" s="206" t="str">
        <f t="shared" si="479"/>
        <v>38,2</v>
      </c>
      <c r="H1001" s="206" t="str">
        <f t="shared" ref="H1001" si="488">MID(G1001,1,5)</f>
        <v>38,2</v>
      </c>
      <c r="I1001" s="206">
        <f t="shared" si="475"/>
        <v>41.2</v>
      </c>
      <c r="J1001" s="216"/>
      <c r="K1001" s="207">
        <f t="shared" si="461"/>
        <v>638.5</v>
      </c>
      <c r="L1001" s="214">
        <f t="shared" si="456"/>
        <v>639</v>
      </c>
      <c r="M1001" s="209">
        <v>1</v>
      </c>
      <c r="N1001" s="210">
        <v>60</v>
      </c>
      <c r="O1001" s="211">
        <f t="shared" si="462"/>
        <v>699</v>
      </c>
      <c r="P1001" s="212">
        <f t="shared" si="459"/>
        <v>699</v>
      </c>
      <c r="Q1001" s="180"/>
      <c r="R1001" s="180"/>
      <c r="S1001" s="184">
        <v>16</v>
      </c>
      <c r="T1001" s="184">
        <v>25</v>
      </c>
      <c r="U1001" s="184">
        <f t="shared" si="463"/>
        <v>79</v>
      </c>
      <c r="V1001" s="204">
        <f t="shared" si="464"/>
        <v>120</v>
      </c>
    </row>
    <row r="1002" spans="1:35" s="199" customFormat="1" ht="12.75" customHeight="1">
      <c r="A1002" s="180" t="str">
        <f t="shared" si="460"/>
        <v>LW3812050Drewnopodobne</v>
      </c>
      <c r="B1002" s="217" t="s">
        <v>1978</v>
      </c>
      <c r="C1002" s="168" t="s">
        <v>432</v>
      </c>
      <c r="D1002" s="204">
        <v>120</v>
      </c>
      <c r="E1002" s="182">
        <v>50</v>
      </c>
      <c r="F1002" s="219" t="s">
        <v>2774</v>
      </c>
      <c r="G1002" s="206" t="str">
        <f t="shared" si="479"/>
        <v>38,98</v>
      </c>
      <c r="H1002" s="206" t="str">
        <f t="shared" ref="H1002" si="489">MID(G1002,1,5)</f>
        <v>38,98</v>
      </c>
      <c r="I1002" s="206">
        <f t="shared" si="475"/>
        <v>41.98</v>
      </c>
      <c r="J1002" s="216"/>
      <c r="K1002" s="207">
        <f t="shared" si="461"/>
        <v>765.5</v>
      </c>
      <c r="L1002" s="214">
        <f t="shared" si="456"/>
        <v>766</v>
      </c>
      <c r="M1002" s="209">
        <v>1</v>
      </c>
      <c r="N1002" s="210">
        <v>60</v>
      </c>
      <c r="O1002" s="211">
        <f t="shared" si="462"/>
        <v>826</v>
      </c>
      <c r="P1002" s="212">
        <f t="shared" si="459"/>
        <v>826</v>
      </c>
      <c r="Q1002" s="180"/>
      <c r="R1002" s="180"/>
      <c r="S1002" s="184">
        <v>16</v>
      </c>
      <c r="T1002" s="184">
        <v>25</v>
      </c>
      <c r="U1002" s="184">
        <f t="shared" si="463"/>
        <v>79</v>
      </c>
      <c r="V1002" s="204">
        <f t="shared" si="464"/>
        <v>120</v>
      </c>
    </row>
    <row r="1003" spans="1:35" ht="12">
      <c r="A1003" s="221" t="str">
        <f t="shared" ref="A1003:A1039" si="490">CONCATENATE(B1003,D1003,E1003,C1003)</f>
        <v>LW duble 1 12060Podstawowy</v>
      </c>
      <c r="B1003" s="203" t="s">
        <v>90</v>
      </c>
      <c r="C1003" s="168" t="s">
        <v>431</v>
      </c>
      <c r="D1003" s="204">
        <v>120</v>
      </c>
      <c r="E1003" s="182">
        <v>60</v>
      </c>
      <c r="F1003" s="219" t="s">
        <v>2847</v>
      </c>
      <c r="G1003" s="206" t="str">
        <f t="shared" ref="G1003:G1039" si="491">LEFT(F1003,FIND("kg",F1003)-2)</f>
        <v>45,84</v>
      </c>
      <c r="H1003" s="206" t="str">
        <f t="shared" ref="H1003:H1065" si="492">MID(G1003,1,5)</f>
        <v>45,84</v>
      </c>
      <c r="I1003" s="206">
        <f t="shared" ref="I1003" si="493">H1003+3</f>
        <v>48.84</v>
      </c>
      <c r="J1003" s="219" t="s">
        <v>2872</v>
      </c>
      <c r="K1003" s="207" t="str">
        <f t="shared" ref="K1003:K1039" si="494">LEFT(J1003,FIND("zł",J1003)-2)</f>
        <v>714,69</v>
      </c>
      <c r="L1003" s="208">
        <f t="shared" ref="L1003:L1039" si="495">ROUNDUP(K1003,0)</f>
        <v>715</v>
      </c>
      <c r="M1003" s="209">
        <v>1.25</v>
      </c>
      <c r="N1003" s="210">
        <v>60</v>
      </c>
      <c r="O1003" s="211">
        <f t="shared" ref="O1003:O1039" si="496">L1003*M1003+N1003</f>
        <v>953.75</v>
      </c>
      <c r="P1003" s="212">
        <f>INT(O1003)</f>
        <v>953</v>
      </c>
      <c r="Q1003" s="180"/>
      <c r="R1003" s="180"/>
      <c r="S1003" s="184">
        <v>16</v>
      </c>
      <c r="T1003" s="184">
        <v>14</v>
      </c>
      <c r="U1003" s="184">
        <f t="shared" ref="U1003:U1039" si="497">IF(I1003&lt;=$AA$6,$AB$5,IF(I1003&lt;=$AA$16,$AB$7,IF(I1003&lt;=$AA$18,$AB$17,IF(I1003&lt;=$AA$20,AB$19,$AB$21))))</f>
        <v>79</v>
      </c>
      <c r="V1003" s="204">
        <f t="shared" ref="V1003:V1039" si="498">SUM(S1003:U1003)</f>
        <v>109</v>
      </c>
      <c r="Y1003" s="199"/>
      <c r="Z1003" s="199"/>
      <c r="AA1003" s="201"/>
      <c r="AB1003" s="202"/>
      <c r="AC1003" s="199"/>
      <c r="AD1003" s="202"/>
      <c r="AE1003" s="199"/>
      <c r="AF1003" s="199"/>
      <c r="AG1003" s="199"/>
      <c r="AH1003" s="199"/>
      <c r="AI1003" s="199"/>
    </row>
    <row r="1004" spans="1:35" ht="12">
      <c r="A1004" s="180" t="str">
        <f t="shared" si="490"/>
        <v>LW duble 212060Podstawowy</v>
      </c>
      <c r="B1004" s="203" t="s">
        <v>1749</v>
      </c>
      <c r="C1004" s="168" t="s">
        <v>431</v>
      </c>
      <c r="D1004" s="204">
        <v>120</v>
      </c>
      <c r="E1004" s="182">
        <v>60</v>
      </c>
      <c r="F1004" s="219" t="s">
        <v>2848</v>
      </c>
      <c r="G1004" s="206" t="str">
        <f t="shared" si="491"/>
        <v>44,36</v>
      </c>
      <c r="H1004" s="206" t="str">
        <f t="shared" si="492"/>
        <v>44,36</v>
      </c>
      <c r="I1004" s="206">
        <f t="shared" ref="I1004:I1023" si="499">H1004+3</f>
        <v>47.36</v>
      </c>
      <c r="J1004" s="219" t="s">
        <v>2873</v>
      </c>
      <c r="K1004" s="207" t="str">
        <f t="shared" si="494"/>
        <v>816,82</v>
      </c>
      <c r="L1004" s="208">
        <f t="shared" si="495"/>
        <v>817</v>
      </c>
      <c r="M1004" s="209">
        <v>1</v>
      </c>
      <c r="N1004" s="210">
        <v>60</v>
      </c>
      <c r="O1004" s="211">
        <f t="shared" si="496"/>
        <v>877</v>
      </c>
      <c r="P1004" s="212">
        <f t="shared" ref="P1004:P1066" si="500">INT(O1004)</f>
        <v>877</v>
      </c>
      <c r="Q1004" s="180"/>
      <c r="R1004" s="180"/>
      <c r="S1004" s="184">
        <v>16</v>
      </c>
      <c r="T1004" s="184">
        <v>14</v>
      </c>
      <c r="U1004" s="184">
        <f t="shared" si="497"/>
        <v>79</v>
      </c>
      <c r="V1004" s="204">
        <f t="shared" si="498"/>
        <v>109</v>
      </c>
      <c r="Y1004" s="199"/>
      <c r="Z1004" s="199"/>
      <c r="AA1004" s="201"/>
      <c r="AB1004" s="202"/>
      <c r="AC1004" s="199"/>
      <c r="AD1004" s="199"/>
      <c r="AE1004" s="199"/>
      <c r="AF1004" s="199"/>
      <c r="AG1004" s="199"/>
      <c r="AH1004" s="199"/>
      <c r="AI1004" s="199"/>
    </row>
    <row r="1005" spans="1:35" ht="12">
      <c r="A1005" s="180" t="str">
        <f t="shared" si="490"/>
        <v>LW duble 312060Podstawowy</v>
      </c>
      <c r="B1005" s="203" t="s">
        <v>1750</v>
      </c>
      <c r="C1005" s="168" t="s">
        <v>431</v>
      </c>
      <c r="D1005" s="204">
        <v>120</v>
      </c>
      <c r="E1005" s="182">
        <v>60</v>
      </c>
      <c r="F1005" s="219" t="s">
        <v>2849</v>
      </c>
      <c r="G1005" s="206" t="str">
        <f t="shared" si="491"/>
        <v>50,15</v>
      </c>
      <c r="H1005" s="206" t="str">
        <f t="shared" si="492"/>
        <v>50,15</v>
      </c>
      <c r="I1005" s="206">
        <f t="shared" si="499"/>
        <v>53.15</v>
      </c>
      <c r="J1005" s="219" t="s">
        <v>2874</v>
      </c>
      <c r="K1005" s="207" t="str">
        <f t="shared" si="494"/>
        <v>1028,21</v>
      </c>
      <c r="L1005" s="208">
        <f t="shared" si="495"/>
        <v>1029</v>
      </c>
      <c r="M1005" s="209">
        <v>1</v>
      </c>
      <c r="N1005" s="210">
        <v>60</v>
      </c>
      <c r="O1005" s="211">
        <f t="shared" si="496"/>
        <v>1089</v>
      </c>
      <c r="P1005" s="212">
        <f t="shared" si="500"/>
        <v>1089</v>
      </c>
      <c r="Q1005" s="180"/>
      <c r="R1005" s="180"/>
      <c r="S1005" s="184">
        <v>16</v>
      </c>
      <c r="T1005" s="184">
        <v>25</v>
      </c>
      <c r="U1005" s="184">
        <f t="shared" si="497"/>
        <v>124</v>
      </c>
      <c r="V1005" s="204">
        <f t="shared" si="498"/>
        <v>165</v>
      </c>
      <c r="Y1005" s="199"/>
      <c r="Z1005" s="199"/>
      <c r="AA1005" s="201"/>
      <c r="AB1005" s="202"/>
      <c r="AC1005" s="199"/>
      <c r="AD1005" s="199"/>
      <c r="AE1005" s="199"/>
      <c r="AF1005" s="199"/>
      <c r="AG1005" s="199"/>
      <c r="AH1005" s="199"/>
      <c r="AI1005" s="199"/>
    </row>
    <row r="1006" spans="1:35" ht="12">
      <c r="A1006" s="180" t="str">
        <f t="shared" si="490"/>
        <v>LW1 12060Podstawowy</v>
      </c>
      <c r="B1006" s="203" t="s">
        <v>93</v>
      </c>
      <c r="C1006" s="168" t="s">
        <v>431</v>
      </c>
      <c r="D1006" s="204">
        <v>120</v>
      </c>
      <c r="E1006" s="182">
        <v>60</v>
      </c>
      <c r="F1006" s="219" t="s">
        <v>2850</v>
      </c>
      <c r="G1006" s="206" t="str">
        <f t="shared" si="491"/>
        <v>33,89</v>
      </c>
      <c r="H1006" s="206" t="str">
        <f t="shared" si="492"/>
        <v>33,89</v>
      </c>
      <c r="I1006" s="206">
        <f t="shared" si="499"/>
        <v>36.89</v>
      </c>
      <c r="J1006" s="219" t="s">
        <v>2875</v>
      </c>
      <c r="K1006" s="207" t="str">
        <f t="shared" si="494"/>
        <v>465,82</v>
      </c>
      <c r="L1006" s="208">
        <f t="shared" si="495"/>
        <v>466</v>
      </c>
      <c r="M1006" s="209">
        <v>1</v>
      </c>
      <c r="N1006" s="210">
        <v>60</v>
      </c>
      <c r="O1006" s="211">
        <f t="shared" si="496"/>
        <v>526</v>
      </c>
      <c r="P1006" s="212">
        <f t="shared" si="500"/>
        <v>526</v>
      </c>
      <c r="Q1006" s="180"/>
      <c r="R1006" s="180"/>
      <c r="S1006" s="184">
        <v>16</v>
      </c>
      <c r="T1006" s="184">
        <v>25</v>
      </c>
      <c r="U1006" s="184">
        <f t="shared" si="497"/>
        <v>69</v>
      </c>
      <c r="V1006" s="204">
        <f t="shared" si="498"/>
        <v>110</v>
      </c>
      <c r="Y1006" s="199"/>
      <c r="Z1006" s="199"/>
      <c r="AA1006" s="201"/>
      <c r="AB1006" s="202"/>
      <c r="AC1006" s="199"/>
      <c r="AD1006" s="199"/>
      <c r="AE1006" s="199"/>
      <c r="AF1006" s="199"/>
      <c r="AG1006" s="199"/>
      <c r="AH1006" s="199"/>
      <c r="AI1006" s="199"/>
    </row>
    <row r="1007" spans="1:35" ht="12">
      <c r="A1007" s="180" t="str">
        <f t="shared" si="490"/>
        <v>LW2 12060Podstawowy</v>
      </c>
      <c r="B1007" s="203" t="s">
        <v>104</v>
      </c>
      <c r="C1007" s="168" t="s">
        <v>431</v>
      </c>
      <c r="D1007" s="204">
        <v>120</v>
      </c>
      <c r="E1007" s="182">
        <v>60</v>
      </c>
      <c r="F1007" s="219" t="s">
        <v>2851</v>
      </c>
      <c r="G1007" s="206" t="str">
        <f t="shared" si="491"/>
        <v>35,26</v>
      </c>
      <c r="H1007" s="206" t="str">
        <f t="shared" si="492"/>
        <v>35,26</v>
      </c>
      <c r="I1007" s="206">
        <f t="shared" si="499"/>
        <v>38.26</v>
      </c>
      <c r="J1007" s="219" t="s">
        <v>2876</v>
      </c>
      <c r="K1007" s="207" t="str">
        <f t="shared" si="494"/>
        <v>511,61</v>
      </c>
      <c r="L1007" s="208">
        <f t="shared" si="495"/>
        <v>512</v>
      </c>
      <c r="M1007" s="209">
        <v>1</v>
      </c>
      <c r="N1007" s="210">
        <v>60</v>
      </c>
      <c r="O1007" s="211">
        <f t="shared" si="496"/>
        <v>572</v>
      </c>
      <c r="P1007" s="212">
        <f t="shared" si="500"/>
        <v>572</v>
      </c>
      <c r="Q1007" s="180"/>
      <c r="R1007" s="180"/>
      <c r="S1007" s="184">
        <v>16</v>
      </c>
      <c r="T1007" s="184">
        <v>25</v>
      </c>
      <c r="U1007" s="184">
        <f t="shared" si="497"/>
        <v>69</v>
      </c>
      <c r="V1007" s="204">
        <f t="shared" si="498"/>
        <v>110</v>
      </c>
      <c r="Y1007" s="199"/>
      <c r="Z1007" s="199"/>
      <c r="AA1007" s="199"/>
      <c r="AB1007" s="199"/>
      <c r="AC1007" s="199"/>
      <c r="AD1007" s="199"/>
      <c r="AE1007" s="199"/>
      <c r="AF1007" s="199"/>
      <c r="AG1007" s="199"/>
      <c r="AH1007" s="199"/>
      <c r="AI1007" s="199"/>
    </row>
    <row r="1008" spans="1:35" ht="12">
      <c r="A1008" s="180" t="str">
        <f t="shared" si="490"/>
        <v>LW3 12060Podstawowy</v>
      </c>
      <c r="B1008" s="203" t="s">
        <v>106</v>
      </c>
      <c r="C1008" s="168" t="s">
        <v>431</v>
      </c>
      <c r="D1008" s="204">
        <v>120</v>
      </c>
      <c r="E1008" s="182">
        <v>60</v>
      </c>
      <c r="F1008" s="219" t="s">
        <v>2852</v>
      </c>
      <c r="G1008" s="206" t="str">
        <f t="shared" si="491"/>
        <v>36,57</v>
      </c>
      <c r="H1008" s="206" t="str">
        <f t="shared" si="492"/>
        <v>36,57</v>
      </c>
      <c r="I1008" s="206">
        <f t="shared" si="499"/>
        <v>39.57</v>
      </c>
      <c r="J1008" s="219" t="s">
        <v>2877</v>
      </c>
      <c r="K1008" s="207" t="str">
        <f t="shared" si="494"/>
        <v>533,09</v>
      </c>
      <c r="L1008" s="208">
        <f t="shared" si="495"/>
        <v>534</v>
      </c>
      <c r="M1008" s="209">
        <v>1.08</v>
      </c>
      <c r="N1008" s="210">
        <v>60</v>
      </c>
      <c r="O1008" s="211">
        <f t="shared" si="496"/>
        <v>636.72</v>
      </c>
      <c r="P1008" s="212">
        <f t="shared" si="500"/>
        <v>636</v>
      </c>
      <c r="Q1008" s="180"/>
      <c r="R1008" s="180"/>
      <c r="S1008" s="184">
        <v>16</v>
      </c>
      <c r="T1008" s="184">
        <v>25</v>
      </c>
      <c r="U1008" s="184">
        <f t="shared" si="497"/>
        <v>69</v>
      </c>
      <c r="V1008" s="204">
        <f t="shared" si="498"/>
        <v>110</v>
      </c>
      <c r="Y1008" s="199"/>
      <c r="Z1008" s="199"/>
      <c r="AA1008" s="199"/>
      <c r="AB1008" s="199"/>
      <c r="AC1008" s="199"/>
      <c r="AD1008" s="199"/>
      <c r="AE1008" s="199"/>
      <c r="AF1008" s="199"/>
      <c r="AG1008" s="199"/>
      <c r="AH1008" s="199"/>
      <c r="AI1008" s="199"/>
    </row>
    <row r="1009" spans="1:35" ht="12">
      <c r="A1009" s="180" t="str">
        <f t="shared" si="490"/>
        <v>LW4 12060Podstawowy</v>
      </c>
      <c r="B1009" s="203" t="s">
        <v>107</v>
      </c>
      <c r="C1009" s="168" t="s">
        <v>431</v>
      </c>
      <c r="D1009" s="204">
        <v>120</v>
      </c>
      <c r="E1009" s="182">
        <v>60</v>
      </c>
      <c r="F1009" s="219" t="s">
        <v>2853</v>
      </c>
      <c r="G1009" s="206" t="str">
        <f t="shared" si="491"/>
        <v>40,24</v>
      </c>
      <c r="H1009" s="206" t="str">
        <f t="shared" si="492"/>
        <v>40,24</v>
      </c>
      <c r="I1009" s="206">
        <f t="shared" si="499"/>
        <v>43.24</v>
      </c>
      <c r="J1009" s="219" t="s">
        <v>2878</v>
      </c>
      <c r="K1009" s="207" t="str">
        <f t="shared" si="494"/>
        <v>607,95</v>
      </c>
      <c r="L1009" s="208">
        <f t="shared" si="495"/>
        <v>608</v>
      </c>
      <c r="M1009" s="209">
        <v>1</v>
      </c>
      <c r="N1009" s="210">
        <v>60</v>
      </c>
      <c r="O1009" s="211">
        <f t="shared" si="496"/>
        <v>668</v>
      </c>
      <c r="P1009" s="212">
        <f t="shared" si="500"/>
        <v>668</v>
      </c>
      <c r="Q1009" s="180"/>
      <c r="R1009" s="180"/>
      <c r="S1009" s="184">
        <v>16</v>
      </c>
      <c r="T1009" s="184">
        <v>25</v>
      </c>
      <c r="U1009" s="184">
        <f t="shared" si="497"/>
        <v>79</v>
      </c>
      <c r="V1009" s="204">
        <f t="shared" si="498"/>
        <v>120</v>
      </c>
      <c r="Y1009" s="199"/>
      <c r="Z1009" s="199"/>
      <c r="AA1009" s="199"/>
      <c r="AB1009" s="199"/>
      <c r="AC1009" s="199"/>
      <c r="AD1009" s="199"/>
      <c r="AE1009" s="199"/>
      <c r="AF1009" s="199"/>
      <c r="AG1009" s="199"/>
      <c r="AH1009" s="199"/>
      <c r="AI1009" s="199"/>
    </row>
    <row r="1010" spans="1:35" ht="12">
      <c r="A1010" s="180" t="str">
        <f t="shared" si="490"/>
        <v>LW5 12060Podstawowy</v>
      </c>
      <c r="B1010" s="203" t="s">
        <v>108</v>
      </c>
      <c r="C1010" s="168" t="s">
        <v>431</v>
      </c>
      <c r="D1010" s="204">
        <v>120</v>
      </c>
      <c r="E1010" s="182">
        <v>60</v>
      </c>
      <c r="F1010" s="219" t="s">
        <v>2854</v>
      </c>
      <c r="G1010" s="206" t="str">
        <f t="shared" si="491"/>
        <v>41,23</v>
      </c>
      <c r="H1010" s="206" t="str">
        <f t="shared" si="492"/>
        <v>41,23</v>
      </c>
      <c r="I1010" s="206">
        <f t="shared" si="499"/>
        <v>44.23</v>
      </c>
      <c r="J1010" s="219" t="s">
        <v>2879</v>
      </c>
      <c r="K1010" s="207" t="str">
        <f t="shared" si="494"/>
        <v>642,88</v>
      </c>
      <c r="L1010" s="208">
        <f t="shared" si="495"/>
        <v>643</v>
      </c>
      <c r="M1010" s="209">
        <v>1</v>
      </c>
      <c r="N1010" s="210">
        <v>60</v>
      </c>
      <c r="O1010" s="211">
        <f t="shared" si="496"/>
        <v>703</v>
      </c>
      <c r="P1010" s="212">
        <f t="shared" si="500"/>
        <v>703</v>
      </c>
      <c r="Q1010" s="180"/>
      <c r="R1010" s="180"/>
      <c r="S1010" s="184">
        <v>16</v>
      </c>
      <c r="T1010" s="184">
        <v>25</v>
      </c>
      <c r="U1010" s="184">
        <f t="shared" si="497"/>
        <v>79</v>
      </c>
      <c r="V1010" s="204">
        <f t="shared" si="498"/>
        <v>120</v>
      </c>
      <c r="Y1010" s="199"/>
      <c r="Z1010" s="199"/>
      <c r="AA1010" s="199"/>
      <c r="AB1010" s="199"/>
      <c r="AC1010" s="199"/>
      <c r="AD1010" s="199"/>
      <c r="AE1010" s="199"/>
      <c r="AF1010" s="199"/>
      <c r="AG1010" s="199"/>
      <c r="AH1010" s="199"/>
      <c r="AI1010" s="199"/>
    </row>
    <row r="1011" spans="1:35" ht="12">
      <c r="A1011" s="180" t="str">
        <f t="shared" si="490"/>
        <v>LW6 12060Podstawowy</v>
      </c>
      <c r="B1011" s="203" t="s">
        <v>109</v>
      </c>
      <c r="C1011" s="168" t="s">
        <v>431</v>
      </c>
      <c r="D1011" s="204">
        <v>120</v>
      </c>
      <c r="E1011" s="182">
        <v>60</v>
      </c>
      <c r="F1011" s="219" t="s">
        <v>9</v>
      </c>
      <c r="G1011" s="206" t="str">
        <f t="shared" si="491"/>
        <v>43,69</v>
      </c>
      <c r="H1011" s="206" t="str">
        <f t="shared" si="492"/>
        <v>43,69</v>
      </c>
      <c r="I1011" s="206">
        <f t="shared" si="499"/>
        <v>46.69</v>
      </c>
      <c r="J1011" s="219" t="s">
        <v>2880</v>
      </c>
      <c r="K1011" s="207" t="str">
        <f t="shared" si="494"/>
        <v>701,60</v>
      </c>
      <c r="L1011" s="208">
        <f t="shared" si="495"/>
        <v>702</v>
      </c>
      <c r="M1011" s="209">
        <v>1</v>
      </c>
      <c r="N1011" s="210">
        <v>60</v>
      </c>
      <c r="O1011" s="211">
        <f t="shared" si="496"/>
        <v>762</v>
      </c>
      <c r="P1011" s="212">
        <f t="shared" si="500"/>
        <v>762</v>
      </c>
      <c r="Q1011" s="180"/>
      <c r="R1011" s="180"/>
      <c r="S1011" s="184">
        <v>16</v>
      </c>
      <c r="T1011" s="184">
        <v>25</v>
      </c>
      <c r="U1011" s="184">
        <f t="shared" si="497"/>
        <v>79</v>
      </c>
      <c r="V1011" s="204">
        <f t="shared" si="498"/>
        <v>120</v>
      </c>
    </row>
    <row r="1012" spans="1:35" ht="12">
      <c r="A1012" s="180" t="str">
        <f t="shared" si="490"/>
        <v>LW7 12060Podstawowy</v>
      </c>
      <c r="B1012" s="203" t="s">
        <v>110</v>
      </c>
      <c r="C1012" s="168" t="s">
        <v>431</v>
      </c>
      <c r="D1012" s="204">
        <v>120</v>
      </c>
      <c r="E1012" s="182">
        <v>60</v>
      </c>
      <c r="F1012" s="219" t="s">
        <v>2855</v>
      </c>
      <c r="G1012" s="206" t="str">
        <f t="shared" si="491"/>
        <v>39,45</v>
      </c>
      <c r="H1012" s="206" t="str">
        <f t="shared" si="492"/>
        <v>39,45</v>
      </c>
      <c r="I1012" s="206">
        <f t="shared" si="499"/>
        <v>42.45</v>
      </c>
      <c r="J1012" s="219" t="s">
        <v>2881</v>
      </c>
      <c r="K1012" s="207" t="str">
        <f t="shared" si="494"/>
        <v>607,08</v>
      </c>
      <c r="L1012" s="208">
        <f t="shared" si="495"/>
        <v>608</v>
      </c>
      <c r="M1012" s="209">
        <v>1</v>
      </c>
      <c r="N1012" s="210">
        <v>60</v>
      </c>
      <c r="O1012" s="211">
        <f t="shared" si="496"/>
        <v>668</v>
      </c>
      <c r="P1012" s="212">
        <f t="shared" si="500"/>
        <v>668</v>
      </c>
      <c r="Q1012" s="180"/>
      <c r="R1012" s="180"/>
      <c r="S1012" s="184">
        <v>16</v>
      </c>
      <c r="T1012" s="184">
        <v>25</v>
      </c>
      <c r="U1012" s="184">
        <f t="shared" si="497"/>
        <v>79</v>
      </c>
      <c r="V1012" s="204">
        <f t="shared" si="498"/>
        <v>120</v>
      </c>
    </row>
    <row r="1013" spans="1:35" ht="12">
      <c r="A1013" s="180" t="str">
        <f t="shared" si="490"/>
        <v>LW8 12060Podstawowy</v>
      </c>
      <c r="B1013" s="203" t="s">
        <v>111</v>
      </c>
      <c r="C1013" s="168" t="s">
        <v>431</v>
      </c>
      <c r="D1013" s="204">
        <v>120</v>
      </c>
      <c r="E1013" s="182">
        <v>60</v>
      </c>
      <c r="F1013" s="219" t="s">
        <v>2036</v>
      </c>
      <c r="G1013" s="206" t="str">
        <f t="shared" si="491"/>
        <v>41,92</v>
      </c>
      <c r="H1013" s="206" t="str">
        <f t="shared" si="492"/>
        <v>41,92</v>
      </c>
      <c r="I1013" s="206">
        <f t="shared" si="499"/>
        <v>44.92</v>
      </c>
      <c r="J1013" s="219" t="s">
        <v>2882</v>
      </c>
      <c r="K1013" s="207" t="str">
        <f t="shared" si="494"/>
        <v>665,87</v>
      </c>
      <c r="L1013" s="208">
        <f t="shared" si="495"/>
        <v>666</v>
      </c>
      <c r="M1013" s="209">
        <v>1</v>
      </c>
      <c r="N1013" s="210">
        <v>60</v>
      </c>
      <c r="O1013" s="211">
        <f t="shared" si="496"/>
        <v>726</v>
      </c>
      <c r="P1013" s="212">
        <f t="shared" si="500"/>
        <v>726</v>
      </c>
      <c r="Q1013" s="180"/>
      <c r="R1013" s="180"/>
      <c r="S1013" s="184">
        <v>16</v>
      </c>
      <c r="T1013" s="184">
        <v>25</v>
      </c>
      <c r="U1013" s="184">
        <f t="shared" si="497"/>
        <v>79</v>
      </c>
      <c r="V1013" s="204">
        <f t="shared" si="498"/>
        <v>120</v>
      </c>
    </row>
    <row r="1014" spans="1:35" ht="12">
      <c r="A1014" s="180" t="str">
        <f t="shared" si="490"/>
        <v>LW9 12060Podstawowy</v>
      </c>
      <c r="B1014" s="203" t="s">
        <v>112</v>
      </c>
      <c r="C1014" s="168" t="s">
        <v>431</v>
      </c>
      <c r="D1014" s="204">
        <v>120</v>
      </c>
      <c r="E1014" s="182">
        <v>60</v>
      </c>
      <c r="F1014" s="219" t="s">
        <v>2856</v>
      </c>
      <c r="G1014" s="206" t="str">
        <f t="shared" si="491"/>
        <v>41,98</v>
      </c>
      <c r="H1014" s="206" t="str">
        <f t="shared" si="492"/>
        <v>41,98</v>
      </c>
      <c r="I1014" s="206">
        <f t="shared" si="499"/>
        <v>44.98</v>
      </c>
      <c r="J1014" s="219" t="s">
        <v>2883</v>
      </c>
      <c r="K1014" s="207" t="str">
        <f t="shared" si="494"/>
        <v>714,77</v>
      </c>
      <c r="L1014" s="208">
        <f t="shared" si="495"/>
        <v>715</v>
      </c>
      <c r="M1014" s="209">
        <v>1</v>
      </c>
      <c r="N1014" s="210">
        <v>60</v>
      </c>
      <c r="O1014" s="211">
        <f t="shared" si="496"/>
        <v>775</v>
      </c>
      <c r="P1014" s="212">
        <f t="shared" si="500"/>
        <v>775</v>
      </c>
      <c r="Q1014" s="180"/>
      <c r="R1014" s="180"/>
      <c r="S1014" s="184">
        <v>16</v>
      </c>
      <c r="T1014" s="184">
        <v>25</v>
      </c>
      <c r="U1014" s="184">
        <f t="shared" si="497"/>
        <v>79</v>
      </c>
      <c r="V1014" s="204">
        <f t="shared" si="498"/>
        <v>120</v>
      </c>
    </row>
    <row r="1015" spans="1:35" ht="12">
      <c r="A1015" s="180" t="str">
        <f t="shared" si="490"/>
        <v>LW10 12060Podstawowy</v>
      </c>
      <c r="B1015" s="203" t="s">
        <v>94</v>
      </c>
      <c r="C1015" s="168" t="s">
        <v>431</v>
      </c>
      <c r="D1015" s="204">
        <v>120</v>
      </c>
      <c r="E1015" s="182">
        <v>60</v>
      </c>
      <c r="F1015" s="219" t="s">
        <v>2857</v>
      </c>
      <c r="G1015" s="206" t="str">
        <f t="shared" si="491"/>
        <v>44,44</v>
      </c>
      <c r="H1015" s="206" t="str">
        <f t="shared" si="492"/>
        <v>44,44</v>
      </c>
      <c r="I1015" s="206">
        <f t="shared" si="499"/>
        <v>47.44</v>
      </c>
      <c r="J1015" s="219" t="s">
        <v>2884</v>
      </c>
      <c r="K1015" s="207" t="str">
        <f t="shared" si="494"/>
        <v>773,46</v>
      </c>
      <c r="L1015" s="208">
        <f t="shared" si="495"/>
        <v>774</v>
      </c>
      <c r="M1015" s="209">
        <v>1</v>
      </c>
      <c r="N1015" s="210">
        <v>60</v>
      </c>
      <c r="O1015" s="211">
        <f t="shared" si="496"/>
        <v>834</v>
      </c>
      <c r="P1015" s="212">
        <f t="shared" si="500"/>
        <v>834</v>
      </c>
      <c r="Q1015" s="180"/>
      <c r="R1015" s="180"/>
      <c r="S1015" s="184">
        <v>16</v>
      </c>
      <c r="T1015" s="184">
        <v>25</v>
      </c>
      <c r="U1015" s="184">
        <f t="shared" si="497"/>
        <v>79</v>
      </c>
      <c r="V1015" s="204">
        <f t="shared" si="498"/>
        <v>120</v>
      </c>
      <c r="AA1015" s="192"/>
      <c r="AB1015" s="191"/>
    </row>
    <row r="1016" spans="1:35" ht="12">
      <c r="A1016" s="180" t="str">
        <f t="shared" si="490"/>
        <v>LW11 12060Podstawowy</v>
      </c>
      <c r="B1016" s="203" t="s">
        <v>95</v>
      </c>
      <c r="C1016" s="168" t="s">
        <v>431</v>
      </c>
      <c r="D1016" s="204">
        <v>120</v>
      </c>
      <c r="E1016" s="182">
        <v>60</v>
      </c>
      <c r="F1016" s="219" t="s">
        <v>2361</v>
      </c>
      <c r="G1016" s="206" t="str">
        <f t="shared" si="491"/>
        <v>45,45</v>
      </c>
      <c r="H1016" s="206" t="str">
        <f t="shared" si="492"/>
        <v>45,45</v>
      </c>
      <c r="I1016" s="206">
        <f t="shared" si="499"/>
        <v>48.45</v>
      </c>
      <c r="J1016" s="219" t="s">
        <v>2885</v>
      </c>
      <c r="K1016" s="207" t="str">
        <f t="shared" si="494"/>
        <v>655,63</v>
      </c>
      <c r="L1016" s="208">
        <f t="shared" si="495"/>
        <v>656</v>
      </c>
      <c r="M1016" s="209">
        <v>1</v>
      </c>
      <c r="N1016" s="210">
        <v>60</v>
      </c>
      <c r="O1016" s="211">
        <f t="shared" si="496"/>
        <v>716</v>
      </c>
      <c r="P1016" s="212">
        <f t="shared" si="500"/>
        <v>716</v>
      </c>
      <c r="Q1016" s="180"/>
      <c r="R1016" s="180"/>
      <c r="S1016" s="184">
        <v>16</v>
      </c>
      <c r="T1016" s="184">
        <v>25</v>
      </c>
      <c r="U1016" s="184">
        <f t="shared" si="497"/>
        <v>79</v>
      </c>
      <c r="V1016" s="204">
        <f t="shared" si="498"/>
        <v>120</v>
      </c>
      <c r="AA1016" s="192"/>
      <c r="AB1016" s="202"/>
      <c r="AC1016" s="199"/>
    </row>
    <row r="1017" spans="1:35" ht="12">
      <c r="A1017" s="180" t="str">
        <f t="shared" si="490"/>
        <v>LW12 12060Podstawowy</v>
      </c>
      <c r="B1017" s="203" t="s">
        <v>96</v>
      </c>
      <c r="C1017" s="168" t="s">
        <v>431</v>
      </c>
      <c r="D1017" s="204">
        <v>120</v>
      </c>
      <c r="E1017" s="182">
        <v>60</v>
      </c>
      <c r="F1017" s="219" t="s">
        <v>2858</v>
      </c>
      <c r="G1017" s="206" t="str">
        <f t="shared" si="491"/>
        <v>47,91</v>
      </c>
      <c r="H1017" s="206" t="str">
        <f t="shared" si="492"/>
        <v>47,91</v>
      </c>
      <c r="I1017" s="206">
        <f t="shared" si="499"/>
        <v>50.91</v>
      </c>
      <c r="J1017" s="219" t="s">
        <v>2886</v>
      </c>
      <c r="K1017" s="207" t="str">
        <f t="shared" si="494"/>
        <v>752,55</v>
      </c>
      <c r="L1017" s="208">
        <f t="shared" si="495"/>
        <v>753</v>
      </c>
      <c r="M1017" s="209">
        <v>1</v>
      </c>
      <c r="N1017" s="210">
        <v>60</v>
      </c>
      <c r="O1017" s="211">
        <f t="shared" si="496"/>
        <v>813</v>
      </c>
      <c r="P1017" s="212">
        <f t="shared" si="500"/>
        <v>813</v>
      </c>
      <c r="Q1017" s="180"/>
      <c r="R1017" s="180"/>
      <c r="S1017" s="184">
        <v>16</v>
      </c>
      <c r="T1017" s="184">
        <v>25</v>
      </c>
      <c r="U1017" s="184">
        <f t="shared" si="497"/>
        <v>124</v>
      </c>
      <c r="V1017" s="204">
        <f t="shared" si="498"/>
        <v>165</v>
      </c>
      <c r="AA1017" s="192"/>
      <c r="AB1017" s="202"/>
      <c r="AC1017" s="199"/>
    </row>
    <row r="1018" spans="1:35" ht="12">
      <c r="A1018" s="180" t="str">
        <f t="shared" si="490"/>
        <v>LW13 12060Podstawowy</v>
      </c>
      <c r="B1018" s="203" t="s">
        <v>97</v>
      </c>
      <c r="C1018" s="168" t="s">
        <v>431</v>
      </c>
      <c r="D1018" s="204">
        <v>120</v>
      </c>
      <c r="E1018" s="182">
        <v>60</v>
      </c>
      <c r="F1018" s="219" t="s">
        <v>2662</v>
      </c>
      <c r="G1018" s="206" t="str">
        <f t="shared" si="491"/>
        <v>47,24</v>
      </c>
      <c r="H1018" s="206" t="str">
        <f t="shared" si="492"/>
        <v>47,24</v>
      </c>
      <c r="I1018" s="206">
        <f t="shared" si="499"/>
        <v>50.24</v>
      </c>
      <c r="J1018" s="219" t="s">
        <v>2887</v>
      </c>
      <c r="K1018" s="207" t="str">
        <f t="shared" si="494"/>
        <v>756,87</v>
      </c>
      <c r="L1018" s="208">
        <f t="shared" si="495"/>
        <v>757</v>
      </c>
      <c r="M1018" s="209">
        <v>1</v>
      </c>
      <c r="N1018" s="210">
        <v>60</v>
      </c>
      <c r="O1018" s="211">
        <f t="shared" si="496"/>
        <v>817</v>
      </c>
      <c r="P1018" s="212">
        <f t="shared" si="500"/>
        <v>817</v>
      </c>
      <c r="Q1018" s="180"/>
      <c r="R1018" s="180"/>
      <c r="S1018" s="184">
        <v>16</v>
      </c>
      <c r="T1018" s="184">
        <v>25</v>
      </c>
      <c r="U1018" s="184">
        <f t="shared" si="497"/>
        <v>124</v>
      </c>
      <c r="V1018" s="204">
        <f t="shared" si="498"/>
        <v>165</v>
      </c>
      <c r="AA1018" s="192"/>
      <c r="AB1018" s="202"/>
      <c r="AC1018" s="199"/>
    </row>
    <row r="1019" spans="1:35" ht="12">
      <c r="A1019" s="180" t="str">
        <f t="shared" si="490"/>
        <v>LW14 12060Podstawowy</v>
      </c>
      <c r="B1019" s="203" t="s">
        <v>98</v>
      </c>
      <c r="C1019" s="168" t="s">
        <v>431</v>
      </c>
      <c r="D1019" s="204">
        <v>120</v>
      </c>
      <c r="E1019" s="182">
        <v>60</v>
      </c>
      <c r="F1019" s="219" t="s">
        <v>49</v>
      </c>
      <c r="G1019" s="206" t="str">
        <f t="shared" si="491"/>
        <v>49,7</v>
      </c>
      <c r="H1019" s="206" t="str">
        <f t="shared" si="492"/>
        <v>49,7</v>
      </c>
      <c r="I1019" s="206">
        <f t="shared" si="499"/>
        <v>52.7</v>
      </c>
      <c r="J1019" s="219" t="s">
        <v>2888</v>
      </c>
      <c r="K1019" s="207" t="str">
        <f t="shared" si="494"/>
        <v>837,97</v>
      </c>
      <c r="L1019" s="208">
        <f t="shared" si="495"/>
        <v>838</v>
      </c>
      <c r="M1019" s="209">
        <v>1</v>
      </c>
      <c r="N1019" s="210">
        <v>60</v>
      </c>
      <c r="O1019" s="211">
        <f t="shared" si="496"/>
        <v>898</v>
      </c>
      <c r="P1019" s="212">
        <f t="shared" si="500"/>
        <v>898</v>
      </c>
      <c r="Q1019" s="180"/>
      <c r="R1019" s="180"/>
      <c r="S1019" s="184">
        <v>16</v>
      </c>
      <c r="T1019" s="184">
        <v>25</v>
      </c>
      <c r="U1019" s="184">
        <f t="shared" si="497"/>
        <v>124</v>
      </c>
      <c r="V1019" s="204">
        <f t="shared" si="498"/>
        <v>165</v>
      </c>
      <c r="AA1019" s="192"/>
      <c r="AB1019" s="202"/>
      <c r="AC1019" s="199"/>
    </row>
    <row r="1020" spans="1:35" ht="12">
      <c r="A1020" s="180" t="str">
        <f t="shared" si="490"/>
        <v>LW15 12060Podstawowy</v>
      </c>
      <c r="B1020" s="203" t="s">
        <v>99</v>
      </c>
      <c r="C1020" s="168" t="s">
        <v>431</v>
      </c>
      <c r="D1020" s="204">
        <v>120</v>
      </c>
      <c r="E1020" s="182">
        <v>60</v>
      </c>
      <c r="F1020" s="219" t="s">
        <v>2859</v>
      </c>
      <c r="G1020" s="206" t="str">
        <f t="shared" si="491"/>
        <v>44,69</v>
      </c>
      <c r="H1020" s="206" t="str">
        <f t="shared" si="492"/>
        <v>44,69</v>
      </c>
      <c r="I1020" s="206">
        <f t="shared" si="499"/>
        <v>47.69</v>
      </c>
      <c r="J1020" s="219" t="s">
        <v>2889</v>
      </c>
      <c r="K1020" s="207" t="str">
        <f t="shared" si="494"/>
        <v>619,11</v>
      </c>
      <c r="L1020" s="208">
        <f t="shared" si="495"/>
        <v>620</v>
      </c>
      <c r="M1020" s="209">
        <v>1</v>
      </c>
      <c r="N1020" s="210">
        <v>60</v>
      </c>
      <c r="O1020" s="211">
        <f t="shared" si="496"/>
        <v>680</v>
      </c>
      <c r="P1020" s="212">
        <f t="shared" si="500"/>
        <v>680</v>
      </c>
      <c r="Q1020" s="180"/>
      <c r="R1020" s="180"/>
      <c r="S1020" s="184">
        <v>16</v>
      </c>
      <c r="T1020" s="184">
        <v>25</v>
      </c>
      <c r="U1020" s="184">
        <f t="shared" si="497"/>
        <v>79</v>
      </c>
      <c r="V1020" s="204">
        <f t="shared" si="498"/>
        <v>120</v>
      </c>
      <c r="AA1020" s="192"/>
      <c r="AB1020" s="202"/>
      <c r="AC1020" s="199"/>
    </row>
    <row r="1021" spans="1:35" ht="12">
      <c r="A1021" s="180" t="str">
        <f t="shared" si="490"/>
        <v>LW16 12060Podstawowy</v>
      </c>
      <c r="B1021" s="203" t="s">
        <v>100</v>
      </c>
      <c r="C1021" s="168" t="s">
        <v>431</v>
      </c>
      <c r="D1021" s="204">
        <v>120</v>
      </c>
      <c r="E1021" s="182">
        <v>60</v>
      </c>
      <c r="F1021" s="219" t="s">
        <v>2860</v>
      </c>
      <c r="G1021" s="206" t="str">
        <f t="shared" si="491"/>
        <v>47,18</v>
      </c>
      <c r="H1021" s="206" t="str">
        <f t="shared" si="492"/>
        <v>47,18</v>
      </c>
      <c r="I1021" s="206">
        <f t="shared" si="499"/>
        <v>50.18</v>
      </c>
      <c r="J1021" s="219" t="s">
        <v>2890</v>
      </c>
      <c r="K1021" s="207" t="str">
        <f t="shared" si="494"/>
        <v>746,25</v>
      </c>
      <c r="L1021" s="208">
        <f t="shared" si="495"/>
        <v>747</v>
      </c>
      <c r="M1021" s="209">
        <v>1</v>
      </c>
      <c r="N1021" s="210">
        <v>60</v>
      </c>
      <c r="O1021" s="211">
        <f t="shared" si="496"/>
        <v>807</v>
      </c>
      <c r="P1021" s="212">
        <f t="shared" si="500"/>
        <v>807</v>
      </c>
      <c r="Q1021" s="180"/>
      <c r="R1021" s="180"/>
      <c r="S1021" s="184">
        <v>16</v>
      </c>
      <c r="T1021" s="184">
        <v>25</v>
      </c>
      <c r="U1021" s="184">
        <f t="shared" si="497"/>
        <v>124</v>
      </c>
      <c r="V1021" s="204">
        <f t="shared" si="498"/>
        <v>165</v>
      </c>
      <c r="AB1021" s="199"/>
      <c r="AC1021" s="199"/>
    </row>
    <row r="1022" spans="1:35" ht="12">
      <c r="A1022" s="180" t="str">
        <f t="shared" si="490"/>
        <v>LW17 12060Podstawowy</v>
      </c>
      <c r="B1022" s="203" t="s">
        <v>101</v>
      </c>
      <c r="C1022" s="168" t="s">
        <v>431</v>
      </c>
      <c r="D1022" s="204">
        <v>120</v>
      </c>
      <c r="E1022" s="182">
        <v>60</v>
      </c>
      <c r="F1022" s="219" t="s">
        <v>1736</v>
      </c>
      <c r="G1022" s="206" t="str">
        <f t="shared" si="491"/>
        <v>48,07</v>
      </c>
      <c r="H1022" s="206" t="str">
        <f t="shared" si="492"/>
        <v>48,07</v>
      </c>
      <c r="I1022" s="206">
        <f t="shared" si="499"/>
        <v>51.07</v>
      </c>
      <c r="J1022" s="219" t="s">
        <v>2891</v>
      </c>
      <c r="K1022" s="207" t="str">
        <f t="shared" si="494"/>
        <v>829,38</v>
      </c>
      <c r="L1022" s="208">
        <f t="shared" si="495"/>
        <v>830</v>
      </c>
      <c r="M1022" s="209">
        <v>1</v>
      </c>
      <c r="N1022" s="210">
        <v>60</v>
      </c>
      <c r="O1022" s="211">
        <f t="shared" si="496"/>
        <v>890</v>
      </c>
      <c r="P1022" s="212">
        <f t="shared" si="500"/>
        <v>890</v>
      </c>
      <c r="Q1022" s="180"/>
      <c r="R1022" s="180"/>
      <c r="S1022" s="184">
        <v>16</v>
      </c>
      <c r="T1022" s="184">
        <v>25</v>
      </c>
      <c r="U1022" s="184">
        <f t="shared" si="497"/>
        <v>124</v>
      </c>
      <c r="V1022" s="204">
        <f t="shared" si="498"/>
        <v>165</v>
      </c>
      <c r="AB1022" s="201"/>
      <c r="AC1022" s="199"/>
    </row>
    <row r="1023" spans="1:35" ht="11.25" customHeight="1">
      <c r="A1023" s="180" t="str">
        <f t="shared" si="490"/>
        <v>LW18 12060Podstawowy</v>
      </c>
      <c r="B1023" s="203" t="s">
        <v>102</v>
      </c>
      <c r="C1023" s="168" t="s">
        <v>431</v>
      </c>
      <c r="D1023" s="204">
        <v>120</v>
      </c>
      <c r="E1023" s="182">
        <v>60</v>
      </c>
      <c r="F1023" s="219" t="s">
        <v>50</v>
      </c>
      <c r="G1023" s="206" t="str">
        <f t="shared" si="491"/>
        <v>50,53</v>
      </c>
      <c r="H1023" s="206" t="str">
        <f t="shared" si="492"/>
        <v>50,53</v>
      </c>
      <c r="I1023" s="206">
        <f t="shared" si="499"/>
        <v>53.53</v>
      </c>
      <c r="J1023" s="219" t="s">
        <v>2892</v>
      </c>
      <c r="K1023" s="207" t="str">
        <f t="shared" si="494"/>
        <v>875,34</v>
      </c>
      <c r="L1023" s="208">
        <f t="shared" si="495"/>
        <v>876</v>
      </c>
      <c r="M1023" s="209">
        <v>1</v>
      </c>
      <c r="N1023" s="210">
        <v>60</v>
      </c>
      <c r="O1023" s="211">
        <f t="shared" si="496"/>
        <v>936</v>
      </c>
      <c r="P1023" s="212">
        <f t="shared" si="500"/>
        <v>936</v>
      </c>
      <c r="Q1023" s="180"/>
      <c r="R1023" s="180"/>
      <c r="S1023" s="184">
        <v>16</v>
      </c>
      <c r="T1023" s="184">
        <v>25</v>
      </c>
      <c r="U1023" s="184">
        <f t="shared" si="497"/>
        <v>124</v>
      </c>
      <c r="V1023" s="204">
        <f t="shared" si="498"/>
        <v>165</v>
      </c>
    </row>
    <row r="1024" spans="1:35" ht="12">
      <c r="A1024" s="180" t="str">
        <f t="shared" si="490"/>
        <v>LW19 12060Podstawowy</v>
      </c>
      <c r="B1024" s="203" t="s">
        <v>103</v>
      </c>
      <c r="C1024" s="168" t="s">
        <v>431</v>
      </c>
      <c r="D1024" s="204">
        <v>120</v>
      </c>
      <c r="E1024" s="182">
        <v>60</v>
      </c>
      <c r="F1024" s="219" t="s">
        <v>75</v>
      </c>
      <c r="G1024" s="206" t="str">
        <f t="shared" si="491"/>
        <v>45,56</v>
      </c>
      <c r="H1024" s="206" t="str">
        <f t="shared" si="492"/>
        <v>45,56</v>
      </c>
      <c r="I1024" s="206">
        <f t="shared" ref="I1024:I1039" si="501">H1024+3</f>
        <v>48.56</v>
      </c>
      <c r="J1024" s="219" t="s">
        <v>2893</v>
      </c>
      <c r="K1024" s="207" t="str">
        <f t="shared" si="494"/>
        <v>699,46</v>
      </c>
      <c r="L1024" s="208">
        <f t="shared" si="495"/>
        <v>700</v>
      </c>
      <c r="M1024" s="209">
        <v>1</v>
      </c>
      <c r="N1024" s="210">
        <v>60</v>
      </c>
      <c r="O1024" s="211">
        <f t="shared" si="496"/>
        <v>760</v>
      </c>
      <c r="P1024" s="212">
        <f t="shared" si="500"/>
        <v>760</v>
      </c>
      <c r="Q1024" s="180"/>
      <c r="R1024" s="180"/>
      <c r="S1024" s="184">
        <v>16</v>
      </c>
      <c r="T1024" s="184">
        <v>25</v>
      </c>
      <c r="U1024" s="184">
        <f t="shared" si="497"/>
        <v>79</v>
      </c>
      <c r="V1024" s="204">
        <f t="shared" si="498"/>
        <v>120</v>
      </c>
    </row>
    <row r="1025" spans="1:22" ht="12">
      <c r="A1025" s="180" t="str">
        <f t="shared" si="490"/>
        <v>LW20 12060Podstawowy</v>
      </c>
      <c r="B1025" s="203" t="s">
        <v>105</v>
      </c>
      <c r="C1025" s="168" t="s">
        <v>431</v>
      </c>
      <c r="D1025" s="204">
        <v>120</v>
      </c>
      <c r="E1025" s="182">
        <v>60</v>
      </c>
      <c r="F1025" s="219" t="s">
        <v>51</v>
      </c>
      <c r="G1025" s="206" t="str">
        <f t="shared" si="491"/>
        <v>48,05</v>
      </c>
      <c r="H1025" s="206" t="str">
        <f t="shared" si="492"/>
        <v>48,05</v>
      </c>
      <c r="I1025" s="206">
        <f t="shared" si="501"/>
        <v>51.05</v>
      </c>
      <c r="J1025" s="219" t="s">
        <v>2894</v>
      </c>
      <c r="K1025" s="207" t="str">
        <f t="shared" si="494"/>
        <v>780,91</v>
      </c>
      <c r="L1025" s="208">
        <f t="shared" si="495"/>
        <v>781</v>
      </c>
      <c r="M1025" s="209">
        <v>1</v>
      </c>
      <c r="N1025" s="210">
        <v>60</v>
      </c>
      <c r="O1025" s="211">
        <f t="shared" si="496"/>
        <v>841</v>
      </c>
      <c r="P1025" s="212">
        <f t="shared" si="500"/>
        <v>841</v>
      </c>
      <c r="Q1025" s="180"/>
      <c r="R1025" s="180"/>
      <c r="S1025" s="184">
        <v>16</v>
      </c>
      <c r="T1025" s="184">
        <v>25</v>
      </c>
      <c r="U1025" s="184">
        <f t="shared" si="497"/>
        <v>124</v>
      </c>
      <c r="V1025" s="204">
        <f t="shared" si="498"/>
        <v>165</v>
      </c>
    </row>
    <row r="1026" spans="1:22" ht="12">
      <c r="A1026" s="180" t="str">
        <f t="shared" si="490"/>
        <v>LW2512060Podstawowy</v>
      </c>
      <c r="B1026" s="203" t="s">
        <v>559</v>
      </c>
      <c r="C1026" s="168" t="s">
        <v>431</v>
      </c>
      <c r="D1026" s="204">
        <v>120</v>
      </c>
      <c r="E1026" s="182">
        <v>60</v>
      </c>
      <c r="F1026" s="219" t="s">
        <v>2861</v>
      </c>
      <c r="G1026" s="206" t="str">
        <f t="shared" si="491"/>
        <v>37,04</v>
      </c>
      <c r="H1026" s="206" t="str">
        <f t="shared" si="492"/>
        <v>37,04</v>
      </c>
      <c r="I1026" s="206">
        <f t="shared" si="501"/>
        <v>40.04</v>
      </c>
      <c r="J1026" s="219" t="s">
        <v>2573</v>
      </c>
      <c r="K1026" s="207" t="str">
        <f t="shared" si="494"/>
        <v>617,53</v>
      </c>
      <c r="L1026" s="208">
        <f t="shared" si="495"/>
        <v>618</v>
      </c>
      <c r="M1026" s="209">
        <v>1</v>
      </c>
      <c r="N1026" s="210">
        <v>60</v>
      </c>
      <c r="O1026" s="211">
        <f t="shared" si="496"/>
        <v>678</v>
      </c>
      <c r="P1026" s="212">
        <f t="shared" si="500"/>
        <v>678</v>
      </c>
      <c r="Q1026" s="180"/>
      <c r="R1026" s="180"/>
      <c r="S1026" s="184">
        <v>16</v>
      </c>
      <c r="T1026" s="184">
        <v>25</v>
      </c>
      <c r="U1026" s="184">
        <f t="shared" si="497"/>
        <v>79</v>
      </c>
      <c r="V1026" s="204">
        <f t="shared" si="498"/>
        <v>120</v>
      </c>
    </row>
    <row r="1027" spans="1:22" ht="12">
      <c r="A1027" s="180" t="str">
        <f t="shared" si="490"/>
        <v>LW2612060Podstawowy</v>
      </c>
      <c r="B1027" s="203" t="s">
        <v>560</v>
      </c>
      <c r="C1027" s="168" t="s">
        <v>431</v>
      </c>
      <c r="D1027" s="204">
        <v>120</v>
      </c>
      <c r="E1027" s="182">
        <v>60</v>
      </c>
      <c r="F1027" s="219" t="s">
        <v>2862</v>
      </c>
      <c r="G1027" s="206" t="str">
        <f t="shared" si="491"/>
        <v>39,51</v>
      </c>
      <c r="H1027" s="206" t="str">
        <f t="shared" si="492"/>
        <v>39,51</v>
      </c>
      <c r="I1027" s="206">
        <f t="shared" si="501"/>
        <v>42.51</v>
      </c>
      <c r="J1027" s="219" t="s">
        <v>2895</v>
      </c>
      <c r="K1027" s="207" t="str">
        <f t="shared" si="494"/>
        <v>731,53</v>
      </c>
      <c r="L1027" s="208">
        <f t="shared" si="495"/>
        <v>732</v>
      </c>
      <c r="M1027" s="209">
        <v>1</v>
      </c>
      <c r="N1027" s="210">
        <v>60</v>
      </c>
      <c r="O1027" s="211">
        <f t="shared" si="496"/>
        <v>792</v>
      </c>
      <c r="P1027" s="212">
        <f t="shared" si="500"/>
        <v>792</v>
      </c>
      <c r="Q1027" s="180"/>
      <c r="R1027" s="180"/>
      <c r="S1027" s="184">
        <v>16</v>
      </c>
      <c r="T1027" s="184">
        <v>25</v>
      </c>
      <c r="U1027" s="184">
        <f t="shared" si="497"/>
        <v>79</v>
      </c>
      <c r="V1027" s="204">
        <f t="shared" si="498"/>
        <v>120</v>
      </c>
    </row>
    <row r="1028" spans="1:22" ht="12">
      <c r="A1028" s="180" t="str">
        <f t="shared" si="490"/>
        <v>LW2712060Podstawowy</v>
      </c>
      <c r="B1028" s="203" t="s">
        <v>1738</v>
      </c>
      <c r="C1028" s="168" t="s">
        <v>431</v>
      </c>
      <c r="D1028" s="204">
        <v>120</v>
      </c>
      <c r="E1028" s="182">
        <v>60</v>
      </c>
      <c r="F1028" s="219" t="s">
        <v>2863</v>
      </c>
      <c r="G1028" s="206" t="str">
        <f t="shared" si="491"/>
        <v>40,54</v>
      </c>
      <c r="H1028" s="206" t="str">
        <f t="shared" si="492"/>
        <v>40,54</v>
      </c>
      <c r="I1028" s="206">
        <f t="shared" si="501"/>
        <v>43.54</v>
      </c>
      <c r="J1028" s="219" t="s">
        <v>2896</v>
      </c>
      <c r="K1028" s="207" t="str">
        <f t="shared" si="494"/>
        <v>706,06</v>
      </c>
      <c r="L1028" s="208">
        <f t="shared" si="495"/>
        <v>707</v>
      </c>
      <c r="M1028" s="209">
        <v>1</v>
      </c>
      <c r="N1028" s="210">
        <v>60</v>
      </c>
      <c r="O1028" s="211">
        <f t="shared" si="496"/>
        <v>767</v>
      </c>
      <c r="P1028" s="212">
        <f t="shared" si="500"/>
        <v>767</v>
      </c>
      <c r="Q1028" s="180"/>
      <c r="R1028" s="180"/>
      <c r="S1028" s="184">
        <v>16</v>
      </c>
      <c r="T1028" s="184">
        <v>25</v>
      </c>
      <c r="U1028" s="184">
        <f t="shared" si="497"/>
        <v>79</v>
      </c>
      <c r="V1028" s="204">
        <f t="shared" si="498"/>
        <v>120</v>
      </c>
    </row>
    <row r="1029" spans="1:22" ht="12">
      <c r="A1029" s="180" t="str">
        <f t="shared" si="490"/>
        <v>LW2812060Podstawowy</v>
      </c>
      <c r="B1029" s="203" t="s">
        <v>1739</v>
      </c>
      <c r="C1029" s="168" t="s">
        <v>431</v>
      </c>
      <c r="D1029" s="204">
        <v>120</v>
      </c>
      <c r="E1029" s="182">
        <v>60</v>
      </c>
      <c r="F1029" s="219" t="s">
        <v>2864</v>
      </c>
      <c r="G1029" s="206" t="str">
        <f t="shared" si="491"/>
        <v>43,15</v>
      </c>
      <c r="H1029" s="206" t="str">
        <f t="shared" si="492"/>
        <v>43,15</v>
      </c>
      <c r="I1029" s="206">
        <f t="shared" si="501"/>
        <v>46.15</v>
      </c>
      <c r="J1029" s="219" t="s">
        <v>2897</v>
      </c>
      <c r="K1029" s="207" t="str">
        <f t="shared" si="494"/>
        <v>840,05</v>
      </c>
      <c r="L1029" s="208">
        <f t="shared" si="495"/>
        <v>841</v>
      </c>
      <c r="M1029" s="209">
        <v>1</v>
      </c>
      <c r="N1029" s="210">
        <v>60</v>
      </c>
      <c r="O1029" s="211">
        <f t="shared" si="496"/>
        <v>901</v>
      </c>
      <c r="P1029" s="212">
        <f t="shared" si="500"/>
        <v>901</v>
      </c>
      <c r="Q1029" s="180"/>
      <c r="R1029" s="180"/>
      <c r="S1029" s="184">
        <v>16</v>
      </c>
      <c r="T1029" s="184">
        <v>25</v>
      </c>
      <c r="U1029" s="184">
        <f t="shared" si="497"/>
        <v>79</v>
      </c>
      <c r="V1029" s="204">
        <f t="shared" si="498"/>
        <v>120</v>
      </c>
    </row>
    <row r="1030" spans="1:22" ht="12">
      <c r="A1030" s="180" t="str">
        <f t="shared" si="490"/>
        <v>LW2912060Podstawowy</v>
      </c>
      <c r="B1030" s="203" t="s">
        <v>1740</v>
      </c>
      <c r="C1030" s="168" t="s">
        <v>431</v>
      </c>
      <c r="D1030" s="204">
        <v>120</v>
      </c>
      <c r="E1030" s="182">
        <v>60</v>
      </c>
      <c r="F1030" s="219" t="s">
        <v>2865</v>
      </c>
      <c r="G1030" s="206" t="str">
        <f t="shared" si="491"/>
        <v>46,41</v>
      </c>
      <c r="H1030" s="206" t="str">
        <f t="shared" si="492"/>
        <v>46,41</v>
      </c>
      <c r="I1030" s="206">
        <f t="shared" si="501"/>
        <v>49.41</v>
      </c>
      <c r="J1030" s="219" t="s">
        <v>2898</v>
      </c>
      <c r="K1030" s="207" t="str">
        <f t="shared" si="494"/>
        <v>780,93</v>
      </c>
      <c r="L1030" s="208">
        <f t="shared" si="495"/>
        <v>781</v>
      </c>
      <c r="M1030" s="209">
        <v>1</v>
      </c>
      <c r="N1030" s="210">
        <v>60</v>
      </c>
      <c r="O1030" s="211">
        <f t="shared" si="496"/>
        <v>841</v>
      </c>
      <c r="P1030" s="212">
        <f t="shared" si="500"/>
        <v>841</v>
      </c>
      <c r="Q1030" s="180"/>
      <c r="R1030" s="180"/>
      <c r="S1030" s="184">
        <v>16</v>
      </c>
      <c r="T1030" s="184">
        <v>25</v>
      </c>
      <c r="U1030" s="184">
        <f t="shared" si="497"/>
        <v>79</v>
      </c>
      <c r="V1030" s="204">
        <f t="shared" si="498"/>
        <v>120</v>
      </c>
    </row>
    <row r="1031" spans="1:22" ht="12">
      <c r="A1031" s="180" t="str">
        <f t="shared" si="490"/>
        <v>LW3012060Podstawowy</v>
      </c>
      <c r="B1031" s="203" t="s">
        <v>1742</v>
      </c>
      <c r="C1031" s="168" t="s">
        <v>431</v>
      </c>
      <c r="D1031" s="204">
        <v>120</v>
      </c>
      <c r="E1031" s="182">
        <v>60</v>
      </c>
      <c r="F1031" s="219" t="s">
        <v>2866</v>
      </c>
      <c r="G1031" s="206" t="str">
        <f t="shared" si="491"/>
        <v>49,01</v>
      </c>
      <c r="H1031" s="206" t="str">
        <f t="shared" si="492"/>
        <v>49,01</v>
      </c>
      <c r="I1031" s="206">
        <f t="shared" si="501"/>
        <v>52.01</v>
      </c>
      <c r="J1031" s="219" t="s">
        <v>2899</v>
      </c>
      <c r="K1031" s="207" t="str">
        <f t="shared" si="494"/>
        <v>956,52</v>
      </c>
      <c r="L1031" s="208">
        <f t="shared" si="495"/>
        <v>957</v>
      </c>
      <c r="M1031" s="209">
        <v>1</v>
      </c>
      <c r="N1031" s="210">
        <v>60</v>
      </c>
      <c r="O1031" s="211">
        <f t="shared" si="496"/>
        <v>1017</v>
      </c>
      <c r="P1031" s="212">
        <f t="shared" si="500"/>
        <v>1017</v>
      </c>
      <c r="Q1031" s="180"/>
      <c r="R1031" s="180"/>
      <c r="S1031" s="184">
        <v>16</v>
      </c>
      <c r="T1031" s="184">
        <v>25</v>
      </c>
      <c r="U1031" s="184">
        <f t="shared" si="497"/>
        <v>124</v>
      </c>
      <c r="V1031" s="204">
        <f t="shared" si="498"/>
        <v>165</v>
      </c>
    </row>
    <row r="1032" spans="1:22" ht="12">
      <c r="A1032" s="180" t="str">
        <f t="shared" si="490"/>
        <v>LW3112060Podstawowy</v>
      </c>
      <c r="B1032" s="203" t="s">
        <v>1743</v>
      </c>
      <c r="C1032" s="168" t="s">
        <v>431</v>
      </c>
      <c r="D1032" s="204">
        <v>120</v>
      </c>
      <c r="E1032" s="182">
        <v>60</v>
      </c>
      <c r="F1032" s="219" t="s">
        <v>2867</v>
      </c>
      <c r="G1032" s="206" t="str">
        <f t="shared" si="491"/>
        <v>50,66</v>
      </c>
      <c r="H1032" s="206" t="str">
        <f t="shared" si="492"/>
        <v>50,66</v>
      </c>
      <c r="I1032" s="206">
        <f t="shared" si="501"/>
        <v>53.66</v>
      </c>
      <c r="J1032" s="219" t="s">
        <v>2900</v>
      </c>
      <c r="K1032" s="207" t="str">
        <f t="shared" si="494"/>
        <v>924,81</v>
      </c>
      <c r="L1032" s="208">
        <f t="shared" si="495"/>
        <v>925</v>
      </c>
      <c r="M1032" s="209">
        <v>1</v>
      </c>
      <c r="N1032" s="210">
        <v>60</v>
      </c>
      <c r="O1032" s="211">
        <f t="shared" si="496"/>
        <v>985</v>
      </c>
      <c r="P1032" s="212">
        <f t="shared" si="500"/>
        <v>985</v>
      </c>
      <c r="Q1032" s="180"/>
      <c r="R1032" s="180"/>
      <c r="S1032" s="184">
        <v>16</v>
      </c>
      <c r="T1032" s="184">
        <v>25</v>
      </c>
      <c r="U1032" s="184">
        <f t="shared" si="497"/>
        <v>124</v>
      </c>
      <c r="V1032" s="204">
        <f t="shared" si="498"/>
        <v>165</v>
      </c>
    </row>
    <row r="1033" spans="1:22" ht="12">
      <c r="A1033" s="180" t="str">
        <f t="shared" si="490"/>
        <v>LW3212060Podstawowy</v>
      </c>
      <c r="B1033" s="203" t="s">
        <v>1744</v>
      </c>
      <c r="C1033" s="168" t="s">
        <v>431</v>
      </c>
      <c r="D1033" s="204">
        <v>120</v>
      </c>
      <c r="E1033" s="182">
        <v>60</v>
      </c>
      <c r="F1033" s="219" t="s">
        <v>2868</v>
      </c>
      <c r="G1033" s="206" t="str">
        <f t="shared" si="491"/>
        <v>53,27</v>
      </c>
      <c r="H1033" s="206" t="str">
        <f t="shared" si="492"/>
        <v>53,27</v>
      </c>
      <c r="I1033" s="206">
        <f t="shared" si="501"/>
        <v>56.27</v>
      </c>
      <c r="J1033" s="219" t="s">
        <v>2901</v>
      </c>
      <c r="K1033" s="207" t="str">
        <f t="shared" si="494"/>
        <v>1062,18</v>
      </c>
      <c r="L1033" s="208">
        <f t="shared" si="495"/>
        <v>1063</v>
      </c>
      <c r="M1033" s="209">
        <v>1</v>
      </c>
      <c r="N1033" s="210">
        <v>60</v>
      </c>
      <c r="O1033" s="211">
        <f t="shared" si="496"/>
        <v>1123</v>
      </c>
      <c r="P1033" s="212">
        <f t="shared" si="500"/>
        <v>1123</v>
      </c>
      <c r="Q1033" s="180"/>
      <c r="R1033" s="180"/>
      <c r="S1033" s="184">
        <v>16</v>
      </c>
      <c r="T1033" s="184">
        <v>25</v>
      </c>
      <c r="U1033" s="184">
        <f t="shared" si="497"/>
        <v>124</v>
      </c>
      <c r="V1033" s="204">
        <f t="shared" si="498"/>
        <v>165</v>
      </c>
    </row>
    <row r="1034" spans="1:22" ht="12">
      <c r="A1034" s="180" t="str">
        <f t="shared" si="490"/>
        <v>LW3312060Podstawowy</v>
      </c>
      <c r="B1034" s="203" t="s">
        <v>1745</v>
      </c>
      <c r="C1034" s="168" t="s">
        <v>431</v>
      </c>
      <c r="D1034" s="204">
        <v>120</v>
      </c>
      <c r="E1034" s="182">
        <v>60</v>
      </c>
      <c r="F1034" s="219" t="s">
        <v>2869</v>
      </c>
      <c r="G1034" s="206" t="str">
        <f t="shared" si="491"/>
        <v>54,61</v>
      </c>
      <c r="H1034" s="206" t="str">
        <f t="shared" si="492"/>
        <v>54,61</v>
      </c>
      <c r="I1034" s="206">
        <f t="shared" si="501"/>
        <v>57.61</v>
      </c>
      <c r="J1034" s="219" t="s">
        <v>2902</v>
      </c>
      <c r="K1034" s="207" t="str">
        <f t="shared" si="494"/>
        <v>899,05</v>
      </c>
      <c r="L1034" s="208">
        <f t="shared" si="495"/>
        <v>900</v>
      </c>
      <c r="M1034" s="209">
        <v>1</v>
      </c>
      <c r="N1034" s="210">
        <v>60</v>
      </c>
      <c r="O1034" s="211">
        <f t="shared" si="496"/>
        <v>960</v>
      </c>
      <c r="P1034" s="212">
        <f t="shared" si="500"/>
        <v>960</v>
      </c>
      <c r="Q1034" s="180"/>
      <c r="R1034" s="180"/>
      <c r="S1034" s="184">
        <v>16</v>
      </c>
      <c r="T1034" s="184">
        <v>25</v>
      </c>
      <c r="U1034" s="184">
        <f t="shared" si="497"/>
        <v>124</v>
      </c>
      <c r="V1034" s="204">
        <f t="shared" si="498"/>
        <v>165</v>
      </c>
    </row>
    <row r="1035" spans="1:22" ht="12">
      <c r="A1035" s="180" t="str">
        <f t="shared" si="490"/>
        <v>LW3412060Podstawowy</v>
      </c>
      <c r="B1035" s="203" t="s">
        <v>1746</v>
      </c>
      <c r="C1035" s="168" t="s">
        <v>431</v>
      </c>
      <c r="D1035" s="204">
        <v>120</v>
      </c>
      <c r="E1035" s="182">
        <v>60</v>
      </c>
      <c r="F1035" s="219" t="s">
        <v>2870</v>
      </c>
      <c r="G1035" s="206" t="str">
        <f t="shared" si="491"/>
        <v>53,69</v>
      </c>
      <c r="H1035" s="206" t="str">
        <f t="shared" si="492"/>
        <v>53,69</v>
      </c>
      <c r="I1035" s="206">
        <f t="shared" si="501"/>
        <v>56.69</v>
      </c>
      <c r="J1035" s="219" t="s">
        <v>2903</v>
      </c>
      <c r="K1035" s="207" t="str">
        <f t="shared" si="494"/>
        <v>1068,29</v>
      </c>
      <c r="L1035" s="208">
        <f t="shared" si="495"/>
        <v>1069</v>
      </c>
      <c r="M1035" s="209">
        <v>1</v>
      </c>
      <c r="N1035" s="210">
        <v>60</v>
      </c>
      <c r="O1035" s="211">
        <f t="shared" si="496"/>
        <v>1129</v>
      </c>
      <c r="P1035" s="212">
        <f t="shared" si="500"/>
        <v>1129</v>
      </c>
      <c r="Q1035" s="180"/>
      <c r="R1035" s="180"/>
      <c r="S1035" s="184">
        <v>16</v>
      </c>
      <c r="T1035" s="184">
        <v>25</v>
      </c>
      <c r="U1035" s="184">
        <f t="shared" si="497"/>
        <v>124</v>
      </c>
      <c r="V1035" s="204">
        <f t="shared" si="498"/>
        <v>165</v>
      </c>
    </row>
    <row r="1036" spans="1:22" ht="12">
      <c r="A1036" s="180" t="str">
        <f t="shared" si="490"/>
        <v>LW3512060Podstawowy</v>
      </c>
      <c r="B1036" s="203" t="s">
        <v>1747</v>
      </c>
      <c r="C1036" s="168" t="s">
        <v>431</v>
      </c>
      <c r="D1036" s="204">
        <v>120</v>
      </c>
      <c r="E1036" s="182">
        <v>60</v>
      </c>
      <c r="F1036" s="219" t="s">
        <v>28</v>
      </c>
      <c r="G1036" s="206" t="str">
        <f t="shared" si="491"/>
        <v>45,68</v>
      </c>
      <c r="H1036" s="206" t="str">
        <f t="shared" si="492"/>
        <v>45,68</v>
      </c>
      <c r="I1036" s="206">
        <f t="shared" si="501"/>
        <v>48.68</v>
      </c>
      <c r="J1036" s="219" t="s">
        <v>2904</v>
      </c>
      <c r="K1036" s="207" t="str">
        <f t="shared" si="494"/>
        <v>707,79</v>
      </c>
      <c r="L1036" s="208">
        <f t="shared" si="495"/>
        <v>708</v>
      </c>
      <c r="M1036" s="209">
        <v>1</v>
      </c>
      <c r="N1036" s="210">
        <v>60</v>
      </c>
      <c r="O1036" s="211">
        <f t="shared" si="496"/>
        <v>768</v>
      </c>
      <c r="P1036" s="212">
        <f t="shared" si="500"/>
        <v>768</v>
      </c>
      <c r="Q1036" s="180"/>
      <c r="R1036" s="180"/>
      <c r="S1036" s="184">
        <v>16</v>
      </c>
      <c r="T1036" s="184">
        <v>25</v>
      </c>
      <c r="U1036" s="184">
        <f t="shared" si="497"/>
        <v>79</v>
      </c>
      <c r="V1036" s="204">
        <f t="shared" si="498"/>
        <v>120</v>
      </c>
    </row>
    <row r="1037" spans="1:22" ht="12">
      <c r="A1037" s="180" t="str">
        <f t="shared" si="490"/>
        <v>LW3612060Podstawowy</v>
      </c>
      <c r="B1037" s="203" t="s">
        <v>1748</v>
      </c>
      <c r="C1037" s="168" t="s">
        <v>431</v>
      </c>
      <c r="D1037" s="204">
        <v>120</v>
      </c>
      <c r="E1037" s="182">
        <v>60</v>
      </c>
      <c r="F1037" s="219" t="s">
        <v>2871</v>
      </c>
      <c r="G1037" s="206" t="str">
        <f t="shared" si="491"/>
        <v>48,29</v>
      </c>
      <c r="H1037" s="206" t="str">
        <f t="shared" si="492"/>
        <v>48,29</v>
      </c>
      <c r="I1037" s="206">
        <f t="shared" si="501"/>
        <v>51.29</v>
      </c>
      <c r="J1037" s="219" t="s">
        <v>2905</v>
      </c>
      <c r="K1037" s="207" t="str">
        <f t="shared" si="494"/>
        <v>845,15</v>
      </c>
      <c r="L1037" s="208">
        <f t="shared" si="495"/>
        <v>846</v>
      </c>
      <c r="M1037" s="209">
        <v>1</v>
      </c>
      <c r="N1037" s="210">
        <v>60</v>
      </c>
      <c r="O1037" s="211">
        <f t="shared" si="496"/>
        <v>906</v>
      </c>
      <c r="P1037" s="212">
        <f t="shared" si="500"/>
        <v>906</v>
      </c>
      <c r="Q1037" s="180"/>
      <c r="R1037" s="180"/>
      <c r="S1037" s="184">
        <v>16</v>
      </c>
      <c r="T1037" s="184">
        <v>25</v>
      </c>
      <c r="U1037" s="184">
        <f t="shared" si="497"/>
        <v>124</v>
      </c>
      <c r="V1037" s="204">
        <f t="shared" si="498"/>
        <v>165</v>
      </c>
    </row>
    <row r="1038" spans="1:22" ht="12">
      <c r="A1038" s="180" t="str">
        <f t="shared" si="490"/>
        <v>LW3712060Podstawowy</v>
      </c>
      <c r="B1038" s="203" t="s">
        <v>1907</v>
      </c>
      <c r="C1038" s="168" t="s">
        <v>431</v>
      </c>
      <c r="D1038" s="204">
        <v>120</v>
      </c>
      <c r="E1038" s="182">
        <v>60</v>
      </c>
      <c r="F1038" s="219" t="s">
        <v>2361</v>
      </c>
      <c r="G1038" s="206" t="str">
        <f t="shared" si="491"/>
        <v>45,45</v>
      </c>
      <c r="H1038" s="206" t="str">
        <f t="shared" si="492"/>
        <v>45,45</v>
      </c>
      <c r="I1038" s="206">
        <f t="shared" si="501"/>
        <v>48.45</v>
      </c>
      <c r="J1038" s="219" t="s">
        <v>2906</v>
      </c>
      <c r="K1038" s="207" t="str">
        <f t="shared" si="494"/>
        <v>642,92</v>
      </c>
      <c r="L1038" s="208">
        <f t="shared" si="495"/>
        <v>643</v>
      </c>
      <c r="M1038" s="209">
        <v>1</v>
      </c>
      <c r="N1038" s="210">
        <v>60</v>
      </c>
      <c r="O1038" s="211">
        <f t="shared" si="496"/>
        <v>703</v>
      </c>
      <c r="P1038" s="212">
        <f t="shared" si="500"/>
        <v>703</v>
      </c>
      <c r="Q1038" s="180"/>
      <c r="R1038" s="180"/>
      <c r="S1038" s="184">
        <v>16</v>
      </c>
      <c r="T1038" s="184">
        <v>25</v>
      </c>
      <c r="U1038" s="184">
        <f t="shared" si="497"/>
        <v>79</v>
      </c>
      <c r="V1038" s="204">
        <f t="shared" si="498"/>
        <v>120</v>
      </c>
    </row>
    <row r="1039" spans="1:22" ht="12">
      <c r="A1039" s="180" t="str">
        <f t="shared" si="490"/>
        <v>LW3812060Podstawowy</v>
      </c>
      <c r="B1039" s="203" t="s">
        <v>1978</v>
      </c>
      <c r="C1039" s="168" t="s">
        <v>431</v>
      </c>
      <c r="D1039" s="204">
        <v>120</v>
      </c>
      <c r="E1039" s="182">
        <v>60</v>
      </c>
      <c r="F1039" s="219" t="s">
        <v>18</v>
      </c>
      <c r="G1039" s="206" t="str">
        <f t="shared" si="491"/>
        <v>45,72</v>
      </c>
      <c r="H1039" s="206" t="str">
        <f t="shared" si="492"/>
        <v>45,72</v>
      </c>
      <c r="I1039" s="206">
        <f t="shared" si="501"/>
        <v>48.72</v>
      </c>
      <c r="J1039" s="219" t="s">
        <v>2907</v>
      </c>
      <c r="K1039" s="207" t="str">
        <f t="shared" si="494"/>
        <v>768,72</v>
      </c>
      <c r="L1039" s="208">
        <f t="shared" si="495"/>
        <v>769</v>
      </c>
      <c r="M1039" s="209">
        <v>1</v>
      </c>
      <c r="N1039" s="210">
        <v>60</v>
      </c>
      <c r="O1039" s="211">
        <f t="shared" si="496"/>
        <v>829</v>
      </c>
      <c r="P1039" s="212">
        <f t="shared" si="500"/>
        <v>829</v>
      </c>
      <c r="Q1039" s="180"/>
      <c r="R1039" s="180"/>
      <c r="S1039" s="184">
        <v>16</v>
      </c>
      <c r="T1039" s="184">
        <v>25</v>
      </c>
      <c r="U1039" s="184">
        <f t="shared" si="497"/>
        <v>79</v>
      </c>
      <c r="V1039" s="204">
        <f t="shared" si="498"/>
        <v>120</v>
      </c>
    </row>
    <row r="1040" spans="1:22" ht="12">
      <c r="A1040" s="221" t="str">
        <f t="shared" ref="A1040:A1076" si="502">CONCATENATE(B1040,D1040,E1040,C1040)</f>
        <v>LW duble 1 12060Kolor</v>
      </c>
      <c r="B1040" s="203" t="s">
        <v>90</v>
      </c>
      <c r="C1040" s="168" t="s">
        <v>2</v>
      </c>
      <c r="D1040" s="204">
        <v>120</v>
      </c>
      <c r="E1040" s="182">
        <v>60</v>
      </c>
      <c r="F1040" s="219" t="s">
        <v>2847</v>
      </c>
      <c r="G1040" s="206" t="str">
        <f>LEFT(F1040,FIND("kg",F1040)-2)</f>
        <v>45,84</v>
      </c>
      <c r="H1040" s="206" t="str">
        <f t="shared" si="492"/>
        <v>45,84</v>
      </c>
      <c r="I1040" s="206">
        <f t="shared" ref="I1040" si="503">H1040+3</f>
        <v>48.84</v>
      </c>
      <c r="J1040" s="219" t="s">
        <v>2908</v>
      </c>
      <c r="K1040" s="207" t="str">
        <f t="shared" ref="K1040:K1055" si="504">LEFT(J1040,FIND("zł",J1040)-2)</f>
        <v>813,14</v>
      </c>
      <c r="L1040" s="214">
        <f t="shared" ref="L1040:L1055" si="505">ROUNDUP(K1040,0)</f>
        <v>814</v>
      </c>
      <c r="M1040" s="209">
        <v>1</v>
      </c>
      <c r="N1040" s="210">
        <v>60</v>
      </c>
      <c r="O1040" s="211">
        <f t="shared" ref="O1040:O1076" si="506">L1040*M1040+N1040</f>
        <v>874</v>
      </c>
      <c r="P1040" s="212">
        <f t="shared" si="500"/>
        <v>874</v>
      </c>
      <c r="Q1040" s="180"/>
      <c r="R1040" s="180"/>
      <c r="S1040" s="184">
        <v>16</v>
      </c>
      <c r="T1040" s="184">
        <v>25</v>
      </c>
      <c r="U1040" s="184">
        <f t="shared" ref="U1040:U1076" si="507">IF(I1040&lt;=$AA$6,$AB$5,IF(I1040&lt;=$AA$16,$AB$7,IF(I1040&lt;=$AA$18,$AB$17,IF(I1040&lt;=$AA$20,AB$19,$AB$21))))</f>
        <v>79</v>
      </c>
      <c r="V1040" s="204">
        <f>SUM(S1040:U1040)</f>
        <v>120</v>
      </c>
    </row>
    <row r="1041" spans="1:22" ht="12">
      <c r="A1041" s="180" t="str">
        <f t="shared" si="502"/>
        <v>LW duble 2 12060Kolor</v>
      </c>
      <c r="B1041" s="203" t="s">
        <v>91</v>
      </c>
      <c r="C1041" s="168" t="s">
        <v>2</v>
      </c>
      <c r="D1041" s="204">
        <v>120</v>
      </c>
      <c r="E1041" s="182">
        <v>60</v>
      </c>
      <c r="F1041" s="219" t="s">
        <v>2848</v>
      </c>
      <c r="G1041" s="206" t="str">
        <f t="shared" ref="G1041:G1103" si="508">LEFT(F1041,FIND("kg",F1041)-2)</f>
        <v>44,36</v>
      </c>
      <c r="H1041" s="206" t="str">
        <f t="shared" si="492"/>
        <v>44,36</v>
      </c>
      <c r="I1041" s="206">
        <f t="shared" ref="I1041:I1062" si="509">H1041+3</f>
        <v>47.36</v>
      </c>
      <c r="J1041" s="219" t="s">
        <v>2909</v>
      </c>
      <c r="K1041" s="207" t="str">
        <f t="shared" si="504"/>
        <v>911,63</v>
      </c>
      <c r="L1041" s="214">
        <f t="shared" si="505"/>
        <v>912</v>
      </c>
      <c r="M1041" s="209">
        <v>1</v>
      </c>
      <c r="N1041" s="210">
        <v>60</v>
      </c>
      <c r="O1041" s="211">
        <f t="shared" si="506"/>
        <v>972</v>
      </c>
      <c r="P1041" s="212">
        <f t="shared" si="500"/>
        <v>972</v>
      </c>
      <c r="Q1041" s="180"/>
      <c r="R1041" s="180"/>
      <c r="S1041" s="184">
        <v>16</v>
      </c>
      <c r="T1041" s="184">
        <v>25</v>
      </c>
      <c r="U1041" s="184">
        <f t="shared" si="507"/>
        <v>79</v>
      </c>
      <c r="V1041" s="204">
        <f t="shared" ref="V1041:V1076" si="510">SUM(S1041:U1041)</f>
        <v>120</v>
      </c>
    </row>
    <row r="1042" spans="1:22" ht="12">
      <c r="A1042" s="180" t="str">
        <f t="shared" si="502"/>
        <v>LW duble 3 12060Kolor</v>
      </c>
      <c r="B1042" s="203" t="s">
        <v>92</v>
      </c>
      <c r="C1042" s="168" t="s">
        <v>2</v>
      </c>
      <c r="D1042" s="204">
        <v>120</v>
      </c>
      <c r="E1042" s="182">
        <v>60</v>
      </c>
      <c r="F1042" s="219" t="s">
        <v>2849</v>
      </c>
      <c r="G1042" s="206" t="str">
        <f t="shared" si="508"/>
        <v>50,15</v>
      </c>
      <c r="H1042" s="206" t="str">
        <f t="shared" si="492"/>
        <v>50,15</v>
      </c>
      <c r="I1042" s="206">
        <f t="shared" si="509"/>
        <v>53.15</v>
      </c>
      <c r="J1042" s="219" t="s">
        <v>2910</v>
      </c>
      <c r="K1042" s="207" t="str">
        <f t="shared" si="504"/>
        <v>1134,31</v>
      </c>
      <c r="L1042" s="214">
        <f t="shared" si="505"/>
        <v>1135</v>
      </c>
      <c r="M1042" s="209">
        <v>1</v>
      </c>
      <c r="N1042" s="210">
        <v>60</v>
      </c>
      <c r="O1042" s="211">
        <f t="shared" si="506"/>
        <v>1195</v>
      </c>
      <c r="P1042" s="212">
        <f t="shared" si="500"/>
        <v>1195</v>
      </c>
      <c r="Q1042" s="180"/>
      <c r="R1042" s="180"/>
      <c r="S1042" s="184">
        <v>16</v>
      </c>
      <c r="T1042" s="184">
        <v>25</v>
      </c>
      <c r="U1042" s="184">
        <f t="shared" si="507"/>
        <v>124</v>
      </c>
      <c r="V1042" s="204">
        <f t="shared" si="510"/>
        <v>165</v>
      </c>
    </row>
    <row r="1043" spans="1:22" ht="12">
      <c r="A1043" s="180" t="str">
        <f t="shared" si="502"/>
        <v>LW1 12060Kolor</v>
      </c>
      <c r="B1043" s="203" t="s">
        <v>93</v>
      </c>
      <c r="C1043" s="168" t="s">
        <v>2</v>
      </c>
      <c r="D1043" s="204">
        <v>120</v>
      </c>
      <c r="E1043" s="182">
        <v>60</v>
      </c>
      <c r="F1043" s="219" t="s">
        <v>2850</v>
      </c>
      <c r="G1043" s="206" t="str">
        <f t="shared" si="508"/>
        <v>33,89</v>
      </c>
      <c r="H1043" s="206" t="str">
        <f t="shared" si="492"/>
        <v>33,89</v>
      </c>
      <c r="I1043" s="206">
        <f t="shared" si="509"/>
        <v>36.89</v>
      </c>
      <c r="J1043" s="219" t="s">
        <v>2911</v>
      </c>
      <c r="K1043" s="207" t="str">
        <f t="shared" si="504"/>
        <v>538,69</v>
      </c>
      <c r="L1043" s="214">
        <f t="shared" si="505"/>
        <v>539</v>
      </c>
      <c r="M1043" s="209">
        <v>1</v>
      </c>
      <c r="N1043" s="210">
        <v>60</v>
      </c>
      <c r="O1043" s="211">
        <f t="shared" si="506"/>
        <v>599</v>
      </c>
      <c r="P1043" s="212">
        <f t="shared" si="500"/>
        <v>599</v>
      </c>
      <c r="Q1043" s="180"/>
      <c r="R1043" s="180"/>
      <c r="S1043" s="184">
        <v>16</v>
      </c>
      <c r="T1043" s="184">
        <v>25</v>
      </c>
      <c r="U1043" s="184">
        <f t="shared" si="507"/>
        <v>69</v>
      </c>
      <c r="V1043" s="204">
        <f t="shared" si="510"/>
        <v>110</v>
      </c>
    </row>
    <row r="1044" spans="1:22" ht="13.5" customHeight="1">
      <c r="A1044" s="180" t="str">
        <f t="shared" si="502"/>
        <v>LW2 12060Kolor</v>
      </c>
      <c r="B1044" s="203" t="s">
        <v>104</v>
      </c>
      <c r="C1044" s="168" t="s">
        <v>2</v>
      </c>
      <c r="D1044" s="204">
        <v>120</v>
      </c>
      <c r="E1044" s="182">
        <v>60</v>
      </c>
      <c r="F1044" s="219" t="s">
        <v>2851</v>
      </c>
      <c r="G1044" s="206" t="str">
        <f t="shared" si="508"/>
        <v>35,26</v>
      </c>
      <c r="H1044" s="206" t="str">
        <f t="shared" si="492"/>
        <v>35,26</v>
      </c>
      <c r="I1044" s="206">
        <f t="shared" si="509"/>
        <v>38.26</v>
      </c>
      <c r="J1044" s="219" t="s">
        <v>2912</v>
      </c>
      <c r="K1044" s="207" t="str">
        <f t="shared" si="504"/>
        <v>586,96</v>
      </c>
      <c r="L1044" s="214">
        <f t="shared" si="505"/>
        <v>587</v>
      </c>
      <c r="M1044" s="209">
        <v>1</v>
      </c>
      <c r="N1044" s="210">
        <v>60</v>
      </c>
      <c r="O1044" s="211">
        <f t="shared" si="506"/>
        <v>647</v>
      </c>
      <c r="P1044" s="212">
        <f t="shared" si="500"/>
        <v>647</v>
      </c>
      <c r="Q1044" s="180"/>
      <c r="R1044" s="180"/>
      <c r="S1044" s="184">
        <v>16</v>
      </c>
      <c r="T1044" s="184">
        <v>25</v>
      </c>
      <c r="U1044" s="184">
        <f t="shared" si="507"/>
        <v>69</v>
      </c>
      <c r="V1044" s="204">
        <f t="shared" si="510"/>
        <v>110</v>
      </c>
    </row>
    <row r="1045" spans="1:22" ht="13.5" customHeight="1">
      <c r="A1045" s="180" t="str">
        <f t="shared" si="502"/>
        <v>LW3 12060Kolor</v>
      </c>
      <c r="B1045" s="203" t="s">
        <v>106</v>
      </c>
      <c r="C1045" s="168" t="s">
        <v>2</v>
      </c>
      <c r="D1045" s="204">
        <v>120</v>
      </c>
      <c r="E1045" s="182">
        <v>60</v>
      </c>
      <c r="F1045" s="219" t="s">
        <v>2852</v>
      </c>
      <c r="G1045" s="206" t="str">
        <f t="shared" si="508"/>
        <v>36,57</v>
      </c>
      <c r="H1045" s="206" t="str">
        <f t="shared" si="492"/>
        <v>36,57</v>
      </c>
      <c r="I1045" s="206">
        <f t="shared" si="509"/>
        <v>39.57</v>
      </c>
      <c r="J1045" s="219" t="s">
        <v>2913</v>
      </c>
      <c r="K1045" s="207" t="str">
        <f t="shared" si="504"/>
        <v>611,61</v>
      </c>
      <c r="L1045" s="214">
        <f t="shared" si="505"/>
        <v>612</v>
      </c>
      <c r="M1045" s="209">
        <v>1</v>
      </c>
      <c r="N1045" s="210">
        <v>60</v>
      </c>
      <c r="O1045" s="211">
        <f t="shared" si="506"/>
        <v>672</v>
      </c>
      <c r="P1045" s="212">
        <f t="shared" si="500"/>
        <v>672</v>
      </c>
      <c r="Q1045" s="180"/>
      <c r="R1045" s="180"/>
      <c r="S1045" s="184">
        <v>16</v>
      </c>
      <c r="T1045" s="184">
        <v>25</v>
      </c>
      <c r="U1045" s="184">
        <f t="shared" si="507"/>
        <v>69</v>
      </c>
      <c r="V1045" s="204">
        <f t="shared" si="510"/>
        <v>110</v>
      </c>
    </row>
    <row r="1046" spans="1:22" ht="13.5" customHeight="1">
      <c r="A1046" s="180" t="str">
        <f t="shared" si="502"/>
        <v>LW4 12060Kolor</v>
      </c>
      <c r="B1046" s="203" t="s">
        <v>107</v>
      </c>
      <c r="C1046" s="168" t="s">
        <v>2</v>
      </c>
      <c r="D1046" s="204">
        <v>120</v>
      </c>
      <c r="E1046" s="182">
        <v>60</v>
      </c>
      <c r="F1046" s="219" t="s">
        <v>2853</v>
      </c>
      <c r="G1046" s="206" t="str">
        <f t="shared" si="508"/>
        <v>40,24</v>
      </c>
      <c r="H1046" s="206" t="str">
        <f t="shared" si="492"/>
        <v>40,24</v>
      </c>
      <c r="I1046" s="206">
        <f t="shared" si="509"/>
        <v>43.24</v>
      </c>
      <c r="J1046" s="219" t="s">
        <v>2914</v>
      </c>
      <c r="K1046" s="207" t="str">
        <f t="shared" si="504"/>
        <v>693,98</v>
      </c>
      <c r="L1046" s="214">
        <f t="shared" si="505"/>
        <v>694</v>
      </c>
      <c r="M1046" s="209">
        <v>1</v>
      </c>
      <c r="N1046" s="210">
        <v>60</v>
      </c>
      <c r="O1046" s="211">
        <f t="shared" si="506"/>
        <v>754</v>
      </c>
      <c r="P1046" s="212">
        <f t="shared" si="500"/>
        <v>754</v>
      </c>
      <c r="Q1046" s="180"/>
      <c r="R1046" s="180"/>
      <c r="S1046" s="184">
        <v>16</v>
      </c>
      <c r="T1046" s="184">
        <v>25</v>
      </c>
      <c r="U1046" s="184">
        <f t="shared" si="507"/>
        <v>79</v>
      </c>
      <c r="V1046" s="204">
        <f t="shared" si="510"/>
        <v>120</v>
      </c>
    </row>
    <row r="1047" spans="1:22" ht="12">
      <c r="A1047" s="180" t="str">
        <f t="shared" si="502"/>
        <v>LW5 12060Kolor</v>
      </c>
      <c r="B1047" s="203" t="s">
        <v>108</v>
      </c>
      <c r="C1047" s="168" t="s">
        <v>2</v>
      </c>
      <c r="D1047" s="204">
        <v>120</v>
      </c>
      <c r="E1047" s="182">
        <v>60</v>
      </c>
      <c r="F1047" s="219" t="s">
        <v>2854</v>
      </c>
      <c r="G1047" s="206" t="str">
        <f t="shared" si="508"/>
        <v>41,23</v>
      </c>
      <c r="H1047" s="206" t="str">
        <f t="shared" si="492"/>
        <v>41,23</v>
      </c>
      <c r="I1047" s="206">
        <f t="shared" si="509"/>
        <v>44.23</v>
      </c>
      <c r="J1047" s="219" t="s">
        <v>2915</v>
      </c>
      <c r="K1047" s="207" t="str">
        <f t="shared" si="504"/>
        <v>731,28</v>
      </c>
      <c r="L1047" s="214">
        <f t="shared" si="505"/>
        <v>732</v>
      </c>
      <c r="M1047" s="209">
        <v>1</v>
      </c>
      <c r="N1047" s="210">
        <v>60</v>
      </c>
      <c r="O1047" s="211">
        <f t="shared" si="506"/>
        <v>792</v>
      </c>
      <c r="P1047" s="212">
        <f t="shared" si="500"/>
        <v>792</v>
      </c>
      <c r="Q1047" s="180"/>
      <c r="R1047" s="180"/>
      <c r="S1047" s="184">
        <v>16</v>
      </c>
      <c r="T1047" s="184">
        <v>25</v>
      </c>
      <c r="U1047" s="184">
        <f t="shared" si="507"/>
        <v>79</v>
      </c>
      <c r="V1047" s="204">
        <f t="shared" si="510"/>
        <v>120</v>
      </c>
    </row>
    <row r="1048" spans="1:22" ht="12">
      <c r="A1048" s="180" t="str">
        <f t="shared" si="502"/>
        <v>LW6 12060Kolor</v>
      </c>
      <c r="B1048" s="203" t="s">
        <v>109</v>
      </c>
      <c r="C1048" s="168" t="s">
        <v>2</v>
      </c>
      <c r="D1048" s="204">
        <v>120</v>
      </c>
      <c r="E1048" s="182">
        <v>60</v>
      </c>
      <c r="F1048" s="219" t="s">
        <v>9</v>
      </c>
      <c r="G1048" s="206" t="str">
        <f t="shared" si="508"/>
        <v>43,69</v>
      </c>
      <c r="H1048" s="206" t="str">
        <f t="shared" si="492"/>
        <v>43,69</v>
      </c>
      <c r="I1048" s="206">
        <f t="shared" si="509"/>
        <v>46.69</v>
      </c>
      <c r="J1048" s="219" t="s">
        <v>2916</v>
      </c>
      <c r="K1048" s="207" t="str">
        <f t="shared" si="504"/>
        <v>794,82</v>
      </c>
      <c r="L1048" s="214">
        <f t="shared" si="505"/>
        <v>795</v>
      </c>
      <c r="M1048" s="209">
        <v>1</v>
      </c>
      <c r="N1048" s="210">
        <v>60</v>
      </c>
      <c r="O1048" s="211">
        <f t="shared" si="506"/>
        <v>855</v>
      </c>
      <c r="P1048" s="212">
        <f t="shared" si="500"/>
        <v>855</v>
      </c>
      <c r="Q1048" s="180"/>
      <c r="R1048" s="180"/>
      <c r="S1048" s="184">
        <v>16</v>
      </c>
      <c r="T1048" s="184">
        <v>25</v>
      </c>
      <c r="U1048" s="184">
        <f t="shared" si="507"/>
        <v>79</v>
      </c>
      <c r="V1048" s="204">
        <f t="shared" si="510"/>
        <v>120</v>
      </c>
    </row>
    <row r="1049" spans="1:22" ht="12">
      <c r="A1049" s="180" t="str">
        <f t="shared" si="502"/>
        <v>LW7 12060Kolor</v>
      </c>
      <c r="B1049" s="203" t="s">
        <v>110</v>
      </c>
      <c r="C1049" s="168" t="s">
        <v>2</v>
      </c>
      <c r="D1049" s="204">
        <v>120</v>
      </c>
      <c r="E1049" s="182">
        <v>60</v>
      </c>
      <c r="F1049" s="219" t="s">
        <v>2855</v>
      </c>
      <c r="G1049" s="206" t="str">
        <f t="shared" si="508"/>
        <v>39,45</v>
      </c>
      <c r="H1049" s="206" t="str">
        <f t="shared" si="492"/>
        <v>39,45</v>
      </c>
      <c r="I1049" s="206">
        <f t="shared" si="509"/>
        <v>42.45</v>
      </c>
      <c r="J1049" s="219" t="s">
        <v>2917</v>
      </c>
      <c r="K1049" s="207" t="str">
        <f t="shared" si="504"/>
        <v>691,74</v>
      </c>
      <c r="L1049" s="214">
        <f t="shared" si="505"/>
        <v>692</v>
      </c>
      <c r="M1049" s="209">
        <v>1</v>
      </c>
      <c r="N1049" s="210">
        <v>60</v>
      </c>
      <c r="O1049" s="211">
        <f t="shared" si="506"/>
        <v>752</v>
      </c>
      <c r="P1049" s="212">
        <f t="shared" si="500"/>
        <v>752</v>
      </c>
      <c r="Q1049" s="180"/>
      <c r="R1049" s="180"/>
      <c r="S1049" s="184">
        <v>16</v>
      </c>
      <c r="T1049" s="184">
        <v>25</v>
      </c>
      <c r="U1049" s="184">
        <f t="shared" si="507"/>
        <v>79</v>
      </c>
      <c r="V1049" s="204">
        <f t="shared" si="510"/>
        <v>120</v>
      </c>
    </row>
    <row r="1050" spans="1:22" ht="12">
      <c r="A1050" s="180" t="str">
        <f t="shared" si="502"/>
        <v>LW8 12060Kolor</v>
      </c>
      <c r="B1050" s="203" t="s">
        <v>111</v>
      </c>
      <c r="C1050" s="168" t="s">
        <v>2</v>
      </c>
      <c r="D1050" s="204">
        <v>120</v>
      </c>
      <c r="E1050" s="182">
        <v>60</v>
      </c>
      <c r="F1050" s="219" t="s">
        <v>2036</v>
      </c>
      <c r="G1050" s="206" t="str">
        <f t="shared" si="508"/>
        <v>41,92</v>
      </c>
      <c r="H1050" s="206" t="str">
        <f t="shared" si="492"/>
        <v>41,92</v>
      </c>
      <c r="I1050" s="206">
        <f t="shared" si="509"/>
        <v>44.92</v>
      </c>
      <c r="J1050" s="219" t="s">
        <v>2918</v>
      </c>
      <c r="K1050" s="207" t="str">
        <f>LEFT(J1050,FIND("zł",J1050)-2)</f>
        <v>755,34</v>
      </c>
      <c r="L1050" s="214">
        <f t="shared" si="505"/>
        <v>756</v>
      </c>
      <c r="M1050" s="209">
        <v>1</v>
      </c>
      <c r="N1050" s="210">
        <v>60</v>
      </c>
      <c r="O1050" s="211">
        <f t="shared" si="506"/>
        <v>816</v>
      </c>
      <c r="P1050" s="212">
        <f t="shared" si="500"/>
        <v>816</v>
      </c>
      <c r="Q1050" s="180"/>
      <c r="R1050" s="180"/>
      <c r="S1050" s="184">
        <v>16</v>
      </c>
      <c r="T1050" s="184">
        <v>25</v>
      </c>
      <c r="U1050" s="184">
        <f t="shared" si="507"/>
        <v>79</v>
      </c>
      <c r="V1050" s="204">
        <f t="shared" si="510"/>
        <v>120</v>
      </c>
    </row>
    <row r="1051" spans="1:22" ht="12">
      <c r="A1051" s="180" t="str">
        <f t="shared" si="502"/>
        <v>LW9 12060Kolor</v>
      </c>
      <c r="B1051" s="203" t="s">
        <v>112</v>
      </c>
      <c r="C1051" s="168" t="s">
        <v>2</v>
      </c>
      <c r="D1051" s="204">
        <v>120</v>
      </c>
      <c r="E1051" s="182">
        <v>60</v>
      </c>
      <c r="F1051" s="219" t="s">
        <v>2856</v>
      </c>
      <c r="G1051" s="206" t="str">
        <f t="shared" si="508"/>
        <v>41,98</v>
      </c>
      <c r="H1051" s="206" t="str">
        <f t="shared" si="492"/>
        <v>41,98</v>
      </c>
      <c r="I1051" s="206">
        <f t="shared" si="509"/>
        <v>44.98</v>
      </c>
      <c r="J1051" s="219" t="s">
        <v>2919</v>
      </c>
      <c r="K1051" s="207" t="str">
        <f t="shared" si="504"/>
        <v>804,76</v>
      </c>
      <c r="L1051" s="214">
        <f t="shared" si="505"/>
        <v>805</v>
      </c>
      <c r="M1051" s="209">
        <v>1</v>
      </c>
      <c r="N1051" s="210">
        <v>60</v>
      </c>
      <c r="O1051" s="211">
        <f t="shared" si="506"/>
        <v>865</v>
      </c>
      <c r="P1051" s="212">
        <f t="shared" si="500"/>
        <v>865</v>
      </c>
      <c r="Q1051" s="180"/>
      <c r="R1051" s="180"/>
      <c r="S1051" s="184">
        <v>16</v>
      </c>
      <c r="T1051" s="184">
        <v>25</v>
      </c>
      <c r="U1051" s="184">
        <f t="shared" si="507"/>
        <v>79</v>
      </c>
      <c r="V1051" s="204">
        <f t="shared" si="510"/>
        <v>120</v>
      </c>
    </row>
    <row r="1052" spans="1:22" ht="12">
      <c r="A1052" s="180" t="str">
        <f t="shared" si="502"/>
        <v>LW10 12060Kolor</v>
      </c>
      <c r="B1052" s="203" t="s">
        <v>94</v>
      </c>
      <c r="C1052" s="168" t="s">
        <v>2</v>
      </c>
      <c r="D1052" s="204">
        <v>120</v>
      </c>
      <c r="E1052" s="182">
        <v>60</v>
      </c>
      <c r="F1052" s="219" t="s">
        <v>2857</v>
      </c>
      <c r="G1052" s="206" t="str">
        <f t="shared" si="508"/>
        <v>44,44</v>
      </c>
      <c r="H1052" s="206" t="str">
        <f t="shared" si="492"/>
        <v>44,44</v>
      </c>
      <c r="I1052" s="206">
        <f t="shared" si="509"/>
        <v>47.44</v>
      </c>
      <c r="J1052" s="219" t="s">
        <v>2920</v>
      </c>
      <c r="K1052" s="207" t="str">
        <f t="shared" si="504"/>
        <v>868,27</v>
      </c>
      <c r="L1052" s="214">
        <f t="shared" si="505"/>
        <v>869</v>
      </c>
      <c r="M1052" s="209">
        <v>1</v>
      </c>
      <c r="N1052" s="210">
        <v>60</v>
      </c>
      <c r="O1052" s="211">
        <f t="shared" si="506"/>
        <v>929</v>
      </c>
      <c r="P1052" s="212">
        <f t="shared" si="500"/>
        <v>929</v>
      </c>
      <c r="Q1052" s="180"/>
      <c r="R1052" s="180"/>
      <c r="S1052" s="184">
        <v>16</v>
      </c>
      <c r="T1052" s="184">
        <v>25</v>
      </c>
      <c r="U1052" s="184">
        <f t="shared" si="507"/>
        <v>79</v>
      </c>
      <c r="V1052" s="204">
        <f t="shared" si="510"/>
        <v>120</v>
      </c>
    </row>
    <row r="1053" spans="1:22" ht="12">
      <c r="A1053" s="180" t="str">
        <f t="shared" si="502"/>
        <v>LW11 12060Kolor</v>
      </c>
      <c r="B1053" s="203" t="s">
        <v>95</v>
      </c>
      <c r="C1053" s="168" t="s">
        <v>2</v>
      </c>
      <c r="D1053" s="204">
        <v>120</v>
      </c>
      <c r="E1053" s="182">
        <v>60</v>
      </c>
      <c r="F1053" s="219" t="s">
        <v>2361</v>
      </c>
      <c r="G1053" s="206" t="str">
        <f t="shared" si="508"/>
        <v>45,45</v>
      </c>
      <c r="H1053" s="206" t="str">
        <f t="shared" si="492"/>
        <v>45,45</v>
      </c>
      <c r="I1053" s="206">
        <f t="shared" si="509"/>
        <v>48.45</v>
      </c>
      <c r="J1053" s="219" t="s">
        <v>2921</v>
      </c>
      <c r="K1053" s="207" t="str">
        <f t="shared" si="504"/>
        <v>753,19</v>
      </c>
      <c r="L1053" s="214">
        <f t="shared" si="505"/>
        <v>754</v>
      </c>
      <c r="M1053" s="209">
        <v>1</v>
      </c>
      <c r="N1053" s="210">
        <v>60</v>
      </c>
      <c r="O1053" s="211">
        <f t="shared" si="506"/>
        <v>814</v>
      </c>
      <c r="P1053" s="212">
        <f t="shared" si="500"/>
        <v>814</v>
      </c>
      <c r="Q1053" s="180"/>
      <c r="R1053" s="180"/>
      <c r="S1053" s="184">
        <v>16</v>
      </c>
      <c r="T1053" s="184">
        <v>25</v>
      </c>
      <c r="U1053" s="184">
        <f t="shared" si="507"/>
        <v>79</v>
      </c>
      <c r="V1053" s="204">
        <f t="shared" si="510"/>
        <v>120</v>
      </c>
    </row>
    <row r="1054" spans="1:22" ht="12">
      <c r="A1054" s="180" t="str">
        <f t="shared" si="502"/>
        <v>LW12 12060Kolor</v>
      </c>
      <c r="B1054" s="203" t="s">
        <v>96</v>
      </c>
      <c r="C1054" s="168" t="s">
        <v>2</v>
      </c>
      <c r="D1054" s="204">
        <v>120</v>
      </c>
      <c r="E1054" s="182">
        <v>60</v>
      </c>
      <c r="F1054" s="219" t="s">
        <v>2858</v>
      </c>
      <c r="G1054" s="206" t="str">
        <f t="shared" si="508"/>
        <v>47,91</v>
      </c>
      <c r="H1054" s="206" t="str">
        <f t="shared" si="492"/>
        <v>47,91</v>
      </c>
      <c r="I1054" s="206">
        <f t="shared" si="509"/>
        <v>50.91</v>
      </c>
      <c r="J1054" s="219" t="s">
        <v>2922</v>
      </c>
      <c r="K1054" s="207" t="str">
        <f t="shared" si="504"/>
        <v>854,92</v>
      </c>
      <c r="L1054" s="214">
        <f t="shared" si="505"/>
        <v>855</v>
      </c>
      <c r="M1054" s="209">
        <v>1</v>
      </c>
      <c r="N1054" s="210">
        <v>60</v>
      </c>
      <c r="O1054" s="211">
        <f t="shared" si="506"/>
        <v>915</v>
      </c>
      <c r="P1054" s="212">
        <f t="shared" si="500"/>
        <v>915</v>
      </c>
      <c r="Q1054" s="180"/>
      <c r="R1054" s="180"/>
      <c r="S1054" s="184">
        <v>16</v>
      </c>
      <c r="T1054" s="184">
        <v>25</v>
      </c>
      <c r="U1054" s="184">
        <f t="shared" si="507"/>
        <v>124</v>
      </c>
      <c r="V1054" s="204">
        <f t="shared" si="510"/>
        <v>165</v>
      </c>
    </row>
    <row r="1055" spans="1:22" ht="12">
      <c r="A1055" s="180" t="str">
        <f t="shared" si="502"/>
        <v>LW13 12060Kolor</v>
      </c>
      <c r="B1055" s="203" t="s">
        <v>97</v>
      </c>
      <c r="C1055" s="168" t="s">
        <v>2</v>
      </c>
      <c r="D1055" s="204">
        <v>120</v>
      </c>
      <c r="E1055" s="182">
        <v>60</v>
      </c>
      <c r="F1055" s="219" t="s">
        <v>2662</v>
      </c>
      <c r="G1055" s="206" t="str">
        <f t="shared" si="508"/>
        <v>47,24</v>
      </c>
      <c r="H1055" s="206" t="str">
        <f t="shared" si="492"/>
        <v>47,24</v>
      </c>
      <c r="I1055" s="206">
        <f t="shared" si="509"/>
        <v>50.24</v>
      </c>
      <c r="J1055" s="219" t="s">
        <v>2923</v>
      </c>
      <c r="K1055" s="207" t="str">
        <f t="shared" si="504"/>
        <v>858,12</v>
      </c>
      <c r="L1055" s="214">
        <f t="shared" si="505"/>
        <v>859</v>
      </c>
      <c r="M1055" s="209">
        <v>1</v>
      </c>
      <c r="N1055" s="210">
        <v>60</v>
      </c>
      <c r="O1055" s="211">
        <f t="shared" si="506"/>
        <v>919</v>
      </c>
      <c r="P1055" s="212">
        <f t="shared" si="500"/>
        <v>919</v>
      </c>
      <c r="Q1055" s="180"/>
      <c r="R1055" s="180"/>
      <c r="S1055" s="184">
        <v>16</v>
      </c>
      <c r="T1055" s="184">
        <v>25</v>
      </c>
      <c r="U1055" s="184">
        <f t="shared" si="507"/>
        <v>124</v>
      </c>
      <c r="V1055" s="204">
        <f t="shared" si="510"/>
        <v>165</v>
      </c>
    </row>
    <row r="1056" spans="1:22" ht="12">
      <c r="A1056" s="180" t="str">
        <f t="shared" si="502"/>
        <v>LW14 12060Kolor</v>
      </c>
      <c r="B1056" s="203" t="s">
        <v>98</v>
      </c>
      <c r="C1056" s="168" t="s">
        <v>2</v>
      </c>
      <c r="D1056" s="204">
        <v>120</v>
      </c>
      <c r="E1056" s="182">
        <v>60</v>
      </c>
      <c r="F1056" s="219" t="s">
        <v>49</v>
      </c>
      <c r="G1056" s="206" t="str">
        <f t="shared" si="508"/>
        <v>49,7</v>
      </c>
      <c r="H1056" s="206" t="str">
        <f t="shared" si="492"/>
        <v>49,7</v>
      </c>
      <c r="I1056" s="206">
        <f t="shared" si="509"/>
        <v>52.7</v>
      </c>
      <c r="J1056" s="219" t="s">
        <v>2924</v>
      </c>
      <c r="K1056" s="207" t="str">
        <f>LEFT(J1056,FIND("zł",J1056)-2)</f>
        <v>944,04</v>
      </c>
      <c r="L1056" s="214">
        <f>ROUNDUP(K1056,0)</f>
        <v>945</v>
      </c>
      <c r="M1056" s="209">
        <v>1</v>
      </c>
      <c r="N1056" s="210">
        <v>60</v>
      </c>
      <c r="O1056" s="211">
        <f t="shared" si="506"/>
        <v>1005</v>
      </c>
      <c r="P1056" s="212">
        <f t="shared" si="500"/>
        <v>1005</v>
      </c>
      <c r="Q1056" s="180"/>
      <c r="R1056" s="180"/>
      <c r="S1056" s="184">
        <v>16</v>
      </c>
      <c r="T1056" s="184">
        <v>25</v>
      </c>
      <c r="U1056" s="184">
        <f t="shared" si="507"/>
        <v>124</v>
      </c>
      <c r="V1056" s="204">
        <f t="shared" si="510"/>
        <v>165</v>
      </c>
    </row>
    <row r="1057" spans="1:22" ht="12">
      <c r="A1057" s="180" t="str">
        <f t="shared" si="502"/>
        <v>LW15 12060Kolor</v>
      </c>
      <c r="B1057" s="203" t="s">
        <v>99</v>
      </c>
      <c r="C1057" s="168" t="s">
        <v>2</v>
      </c>
      <c r="D1057" s="204">
        <v>120</v>
      </c>
      <c r="E1057" s="182">
        <v>60</v>
      </c>
      <c r="F1057" s="219" t="s">
        <v>2859</v>
      </c>
      <c r="G1057" s="206" t="str">
        <f t="shared" si="508"/>
        <v>44,69</v>
      </c>
      <c r="H1057" s="206" t="str">
        <f t="shared" si="492"/>
        <v>44,69</v>
      </c>
      <c r="I1057" s="206">
        <f t="shared" si="509"/>
        <v>47.69</v>
      </c>
      <c r="J1057" s="219" t="s">
        <v>2925</v>
      </c>
      <c r="K1057" s="207" t="str">
        <f t="shared" ref="K1057:K1076" si="511">LEFT(J1057,FIND("zł",J1057)-2)</f>
        <v>715,03</v>
      </c>
      <c r="L1057" s="214">
        <f t="shared" ref="L1057:L1113" si="512">ROUNDUP(K1057,0)</f>
        <v>716</v>
      </c>
      <c r="M1057" s="209">
        <v>1</v>
      </c>
      <c r="N1057" s="210">
        <v>60</v>
      </c>
      <c r="O1057" s="211">
        <f t="shared" si="506"/>
        <v>776</v>
      </c>
      <c r="P1057" s="212">
        <f t="shared" si="500"/>
        <v>776</v>
      </c>
      <c r="Q1057" s="180"/>
      <c r="R1057" s="180"/>
      <c r="S1057" s="184">
        <v>16</v>
      </c>
      <c r="T1057" s="184">
        <v>25</v>
      </c>
      <c r="U1057" s="184">
        <f t="shared" si="507"/>
        <v>79</v>
      </c>
      <c r="V1057" s="204">
        <f t="shared" si="510"/>
        <v>120</v>
      </c>
    </row>
    <row r="1058" spans="1:22" ht="12">
      <c r="A1058" s="180" t="str">
        <f t="shared" si="502"/>
        <v>LW16 12060Kolor</v>
      </c>
      <c r="B1058" s="203" t="s">
        <v>100</v>
      </c>
      <c r="C1058" s="168" t="s">
        <v>2</v>
      </c>
      <c r="D1058" s="204">
        <v>120</v>
      </c>
      <c r="E1058" s="182">
        <v>60</v>
      </c>
      <c r="F1058" s="219" t="s">
        <v>2860</v>
      </c>
      <c r="G1058" s="206" t="str">
        <f t="shared" si="508"/>
        <v>47,18</v>
      </c>
      <c r="H1058" s="206" t="str">
        <f t="shared" si="492"/>
        <v>47,18</v>
      </c>
      <c r="I1058" s="206">
        <f t="shared" si="509"/>
        <v>50.18</v>
      </c>
      <c r="J1058" s="219" t="s">
        <v>2926</v>
      </c>
      <c r="K1058" s="207" t="str">
        <f t="shared" si="511"/>
        <v>846,99</v>
      </c>
      <c r="L1058" s="214">
        <f t="shared" si="512"/>
        <v>847</v>
      </c>
      <c r="M1058" s="209">
        <v>1</v>
      </c>
      <c r="N1058" s="210">
        <v>60</v>
      </c>
      <c r="O1058" s="211">
        <f t="shared" si="506"/>
        <v>907</v>
      </c>
      <c r="P1058" s="212">
        <f t="shared" si="500"/>
        <v>907</v>
      </c>
      <c r="Q1058" s="180"/>
      <c r="R1058" s="180"/>
      <c r="S1058" s="184">
        <v>16</v>
      </c>
      <c r="T1058" s="184">
        <v>25</v>
      </c>
      <c r="U1058" s="184">
        <f t="shared" si="507"/>
        <v>124</v>
      </c>
      <c r="V1058" s="204">
        <f t="shared" si="510"/>
        <v>165</v>
      </c>
    </row>
    <row r="1059" spans="1:22" ht="12">
      <c r="A1059" s="180" t="str">
        <f t="shared" si="502"/>
        <v>LW17 12060Kolor</v>
      </c>
      <c r="B1059" s="203" t="s">
        <v>101</v>
      </c>
      <c r="C1059" s="168" t="s">
        <v>2</v>
      </c>
      <c r="D1059" s="204">
        <v>120</v>
      </c>
      <c r="E1059" s="182">
        <v>60</v>
      </c>
      <c r="F1059" s="219" t="s">
        <v>1736</v>
      </c>
      <c r="G1059" s="206" t="str">
        <f t="shared" si="508"/>
        <v>48,07</v>
      </c>
      <c r="H1059" s="206" t="str">
        <f t="shared" si="492"/>
        <v>48,07</v>
      </c>
      <c r="I1059" s="206">
        <f t="shared" si="509"/>
        <v>51.07</v>
      </c>
      <c r="J1059" s="219" t="s">
        <v>2927</v>
      </c>
      <c r="K1059" s="207" t="str">
        <f t="shared" si="511"/>
        <v>932,40</v>
      </c>
      <c r="L1059" s="214">
        <f t="shared" si="512"/>
        <v>933</v>
      </c>
      <c r="M1059" s="209">
        <v>1</v>
      </c>
      <c r="N1059" s="210">
        <v>60</v>
      </c>
      <c r="O1059" s="211">
        <f t="shared" si="506"/>
        <v>993</v>
      </c>
      <c r="P1059" s="212">
        <f t="shared" si="500"/>
        <v>993</v>
      </c>
      <c r="Q1059" s="180"/>
      <c r="R1059" s="180"/>
      <c r="S1059" s="184">
        <v>16</v>
      </c>
      <c r="T1059" s="184">
        <v>25</v>
      </c>
      <c r="U1059" s="184">
        <f t="shared" si="507"/>
        <v>124</v>
      </c>
      <c r="V1059" s="204">
        <f t="shared" si="510"/>
        <v>165</v>
      </c>
    </row>
    <row r="1060" spans="1:22" ht="12">
      <c r="A1060" s="180" t="str">
        <f t="shared" si="502"/>
        <v>LW18 12060Kolor</v>
      </c>
      <c r="B1060" s="203" t="s">
        <v>102</v>
      </c>
      <c r="C1060" s="168" t="s">
        <v>2</v>
      </c>
      <c r="D1060" s="204">
        <v>120</v>
      </c>
      <c r="E1060" s="182">
        <v>60</v>
      </c>
      <c r="F1060" s="219" t="s">
        <v>50</v>
      </c>
      <c r="G1060" s="206" t="str">
        <f t="shared" si="508"/>
        <v>50,53</v>
      </c>
      <c r="H1060" s="206" t="str">
        <f t="shared" si="492"/>
        <v>50,53</v>
      </c>
      <c r="I1060" s="206">
        <f t="shared" si="509"/>
        <v>53.53</v>
      </c>
      <c r="J1060" s="219" t="s">
        <v>2928</v>
      </c>
      <c r="K1060" s="207" t="str">
        <f t="shared" si="511"/>
        <v>983,18</v>
      </c>
      <c r="L1060" s="214">
        <f t="shared" si="512"/>
        <v>984</v>
      </c>
      <c r="M1060" s="209">
        <v>1</v>
      </c>
      <c r="N1060" s="210">
        <v>60</v>
      </c>
      <c r="O1060" s="211">
        <f t="shared" si="506"/>
        <v>1044</v>
      </c>
      <c r="P1060" s="212">
        <f t="shared" si="500"/>
        <v>1044</v>
      </c>
      <c r="Q1060" s="180"/>
      <c r="R1060" s="180"/>
      <c r="S1060" s="184">
        <v>16</v>
      </c>
      <c r="T1060" s="184">
        <v>25</v>
      </c>
      <c r="U1060" s="184">
        <f t="shared" si="507"/>
        <v>124</v>
      </c>
      <c r="V1060" s="204">
        <f t="shared" si="510"/>
        <v>165</v>
      </c>
    </row>
    <row r="1061" spans="1:22" ht="12">
      <c r="A1061" s="180" t="str">
        <f t="shared" si="502"/>
        <v>LW19 12060Kolor</v>
      </c>
      <c r="B1061" s="203" t="s">
        <v>103</v>
      </c>
      <c r="C1061" s="168" t="s">
        <v>2</v>
      </c>
      <c r="D1061" s="204">
        <v>120</v>
      </c>
      <c r="E1061" s="182">
        <v>60</v>
      </c>
      <c r="F1061" s="219" t="s">
        <v>75</v>
      </c>
      <c r="G1061" s="206" t="str">
        <f t="shared" si="508"/>
        <v>45,56</v>
      </c>
      <c r="H1061" s="206" t="str">
        <f t="shared" si="492"/>
        <v>45,56</v>
      </c>
      <c r="I1061" s="206">
        <f t="shared" si="509"/>
        <v>48.56</v>
      </c>
      <c r="J1061" s="219" t="s">
        <v>2929</v>
      </c>
      <c r="K1061" s="207" t="str">
        <f t="shared" si="511"/>
        <v>797,16</v>
      </c>
      <c r="L1061" s="214">
        <f t="shared" si="512"/>
        <v>798</v>
      </c>
      <c r="M1061" s="209">
        <v>1</v>
      </c>
      <c r="N1061" s="210">
        <v>60</v>
      </c>
      <c r="O1061" s="211">
        <f t="shared" si="506"/>
        <v>858</v>
      </c>
      <c r="P1061" s="212">
        <f t="shared" si="500"/>
        <v>858</v>
      </c>
      <c r="Q1061" s="180"/>
      <c r="R1061" s="180"/>
      <c r="S1061" s="184">
        <v>16</v>
      </c>
      <c r="T1061" s="184">
        <v>25</v>
      </c>
      <c r="U1061" s="184">
        <f t="shared" si="507"/>
        <v>79</v>
      </c>
      <c r="V1061" s="204">
        <f t="shared" si="510"/>
        <v>120</v>
      </c>
    </row>
    <row r="1062" spans="1:22" ht="12">
      <c r="A1062" s="180" t="str">
        <f t="shared" si="502"/>
        <v>LW20 12060Kolor</v>
      </c>
      <c r="B1062" s="203" t="s">
        <v>105</v>
      </c>
      <c r="C1062" s="168" t="s">
        <v>2</v>
      </c>
      <c r="D1062" s="204">
        <v>120</v>
      </c>
      <c r="E1062" s="182">
        <v>60</v>
      </c>
      <c r="F1062" s="219" t="s">
        <v>51</v>
      </c>
      <c r="G1062" s="206" t="str">
        <f t="shared" si="508"/>
        <v>48,05</v>
      </c>
      <c r="H1062" s="206" t="str">
        <f t="shared" si="492"/>
        <v>48,05</v>
      </c>
      <c r="I1062" s="206">
        <f t="shared" si="509"/>
        <v>51.05</v>
      </c>
      <c r="J1062" s="219" t="s">
        <v>2930</v>
      </c>
      <c r="K1062" s="207" t="str">
        <f t="shared" si="511"/>
        <v>883,43</v>
      </c>
      <c r="L1062" s="214">
        <f t="shared" si="512"/>
        <v>884</v>
      </c>
      <c r="M1062" s="209">
        <v>1</v>
      </c>
      <c r="N1062" s="210">
        <v>60</v>
      </c>
      <c r="O1062" s="211">
        <f t="shared" si="506"/>
        <v>944</v>
      </c>
      <c r="P1062" s="212">
        <f t="shared" si="500"/>
        <v>944</v>
      </c>
      <c r="Q1062" s="180"/>
      <c r="R1062" s="180"/>
      <c r="S1062" s="184">
        <v>16</v>
      </c>
      <c r="T1062" s="184">
        <v>25</v>
      </c>
      <c r="U1062" s="184">
        <f t="shared" si="507"/>
        <v>124</v>
      </c>
      <c r="V1062" s="204">
        <f t="shared" si="510"/>
        <v>165</v>
      </c>
    </row>
    <row r="1063" spans="1:22" ht="12">
      <c r="A1063" s="180" t="str">
        <f t="shared" si="502"/>
        <v>LW2512060Kolor</v>
      </c>
      <c r="B1063" s="203" t="s">
        <v>559</v>
      </c>
      <c r="C1063" s="168" t="s">
        <v>2</v>
      </c>
      <c r="D1063" s="204">
        <v>120</v>
      </c>
      <c r="E1063" s="182">
        <v>60</v>
      </c>
      <c r="F1063" s="219" t="s">
        <v>2861</v>
      </c>
      <c r="G1063" s="206" t="str">
        <f t="shared" si="508"/>
        <v>37,04</v>
      </c>
      <c r="H1063" s="206" t="str">
        <f t="shared" si="492"/>
        <v>37,04</v>
      </c>
      <c r="I1063" s="206">
        <f t="shared" ref="I1063:I1076" si="513">H1063+3</f>
        <v>40.04</v>
      </c>
      <c r="J1063" s="219" t="s">
        <v>2931</v>
      </c>
      <c r="K1063" s="207" t="str">
        <f t="shared" si="511"/>
        <v>696,83</v>
      </c>
      <c r="L1063" s="214">
        <f t="shared" si="512"/>
        <v>697</v>
      </c>
      <c r="M1063" s="209">
        <v>1</v>
      </c>
      <c r="N1063" s="210">
        <v>60</v>
      </c>
      <c r="O1063" s="211">
        <f t="shared" si="506"/>
        <v>757</v>
      </c>
      <c r="P1063" s="212">
        <f t="shared" si="500"/>
        <v>757</v>
      </c>
      <c r="Q1063" s="180"/>
      <c r="R1063" s="180"/>
      <c r="S1063" s="184">
        <v>16</v>
      </c>
      <c r="T1063" s="184">
        <v>25</v>
      </c>
      <c r="U1063" s="184">
        <f t="shared" si="507"/>
        <v>79</v>
      </c>
      <c r="V1063" s="204">
        <f t="shared" si="510"/>
        <v>120</v>
      </c>
    </row>
    <row r="1064" spans="1:22" ht="12">
      <c r="A1064" s="180" t="str">
        <f t="shared" si="502"/>
        <v>LW2612060Kolor</v>
      </c>
      <c r="B1064" s="203" t="s">
        <v>560</v>
      </c>
      <c r="C1064" s="168" t="s">
        <v>2</v>
      </c>
      <c r="D1064" s="204">
        <v>120</v>
      </c>
      <c r="E1064" s="182">
        <v>60</v>
      </c>
      <c r="F1064" s="219" t="s">
        <v>2862</v>
      </c>
      <c r="G1064" s="206" t="str">
        <f t="shared" si="508"/>
        <v>39,51</v>
      </c>
      <c r="H1064" s="206" t="str">
        <f t="shared" si="492"/>
        <v>39,51</v>
      </c>
      <c r="I1064" s="206">
        <f t="shared" si="513"/>
        <v>42.51</v>
      </c>
      <c r="J1064" s="219" t="s">
        <v>2932</v>
      </c>
      <c r="K1064" s="207" t="str">
        <f t="shared" si="511"/>
        <v>815,37</v>
      </c>
      <c r="L1064" s="214">
        <f t="shared" si="512"/>
        <v>816</v>
      </c>
      <c r="M1064" s="209">
        <v>1</v>
      </c>
      <c r="N1064" s="210">
        <v>60</v>
      </c>
      <c r="O1064" s="211">
        <f t="shared" si="506"/>
        <v>876</v>
      </c>
      <c r="P1064" s="212">
        <f t="shared" si="500"/>
        <v>876</v>
      </c>
      <c r="Q1064" s="180"/>
      <c r="R1064" s="180"/>
      <c r="S1064" s="184">
        <v>16</v>
      </c>
      <c r="T1064" s="184">
        <v>25</v>
      </c>
      <c r="U1064" s="184">
        <f t="shared" si="507"/>
        <v>79</v>
      </c>
      <c r="V1064" s="204">
        <f t="shared" si="510"/>
        <v>120</v>
      </c>
    </row>
    <row r="1065" spans="1:22" ht="12">
      <c r="A1065" s="180" t="str">
        <f t="shared" si="502"/>
        <v>LW2712060Kolor</v>
      </c>
      <c r="B1065" s="203" t="s">
        <v>1738</v>
      </c>
      <c r="C1065" s="168" t="s">
        <v>2</v>
      </c>
      <c r="D1065" s="204">
        <v>120</v>
      </c>
      <c r="E1065" s="182">
        <v>60</v>
      </c>
      <c r="F1065" s="219" t="s">
        <v>2863</v>
      </c>
      <c r="G1065" s="206" t="str">
        <f t="shared" si="508"/>
        <v>40,54</v>
      </c>
      <c r="H1065" s="206" t="str">
        <f t="shared" si="492"/>
        <v>40,54</v>
      </c>
      <c r="I1065" s="206">
        <f t="shared" si="513"/>
        <v>43.54</v>
      </c>
      <c r="J1065" s="219" t="s">
        <v>2933</v>
      </c>
      <c r="K1065" s="207" t="str">
        <f t="shared" si="511"/>
        <v>792,81</v>
      </c>
      <c r="L1065" s="214">
        <f t="shared" si="512"/>
        <v>793</v>
      </c>
      <c r="M1065" s="209">
        <v>1</v>
      </c>
      <c r="N1065" s="210">
        <v>60</v>
      </c>
      <c r="O1065" s="211">
        <f t="shared" si="506"/>
        <v>853</v>
      </c>
      <c r="P1065" s="212">
        <f t="shared" si="500"/>
        <v>853</v>
      </c>
      <c r="Q1065" s="180"/>
      <c r="R1065" s="180"/>
      <c r="S1065" s="184">
        <v>16</v>
      </c>
      <c r="T1065" s="184">
        <v>25</v>
      </c>
      <c r="U1065" s="184">
        <f t="shared" si="507"/>
        <v>79</v>
      </c>
      <c r="V1065" s="204">
        <f t="shared" si="510"/>
        <v>120</v>
      </c>
    </row>
    <row r="1066" spans="1:22" ht="12">
      <c r="A1066" s="180" t="str">
        <f t="shared" si="502"/>
        <v>LW2812060Kolor</v>
      </c>
      <c r="B1066" s="203" t="s">
        <v>1739</v>
      </c>
      <c r="C1066" s="168" t="s">
        <v>2</v>
      </c>
      <c r="D1066" s="204">
        <v>120</v>
      </c>
      <c r="E1066" s="182">
        <v>60</v>
      </c>
      <c r="F1066" s="219" t="s">
        <v>2864</v>
      </c>
      <c r="G1066" s="206" t="str">
        <f t="shared" si="508"/>
        <v>43,15</v>
      </c>
      <c r="H1066" s="206" t="str">
        <f t="shared" ref="H1066:H1092" si="514">MID(G1066,1,5)</f>
        <v>43,15</v>
      </c>
      <c r="I1066" s="206">
        <f t="shared" si="513"/>
        <v>46.15</v>
      </c>
      <c r="J1066" s="219" t="s">
        <v>2934</v>
      </c>
      <c r="K1066" s="207" t="str">
        <f t="shared" si="511"/>
        <v>931,63</v>
      </c>
      <c r="L1066" s="214">
        <f t="shared" si="512"/>
        <v>932</v>
      </c>
      <c r="M1066" s="209">
        <v>1</v>
      </c>
      <c r="N1066" s="210">
        <v>60</v>
      </c>
      <c r="O1066" s="211">
        <f t="shared" si="506"/>
        <v>992</v>
      </c>
      <c r="P1066" s="212">
        <f t="shared" si="500"/>
        <v>992</v>
      </c>
      <c r="Q1066" s="180"/>
      <c r="R1066" s="180"/>
      <c r="S1066" s="184">
        <v>16</v>
      </c>
      <c r="T1066" s="184">
        <v>25</v>
      </c>
      <c r="U1066" s="184">
        <f t="shared" si="507"/>
        <v>79</v>
      </c>
      <c r="V1066" s="204">
        <f t="shared" si="510"/>
        <v>120</v>
      </c>
    </row>
    <row r="1067" spans="1:22" ht="12">
      <c r="A1067" s="180" t="str">
        <f t="shared" si="502"/>
        <v>LW2912060Kolor</v>
      </c>
      <c r="B1067" s="203" t="s">
        <v>1740</v>
      </c>
      <c r="C1067" s="168" t="s">
        <v>2</v>
      </c>
      <c r="D1067" s="204">
        <v>120</v>
      </c>
      <c r="E1067" s="182">
        <v>60</v>
      </c>
      <c r="F1067" s="219" t="s">
        <v>2865</v>
      </c>
      <c r="G1067" s="206" t="str">
        <f t="shared" si="508"/>
        <v>46,41</v>
      </c>
      <c r="H1067" s="206" t="str">
        <f t="shared" si="514"/>
        <v>46,41</v>
      </c>
      <c r="I1067" s="206">
        <f t="shared" si="513"/>
        <v>49.41</v>
      </c>
      <c r="J1067" s="219" t="s">
        <v>2935</v>
      </c>
      <c r="K1067" s="207" t="str">
        <f t="shared" si="511"/>
        <v>880,23</v>
      </c>
      <c r="L1067" s="214">
        <f t="shared" si="512"/>
        <v>881</v>
      </c>
      <c r="M1067" s="209">
        <v>1</v>
      </c>
      <c r="N1067" s="210">
        <v>60</v>
      </c>
      <c r="O1067" s="211">
        <f t="shared" si="506"/>
        <v>941</v>
      </c>
      <c r="P1067" s="212">
        <f t="shared" ref="P1067:P1113" si="515">INT(O1067)</f>
        <v>941</v>
      </c>
      <c r="Q1067" s="180"/>
      <c r="R1067" s="180"/>
      <c r="S1067" s="184">
        <v>16</v>
      </c>
      <c r="T1067" s="184">
        <v>25</v>
      </c>
      <c r="U1067" s="184">
        <f t="shared" si="507"/>
        <v>79</v>
      </c>
      <c r="V1067" s="204">
        <f t="shared" si="510"/>
        <v>120</v>
      </c>
    </row>
    <row r="1068" spans="1:22" ht="12">
      <c r="A1068" s="180" t="str">
        <f t="shared" si="502"/>
        <v>LW3012060Kolor</v>
      </c>
      <c r="B1068" s="203" t="s">
        <v>1742</v>
      </c>
      <c r="C1068" s="168" t="s">
        <v>2</v>
      </c>
      <c r="D1068" s="204">
        <v>120</v>
      </c>
      <c r="E1068" s="182">
        <v>60</v>
      </c>
      <c r="F1068" s="219" t="s">
        <v>2866</v>
      </c>
      <c r="G1068" s="206" t="str">
        <f t="shared" si="508"/>
        <v>49,01</v>
      </c>
      <c r="H1068" s="206" t="str">
        <f t="shared" si="514"/>
        <v>49,01</v>
      </c>
      <c r="I1068" s="206">
        <f t="shared" si="513"/>
        <v>52.01</v>
      </c>
      <c r="J1068" s="219" t="s">
        <v>2936</v>
      </c>
      <c r="K1068" s="207" t="str">
        <f t="shared" si="511"/>
        <v>1060,64</v>
      </c>
      <c r="L1068" s="214">
        <f t="shared" si="512"/>
        <v>1061</v>
      </c>
      <c r="M1068" s="209">
        <v>1</v>
      </c>
      <c r="N1068" s="210">
        <v>60</v>
      </c>
      <c r="O1068" s="211">
        <f t="shared" si="506"/>
        <v>1121</v>
      </c>
      <c r="P1068" s="212">
        <f t="shared" si="515"/>
        <v>1121</v>
      </c>
      <c r="Q1068" s="180"/>
      <c r="R1068" s="180"/>
      <c r="S1068" s="184">
        <v>16</v>
      </c>
      <c r="T1068" s="184">
        <v>25</v>
      </c>
      <c r="U1068" s="184">
        <f t="shared" si="507"/>
        <v>124</v>
      </c>
      <c r="V1068" s="204">
        <f t="shared" si="510"/>
        <v>165</v>
      </c>
    </row>
    <row r="1069" spans="1:22" ht="12">
      <c r="A1069" s="180" t="str">
        <f t="shared" si="502"/>
        <v>LW3112060Kolor</v>
      </c>
      <c r="B1069" s="203" t="s">
        <v>1743</v>
      </c>
      <c r="C1069" s="168" t="s">
        <v>2</v>
      </c>
      <c r="D1069" s="204">
        <v>120</v>
      </c>
      <c r="E1069" s="182">
        <v>60</v>
      </c>
      <c r="F1069" s="219" t="s">
        <v>2867</v>
      </c>
      <c r="G1069" s="206" t="str">
        <f t="shared" si="508"/>
        <v>50,66</v>
      </c>
      <c r="H1069" s="206" t="str">
        <f t="shared" si="514"/>
        <v>50,66</v>
      </c>
      <c r="I1069" s="206">
        <f t="shared" si="513"/>
        <v>53.66</v>
      </c>
      <c r="J1069" s="219" t="s">
        <v>2937</v>
      </c>
      <c r="K1069" s="207" t="str">
        <f t="shared" si="511"/>
        <v>1033,18</v>
      </c>
      <c r="L1069" s="214">
        <f t="shared" si="512"/>
        <v>1034</v>
      </c>
      <c r="M1069" s="209">
        <v>1</v>
      </c>
      <c r="N1069" s="210">
        <v>60</v>
      </c>
      <c r="O1069" s="211">
        <f t="shared" si="506"/>
        <v>1094</v>
      </c>
      <c r="P1069" s="212">
        <f t="shared" si="515"/>
        <v>1094</v>
      </c>
      <c r="Q1069" s="180"/>
      <c r="R1069" s="180"/>
      <c r="S1069" s="184">
        <v>16</v>
      </c>
      <c r="T1069" s="184">
        <v>25</v>
      </c>
      <c r="U1069" s="184">
        <f t="shared" si="507"/>
        <v>124</v>
      </c>
      <c r="V1069" s="204">
        <f t="shared" si="510"/>
        <v>165</v>
      </c>
    </row>
    <row r="1070" spans="1:22" ht="12">
      <c r="A1070" s="180" t="str">
        <f t="shared" si="502"/>
        <v>LW3212060Kolor</v>
      </c>
      <c r="B1070" s="203" t="s">
        <v>1744</v>
      </c>
      <c r="C1070" s="168" t="s">
        <v>2</v>
      </c>
      <c r="D1070" s="204">
        <v>120</v>
      </c>
      <c r="E1070" s="182">
        <v>60</v>
      </c>
      <c r="F1070" s="219" t="s">
        <v>2868</v>
      </c>
      <c r="G1070" s="206" t="str">
        <f t="shared" si="508"/>
        <v>53,27</v>
      </c>
      <c r="H1070" s="206" t="str">
        <f t="shared" si="514"/>
        <v>53,27</v>
      </c>
      <c r="I1070" s="206">
        <f t="shared" si="513"/>
        <v>56.27</v>
      </c>
      <c r="J1070" s="219" t="s">
        <v>2938</v>
      </c>
      <c r="K1070" s="207" t="str">
        <f t="shared" si="511"/>
        <v>1175,36</v>
      </c>
      <c r="L1070" s="214">
        <f t="shared" si="512"/>
        <v>1176</v>
      </c>
      <c r="M1070" s="209">
        <v>1</v>
      </c>
      <c r="N1070" s="210">
        <v>60</v>
      </c>
      <c r="O1070" s="211">
        <f t="shared" si="506"/>
        <v>1236</v>
      </c>
      <c r="P1070" s="212">
        <f t="shared" si="515"/>
        <v>1236</v>
      </c>
      <c r="Q1070" s="180"/>
      <c r="R1070" s="180"/>
      <c r="S1070" s="184">
        <v>16</v>
      </c>
      <c r="T1070" s="184">
        <v>25</v>
      </c>
      <c r="U1070" s="184">
        <f t="shared" si="507"/>
        <v>124</v>
      </c>
      <c r="V1070" s="204">
        <f t="shared" si="510"/>
        <v>165</v>
      </c>
    </row>
    <row r="1071" spans="1:22" ht="12">
      <c r="A1071" s="180" t="str">
        <f t="shared" si="502"/>
        <v>LW3312060Kolor</v>
      </c>
      <c r="B1071" s="203" t="s">
        <v>1745</v>
      </c>
      <c r="C1071" s="168" t="s">
        <v>2</v>
      </c>
      <c r="D1071" s="204">
        <v>120</v>
      </c>
      <c r="E1071" s="182">
        <v>60</v>
      </c>
      <c r="F1071" s="219" t="s">
        <v>2869</v>
      </c>
      <c r="G1071" s="206" t="str">
        <f t="shared" si="508"/>
        <v>54,61</v>
      </c>
      <c r="H1071" s="206" t="str">
        <f t="shared" si="514"/>
        <v>54,61</v>
      </c>
      <c r="I1071" s="206">
        <f t="shared" si="513"/>
        <v>57.61</v>
      </c>
      <c r="J1071" s="219" t="s">
        <v>2939</v>
      </c>
      <c r="K1071" s="207" t="str">
        <f t="shared" si="511"/>
        <v>1015,99</v>
      </c>
      <c r="L1071" s="214">
        <f t="shared" si="512"/>
        <v>1016</v>
      </c>
      <c r="M1071" s="209">
        <v>1</v>
      </c>
      <c r="N1071" s="210">
        <v>60</v>
      </c>
      <c r="O1071" s="211">
        <f t="shared" si="506"/>
        <v>1076</v>
      </c>
      <c r="P1071" s="212">
        <f t="shared" si="515"/>
        <v>1076</v>
      </c>
      <c r="Q1071" s="180"/>
      <c r="R1071" s="180"/>
      <c r="S1071" s="184">
        <v>16</v>
      </c>
      <c r="T1071" s="184">
        <v>25</v>
      </c>
      <c r="U1071" s="184">
        <f t="shared" si="507"/>
        <v>124</v>
      </c>
      <c r="V1071" s="204">
        <f t="shared" si="510"/>
        <v>165</v>
      </c>
    </row>
    <row r="1072" spans="1:22" ht="12">
      <c r="A1072" s="180" t="str">
        <f t="shared" si="502"/>
        <v>LW3412060Kolor</v>
      </c>
      <c r="B1072" s="203" t="s">
        <v>1746</v>
      </c>
      <c r="C1072" s="168" t="s">
        <v>2</v>
      </c>
      <c r="D1072" s="204">
        <v>120</v>
      </c>
      <c r="E1072" s="182">
        <v>60</v>
      </c>
      <c r="F1072" s="219" t="s">
        <v>2870</v>
      </c>
      <c r="G1072" s="206" t="str">
        <f t="shared" si="508"/>
        <v>53,69</v>
      </c>
      <c r="H1072" s="206" t="str">
        <f t="shared" si="514"/>
        <v>53,69</v>
      </c>
      <c r="I1072" s="206">
        <f t="shared" si="513"/>
        <v>56.69</v>
      </c>
      <c r="J1072" s="219" t="s">
        <v>2940</v>
      </c>
      <c r="K1072" s="207" t="str">
        <f t="shared" si="511"/>
        <v>1182,39</v>
      </c>
      <c r="L1072" s="214">
        <f t="shared" si="512"/>
        <v>1183</v>
      </c>
      <c r="M1072" s="209">
        <v>1</v>
      </c>
      <c r="N1072" s="210">
        <v>60</v>
      </c>
      <c r="O1072" s="211">
        <f t="shared" si="506"/>
        <v>1243</v>
      </c>
      <c r="P1072" s="212">
        <f t="shared" si="515"/>
        <v>1243</v>
      </c>
      <c r="Q1072" s="180"/>
      <c r="R1072" s="180"/>
      <c r="S1072" s="184">
        <v>16</v>
      </c>
      <c r="T1072" s="184">
        <v>25</v>
      </c>
      <c r="U1072" s="184">
        <f t="shared" si="507"/>
        <v>124</v>
      </c>
      <c r="V1072" s="204">
        <f t="shared" si="510"/>
        <v>165</v>
      </c>
    </row>
    <row r="1073" spans="1:22" ht="12">
      <c r="A1073" s="180" t="str">
        <f t="shared" si="502"/>
        <v>LW3512060Kolor</v>
      </c>
      <c r="B1073" s="203" t="s">
        <v>1747</v>
      </c>
      <c r="C1073" s="168" t="s">
        <v>2</v>
      </c>
      <c r="D1073" s="204">
        <v>120</v>
      </c>
      <c r="E1073" s="182">
        <v>60</v>
      </c>
      <c r="F1073" s="219" t="s">
        <v>28</v>
      </c>
      <c r="G1073" s="206" t="str">
        <f t="shared" si="508"/>
        <v>45,68</v>
      </c>
      <c r="H1073" s="206" t="str">
        <f t="shared" si="514"/>
        <v>45,68</v>
      </c>
      <c r="I1073" s="206">
        <f t="shared" si="513"/>
        <v>48.68</v>
      </c>
      <c r="J1073" s="219" t="s">
        <v>2120</v>
      </c>
      <c r="K1073" s="207" t="str">
        <f t="shared" si="511"/>
        <v>805,61</v>
      </c>
      <c r="L1073" s="214">
        <f t="shared" si="512"/>
        <v>806</v>
      </c>
      <c r="M1073" s="209">
        <v>1</v>
      </c>
      <c r="N1073" s="210">
        <v>60</v>
      </c>
      <c r="O1073" s="211">
        <f t="shared" si="506"/>
        <v>866</v>
      </c>
      <c r="P1073" s="212">
        <f t="shared" si="515"/>
        <v>866</v>
      </c>
      <c r="Q1073" s="180"/>
      <c r="R1073" s="180"/>
      <c r="S1073" s="184">
        <v>16</v>
      </c>
      <c r="T1073" s="184">
        <v>25</v>
      </c>
      <c r="U1073" s="184">
        <f t="shared" si="507"/>
        <v>79</v>
      </c>
      <c r="V1073" s="204">
        <f t="shared" si="510"/>
        <v>120</v>
      </c>
    </row>
    <row r="1074" spans="1:22" ht="12">
      <c r="A1074" s="180" t="str">
        <f t="shared" si="502"/>
        <v>LW3612060Kolor</v>
      </c>
      <c r="B1074" s="203" t="s">
        <v>1748</v>
      </c>
      <c r="C1074" s="168" t="s">
        <v>2</v>
      </c>
      <c r="D1074" s="204">
        <v>120</v>
      </c>
      <c r="E1074" s="182">
        <v>60</v>
      </c>
      <c r="F1074" s="219" t="s">
        <v>2871</v>
      </c>
      <c r="G1074" s="206" t="str">
        <f t="shared" si="508"/>
        <v>48,29</v>
      </c>
      <c r="H1074" s="206" t="str">
        <f t="shared" si="514"/>
        <v>48,29</v>
      </c>
      <c r="I1074" s="206">
        <f t="shared" si="513"/>
        <v>51.29</v>
      </c>
      <c r="J1074" s="219" t="s">
        <v>2941</v>
      </c>
      <c r="K1074" s="207" t="str">
        <f t="shared" si="511"/>
        <v>947,79</v>
      </c>
      <c r="L1074" s="214">
        <f t="shared" si="512"/>
        <v>948</v>
      </c>
      <c r="M1074" s="209">
        <v>1</v>
      </c>
      <c r="N1074" s="210">
        <v>60</v>
      </c>
      <c r="O1074" s="211">
        <f t="shared" si="506"/>
        <v>1008</v>
      </c>
      <c r="P1074" s="212">
        <f t="shared" si="515"/>
        <v>1008</v>
      </c>
      <c r="Q1074" s="180"/>
      <c r="R1074" s="180"/>
      <c r="S1074" s="184">
        <v>16</v>
      </c>
      <c r="T1074" s="184">
        <v>25</v>
      </c>
      <c r="U1074" s="184">
        <f t="shared" si="507"/>
        <v>124</v>
      </c>
      <c r="V1074" s="204">
        <f t="shared" si="510"/>
        <v>165</v>
      </c>
    </row>
    <row r="1075" spans="1:22" ht="12">
      <c r="A1075" s="180" t="str">
        <f t="shared" si="502"/>
        <v>LW3712060Kolor</v>
      </c>
      <c r="B1075" s="203" t="s">
        <v>1907</v>
      </c>
      <c r="C1075" s="168" t="s">
        <v>2</v>
      </c>
      <c r="D1075" s="204">
        <v>120</v>
      </c>
      <c r="E1075" s="182">
        <v>60</v>
      </c>
      <c r="F1075" s="219" t="s">
        <v>2361</v>
      </c>
      <c r="G1075" s="206" t="str">
        <f t="shared" si="508"/>
        <v>45,45</v>
      </c>
      <c r="H1075" s="206" t="str">
        <f t="shared" si="514"/>
        <v>45,45</v>
      </c>
      <c r="I1075" s="206">
        <f t="shared" si="513"/>
        <v>48.45</v>
      </c>
      <c r="J1075" s="219" t="s">
        <v>2942</v>
      </c>
      <c r="K1075" s="207" t="str">
        <f t="shared" si="511"/>
        <v>740,33</v>
      </c>
      <c r="L1075" s="214">
        <f t="shared" si="512"/>
        <v>741</v>
      </c>
      <c r="M1075" s="209">
        <v>1</v>
      </c>
      <c r="N1075" s="210">
        <v>60</v>
      </c>
      <c r="O1075" s="211">
        <f t="shared" si="506"/>
        <v>801</v>
      </c>
      <c r="P1075" s="212">
        <f t="shared" si="515"/>
        <v>801</v>
      </c>
      <c r="Q1075" s="180"/>
      <c r="R1075" s="180"/>
      <c r="S1075" s="184">
        <v>16</v>
      </c>
      <c r="T1075" s="184">
        <v>25</v>
      </c>
      <c r="U1075" s="184">
        <f t="shared" si="507"/>
        <v>79</v>
      </c>
      <c r="V1075" s="204">
        <f t="shared" si="510"/>
        <v>120</v>
      </c>
    </row>
    <row r="1076" spans="1:22" s="199" customFormat="1" ht="12">
      <c r="A1076" s="180" t="str">
        <f t="shared" si="502"/>
        <v>LW3812060Kolor</v>
      </c>
      <c r="B1076" s="203" t="s">
        <v>1978</v>
      </c>
      <c r="C1076" s="168" t="s">
        <v>2</v>
      </c>
      <c r="D1076" s="204">
        <v>120</v>
      </c>
      <c r="E1076" s="182">
        <v>60</v>
      </c>
      <c r="F1076" s="219" t="s">
        <v>18</v>
      </c>
      <c r="G1076" s="206" t="str">
        <f t="shared" si="508"/>
        <v>45,72</v>
      </c>
      <c r="H1076" s="206" t="str">
        <f t="shared" si="514"/>
        <v>45,72</v>
      </c>
      <c r="I1076" s="206">
        <f t="shared" si="513"/>
        <v>48.72</v>
      </c>
      <c r="J1076" s="219" t="s">
        <v>2943</v>
      </c>
      <c r="K1076" s="207" t="str">
        <f t="shared" si="511"/>
        <v>865,99</v>
      </c>
      <c r="L1076" s="214">
        <f t="shared" si="512"/>
        <v>866</v>
      </c>
      <c r="M1076" s="209">
        <v>1</v>
      </c>
      <c r="N1076" s="210">
        <v>60</v>
      </c>
      <c r="O1076" s="211">
        <f t="shared" si="506"/>
        <v>926</v>
      </c>
      <c r="P1076" s="212">
        <f t="shared" si="515"/>
        <v>926</v>
      </c>
      <c r="Q1076" s="180"/>
      <c r="R1076" s="180"/>
      <c r="S1076" s="184">
        <v>16</v>
      </c>
      <c r="T1076" s="184">
        <v>25</v>
      </c>
      <c r="U1076" s="184">
        <f t="shared" si="507"/>
        <v>79</v>
      </c>
      <c r="V1076" s="204">
        <f t="shared" si="510"/>
        <v>120</v>
      </c>
    </row>
    <row r="1077" spans="1:22" ht="12">
      <c r="A1077" s="221" t="str">
        <f t="shared" ref="A1077:A1113" si="516">CONCATENATE(B1077,D1077,E1077,C1077)</f>
        <v>LW duble 1 12060Drewnopodobne</v>
      </c>
      <c r="B1077" s="203" t="s">
        <v>90</v>
      </c>
      <c r="C1077" s="168" t="s">
        <v>432</v>
      </c>
      <c r="D1077" s="204">
        <v>120</v>
      </c>
      <c r="E1077" s="182">
        <v>60</v>
      </c>
      <c r="F1077" s="219" t="s">
        <v>2847</v>
      </c>
      <c r="G1077" s="206" t="str">
        <f t="shared" si="508"/>
        <v>45,84</v>
      </c>
      <c r="H1077" s="206" t="str">
        <f t="shared" si="514"/>
        <v>45,84</v>
      </c>
      <c r="I1077" s="206">
        <f>H1077+3</f>
        <v>48.84</v>
      </c>
      <c r="J1077" s="215"/>
      <c r="K1077" s="207">
        <f t="shared" ref="K1077:K1113" si="517">L1003+(L1040-L1003)/2</f>
        <v>764.5</v>
      </c>
      <c r="L1077" s="214">
        <f t="shared" si="512"/>
        <v>765</v>
      </c>
      <c r="M1077" s="209">
        <v>1</v>
      </c>
      <c r="N1077" s="210">
        <v>60</v>
      </c>
      <c r="O1077" s="211">
        <f t="shared" ref="O1077:O1113" si="518">L1077*M1077+N1077</f>
        <v>825</v>
      </c>
      <c r="P1077" s="212">
        <f t="shared" si="515"/>
        <v>825</v>
      </c>
      <c r="Q1077" s="180"/>
      <c r="R1077" s="180"/>
      <c r="S1077" s="184">
        <v>16</v>
      </c>
      <c r="T1077" s="184">
        <v>25</v>
      </c>
      <c r="U1077" s="184">
        <f t="shared" ref="U1077:U1113" si="519">IF(I1077&lt;=$AA$6,$AB$5,IF(I1077&lt;=$AA$16,$AB$7,IF(I1077&lt;=$AA$18,$AB$17,IF(I1077&lt;=$AA$20,AB$19,$AB$21))))</f>
        <v>79</v>
      </c>
      <c r="V1077" s="204">
        <f t="shared" ref="V1077:V1113" si="520">SUM(S1077:U1077)</f>
        <v>120</v>
      </c>
    </row>
    <row r="1078" spans="1:22" ht="12">
      <c r="A1078" s="180" t="str">
        <f t="shared" si="516"/>
        <v>LW duble 2 12060Drewnopodobne</v>
      </c>
      <c r="B1078" s="203" t="s">
        <v>91</v>
      </c>
      <c r="C1078" s="168" t="s">
        <v>432</v>
      </c>
      <c r="D1078" s="204">
        <v>120</v>
      </c>
      <c r="E1078" s="182">
        <v>60</v>
      </c>
      <c r="F1078" s="219" t="s">
        <v>2848</v>
      </c>
      <c r="G1078" s="206" t="str">
        <f t="shared" si="508"/>
        <v>44,36</v>
      </c>
      <c r="H1078" s="206" t="str">
        <f t="shared" si="514"/>
        <v>44,36</v>
      </c>
      <c r="I1078" s="206">
        <f t="shared" ref="I1078" si="521">H1078+3</f>
        <v>47.36</v>
      </c>
      <c r="J1078" s="216"/>
      <c r="K1078" s="207">
        <f t="shared" si="517"/>
        <v>864.5</v>
      </c>
      <c r="L1078" s="214">
        <f t="shared" si="512"/>
        <v>865</v>
      </c>
      <c r="M1078" s="209">
        <v>1</v>
      </c>
      <c r="N1078" s="210">
        <v>60</v>
      </c>
      <c r="O1078" s="211">
        <f t="shared" si="518"/>
        <v>925</v>
      </c>
      <c r="P1078" s="212">
        <f t="shared" si="515"/>
        <v>925</v>
      </c>
      <c r="Q1078" s="180"/>
      <c r="R1078" s="180"/>
      <c r="S1078" s="184">
        <v>16</v>
      </c>
      <c r="T1078" s="184">
        <v>25</v>
      </c>
      <c r="U1078" s="184">
        <f t="shared" si="519"/>
        <v>79</v>
      </c>
      <c r="V1078" s="204">
        <f t="shared" si="520"/>
        <v>120</v>
      </c>
    </row>
    <row r="1079" spans="1:22" ht="12">
      <c r="A1079" s="180" t="str">
        <f t="shared" si="516"/>
        <v>LW duble 312060Drewnopodobne</v>
      </c>
      <c r="B1079" s="203" t="s">
        <v>1750</v>
      </c>
      <c r="C1079" s="168" t="s">
        <v>432</v>
      </c>
      <c r="D1079" s="204">
        <v>120</v>
      </c>
      <c r="E1079" s="182">
        <v>60</v>
      </c>
      <c r="F1079" s="219" t="s">
        <v>2849</v>
      </c>
      <c r="G1079" s="206" t="str">
        <f t="shared" si="508"/>
        <v>50,15</v>
      </c>
      <c r="H1079" s="206" t="str">
        <f t="shared" si="514"/>
        <v>50,15</v>
      </c>
      <c r="I1079" s="206">
        <f t="shared" ref="I1079:I1099" si="522">H1079+3</f>
        <v>53.15</v>
      </c>
      <c r="J1079" s="216"/>
      <c r="K1079" s="207">
        <f t="shared" si="517"/>
        <v>1082</v>
      </c>
      <c r="L1079" s="214">
        <f t="shared" si="512"/>
        <v>1082</v>
      </c>
      <c r="M1079" s="209">
        <v>1</v>
      </c>
      <c r="N1079" s="210">
        <v>60</v>
      </c>
      <c r="O1079" s="211">
        <f t="shared" si="518"/>
        <v>1142</v>
      </c>
      <c r="P1079" s="212">
        <f t="shared" si="515"/>
        <v>1142</v>
      </c>
      <c r="Q1079" s="180"/>
      <c r="R1079" s="180"/>
      <c r="S1079" s="184">
        <v>16</v>
      </c>
      <c r="T1079" s="184">
        <v>25</v>
      </c>
      <c r="U1079" s="184">
        <f t="shared" si="519"/>
        <v>124</v>
      </c>
      <c r="V1079" s="204">
        <f t="shared" si="520"/>
        <v>165</v>
      </c>
    </row>
    <row r="1080" spans="1:22" ht="12">
      <c r="A1080" s="180" t="str">
        <f t="shared" si="516"/>
        <v>LW1 12060Drewnopodobne</v>
      </c>
      <c r="B1080" s="203" t="s">
        <v>93</v>
      </c>
      <c r="C1080" s="168" t="s">
        <v>432</v>
      </c>
      <c r="D1080" s="204">
        <v>120</v>
      </c>
      <c r="E1080" s="182">
        <v>60</v>
      </c>
      <c r="F1080" s="219" t="s">
        <v>2850</v>
      </c>
      <c r="G1080" s="206" t="str">
        <f t="shared" si="508"/>
        <v>33,89</v>
      </c>
      <c r="H1080" s="206" t="str">
        <f t="shared" si="514"/>
        <v>33,89</v>
      </c>
      <c r="I1080" s="206">
        <f t="shared" si="522"/>
        <v>36.89</v>
      </c>
      <c r="J1080" s="216"/>
      <c r="K1080" s="207">
        <f t="shared" si="517"/>
        <v>502.5</v>
      </c>
      <c r="L1080" s="214">
        <f t="shared" si="512"/>
        <v>503</v>
      </c>
      <c r="M1080" s="209">
        <v>1</v>
      </c>
      <c r="N1080" s="210">
        <v>60</v>
      </c>
      <c r="O1080" s="211">
        <f t="shared" si="518"/>
        <v>563</v>
      </c>
      <c r="P1080" s="212">
        <f t="shared" si="515"/>
        <v>563</v>
      </c>
      <c r="Q1080" s="180"/>
      <c r="R1080" s="180"/>
      <c r="S1080" s="184">
        <v>16</v>
      </c>
      <c r="T1080" s="184">
        <v>25</v>
      </c>
      <c r="U1080" s="184">
        <f t="shared" si="519"/>
        <v>69</v>
      </c>
      <c r="V1080" s="204">
        <f t="shared" si="520"/>
        <v>110</v>
      </c>
    </row>
    <row r="1081" spans="1:22" ht="12">
      <c r="A1081" s="180" t="str">
        <f t="shared" si="516"/>
        <v>LW2 12060Drewnopodobne</v>
      </c>
      <c r="B1081" s="203" t="s">
        <v>104</v>
      </c>
      <c r="C1081" s="168" t="s">
        <v>432</v>
      </c>
      <c r="D1081" s="204">
        <v>120</v>
      </c>
      <c r="E1081" s="182">
        <v>60</v>
      </c>
      <c r="F1081" s="219" t="s">
        <v>2851</v>
      </c>
      <c r="G1081" s="206" t="str">
        <f t="shared" si="508"/>
        <v>35,26</v>
      </c>
      <c r="H1081" s="206" t="str">
        <f t="shared" si="514"/>
        <v>35,26</v>
      </c>
      <c r="I1081" s="206">
        <f t="shared" si="522"/>
        <v>38.26</v>
      </c>
      <c r="J1081" s="216"/>
      <c r="K1081" s="207">
        <f t="shared" si="517"/>
        <v>549.5</v>
      </c>
      <c r="L1081" s="214">
        <f t="shared" si="512"/>
        <v>550</v>
      </c>
      <c r="M1081" s="209">
        <v>1</v>
      </c>
      <c r="N1081" s="210">
        <v>60</v>
      </c>
      <c r="O1081" s="211">
        <f t="shared" si="518"/>
        <v>610</v>
      </c>
      <c r="P1081" s="212">
        <f t="shared" si="515"/>
        <v>610</v>
      </c>
      <c r="Q1081" s="180"/>
      <c r="R1081" s="180"/>
      <c r="S1081" s="184">
        <v>16</v>
      </c>
      <c r="T1081" s="184">
        <v>25</v>
      </c>
      <c r="U1081" s="184">
        <f t="shared" si="519"/>
        <v>69</v>
      </c>
      <c r="V1081" s="204">
        <f t="shared" si="520"/>
        <v>110</v>
      </c>
    </row>
    <row r="1082" spans="1:22" ht="12">
      <c r="A1082" s="180" t="str">
        <f t="shared" si="516"/>
        <v>LW3 12060Drewnopodobne</v>
      </c>
      <c r="B1082" s="203" t="s">
        <v>106</v>
      </c>
      <c r="C1082" s="168" t="s">
        <v>432</v>
      </c>
      <c r="D1082" s="204">
        <v>120</v>
      </c>
      <c r="E1082" s="182">
        <v>60</v>
      </c>
      <c r="F1082" s="219" t="s">
        <v>2852</v>
      </c>
      <c r="G1082" s="206" t="str">
        <f t="shared" si="508"/>
        <v>36,57</v>
      </c>
      <c r="H1082" s="206" t="str">
        <f t="shared" si="514"/>
        <v>36,57</v>
      </c>
      <c r="I1082" s="206">
        <f t="shared" si="522"/>
        <v>39.57</v>
      </c>
      <c r="J1082" s="216"/>
      <c r="K1082" s="207">
        <f t="shared" si="517"/>
        <v>573</v>
      </c>
      <c r="L1082" s="214">
        <f t="shared" si="512"/>
        <v>573</v>
      </c>
      <c r="M1082" s="209">
        <v>1</v>
      </c>
      <c r="N1082" s="210">
        <v>60</v>
      </c>
      <c r="O1082" s="211">
        <f t="shared" si="518"/>
        <v>633</v>
      </c>
      <c r="P1082" s="212">
        <f t="shared" si="515"/>
        <v>633</v>
      </c>
      <c r="Q1082" s="180"/>
      <c r="R1082" s="180"/>
      <c r="S1082" s="184">
        <v>16</v>
      </c>
      <c r="T1082" s="184">
        <v>25</v>
      </c>
      <c r="U1082" s="184">
        <f t="shared" si="519"/>
        <v>69</v>
      </c>
      <c r="V1082" s="204">
        <f t="shared" si="520"/>
        <v>110</v>
      </c>
    </row>
    <row r="1083" spans="1:22" ht="12">
      <c r="A1083" s="180" t="str">
        <f t="shared" si="516"/>
        <v>LW4 12060Drewnopodobne</v>
      </c>
      <c r="B1083" s="203" t="s">
        <v>107</v>
      </c>
      <c r="C1083" s="168" t="s">
        <v>432</v>
      </c>
      <c r="D1083" s="204">
        <v>120</v>
      </c>
      <c r="E1083" s="182">
        <v>60</v>
      </c>
      <c r="F1083" s="219" t="s">
        <v>2853</v>
      </c>
      <c r="G1083" s="206" t="str">
        <f t="shared" si="508"/>
        <v>40,24</v>
      </c>
      <c r="H1083" s="206" t="str">
        <f t="shared" si="514"/>
        <v>40,24</v>
      </c>
      <c r="I1083" s="206">
        <f t="shared" si="522"/>
        <v>43.24</v>
      </c>
      <c r="J1083" s="216"/>
      <c r="K1083" s="207">
        <f t="shared" si="517"/>
        <v>651</v>
      </c>
      <c r="L1083" s="214">
        <f t="shared" si="512"/>
        <v>651</v>
      </c>
      <c r="M1083" s="209">
        <v>1</v>
      </c>
      <c r="N1083" s="210">
        <v>60</v>
      </c>
      <c r="O1083" s="211">
        <f t="shared" si="518"/>
        <v>711</v>
      </c>
      <c r="P1083" s="212">
        <f t="shared" si="515"/>
        <v>711</v>
      </c>
      <c r="Q1083" s="180"/>
      <c r="R1083" s="180"/>
      <c r="S1083" s="184">
        <v>16</v>
      </c>
      <c r="T1083" s="184">
        <v>25</v>
      </c>
      <c r="U1083" s="184">
        <f t="shared" si="519"/>
        <v>79</v>
      </c>
      <c r="V1083" s="204">
        <f t="shared" si="520"/>
        <v>120</v>
      </c>
    </row>
    <row r="1084" spans="1:22" ht="12">
      <c r="A1084" s="180" t="str">
        <f t="shared" si="516"/>
        <v>LW5 12060Drewnopodobne</v>
      </c>
      <c r="B1084" s="203" t="s">
        <v>108</v>
      </c>
      <c r="C1084" s="168" t="s">
        <v>432</v>
      </c>
      <c r="D1084" s="204">
        <v>120</v>
      </c>
      <c r="E1084" s="182">
        <v>60</v>
      </c>
      <c r="F1084" s="219" t="s">
        <v>2854</v>
      </c>
      <c r="G1084" s="206" t="str">
        <f t="shared" si="508"/>
        <v>41,23</v>
      </c>
      <c r="H1084" s="206" t="str">
        <f t="shared" si="514"/>
        <v>41,23</v>
      </c>
      <c r="I1084" s="206">
        <f t="shared" si="522"/>
        <v>44.23</v>
      </c>
      <c r="J1084" s="216"/>
      <c r="K1084" s="207">
        <f t="shared" si="517"/>
        <v>687.5</v>
      </c>
      <c r="L1084" s="214">
        <f t="shared" si="512"/>
        <v>688</v>
      </c>
      <c r="M1084" s="209">
        <v>1</v>
      </c>
      <c r="N1084" s="210">
        <v>60</v>
      </c>
      <c r="O1084" s="211">
        <f t="shared" si="518"/>
        <v>748</v>
      </c>
      <c r="P1084" s="212">
        <f t="shared" si="515"/>
        <v>748</v>
      </c>
      <c r="Q1084" s="180"/>
      <c r="R1084" s="180"/>
      <c r="S1084" s="184">
        <v>16</v>
      </c>
      <c r="T1084" s="184">
        <v>25</v>
      </c>
      <c r="U1084" s="184">
        <f t="shared" si="519"/>
        <v>79</v>
      </c>
      <c r="V1084" s="204">
        <f t="shared" si="520"/>
        <v>120</v>
      </c>
    </row>
    <row r="1085" spans="1:22" ht="12">
      <c r="A1085" s="180" t="str">
        <f t="shared" si="516"/>
        <v>LW6 12060Drewnopodobne</v>
      </c>
      <c r="B1085" s="203" t="s">
        <v>109</v>
      </c>
      <c r="C1085" s="168" t="s">
        <v>432</v>
      </c>
      <c r="D1085" s="204">
        <v>120</v>
      </c>
      <c r="E1085" s="182">
        <v>60</v>
      </c>
      <c r="F1085" s="219" t="s">
        <v>9</v>
      </c>
      <c r="G1085" s="206" t="str">
        <f t="shared" si="508"/>
        <v>43,69</v>
      </c>
      <c r="H1085" s="206" t="str">
        <f t="shared" si="514"/>
        <v>43,69</v>
      </c>
      <c r="I1085" s="206">
        <f t="shared" si="522"/>
        <v>46.69</v>
      </c>
      <c r="J1085" s="216"/>
      <c r="K1085" s="207">
        <f t="shared" si="517"/>
        <v>748.5</v>
      </c>
      <c r="L1085" s="214">
        <f t="shared" si="512"/>
        <v>749</v>
      </c>
      <c r="M1085" s="209">
        <v>1</v>
      </c>
      <c r="N1085" s="210">
        <v>60</v>
      </c>
      <c r="O1085" s="211">
        <f t="shared" si="518"/>
        <v>809</v>
      </c>
      <c r="P1085" s="212">
        <f t="shared" si="515"/>
        <v>809</v>
      </c>
      <c r="Q1085" s="180"/>
      <c r="R1085" s="180"/>
      <c r="S1085" s="184">
        <v>16</v>
      </c>
      <c r="T1085" s="184">
        <v>25</v>
      </c>
      <c r="U1085" s="184">
        <f t="shared" si="519"/>
        <v>79</v>
      </c>
      <c r="V1085" s="204">
        <f t="shared" si="520"/>
        <v>120</v>
      </c>
    </row>
    <row r="1086" spans="1:22" ht="12">
      <c r="A1086" s="180" t="str">
        <f t="shared" si="516"/>
        <v>LW7 12060Drewnopodobne</v>
      </c>
      <c r="B1086" s="203" t="s">
        <v>110</v>
      </c>
      <c r="C1086" s="168" t="s">
        <v>432</v>
      </c>
      <c r="D1086" s="204">
        <v>120</v>
      </c>
      <c r="E1086" s="182">
        <v>60</v>
      </c>
      <c r="F1086" s="219" t="s">
        <v>2855</v>
      </c>
      <c r="G1086" s="206" t="str">
        <f t="shared" si="508"/>
        <v>39,45</v>
      </c>
      <c r="H1086" s="206" t="str">
        <f t="shared" si="514"/>
        <v>39,45</v>
      </c>
      <c r="I1086" s="206">
        <f t="shared" si="522"/>
        <v>42.45</v>
      </c>
      <c r="J1086" s="216"/>
      <c r="K1086" s="207">
        <f t="shared" si="517"/>
        <v>650</v>
      </c>
      <c r="L1086" s="214">
        <f t="shared" si="512"/>
        <v>650</v>
      </c>
      <c r="M1086" s="209">
        <v>1</v>
      </c>
      <c r="N1086" s="210">
        <v>60</v>
      </c>
      <c r="O1086" s="211">
        <f t="shared" si="518"/>
        <v>710</v>
      </c>
      <c r="P1086" s="212">
        <f t="shared" si="515"/>
        <v>710</v>
      </c>
      <c r="Q1086" s="180"/>
      <c r="R1086" s="180"/>
      <c r="S1086" s="184">
        <v>16</v>
      </c>
      <c r="T1086" s="184">
        <v>25</v>
      </c>
      <c r="U1086" s="184">
        <f t="shared" si="519"/>
        <v>79</v>
      </c>
      <c r="V1086" s="204">
        <f t="shared" si="520"/>
        <v>120</v>
      </c>
    </row>
    <row r="1087" spans="1:22" ht="12">
      <c r="A1087" s="180" t="str">
        <f t="shared" si="516"/>
        <v>LW8 12060Drewnopodobne</v>
      </c>
      <c r="B1087" s="203" t="s">
        <v>111</v>
      </c>
      <c r="C1087" s="168" t="s">
        <v>432</v>
      </c>
      <c r="D1087" s="204">
        <v>120</v>
      </c>
      <c r="E1087" s="182">
        <v>60</v>
      </c>
      <c r="F1087" s="219" t="s">
        <v>2036</v>
      </c>
      <c r="G1087" s="206" t="str">
        <f t="shared" si="508"/>
        <v>41,92</v>
      </c>
      <c r="H1087" s="206" t="str">
        <f t="shared" si="514"/>
        <v>41,92</v>
      </c>
      <c r="I1087" s="206">
        <f t="shared" si="522"/>
        <v>44.92</v>
      </c>
      <c r="J1087" s="216"/>
      <c r="K1087" s="207">
        <f t="shared" si="517"/>
        <v>711</v>
      </c>
      <c r="L1087" s="214">
        <f t="shared" si="512"/>
        <v>711</v>
      </c>
      <c r="M1087" s="209">
        <v>1</v>
      </c>
      <c r="N1087" s="210">
        <v>60</v>
      </c>
      <c r="O1087" s="211">
        <f t="shared" si="518"/>
        <v>771</v>
      </c>
      <c r="P1087" s="212">
        <f t="shared" si="515"/>
        <v>771</v>
      </c>
      <c r="Q1087" s="180"/>
      <c r="R1087" s="180"/>
      <c r="S1087" s="184">
        <v>16</v>
      </c>
      <c r="T1087" s="184">
        <v>25</v>
      </c>
      <c r="U1087" s="184">
        <f t="shared" si="519"/>
        <v>79</v>
      </c>
      <c r="V1087" s="204">
        <f t="shared" si="520"/>
        <v>120</v>
      </c>
    </row>
    <row r="1088" spans="1:22" ht="12">
      <c r="A1088" s="180" t="str">
        <f t="shared" si="516"/>
        <v>LW9 12060Drewnopodobne</v>
      </c>
      <c r="B1088" s="203" t="s">
        <v>112</v>
      </c>
      <c r="C1088" s="168" t="s">
        <v>432</v>
      </c>
      <c r="D1088" s="204">
        <v>120</v>
      </c>
      <c r="E1088" s="182">
        <v>60</v>
      </c>
      <c r="F1088" s="219" t="s">
        <v>2856</v>
      </c>
      <c r="G1088" s="206" t="str">
        <f t="shared" si="508"/>
        <v>41,98</v>
      </c>
      <c r="H1088" s="206" t="str">
        <f t="shared" si="514"/>
        <v>41,98</v>
      </c>
      <c r="I1088" s="206">
        <f t="shared" si="522"/>
        <v>44.98</v>
      </c>
      <c r="J1088" s="216"/>
      <c r="K1088" s="207">
        <f t="shared" si="517"/>
        <v>760</v>
      </c>
      <c r="L1088" s="214">
        <f t="shared" si="512"/>
        <v>760</v>
      </c>
      <c r="M1088" s="209">
        <v>1</v>
      </c>
      <c r="N1088" s="210">
        <v>60</v>
      </c>
      <c r="O1088" s="211">
        <f t="shared" si="518"/>
        <v>820</v>
      </c>
      <c r="P1088" s="212">
        <f t="shared" si="515"/>
        <v>820</v>
      </c>
      <c r="Q1088" s="180"/>
      <c r="R1088" s="180"/>
      <c r="S1088" s="184">
        <v>16</v>
      </c>
      <c r="T1088" s="184">
        <v>25</v>
      </c>
      <c r="U1088" s="184">
        <f t="shared" si="519"/>
        <v>79</v>
      </c>
      <c r="V1088" s="204">
        <f t="shared" si="520"/>
        <v>120</v>
      </c>
    </row>
    <row r="1089" spans="1:22" ht="12">
      <c r="A1089" s="180" t="str">
        <f t="shared" si="516"/>
        <v>LW10 12060Drewnopodobne</v>
      </c>
      <c r="B1089" s="203" t="s">
        <v>94</v>
      </c>
      <c r="C1089" s="168" t="s">
        <v>432</v>
      </c>
      <c r="D1089" s="204">
        <v>120</v>
      </c>
      <c r="E1089" s="182">
        <v>60</v>
      </c>
      <c r="F1089" s="219" t="s">
        <v>2857</v>
      </c>
      <c r="G1089" s="206" t="str">
        <f t="shared" si="508"/>
        <v>44,44</v>
      </c>
      <c r="H1089" s="206" t="str">
        <f t="shared" si="514"/>
        <v>44,44</v>
      </c>
      <c r="I1089" s="206">
        <f t="shared" si="522"/>
        <v>47.44</v>
      </c>
      <c r="J1089" s="216"/>
      <c r="K1089" s="207">
        <f t="shared" si="517"/>
        <v>821.5</v>
      </c>
      <c r="L1089" s="214">
        <f t="shared" si="512"/>
        <v>822</v>
      </c>
      <c r="M1089" s="209">
        <v>1</v>
      </c>
      <c r="N1089" s="210">
        <v>60</v>
      </c>
      <c r="O1089" s="211">
        <f t="shared" si="518"/>
        <v>882</v>
      </c>
      <c r="P1089" s="212">
        <f t="shared" si="515"/>
        <v>882</v>
      </c>
      <c r="Q1089" s="180"/>
      <c r="R1089" s="180"/>
      <c r="S1089" s="184">
        <v>16</v>
      </c>
      <c r="T1089" s="184">
        <v>25</v>
      </c>
      <c r="U1089" s="184">
        <f t="shared" si="519"/>
        <v>79</v>
      </c>
      <c r="V1089" s="204">
        <f t="shared" si="520"/>
        <v>120</v>
      </c>
    </row>
    <row r="1090" spans="1:22" ht="12">
      <c r="A1090" s="180" t="str">
        <f t="shared" si="516"/>
        <v>LW11 12060Drewnopodobne</v>
      </c>
      <c r="B1090" s="203" t="s">
        <v>95</v>
      </c>
      <c r="C1090" s="168" t="s">
        <v>432</v>
      </c>
      <c r="D1090" s="204">
        <v>120</v>
      </c>
      <c r="E1090" s="182">
        <v>60</v>
      </c>
      <c r="F1090" s="219" t="s">
        <v>2361</v>
      </c>
      <c r="G1090" s="206" t="str">
        <f t="shared" si="508"/>
        <v>45,45</v>
      </c>
      <c r="H1090" s="206" t="str">
        <f t="shared" si="514"/>
        <v>45,45</v>
      </c>
      <c r="I1090" s="206">
        <f t="shared" si="522"/>
        <v>48.45</v>
      </c>
      <c r="J1090" s="216"/>
      <c r="K1090" s="207">
        <f t="shared" si="517"/>
        <v>705</v>
      </c>
      <c r="L1090" s="214">
        <f t="shared" si="512"/>
        <v>705</v>
      </c>
      <c r="M1090" s="209">
        <v>1</v>
      </c>
      <c r="N1090" s="210">
        <v>60</v>
      </c>
      <c r="O1090" s="211">
        <f t="shared" si="518"/>
        <v>765</v>
      </c>
      <c r="P1090" s="212">
        <f t="shared" si="515"/>
        <v>765</v>
      </c>
      <c r="Q1090" s="180"/>
      <c r="R1090" s="180"/>
      <c r="S1090" s="184">
        <v>16</v>
      </c>
      <c r="T1090" s="184">
        <v>25</v>
      </c>
      <c r="U1090" s="184">
        <f t="shared" si="519"/>
        <v>79</v>
      </c>
      <c r="V1090" s="204">
        <f t="shared" si="520"/>
        <v>120</v>
      </c>
    </row>
    <row r="1091" spans="1:22" ht="12">
      <c r="A1091" s="180" t="str">
        <f t="shared" si="516"/>
        <v>LW12 12060Drewnopodobne</v>
      </c>
      <c r="B1091" s="203" t="s">
        <v>96</v>
      </c>
      <c r="C1091" s="168" t="s">
        <v>432</v>
      </c>
      <c r="D1091" s="204">
        <v>120</v>
      </c>
      <c r="E1091" s="182">
        <v>60</v>
      </c>
      <c r="F1091" s="219" t="s">
        <v>2858</v>
      </c>
      <c r="G1091" s="206" t="str">
        <f t="shared" si="508"/>
        <v>47,91</v>
      </c>
      <c r="H1091" s="206" t="str">
        <f t="shared" si="514"/>
        <v>47,91</v>
      </c>
      <c r="I1091" s="206">
        <f t="shared" si="522"/>
        <v>50.91</v>
      </c>
      <c r="J1091" s="216"/>
      <c r="K1091" s="207">
        <f t="shared" si="517"/>
        <v>804</v>
      </c>
      <c r="L1091" s="214">
        <f t="shared" si="512"/>
        <v>804</v>
      </c>
      <c r="M1091" s="209">
        <v>1</v>
      </c>
      <c r="N1091" s="210">
        <v>60</v>
      </c>
      <c r="O1091" s="211">
        <f t="shared" si="518"/>
        <v>864</v>
      </c>
      <c r="P1091" s="212">
        <f t="shared" si="515"/>
        <v>864</v>
      </c>
      <c r="Q1091" s="180"/>
      <c r="R1091" s="180"/>
      <c r="S1091" s="184">
        <v>16</v>
      </c>
      <c r="T1091" s="184">
        <v>25</v>
      </c>
      <c r="U1091" s="184">
        <f t="shared" si="519"/>
        <v>124</v>
      </c>
      <c r="V1091" s="204">
        <f t="shared" si="520"/>
        <v>165</v>
      </c>
    </row>
    <row r="1092" spans="1:22" ht="12">
      <c r="A1092" s="180" t="str">
        <f t="shared" si="516"/>
        <v>LW13 12060Drewnopodobne</v>
      </c>
      <c r="B1092" s="203" t="s">
        <v>97</v>
      </c>
      <c r="C1092" s="168" t="s">
        <v>432</v>
      </c>
      <c r="D1092" s="204">
        <v>120</v>
      </c>
      <c r="E1092" s="182">
        <v>60</v>
      </c>
      <c r="F1092" s="219" t="s">
        <v>2662</v>
      </c>
      <c r="G1092" s="206" t="str">
        <f t="shared" si="508"/>
        <v>47,24</v>
      </c>
      <c r="H1092" s="206" t="str">
        <f t="shared" si="514"/>
        <v>47,24</v>
      </c>
      <c r="I1092" s="206">
        <f t="shared" si="522"/>
        <v>50.24</v>
      </c>
      <c r="J1092" s="216"/>
      <c r="K1092" s="207">
        <f t="shared" si="517"/>
        <v>808</v>
      </c>
      <c r="L1092" s="214">
        <f t="shared" si="512"/>
        <v>808</v>
      </c>
      <c r="M1092" s="209">
        <v>1</v>
      </c>
      <c r="N1092" s="210">
        <v>60</v>
      </c>
      <c r="O1092" s="211">
        <f t="shared" si="518"/>
        <v>868</v>
      </c>
      <c r="P1092" s="212">
        <f t="shared" si="515"/>
        <v>868</v>
      </c>
      <c r="Q1092" s="180"/>
      <c r="R1092" s="180"/>
      <c r="S1092" s="184">
        <v>16</v>
      </c>
      <c r="T1092" s="184">
        <v>25</v>
      </c>
      <c r="U1092" s="184">
        <f t="shared" si="519"/>
        <v>124</v>
      </c>
      <c r="V1092" s="204">
        <f t="shared" si="520"/>
        <v>165</v>
      </c>
    </row>
    <row r="1093" spans="1:22" ht="12">
      <c r="A1093" s="180" t="str">
        <f t="shared" si="516"/>
        <v>LW14 12060Drewnopodobne</v>
      </c>
      <c r="B1093" s="203" t="s">
        <v>98</v>
      </c>
      <c r="C1093" s="168" t="s">
        <v>432</v>
      </c>
      <c r="D1093" s="204">
        <v>120</v>
      </c>
      <c r="E1093" s="182">
        <v>60</v>
      </c>
      <c r="F1093" s="219" t="s">
        <v>49</v>
      </c>
      <c r="G1093" s="206" t="str">
        <f t="shared" si="508"/>
        <v>49,7</v>
      </c>
      <c r="H1093" s="206" t="str">
        <f t="shared" ref="H1093" si="523">MID(G1093,1,5)</f>
        <v>49,7</v>
      </c>
      <c r="I1093" s="206">
        <f t="shared" si="522"/>
        <v>52.7</v>
      </c>
      <c r="J1093" s="216"/>
      <c r="K1093" s="207">
        <f t="shared" si="517"/>
        <v>891.5</v>
      </c>
      <c r="L1093" s="214">
        <f t="shared" si="512"/>
        <v>892</v>
      </c>
      <c r="M1093" s="209">
        <v>1</v>
      </c>
      <c r="N1093" s="210">
        <v>60</v>
      </c>
      <c r="O1093" s="211">
        <f t="shared" si="518"/>
        <v>952</v>
      </c>
      <c r="P1093" s="212">
        <f t="shared" si="515"/>
        <v>952</v>
      </c>
      <c r="Q1093" s="180"/>
      <c r="R1093" s="180"/>
      <c r="S1093" s="184">
        <v>16</v>
      </c>
      <c r="T1093" s="184">
        <v>25</v>
      </c>
      <c r="U1093" s="184">
        <f t="shared" si="519"/>
        <v>124</v>
      </c>
      <c r="V1093" s="204">
        <f t="shared" si="520"/>
        <v>165</v>
      </c>
    </row>
    <row r="1094" spans="1:22" ht="12">
      <c r="A1094" s="180" t="str">
        <f t="shared" si="516"/>
        <v>LW15 12060Drewnopodobne</v>
      </c>
      <c r="B1094" s="203" t="s">
        <v>99</v>
      </c>
      <c r="C1094" s="168" t="s">
        <v>432</v>
      </c>
      <c r="D1094" s="204">
        <v>120</v>
      </c>
      <c r="E1094" s="182">
        <v>60</v>
      </c>
      <c r="F1094" s="219" t="s">
        <v>2859</v>
      </c>
      <c r="G1094" s="206" t="str">
        <f t="shared" si="508"/>
        <v>44,69</v>
      </c>
      <c r="H1094" s="206" t="str">
        <f t="shared" ref="H1094" si="524">MID(G1094,1,5)</f>
        <v>44,69</v>
      </c>
      <c r="I1094" s="206">
        <f t="shared" si="522"/>
        <v>47.69</v>
      </c>
      <c r="J1094" s="216"/>
      <c r="K1094" s="207">
        <f t="shared" si="517"/>
        <v>668</v>
      </c>
      <c r="L1094" s="214">
        <f t="shared" si="512"/>
        <v>668</v>
      </c>
      <c r="M1094" s="209">
        <v>1</v>
      </c>
      <c r="N1094" s="210">
        <v>60</v>
      </c>
      <c r="O1094" s="211">
        <f t="shared" si="518"/>
        <v>728</v>
      </c>
      <c r="P1094" s="212">
        <f t="shared" si="515"/>
        <v>728</v>
      </c>
      <c r="Q1094" s="180"/>
      <c r="R1094" s="180"/>
      <c r="S1094" s="184">
        <v>16</v>
      </c>
      <c r="T1094" s="184">
        <v>25</v>
      </c>
      <c r="U1094" s="184">
        <f t="shared" si="519"/>
        <v>79</v>
      </c>
      <c r="V1094" s="204">
        <f t="shared" si="520"/>
        <v>120</v>
      </c>
    </row>
    <row r="1095" spans="1:22" ht="12">
      <c r="A1095" s="180" t="str">
        <f t="shared" si="516"/>
        <v>LW16 12060Drewnopodobne</v>
      </c>
      <c r="B1095" s="203" t="s">
        <v>100</v>
      </c>
      <c r="C1095" s="168" t="s">
        <v>432</v>
      </c>
      <c r="D1095" s="204">
        <v>120</v>
      </c>
      <c r="E1095" s="182">
        <v>60</v>
      </c>
      <c r="F1095" s="219" t="s">
        <v>2860</v>
      </c>
      <c r="G1095" s="206" t="str">
        <f t="shared" si="508"/>
        <v>47,18</v>
      </c>
      <c r="H1095" s="206" t="str">
        <f t="shared" ref="H1095" si="525">MID(G1095,1,5)</f>
        <v>47,18</v>
      </c>
      <c r="I1095" s="206">
        <f t="shared" si="522"/>
        <v>50.18</v>
      </c>
      <c r="J1095" s="216"/>
      <c r="K1095" s="207">
        <f t="shared" si="517"/>
        <v>797</v>
      </c>
      <c r="L1095" s="214">
        <f t="shared" si="512"/>
        <v>797</v>
      </c>
      <c r="M1095" s="209">
        <v>1</v>
      </c>
      <c r="N1095" s="210">
        <v>60</v>
      </c>
      <c r="O1095" s="211">
        <f t="shared" si="518"/>
        <v>857</v>
      </c>
      <c r="P1095" s="212">
        <f t="shared" si="515"/>
        <v>857</v>
      </c>
      <c r="Q1095" s="180"/>
      <c r="R1095" s="180"/>
      <c r="S1095" s="184">
        <v>16</v>
      </c>
      <c r="T1095" s="184">
        <v>25</v>
      </c>
      <c r="U1095" s="184">
        <f t="shared" si="519"/>
        <v>124</v>
      </c>
      <c r="V1095" s="204">
        <f t="shared" si="520"/>
        <v>165</v>
      </c>
    </row>
    <row r="1096" spans="1:22" ht="12">
      <c r="A1096" s="180" t="str">
        <f t="shared" si="516"/>
        <v>LW17 12060Drewnopodobne</v>
      </c>
      <c r="B1096" s="203" t="s">
        <v>101</v>
      </c>
      <c r="C1096" s="168" t="s">
        <v>432</v>
      </c>
      <c r="D1096" s="204">
        <v>120</v>
      </c>
      <c r="E1096" s="182">
        <v>60</v>
      </c>
      <c r="F1096" s="219" t="s">
        <v>1736</v>
      </c>
      <c r="G1096" s="206" t="str">
        <f t="shared" si="508"/>
        <v>48,07</v>
      </c>
      <c r="H1096" s="206" t="str">
        <f t="shared" ref="H1096" si="526">MID(G1096,1,5)</f>
        <v>48,07</v>
      </c>
      <c r="I1096" s="206">
        <f t="shared" si="522"/>
        <v>51.07</v>
      </c>
      <c r="J1096" s="216"/>
      <c r="K1096" s="207">
        <f t="shared" si="517"/>
        <v>881.5</v>
      </c>
      <c r="L1096" s="214">
        <f t="shared" si="512"/>
        <v>882</v>
      </c>
      <c r="M1096" s="209">
        <v>1</v>
      </c>
      <c r="N1096" s="210">
        <v>60</v>
      </c>
      <c r="O1096" s="211">
        <f t="shared" si="518"/>
        <v>942</v>
      </c>
      <c r="P1096" s="212">
        <f t="shared" si="515"/>
        <v>942</v>
      </c>
      <c r="Q1096" s="180"/>
      <c r="R1096" s="180"/>
      <c r="S1096" s="184">
        <v>16</v>
      </c>
      <c r="T1096" s="184">
        <v>25</v>
      </c>
      <c r="U1096" s="184">
        <f t="shared" si="519"/>
        <v>124</v>
      </c>
      <c r="V1096" s="204">
        <f t="shared" si="520"/>
        <v>165</v>
      </c>
    </row>
    <row r="1097" spans="1:22" ht="12">
      <c r="A1097" s="180" t="str">
        <f t="shared" si="516"/>
        <v>LW18 12060Drewnopodobne</v>
      </c>
      <c r="B1097" s="203" t="s">
        <v>102</v>
      </c>
      <c r="C1097" s="168" t="s">
        <v>432</v>
      </c>
      <c r="D1097" s="204">
        <v>120</v>
      </c>
      <c r="E1097" s="182">
        <v>60</v>
      </c>
      <c r="F1097" s="219" t="s">
        <v>50</v>
      </c>
      <c r="G1097" s="206" t="str">
        <f t="shared" si="508"/>
        <v>50,53</v>
      </c>
      <c r="H1097" s="206" t="str">
        <f t="shared" ref="H1097" si="527">MID(G1097,1,5)</f>
        <v>50,53</v>
      </c>
      <c r="I1097" s="206">
        <f t="shared" si="522"/>
        <v>53.53</v>
      </c>
      <c r="J1097" s="216"/>
      <c r="K1097" s="207">
        <f t="shared" si="517"/>
        <v>930</v>
      </c>
      <c r="L1097" s="214">
        <f t="shared" si="512"/>
        <v>930</v>
      </c>
      <c r="M1097" s="209">
        <v>1</v>
      </c>
      <c r="N1097" s="210">
        <v>60</v>
      </c>
      <c r="O1097" s="211">
        <f t="shared" si="518"/>
        <v>990</v>
      </c>
      <c r="P1097" s="212">
        <f t="shared" si="515"/>
        <v>990</v>
      </c>
      <c r="Q1097" s="180"/>
      <c r="R1097" s="180"/>
      <c r="S1097" s="184">
        <v>16</v>
      </c>
      <c r="T1097" s="184">
        <v>25</v>
      </c>
      <c r="U1097" s="184">
        <f t="shared" si="519"/>
        <v>124</v>
      </c>
      <c r="V1097" s="204">
        <f t="shared" si="520"/>
        <v>165</v>
      </c>
    </row>
    <row r="1098" spans="1:22" ht="12">
      <c r="A1098" s="180" t="str">
        <f t="shared" si="516"/>
        <v>LW19 12060Drewnopodobne</v>
      </c>
      <c r="B1098" s="203" t="s">
        <v>103</v>
      </c>
      <c r="C1098" s="168" t="s">
        <v>432</v>
      </c>
      <c r="D1098" s="204">
        <v>120</v>
      </c>
      <c r="E1098" s="182">
        <v>60</v>
      </c>
      <c r="F1098" s="219" t="s">
        <v>75</v>
      </c>
      <c r="G1098" s="206" t="str">
        <f t="shared" si="508"/>
        <v>45,56</v>
      </c>
      <c r="H1098" s="206" t="str">
        <f t="shared" ref="H1098" si="528">MID(G1098,1,5)</f>
        <v>45,56</v>
      </c>
      <c r="I1098" s="206">
        <f t="shared" si="522"/>
        <v>48.56</v>
      </c>
      <c r="J1098" s="216"/>
      <c r="K1098" s="207">
        <f t="shared" si="517"/>
        <v>749</v>
      </c>
      <c r="L1098" s="214">
        <f t="shared" si="512"/>
        <v>749</v>
      </c>
      <c r="M1098" s="209">
        <v>1</v>
      </c>
      <c r="N1098" s="210">
        <v>60</v>
      </c>
      <c r="O1098" s="211">
        <f t="shared" si="518"/>
        <v>809</v>
      </c>
      <c r="P1098" s="212">
        <f t="shared" si="515"/>
        <v>809</v>
      </c>
      <c r="Q1098" s="180"/>
      <c r="R1098" s="180"/>
      <c r="S1098" s="184">
        <v>16</v>
      </c>
      <c r="T1098" s="184">
        <v>25</v>
      </c>
      <c r="U1098" s="184">
        <f t="shared" si="519"/>
        <v>79</v>
      </c>
      <c r="V1098" s="204">
        <f t="shared" si="520"/>
        <v>120</v>
      </c>
    </row>
    <row r="1099" spans="1:22" ht="12">
      <c r="A1099" s="180" t="str">
        <f t="shared" si="516"/>
        <v>LW20 12060Drewnopodobne</v>
      </c>
      <c r="B1099" s="203" t="s">
        <v>105</v>
      </c>
      <c r="C1099" s="168" t="s">
        <v>432</v>
      </c>
      <c r="D1099" s="204">
        <v>120</v>
      </c>
      <c r="E1099" s="182">
        <v>60</v>
      </c>
      <c r="F1099" s="219" t="s">
        <v>51</v>
      </c>
      <c r="G1099" s="206" t="str">
        <f t="shared" si="508"/>
        <v>48,05</v>
      </c>
      <c r="H1099" s="206" t="str">
        <f t="shared" ref="H1099" si="529">MID(G1099,1,5)</f>
        <v>48,05</v>
      </c>
      <c r="I1099" s="206">
        <f t="shared" si="522"/>
        <v>51.05</v>
      </c>
      <c r="J1099" s="216"/>
      <c r="K1099" s="207">
        <f t="shared" si="517"/>
        <v>832.5</v>
      </c>
      <c r="L1099" s="214">
        <f t="shared" si="512"/>
        <v>833</v>
      </c>
      <c r="M1099" s="209">
        <v>1</v>
      </c>
      <c r="N1099" s="210">
        <v>60</v>
      </c>
      <c r="O1099" s="211">
        <f t="shared" si="518"/>
        <v>893</v>
      </c>
      <c r="P1099" s="212">
        <f t="shared" si="515"/>
        <v>893</v>
      </c>
      <c r="Q1099" s="180"/>
      <c r="R1099" s="180"/>
      <c r="S1099" s="184">
        <v>16</v>
      </c>
      <c r="T1099" s="184">
        <v>25</v>
      </c>
      <c r="U1099" s="184">
        <f t="shared" si="519"/>
        <v>124</v>
      </c>
      <c r="V1099" s="204">
        <f t="shared" si="520"/>
        <v>165</v>
      </c>
    </row>
    <row r="1100" spans="1:22" ht="12">
      <c r="A1100" s="180" t="str">
        <f t="shared" si="516"/>
        <v>LW2512060Drewnopodobne</v>
      </c>
      <c r="B1100" s="217" t="s">
        <v>559</v>
      </c>
      <c r="C1100" s="168" t="s">
        <v>432</v>
      </c>
      <c r="D1100" s="204">
        <v>120</v>
      </c>
      <c r="E1100" s="182">
        <v>60</v>
      </c>
      <c r="F1100" s="219" t="s">
        <v>2861</v>
      </c>
      <c r="G1100" s="206" t="str">
        <f t="shared" si="508"/>
        <v>37,04</v>
      </c>
      <c r="H1100" s="206" t="str">
        <f t="shared" ref="H1100" si="530">MID(G1100,1,5)</f>
        <v>37,04</v>
      </c>
      <c r="I1100" s="206">
        <f t="shared" ref="I1100:I1113" si="531">H1100+3</f>
        <v>40.04</v>
      </c>
      <c r="J1100" s="216"/>
      <c r="K1100" s="207">
        <f t="shared" si="517"/>
        <v>657.5</v>
      </c>
      <c r="L1100" s="214">
        <f t="shared" si="512"/>
        <v>658</v>
      </c>
      <c r="M1100" s="209">
        <v>1</v>
      </c>
      <c r="N1100" s="210">
        <v>60</v>
      </c>
      <c r="O1100" s="211">
        <f t="shared" si="518"/>
        <v>718</v>
      </c>
      <c r="P1100" s="212">
        <f t="shared" si="515"/>
        <v>718</v>
      </c>
      <c r="Q1100" s="180"/>
      <c r="R1100" s="180"/>
      <c r="S1100" s="184">
        <v>16</v>
      </c>
      <c r="T1100" s="184">
        <v>25</v>
      </c>
      <c r="U1100" s="184">
        <f t="shared" si="519"/>
        <v>79</v>
      </c>
      <c r="V1100" s="204">
        <f t="shared" si="520"/>
        <v>120</v>
      </c>
    </row>
    <row r="1101" spans="1:22" ht="12">
      <c r="A1101" s="180" t="str">
        <f t="shared" si="516"/>
        <v>LW2612060Drewnopodobne</v>
      </c>
      <c r="B1101" s="217" t="s">
        <v>560</v>
      </c>
      <c r="C1101" s="168" t="s">
        <v>432</v>
      </c>
      <c r="D1101" s="204">
        <v>120</v>
      </c>
      <c r="E1101" s="182">
        <v>60</v>
      </c>
      <c r="F1101" s="219" t="s">
        <v>2862</v>
      </c>
      <c r="G1101" s="206" t="str">
        <f t="shared" si="508"/>
        <v>39,51</v>
      </c>
      <c r="H1101" s="206" t="str">
        <f t="shared" ref="H1101" si="532">MID(G1101,1,5)</f>
        <v>39,51</v>
      </c>
      <c r="I1101" s="206">
        <f t="shared" si="531"/>
        <v>42.51</v>
      </c>
      <c r="J1101" s="216"/>
      <c r="K1101" s="207">
        <f t="shared" si="517"/>
        <v>774</v>
      </c>
      <c r="L1101" s="214">
        <f t="shared" si="512"/>
        <v>774</v>
      </c>
      <c r="M1101" s="209">
        <v>1</v>
      </c>
      <c r="N1101" s="210">
        <v>60</v>
      </c>
      <c r="O1101" s="211">
        <f t="shared" si="518"/>
        <v>834</v>
      </c>
      <c r="P1101" s="212">
        <f t="shared" si="515"/>
        <v>834</v>
      </c>
      <c r="Q1101" s="180"/>
      <c r="R1101" s="180"/>
      <c r="S1101" s="184">
        <v>16</v>
      </c>
      <c r="T1101" s="184">
        <v>25</v>
      </c>
      <c r="U1101" s="184">
        <f t="shared" si="519"/>
        <v>79</v>
      </c>
      <c r="V1101" s="204">
        <f t="shared" si="520"/>
        <v>120</v>
      </c>
    </row>
    <row r="1102" spans="1:22" ht="12">
      <c r="A1102" s="180" t="str">
        <f t="shared" si="516"/>
        <v>LW2712060Drewnopodobne</v>
      </c>
      <c r="B1102" s="217" t="s">
        <v>1738</v>
      </c>
      <c r="C1102" s="168" t="s">
        <v>432</v>
      </c>
      <c r="D1102" s="204">
        <v>120</v>
      </c>
      <c r="E1102" s="182">
        <v>60</v>
      </c>
      <c r="F1102" s="219" t="s">
        <v>2863</v>
      </c>
      <c r="G1102" s="206" t="str">
        <f t="shared" si="508"/>
        <v>40,54</v>
      </c>
      <c r="H1102" s="206" t="str">
        <f t="shared" ref="H1102" si="533">MID(G1102,1,5)</f>
        <v>40,54</v>
      </c>
      <c r="I1102" s="206">
        <f t="shared" si="531"/>
        <v>43.54</v>
      </c>
      <c r="J1102" s="216"/>
      <c r="K1102" s="207">
        <f t="shared" si="517"/>
        <v>750</v>
      </c>
      <c r="L1102" s="214">
        <f t="shared" si="512"/>
        <v>750</v>
      </c>
      <c r="M1102" s="209">
        <v>1</v>
      </c>
      <c r="N1102" s="210">
        <v>60</v>
      </c>
      <c r="O1102" s="211">
        <f t="shared" si="518"/>
        <v>810</v>
      </c>
      <c r="P1102" s="212">
        <f t="shared" si="515"/>
        <v>810</v>
      </c>
      <c r="Q1102" s="180"/>
      <c r="R1102" s="180"/>
      <c r="S1102" s="184">
        <v>16</v>
      </c>
      <c r="T1102" s="184">
        <v>25</v>
      </c>
      <c r="U1102" s="184">
        <f t="shared" si="519"/>
        <v>79</v>
      </c>
      <c r="V1102" s="204">
        <f t="shared" si="520"/>
        <v>120</v>
      </c>
    </row>
    <row r="1103" spans="1:22" ht="12">
      <c r="A1103" s="180" t="str">
        <f t="shared" si="516"/>
        <v>LW2812060Drewnopodobne</v>
      </c>
      <c r="B1103" s="217" t="s">
        <v>1739</v>
      </c>
      <c r="C1103" s="168" t="s">
        <v>432</v>
      </c>
      <c r="D1103" s="204">
        <v>120</v>
      </c>
      <c r="E1103" s="182">
        <v>60</v>
      </c>
      <c r="F1103" s="219" t="s">
        <v>2864</v>
      </c>
      <c r="G1103" s="206" t="str">
        <f t="shared" si="508"/>
        <v>43,15</v>
      </c>
      <c r="H1103" s="206" t="str">
        <f t="shared" ref="H1103" si="534">MID(G1103,1,5)</f>
        <v>43,15</v>
      </c>
      <c r="I1103" s="206">
        <f t="shared" si="531"/>
        <v>46.15</v>
      </c>
      <c r="J1103" s="216"/>
      <c r="K1103" s="207">
        <f t="shared" si="517"/>
        <v>886.5</v>
      </c>
      <c r="L1103" s="214">
        <f t="shared" si="512"/>
        <v>887</v>
      </c>
      <c r="M1103" s="209">
        <v>1</v>
      </c>
      <c r="N1103" s="210">
        <v>60</v>
      </c>
      <c r="O1103" s="211">
        <f t="shared" si="518"/>
        <v>947</v>
      </c>
      <c r="P1103" s="212">
        <f t="shared" si="515"/>
        <v>947</v>
      </c>
      <c r="Q1103" s="180"/>
      <c r="R1103" s="180"/>
      <c r="S1103" s="184">
        <v>16</v>
      </c>
      <c r="T1103" s="184">
        <v>25</v>
      </c>
      <c r="U1103" s="184">
        <f t="shared" si="519"/>
        <v>79</v>
      </c>
      <c r="V1103" s="204">
        <f t="shared" si="520"/>
        <v>120</v>
      </c>
    </row>
    <row r="1104" spans="1:22" ht="12">
      <c r="A1104" s="180" t="str">
        <f t="shared" si="516"/>
        <v>LW2912060Drewnopodobne</v>
      </c>
      <c r="B1104" s="217" t="s">
        <v>1740</v>
      </c>
      <c r="C1104" s="168" t="s">
        <v>432</v>
      </c>
      <c r="D1104" s="204">
        <v>120</v>
      </c>
      <c r="E1104" s="182">
        <v>60</v>
      </c>
      <c r="F1104" s="219" t="s">
        <v>2865</v>
      </c>
      <c r="G1104" s="206" t="str">
        <f t="shared" ref="G1104:G1113" si="535">LEFT(F1104,FIND("kg",F1104)-2)</f>
        <v>46,41</v>
      </c>
      <c r="H1104" s="206" t="str">
        <f t="shared" ref="H1104" si="536">MID(G1104,1,5)</f>
        <v>46,41</v>
      </c>
      <c r="I1104" s="206">
        <f t="shared" si="531"/>
        <v>49.41</v>
      </c>
      <c r="J1104" s="216"/>
      <c r="K1104" s="207">
        <f t="shared" si="517"/>
        <v>831</v>
      </c>
      <c r="L1104" s="214">
        <f t="shared" si="512"/>
        <v>831</v>
      </c>
      <c r="M1104" s="209">
        <v>1</v>
      </c>
      <c r="N1104" s="210">
        <v>60</v>
      </c>
      <c r="O1104" s="211">
        <f t="shared" si="518"/>
        <v>891</v>
      </c>
      <c r="P1104" s="212">
        <f t="shared" si="515"/>
        <v>891</v>
      </c>
      <c r="Q1104" s="180"/>
      <c r="R1104" s="180"/>
      <c r="S1104" s="184">
        <v>16</v>
      </c>
      <c r="T1104" s="184">
        <v>25</v>
      </c>
      <c r="U1104" s="184">
        <f t="shared" si="519"/>
        <v>79</v>
      </c>
      <c r="V1104" s="204">
        <f t="shared" si="520"/>
        <v>120</v>
      </c>
    </row>
    <row r="1105" spans="1:35" ht="12">
      <c r="A1105" s="180" t="str">
        <f t="shared" si="516"/>
        <v>LW3012060Drewnopodobne</v>
      </c>
      <c r="B1105" s="217" t="s">
        <v>1742</v>
      </c>
      <c r="C1105" s="168" t="s">
        <v>432</v>
      </c>
      <c r="D1105" s="204">
        <v>120</v>
      </c>
      <c r="E1105" s="182">
        <v>60</v>
      </c>
      <c r="F1105" s="219" t="s">
        <v>2866</v>
      </c>
      <c r="G1105" s="206" t="str">
        <f t="shared" si="535"/>
        <v>49,01</v>
      </c>
      <c r="H1105" s="206" t="str">
        <f t="shared" ref="H1105" si="537">MID(G1105,1,5)</f>
        <v>49,01</v>
      </c>
      <c r="I1105" s="206">
        <f t="shared" si="531"/>
        <v>52.01</v>
      </c>
      <c r="J1105" s="216"/>
      <c r="K1105" s="207">
        <f t="shared" si="517"/>
        <v>1009</v>
      </c>
      <c r="L1105" s="214">
        <f t="shared" si="512"/>
        <v>1009</v>
      </c>
      <c r="M1105" s="209">
        <v>1</v>
      </c>
      <c r="N1105" s="210">
        <v>60</v>
      </c>
      <c r="O1105" s="211">
        <f t="shared" si="518"/>
        <v>1069</v>
      </c>
      <c r="P1105" s="212">
        <f t="shared" si="515"/>
        <v>1069</v>
      </c>
      <c r="Q1105" s="180"/>
      <c r="R1105" s="180"/>
      <c r="S1105" s="184">
        <v>16</v>
      </c>
      <c r="T1105" s="184">
        <v>25</v>
      </c>
      <c r="U1105" s="184">
        <f t="shared" si="519"/>
        <v>124</v>
      </c>
      <c r="V1105" s="204">
        <f t="shared" si="520"/>
        <v>165</v>
      </c>
    </row>
    <row r="1106" spans="1:35" ht="13.5" customHeight="1">
      <c r="A1106" s="180" t="str">
        <f t="shared" si="516"/>
        <v>LW3112060Drewnopodobne</v>
      </c>
      <c r="B1106" s="217" t="s">
        <v>1743</v>
      </c>
      <c r="C1106" s="168" t="s">
        <v>432</v>
      </c>
      <c r="D1106" s="204">
        <v>120</v>
      </c>
      <c r="E1106" s="182">
        <v>60</v>
      </c>
      <c r="F1106" s="219" t="s">
        <v>2867</v>
      </c>
      <c r="G1106" s="206" t="str">
        <f t="shared" si="535"/>
        <v>50,66</v>
      </c>
      <c r="H1106" s="206" t="str">
        <f t="shared" ref="H1106" si="538">MID(G1106,1,5)</f>
        <v>50,66</v>
      </c>
      <c r="I1106" s="206">
        <f t="shared" si="531"/>
        <v>53.66</v>
      </c>
      <c r="J1106" s="182"/>
      <c r="K1106" s="207">
        <f t="shared" si="517"/>
        <v>979.5</v>
      </c>
      <c r="L1106" s="214">
        <f t="shared" si="512"/>
        <v>980</v>
      </c>
      <c r="M1106" s="209">
        <v>1</v>
      </c>
      <c r="N1106" s="210">
        <v>60</v>
      </c>
      <c r="O1106" s="211">
        <f t="shared" si="518"/>
        <v>1040</v>
      </c>
      <c r="P1106" s="212">
        <f t="shared" si="515"/>
        <v>1040</v>
      </c>
      <c r="Q1106" s="180"/>
      <c r="R1106" s="180"/>
      <c r="S1106" s="184">
        <v>16</v>
      </c>
      <c r="T1106" s="184">
        <v>25</v>
      </c>
      <c r="U1106" s="184">
        <f t="shared" si="519"/>
        <v>124</v>
      </c>
      <c r="V1106" s="204">
        <f t="shared" si="520"/>
        <v>165</v>
      </c>
    </row>
    <row r="1107" spans="1:35" ht="12">
      <c r="A1107" s="180" t="str">
        <f t="shared" si="516"/>
        <v>LW3212060Drewnopodobne</v>
      </c>
      <c r="B1107" s="217" t="s">
        <v>1744</v>
      </c>
      <c r="C1107" s="168" t="s">
        <v>432</v>
      </c>
      <c r="D1107" s="204">
        <v>120</v>
      </c>
      <c r="E1107" s="182">
        <v>60</v>
      </c>
      <c r="F1107" s="219" t="s">
        <v>2868</v>
      </c>
      <c r="G1107" s="206" t="str">
        <f t="shared" si="535"/>
        <v>53,27</v>
      </c>
      <c r="H1107" s="206" t="str">
        <f t="shared" ref="H1107" si="539">MID(G1107,1,5)</f>
        <v>53,27</v>
      </c>
      <c r="I1107" s="206">
        <f t="shared" si="531"/>
        <v>56.27</v>
      </c>
      <c r="J1107" s="216"/>
      <c r="K1107" s="207">
        <f t="shared" si="517"/>
        <v>1119.5</v>
      </c>
      <c r="L1107" s="214">
        <f t="shared" si="512"/>
        <v>1120</v>
      </c>
      <c r="M1107" s="209">
        <v>1</v>
      </c>
      <c r="N1107" s="210">
        <v>60</v>
      </c>
      <c r="O1107" s="211">
        <f t="shared" si="518"/>
        <v>1180</v>
      </c>
      <c r="P1107" s="212">
        <f t="shared" si="515"/>
        <v>1180</v>
      </c>
      <c r="Q1107" s="180"/>
      <c r="R1107" s="180"/>
      <c r="S1107" s="184">
        <v>16</v>
      </c>
      <c r="T1107" s="184">
        <v>25</v>
      </c>
      <c r="U1107" s="184">
        <f t="shared" si="519"/>
        <v>124</v>
      </c>
      <c r="V1107" s="204">
        <f t="shared" si="520"/>
        <v>165</v>
      </c>
    </row>
    <row r="1108" spans="1:35" ht="12">
      <c r="A1108" s="180" t="str">
        <f t="shared" si="516"/>
        <v>LW3312060Drewnopodobne</v>
      </c>
      <c r="B1108" s="217" t="s">
        <v>1745</v>
      </c>
      <c r="C1108" s="168" t="s">
        <v>432</v>
      </c>
      <c r="D1108" s="204">
        <v>120</v>
      </c>
      <c r="E1108" s="182">
        <v>60</v>
      </c>
      <c r="F1108" s="219" t="s">
        <v>2869</v>
      </c>
      <c r="G1108" s="206" t="str">
        <f t="shared" si="535"/>
        <v>54,61</v>
      </c>
      <c r="H1108" s="206" t="str">
        <f t="shared" ref="H1108" si="540">MID(G1108,1,5)</f>
        <v>54,61</v>
      </c>
      <c r="I1108" s="206">
        <f t="shared" si="531"/>
        <v>57.61</v>
      </c>
      <c r="J1108" s="216"/>
      <c r="K1108" s="207">
        <f t="shared" si="517"/>
        <v>958</v>
      </c>
      <c r="L1108" s="214">
        <f t="shared" si="512"/>
        <v>958</v>
      </c>
      <c r="M1108" s="209">
        <v>1</v>
      </c>
      <c r="N1108" s="210">
        <v>60</v>
      </c>
      <c r="O1108" s="211">
        <f t="shared" si="518"/>
        <v>1018</v>
      </c>
      <c r="P1108" s="212">
        <f t="shared" si="515"/>
        <v>1018</v>
      </c>
      <c r="Q1108" s="180"/>
      <c r="R1108" s="180"/>
      <c r="S1108" s="184">
        <v>16</v>
      </c>
      <c r="T1108" s="184">
        <v>25</v>
      </c>
      <c r="U1108" s="184">
        <f t="shared" si="519"/>
        <v>124</v>
      </c>
      <c r="V1108" s="204">
        <f t="shared" si="520"/>
        <v>165</v>
      </c>
    </row>
    <row r="1109" spans="1:35" ht="12">
      <c r="A1109" s="180" t="str">
        <f t="shared" si="516"/>
        <v>LW3412060Drewnopodobne</v>
      </c>
      <c r="B1109" s="217" t="s">
        <v>1746</v>
      </c>
      <c r="C1109" s="168" t="s">
        <v>432</v>
      </c>
      <c r="D1109" s="204">
        <v>120</v>
      </c>
      <c r="E1109" s="182">
        <v>60</v>
      </c>
      <c r="F1109" s="219" t="s">
        <v>2870</v>
      </c>
      <c r="G1109" s="206" t="str">
        <f t="shared" si="535"/>
        <v>53,69</v>
      </c>
      <c r="H1109" s="206" t="str">
        <f t="shared" ref="H1109" si="541">MID(G1109,1,5)</f>
        <v>53,69</v>
      </c>
      <c r="I1109" s="206">
        <f t="shared" si="531"/>
        <v>56.69</v>
      </c>
      <c r="J1109" s="216"/>
      <c r="K1109" s="207">
        <f t="shared" si="517"/>
        <v>1126</v>
      </c>
      <c r="L1109" s="214">
        <f t="shared" si="512"/>
        <v>1126</v>
      </c>
      <c r="M1109" s="209">
        <v>1</v>
      </c>
      <c r="N1109" s="210">
        <v>60</v>
      </c>
      <c r="O1109" s="211">
        <f t="shared" si="518"/>
        <v>1186</v>
      </c>
      <c r="P1109" s="212">
        <f t="shared" si="515"/>
        <v>1186</v>
      </c>
      <c r="Q1109" s="180"/>
      <c r="R1109" s="180"/>
      <c r="S1109" s="184">
        <v>16</v>
      </c>
      <c r="T1109" s="184">
        <v>25</v>
      </c>
      <c r="U1109" s="184">
        <f t="shared" si="519"/>
        <v>124</v>
      </c>
      <c r="V1109" s="204">
        <f t="shared" si="520"/>
        <v>165</v>
      </c>
    </row>
    <row r="1110" spans="1:35" ht="12">
      <c r="A1110" s="180" t="str">
        <f t="shared" si="516"/>
        <v>LW3512060Drewnopodobne</v>
      </c>
      <c r="B1110" s="217" t="s">
        <v>1747</v>
      </c>
      <c r="C1110" s="168" t="s">
        <v>432</v>
      </c>
      <c r="D1110" s="204">
        <v>120</v>
      </c>
      <c r="E1110" s="182">
        <v>60</v>
      </c>
      <c r="F1110" s="219" t="s">
        <v>28</v>
      </c>
      <c r="G1110" s="206" t="str">
        <f t="shared" si="535"/>
        <v>45,68</v>
      </c>
      <c r="H1110" s="206" t="str">
        <f t="shared" ref="H1110" si="542">MID(G1110,1,5)</f>
        <v>45,68</v>
      </c>
      <c r="I1110" s="206">
        <f t="shared" si="531"/>
        <v>48.68</v>
      </c>
      <c r="J1110" s="216"/>
      <c r="K1110" s="207">
        <f t="shared" si="517"/>
        <v>757</v>
      </c>
      <c r="L1110" s="214">
        <f t="shared" si="512"/>
        <v>757</v>
      </c>
      <c r="M1110" s="209">
        <v>1</v>
      </c>
      <c r="N1110" s="210">
        <v>60</v>
      </c>
      <c r="O1110" s="211">
        <f t="shared" si="518"/>
        <v>817</v>
      </c>
      <c r="P1110" s="212">
        <f t="shared" si="515"/>
        <v>817</v>
      </c>
      <c r="Q1110" s="180"/>
      <c r="R1110" s="180"/>
      <c r="S1110" s="184">
        <v>16</v>
      </c>
      <c r="T1110" s="184">
        <v>25</v>
      </c>
      <c r="U1110" s="184">
        <f t="shared" si="519"/>
        <v>79</v>
      </c>
      <c r="V1110" s="204">
        <f t="shared" si="520"/>
        <v>120</v>
      </c>
    </row>
    <row r="1111" spans="1:35" ht="12">
      <c r="A1111" s="180" t="str">
        <f t="shared" si="516"/>
        <v>LW3612060Drewnopodobne</v>
      </c>
      <c r="B1111" s="217" t="s">
        <v>1748</v>
      </c>
      <c r="C1111" s="168" t="s">
        <v>432</v>
      </c>
      <c r="D1111" s="204">
        <v>120</v>
      </c>
      <c r="E1111" s="182">
        <v>60</v>
      </c>
      <c r="F1111" s="219" t="s">
        <v>2871</v>
      </c>
      <c r="G1111" s="206" t="str">
        <f t="shared" si="535"/>
        <v>48,29</v>
      </c>
      <c r="H1111" s="206" t="str">
        <f t="shared" ref="H1111" si="543">MID(G1111,1,5)</f>
        <v>48,29</v>
      </c>
      <c r="I1111" s="206">
        <f t="shared" si="531"/>
        <v>51.29</v>
      </c>
      <c r="J1111" s="216"/>
      <c r="K1111" s="207">
        <f t="shared" si="517"/>
        <v>897</v>
      </c>
      <c r="L1111" s="214">
        <f t="shared" si="512"/>
        <v>897</v>
      </c>
      <c r="M1111" s="209">
        <v>1</v>
      </c>
      <c r="N1111" s="210">
        <v>60</v>
      </c>
      <c r="O1111" s="211">
        <f t="shared" si="518"/>
        <v>957</v>
      </c>
      <c r="P1111" s="212">
        <f t="shared" si="515"/>
        <v>957</v>
      </c>
      <c r="Q1111" s="180"/>
      <c r="R1111" s="180"/>
      <c r="S1111" s="184">
        <v>16</v>
      </c>
      <c r="T1111" s="184">
        <v>25</v>
      </c>
      <c r="U1111" s="184">
        <f t="shared" si="519"/>
        <v>124</v>
      </c>
      <c r="V1111" s="204">
        <f t="shared" si="520"/>
        <v>165</v>
      </c>
    </row>
    <row r="1112" spans="1:35" ht="12">
      <c r="A1112" s="180" t="str">
        <f t="shared" si="516"/>
        <v>LW3712060Drewnopodobne</v>
      </c>
      <c r="B1112" s="217" t="s">
        <v>1907</v>
      </c>
      <c r="C1112" s="168" t="s">
        <v>432</v>
      </c>
      <c r="D1112" s="204">
        <v>120</v>
      </c>
      <c r="E1112" s="182">
        <v>60</v>
      </c>
      <c r="F1112" s="219" t="s">
        <v>2361</v>
      </c>
      <c r="G1112" s="206" t="str">
        <f t="shared" si="535"/>
        <v>45,45</v>
      </c>
      <c r="H1112" s="206" t="str">
        <f t="shared" ref="H1112" si="544">MID(G1112,1,5)</f>
        <v>45,45</v>
      </c>
      <c r="I1112" s="206">
        <f t="shared" si="531"/>
        <v>48.45</v>
      </c>
      <c r="J1112" s="216"/>
      <c r="K1112" s="207">
        <f t="shared" si="517"/>
        <v>692</v>
      </c>
      <c r="L1112" s="214">
        <f t="shared" si="512"/>
        <v>692</v>
      </c>
      <c r="M1112" s="209">
        <v>1</v>
      </c>
      <c r="N1112" s="210">
        <v>60</v>
      </c>
      <c r="O1112" s="211">
        <f t="shared" si="518"/>
        <v>752</v>
      </c>
      <c r="P1112" s="212">
        <f t="shared" si="515"/>
        <v>752</v>
      </c>
      <c r="Q1112" s="180"/>
      <c r="R1112" s="180"/>
      <c r="S1112" s="184">
        <v>16</v>
      </c>
      <c r="T1112" s="184">
        <v>25</v>
      </c>
      <c r="U1112" s="184">
        <f t="shared" si="519"/>
        <v>79</v>
      </c>
      <c r="V1112" s="204">
        <f t="shared" si="520"/>
        <v>120</v>
      </c>
    </row>
    <row r="1113" spans="1:35" s="199" customFormat="1" ht="12">
      <c r="A1113" s="180" t="str">
        <f t="shared" si="516"/>
        <v>LW3812060Drewnopodobne</v>
      </c>
      <c r="B1113" s="217" t="s">
        <v>1978</v>
      </c>
      <c r="C1113" s="168" t="s">
        <v>432</v>
      </c>
      <c r="D1113" s="204">
        <v>120</v>
      </c>
      <c r="E1113" s="182">
        <v>60</v>
      </c>
      <c r="F1113" s="219" t="s">
        <v>18</v>
      </c>
      <c r="G1113" s="206" t="str">
        <f t="shared" si="535"/>
        <v>45,72</v>
      </c>
      <c r="H1113" s="206" t="str">
        <f t="shared" ref="H1113" si="545">MID(G1113,1,5)</f>
        <v>45,72</v>
      </c>
      <c r="I1113" s="206">
        <f t="shared" si="531"/>
        <v>48.72</v>
      </c>
      <c r="J1113" s="216"/>
      <c r="K1113" s="207">
        <f t="shared" si="517"/>
        <v>817.5</v>
      </c>
      <c r="L1113" s="214">
        <f t="shared" si="512"/>
        <v>818</v>
      </c>
      <c r="M1113" s="209">
        <v>1</v>
      </c>
      <c r="N1113" s="210">
        <v>60</v>
      </c>
      <c r="O1113" s="211">
        <f t="shared" si="518"/>
        <v>878</v>
      </c>
      <c r="P1113" s="212">
        <f t="shared" si="515"/>
        <v>878</v>
      </c>
      <c r="Q1113" s="180"/>
      <c r="R1113" s="180"/>
      <c r="S1113" s="184">
        <v>16</v>
      </c>
      <c r="T1113" s="184">
        <v>25</v>
      </c>
      <c r="U1113" s="184">
        <f t="shared" si="519"/>
        <v>79</v>
      </c>
      <c r="V1113" s="204">
        <f t="shared" si="520"/>
        <v>120</v>
      </c>
    </row>
    <row r="1114" spans="1:35" ht="12">
      <c r="A1114" s="221" t="str">
        <f t="shared" ref="A1114:A1150" si="546">CONCATENATE(B1114,D1114,E1114,C1114)</f>
        <v>LW duble 1 12070Podstawowy</v>
      </c>
      <c r="B1114" s="203" t="s">
        <v>90</v>
      </c>
      <c r="C1114" s="168" t="s">
        <v>431</v>
      </c>
      <c r="D1114" s="204">
        <v>120</v>
      </c>
      <c r="E1114" s="182">
        <v>70</v>
      </c>
      <c r="F1114" s="219" t="s">
        <v>2944</v>
      </c>
      <c r="G1114" s="206" t="str">
        <f t="shared" ref="G1114:G1150" si="547">LEFT(F1114,FIND("kg",F1114)-2)</f>
        <v>52,47</v>
      </c>
      <c r="H1114" s="206" t="str">
        <f t="shared" ref="H1114:H1150" si="548">MID(G1114,1,5)</f>
        <v>52,47</v>
      </c>
      <c r="I1114" s="206">
        <f t="shared" ref="I1114:I1150" si="549">H1114+3</f>
        <v>55.47</v>
      </c>
      <c r="J1114" s="219" t="s">
        <v>3011</v>
      </c>
      <c r="K1114" s="207" t="str">
        <f t="shared" ref="K1114:K1150" si="550">LEFT(J1114,FIND("zł",J1114)-2)</f>
        <v>758,42</v>
      </c>
      <c r="L1114" s="208">
        <f t="shared" ref="L1114:L1150" si="551">ROUNDUP(K1114,0)</f>
        <v>759</v>
      </c>
      <c r="M1114" s="209">
        <v>1.25</v>
      </c>
      <c r="N1114" s="210">
        <v>60</v>
      </c>
      <c r="O1114" s="211">
        <f t="shared" ref="O1114:O1150" si="552">L1114*M1114+N1114</f>
        <v>1008.75</v>
      </c>
      <c r="P1114" s="212">
        <f>INT(O1114)</f>
        <v>1008</v>
      </c>
      <c r="Q1114" s="180"/>
      <c r="R1114" s="180"/>
      <c r="S1114" s="184">
        <v>16</v>
      </c>
      <c r="T1114" s="184">
        <v>14</v>
      </c>
      <c r="U1114" s="184">
        <f t="shared" ref="U1114:U1150" si="553">IF(I1114&lt;=$AA$6,$AB$5,IF(I1114&lt;=$AA$16,$AB$7,IF(I1114&lt;=$AA$18,$AB$17,IF(I1114&lt;=$AA$20,AB$19,$AB$21))))</f>
        <v>124</v>
      </c>
      <c r="V1114" s="204">
        <f t="shared" ref="V1114:V1150" si="554">SUM(S1114:U1114)</f>
        <v>154</v>
      </c>
      <c r="Y1114" s="199"/>
      <c r="Z1114" s="199"/>
      <c r="AA1114" s="201"/>
      <c r="AB1114" s="202"/>
      <c r="AC1114" s="199"/>
      <c r="AD1114" s="202"/>
      <c r="AE1114" s="199"/>
      <c r="AF1114" s="199"/>
      <c r="AG1114" s="199"/>
      <c r="AH1114" s="199"/>
      <c r="AI1114" s="199"/>
    </row>
    <row r="1115" spans="1:35" ht="12">
      <c r="A1115" s="180" t="str">
        <f t="shared" si="546"/>
        <v>LW duble 212070Podstawowy</v>
      </c>
      <c r="B1115" s="203" t="s">
        <v>1749</v>
      </c>
      <c r="C1115" s="168" t="s">
        <v>431</v>
      </c>
      <c r="D1115" s="204">
        <v>120</v>
      </c>
      <c r="E1115" s="182">
        <v>70</v>
      </c>
      <c r="F1115" s="219" t="s">
        <v>2945</v>
      </c>
      <c r="G1115" s="206" t="str">
        <f t="shared" si="547"/>
        <v>49,37</v>
      </c>
      <c r="H1115" s="206" t="str">
        <f t="shared" si="548"/>
        <v>49,37</v>
      </c>
      <c r="I1115" s="206">
        <f t="shared" si="549"/>
        <v>52.37</v>
      </c>
      <c r="J1115" s="219" t="s">
        <v>3012</v>
      </c>
      <c r="K1115" s="207" t="str">
        <f t="shared" si="550"/>
        <v>853,08</v>
      </c>
      <c r="L1115" s="208">
        <f t="shared" si="551"/>
        <v>854</v>
      </c>
      <c r="M1115" s="209">
        <v>1</v>
      </c>
      <c r="N1115" s="210">
        <v>60</v>
      </c>
      <c r="O1115" s="211">
        <f t="shared" si="552"/>
        <v>914</v>
      </c>
      <c r="P1115" s="212">
        <f t="shared" ref="P1115:P1150" si="555">INT(O1115)</f>
        <v>914</v>
      </c>
      <c r="Q1115" s="180"/>
      <c r="R1115" s="180"/>
      <c r="S1115" s="184">
        <v>16</v>
      </c>
      <c r="T1115" s="184">
        <v>14</v>
      </c>
      <c r="U1115" s="184">
        <f t="shared" si="553"/>
        <v>124</v>
      </c>
      <c r="V1115" s="204">
        <f t="shared" si="554"/>
        <v>154</v>
      </c>
      <c r="Y1115" s="199"/>
      <c r="Z1115" s="199"/>
      <c r="AA1115" s="201"/>
      <c r="AB1115" s="202"/>
      <c r="AC1115" s="199"/>
      <c r="AD1115" s="199"/>
      <c r="AE1115" s="199"/>
      <c r="AF1115" s="199"/>
      <c r="AG1115" s="199"/>
      <c r="AH1115" s="199"/>
      <c r="AI1115" s="199"/>
    </row>
    <row r="1116" spans="1:35" ht="12">
      <c r="A1116" s="180" t="str">
        <f t="shared" si="546"/>
        <v>LW duble 312070Podstawowy</v>
      </c>
      <c r="B1116" s="203" t="s">
        <v>1750</v>
      </c>
      <c r="C1116" s="168" t="s">
        <v>431</v>
      </c>
      <c r="D1116" s="204">
        <v>120</v>
      </c>
      <c r="E1116" s="182">
        <v>70</v>
      </c>
      <c r="F1116" s="219" t="s">
        <v>2946</v>
      </c>
      <c r="G1116" s="206" t="str">
        <f t="shared" si="547"/>
        <v>56,75</v>
      </c>
      <c r="H1116" s="206" t="str">
        <f t="shared" si="548"/>
        <v>56,75</v>
      </c>
      <c r="I1116" s="206">
        <f t="shared" si="549"/>
        <v>59.75</v>
      </c>
      <c r="J1116" s="219" t="s">
        <v>3013</v>
      </c>
      <c r="K1116" s="207" t="str">
        <f t="shared" si="550"/>
        <v>1072,63</v>
      </c>
      <c r="L1116" s="208">
        <f t="shared" si="551"/>
        <v>1073</v>
      </c>
      <c r="M1116" s="209">
        <v>1</v>
      </c>
      <c r="N1116" s="210">
        <v>60</v>
      </c>
      <c r="O1116" s="211">
        <f t="shared" si="552"/>
        <v>1133</v>
      </c>
      <c r="P1116" s="212">
        <f t="shared" si="555"/>
        <v>1133</v>
      </c>
      <c r="Q1116" s="180"/>
      <c r="R1116" s="180"/>
      <c r="S1116" s="184">
        <v>16</v>
      </c>
      <c r="T1116" s="184">
        <v>25</v>
      </c>
      <c r="U1116" s="184">
        <f t="shared" si="553"/>
        <v>124</v>
      </c>
      <c r="V1116" s="204">
        <f t="shared" si="554"/>
        <v>165</v>
      </c>
      <c r="Y1116" s="199"/>
      <c r="Z1116" s="199"/>
      <c r="AA1116" s="201"/>
      <c r="AB1116" s="202"/>
      <c r="AC1116" s="199"/>
      <c r="AD1116" s="199"/>
      <c r="AE1116" s="199"/>
      <c r="AF1116" s="199"/>
      <c r="AG1116" s="199"/>
      <c r="AH1116" s="199"/>
      <c r="AI1116" s="199"/>
    </row>
    <row r="1117" spans="1:35" ht="12">
      <c r="A1117" s="180" t="str">
        <f t="shared" si="546"/>
        <v>LW1 12070Podstawowy</v>
      </c>
      <c r="B1117" s="203" t="s">
        <v>93</v>
      </c>
      <c r="C1117" s="168" t="s">
        <v>431</v>
      </c>
      <c r="D1117" s="204">
        <v>120</v>
      </c>
      <c r="E1117" s="182">
        <v>70</v>
      </c>
      <c r="F1117" s="219" t="s">
        <v>2947</v>
      </c>
      <c r="G1117" s="206" t="str">
        <f t="shared" si="547"/>
        <v>39,07</v>
      </c>
      <c r="H1117" s="206" t="str">
        <f t="shared" si="548"/>
        <v>39,07</v>
      </c>
      <c r="I1117" s="206">
        <f t="shared" si="549"/>
        <v>42.07</v>
      </c>
      <c r="J1117" s="219" t="s">
        <v>3014</v>
      </c>
      <c r="K1117" s="207" t="str">
        <f t="shared" si="550"/>
        <v>501,19</v>
      </c>
      <c r="L1117" s="208">
        <f t="shared" si="551"/>
        <v>502</v>
      </c>
      <c r="M1117" s="209">
        <v>1</v>
      </c>
      <c r="N1117" s="210">
        <v>60</v>
      </c>
      <c r="O1117" s="211">
        <f t="shared" si="552"/>
        <v>562</v>
      </c>
      <c r="P1117" s="212">
        <f t="shared" si="555"/>
        <v>562</v>
      </c>
      <c r="Q1117" s="180"/>
      <c r="R1117" s="180"/>
      <c r="S1117" s="184">
        <v>16</v>
      </c>
      <c r="T1117" s="184">
        <v>25</v>
      </c>
      <c r="U1117" s="184">
        <f t="shared" si="553"/>
        <v>79</v>
      </c>
      <c r="V1117" s="204">
        <f t="shared" si="554"/>
        <v>120</v>
      </c>
      <c r="Y1117" s="199"/>
      <c r="Z1117" s="199"/>
      <c r="AA1117" s="201"/>
      <c r="AB1117" s="202"/>
      <c r="AC1117" s="199"/>
      <c r="AD1117" s="199"/>
      <c r="AE1117" s="199"/>
      <c r="AF1117" s="199"/>
      <c r="AG1117" s="199"/>
      <c r="AH1117" s="199"/>
      <c r="AI1117" s="199"/>
    </row>
    <row r="1118" spans="1:35" ht="12">
      <c r="A1118" s="180" t="str">
        <f t="shared" si="546"/>
        <v>LW2 12070Podstawowy</v>
      </c>
      <c r="B1118" s="203" t="s">
        <v>104</v>
      </c>
      <c r="C1118" s="168" t="s">
        <v>431</v>
      </c>
      <c r="D1118" s="204">
        <v>120</v>
      </c>
      <c r="E1118" s="182">
        <v>70</v>
      </c>
      <c r="F1118" s="219" t="s">
        <v>2948</v>
      </c>
      <c r="G1118" s="206" t="str">
        <f t="shared" si="547"/>
        <v>40,43</v>
      </c>
      <c r="H1118" s="206" t="str">
        <f t="shared" si="548"/>
        <v>40,43</v>
      </c>
      <c r="I1118" s="206">
        <f t="shared" si="549"/>
        <v>43.43</v>
      </c>
      <c r="J1118" s="219" t="s">
        <v>3015</v>
      </c>
      <c r="K1118" s="207" t="str">
        <f t="shared" si="550"/>
        <v>546,98</v>
      </c>
      <c r="L1118" s="208">
        <f t="shared" si="551"/>
        <v>547</v>
      </c>
      <c r="M1118" s="209">
        <v>1</v>
      </c>
      <c r="N1118" s="210">
        <v>60</v>
      </c>
      <c r="O1118" s="211">
        <f t="shared" si="552"/>
        <v>607</v>
      </c>
      <c r="P1118" s="212">
        <f t="shared" si="555"/>
        <v>607</v>
      </c>
      <c r="Q1118" s="180"/>
      <c r="R1118" s="180"/>
      <c r="S1118" s="184">
        <v>16</v>
      </c>
      <c r="T1118" s="184">
        <v>25</v>
      </c>
      <c r="U1118" s="184">
        <f t="shared" si="553"/>
        <v>79</v>
      </c>
      <c r="V1118" s="204">
        <f t="shared" si="554"/>
        <v>120</v>
      </c>
      <c r="Y1118" s="199"/>
      <c r="Z1118" s="199"/>
      <c r="AA1118" s="199"/>
      <c r="AB1118" s="199"/>
      <c r="AC1118" s="199"/>
      <c r="AD1118" s="199"/>
      <c r="AE1118" s="199"/>
      <c r="AF1118" s="199"/>
      <c r="AG1118" s="199"/>
      <c r="AH1118" s="199"/>
      <c r="AI1118" s="199"/>
    </row>
    <row r="1119" spans="1:35" ht="12">
      <c r="A1119" s="180" t="str">
        <f t="shared" si="546"/>
        <v>LW3 12070Podstawowy</v>
      </c>
      <c r="B1119" s="203" t="s">
        <v>106</v>
      </c>
      <c r="C1119" s="168" t="s">
        <v>431</v>
      </c>
      <c r="D1119" s="204">
        <v>120</v>
      </c>
      <c r="E1119" s="182">
        <v>70</v>
      </c>
      <c r="F1119" s="219" t="s">
        <v>2949</v>
      </c>
      <c r="G1119" s="206" t="str">
        <f t="shared" si="547"/>
        <v>42,88</v>
      </c>
      <c r="H1119" s="206" t="str">
        <f t="shared" si="548"/>
        <v>42,88</v>
      </c>
      <c r="I1119" s="206">
        <f t="shared" si="549"/>
        <v>45.88</v>
      </c>
      <c r="J1119" s="219" t="s">
        <v>3016</v>
      </c>
      <c r="K1119" s="207" t="str">
        <f t="shared" si="550"/>
        <v>574,53</v>
      </c>
      <c r="L1119" s="208">
        <f t="shared" si="551"/>
        <v>575</v>
      </c>
      <c r="M1119" s="209">
        <v>1.08</v>
      </c>
      <c r="N1119" s="210">
        <v>60</v>
      </c>
      <c r="O1119" s="211">
        <f t="shared" si="552"/>
        <v>681</v>
      </c>
      <c r="P1119" s="212">
        <f t="shared" si="555"/>
        <v>681</v>
      </c>
      <c r="Q1119" s="180"/>
      <c r="R1119" s="180"/>
      <c r="S1119" s="184">
        <v>16</v>
      </c>
      <c r="T1119" s="184">
        <v>25</v>
      </c>
      <c r="U1119" s="184">
        <f t="shared" si="553"/>
        <v>79</v>
      </c>
      <c r="V1119" s="204">
        <f t="shared" si="554"/>
        <v>120</v>
      </c>
      <c r="Y1119" s="199"/>
      <c r="Z1119" s="199"/>
      <c r="AA1119" s="199"/>
      <c r="AB1119" s="199"/>
      <c r="AC1119" s="199"/>
      <c r="AD1119" s="199"/>
      <c r="AE1119" s="199"/>
      <c r="AF1119" s="199"/>
      <c r="AG1119" s="199"/>
      <c r="AH1119" s="199"/>
      <c r="AI1119" s="199"/>
    </row>
    <row r="1120" spans="1:35" ht="12">
      <c r="A1120" s="180" t="str">
        <f t="shared" si="546"/>
        <v>LW4 12070Podstawowy</v>
      </c>
      <c r="B1120" s="203" t="s">
        <v>107</v>
      </c>
      <c r="C1120" s="168" t="s">
        <v>431</v>
      </c>
      <c r="D1120" s="204">
        <v>120</v>
      </c>
      <c r="E1120" s="182">
        <v>70</v>
      </c>
      <c r="F1120" s="219" t="s">
        <v>2950</v>
      </c>
      <c r="G1120" s="206" t="str">
        <f t="shared" si="547"/>
        <v>46,8</v>
      </c>
      <c r="H1120" s="206" t="str">
        <f t="shared" si="548"/>
        <v>46,8</v>
      </c>
      <c r="I1120" s="206">
        <f t="shared" si="549"/>
        <v>49.8</v>
      </c>
      <c r="J1120" s="219" t="s">
        <v>3017</v>
      </c>
      <c r="K1120" s="207" t="str">
        <f t="shared" si="550"/>
        <v>650,54</v>
      </c>
      <c r="L1120" s="208">
        <f t="shared" si="551"/>
        <v>651</v>
      </c>
      <c r="M1120" s="209">
        <v>1</v>
      </c>
      <c r="N1120" s="210">
        <v>60</v>
      </c>
      <c r="O1120" s="211">
        <f t="shared" si="552"/>
        <v>711</v>
      </c>
      <c r="P1120" s="212">
        <f t="shared" si="555"/>
        <v>711</v>
      </c>
      <c r="Q1120" s="180"/>
      <c r="R1120" s="180"/>
      <c r="S1120" s="184">
        <v>16</v>
      </c>
      <c r="T1120" s="184">
        <v>25</v>
      </c>
      <c r="U1120" s="184">
        <f t="shared" si="553"/>
        <v>79</v>
      </c>
      <c r="V1120" s="204">
        <f t="shared" si="554"/>
        <v>120</v>
      </c>
      <c r="Y1120" s="199"/>
      <c r="Z1120" s="199"/>
      <c r="AA1120" s="199"/>
      <c r="AB1120" s="199"/>
      <c r="AC1120" s="199"/>
      <c r="AD1120" s="199"/>
      <c r="AE1120" s="199"/>
      <c r="AF1120" s="199"/>
      <c r="AG1120" s="199"/>
      <c r="AH1120" s="199"/>
      <c r="AI1120" s="199"/>
    </row>
    <row r="1121" spans="1:35" ht="12">
      <c r="A1121" s="180" t="str">
        <f t="shared" si="546"/>
        <v>LW5 12070Podstawowy</v>
      </c>
      <c r="B1121" s="203" t="s">
        <v>108</v>
      </c>
      <c r="C1121" s="168" t="s">
        <v>431</v>
      </c>
      <c r="D1121" s="204">
        <v>120</v>
      </c>
      <c r="E1121" s="182">
        <v>70</v>
      </c>
      <c r="F1121" s="219" t="s">
        <v>20</v>
      </c>
      <c r="G1121" s="206" t="str">
        <f t="shared" si="547"/>
        <v>47,79</v>
      </c>
      <c r="H1121" s="206" t="str">
        <f t="shared" si="548"/>
        <v>47,79</v>
      </c>
      <c r="I1121" s="206">
        <f t="shared" si="549"/>
        <v>50.79</v>
      </c>
      <c r="J1121" s="219" t="s">
        <v>3018</v>
      </c>
      <c r="K1121" s="207" t="str">
        <f t="shared" si="550"/>
        <v>685,48</v>
      </c>
      <c r="L1121" s="208">
        <f t="shared" si="551"/>
        <v>686</v>
      </c>
      <c r="M1121" s="209">
        <v>1</v>
      </c>
      <c r="N1121" s="210">
        <v>60</v>
      </c>
      <c r="O1121" s="211">
        <f t="shared" si="552"/>
        <v>746</v>
      </c>
      <c r="P1121" s="212">
        <f t="shared" si="555"/>
        <v>746</v>
      </c>
      <c r="Q1121" s="180"/>
      <c r="R1121" s="180"/>
      <c r="S1121" s="184">
        <v>16</v>
      </c>
      <c r="T1121" s="184">
        <v>25</v>
      </c>
      <c r="U1121" s="184">
        <f t="shared" si="553"/>
        <v>124</v>
      </c>
      <c r="V1121" s="204">
        <f t="shared" si="554"/>
        <v>165</v>
      </c>
      <c r="Y1121" s="199"/>
      <c r="Z1121" s="199"/>
      <c r="AA1121" s="199"/>
      <c r="AB1121" s="199"/>
      <c r="AC1121" s="199"/>
      <c r="AD1121" s="199"/>
      <c r="AE1121" s="199"/>
      <c r="AF1121" s="199"/>
      <c r="AG1121" s="199"/>
      <c r="AH1121" s="199"/>
      <c r="AI1121" s="199"/>
    </row>
    <row r="1122" spans="1:35" ht="12">
      <c r="A1122" s="180" t="str">
        <f t="shared" si="546"/>
        <v>LW6 12070Podstawowy</v>
      </c>
      <c r="B1122" s="203" t="s">
        <v>109</v>
      </c>
      <c r="C1122" s="168" t="s">
        <v>431</v>
      </c>
      <c r="D1122" s="204">
        <v>120</v>
      </c>
      <c r="E1122" s="182">
        <v>70</v>
      </c>
      <c r="F1122" s="219" t="s">
        <v>2951</v>
      </c>
      <c r="G1122" s="206" t="str">
        <f t="shared" si="547"/>
        <v>50,25</v>
      </c>
      <c r="H1122" s="206" t="str">
        <f t="shared" si="548"/>
        <v>50,25</v>
      </c>
      <c r="I1122" s="206">
        <f t="shared" si="549"/>
        <v>53.25</v>
      </c>
      <c r="J1122" s="219" t="s">
        <v>3019</v>
      </c>
      <c r="K1122" s="207" t="str">
        <f t="shared" si="550"/>
        <v>744,19</v>
      </c>
      <c r="L1122" s="208">
        <f t="shared" si="551"/>
        <v>745</v>
      </c>
      <c r="M1122" s="209">
        <v>1</v>
      </c>
      <c r="N1122" s="210">
        <v>60</v>
      </c>
      <c r="O1122" s="211">
        <f t="shared" si="552"/>
        <v>805</v>
      </c>
      <c r="P1122" s="212">
        <f t="shared" si="555"/>
        <v>805</v>
      </c>
      <c r="Q1122" s="180"/>
      <c r="R1122" s="180"/>
      <c r="S1122" s="184">
        <v>16</v>
      </c>
      <c r="T1122" s="184">
        <v>25</v>
      </c>
      <c r="U1122" s="184">
        <f t="shared" si="553"/>
        <v>124</v>
      </c>
      <c r="V1122" s="204">
        <f t="shared" si="554"/>
        <v>165</v>
      </c>
    </row>
    <row r="1123" spans="1:35" ht="12">
      <c r="A1123" s="180" t="str">
        <f t="shared" si="546"/>
        <v>LW7 12070Podstawowy</v>
      </c>
      <c r="B1123" s="203" t="s">
        <v>110</v>
      </c>
      <c r="C1123" s="168" t="s">
        <v>431</v>
      </c>
      <c r="D1123" s="204">
        <v>120</v>
      </c>
      <c r="E1123" s="182">
        <v>70</v>
      </c>
      <c r="F1123" s="219" t="s">
        <v>2952</v>
      </c>
      <c r="G1123" s="206" t="str">
        <f t="shared" si="547"/>
        <v>46,01</v>
      </c>
      <c r="H1123" s="206" t="str">
        <f t="shared" si="548"/>
        <v>46,01</v>
      </c>
      <c r="I1123" s="206">
        <f t="shared" si="549"/>
        <v>49.01</v>
      </c>
      <c r="J1123" s="219" t="s">
        <v>3020</v>
      </c>
      <c r="K1123" s="207" t="str">
        <f t="shared" si="550"/>
        <v>649,68</v>
      </c>
      <c r="L1123" s="208">
        <f t="shared" si="551"/>
        <v>650</v>
      </c>
      <c r="M1123" s="209">
        <v>1</v>
      </c>
      <c r="N1123" s="210">
        <v>60</v>
      </c>
      <c r="O1123" s="211">
        <f t="shared" si="552"/>
        <v>710</v>
      </c>
      <c r="P1123" s="212">
        <f t="shared" si="555"/>
        <v>710</v>
      </c>
      <c r="Q1123" s="180"/>
      <c r="R1123" s="180"/>
      <c r="S1123" s="184">
        <v>16</v>
      </c>
      <c r="T1123" s="184">
        <v>25</v>
      </c>
      <c r="U1123" s="184">
        <f t="shared" si="553"/>
        <v>79</v>
      </c>
      <c r="V1123" s="204">
        <f t="shared" si="554"/>
        <v>120</v>
      </c>
    </row>
    <row r="1124" spans="1:35" ht="12">
      <c r="A1124" s="180" t="str">
        <f t="shared" si="546"/>
        <v>LW8 12070Podstawowy</v>
      </c>
      <c r="B1124" s="203" t="s">
        <v>111</v>
      </c>
      <c r="C1124" s="168" t="s">
        <v>431</v>
      </c>
      <c r="D1124" s="204">
        <v>120</v>
      </c>
      <c r="E1124" s="182">
        <v>70</v>
      </c>
      <c r="F1124" s="219" t="s">
        <v>2953</v>
      </c>
      <c r="G1124" s="206" t="str">
        <f t="shared" si="547"/>
        <v>48,47</v>
      </c>
      <c r="H1124" s="206" t="str">
        <f t="shared" si="548"/>
        <v>48,47</v>
      </c>
      <c r="I1124" s="206">
        <f t="shared" si="549"/>
        <v>51.47</v>
      </c>
      <c r="J1124" s="219" t="s">
        <v>3021</v>
      </c>
      <c r="K1124" s="207" t="str">
        <f t="shared" si="550"/>
        <v>708,45</v>
      </c>
      <c r="L1124" s="208">
        <f t="shared" si="551"/>
        <v>709</v>
      </c>
      <c r="M1124" s="209">
        <v>1</v>
      </c>
      <c r="N1124" s="210">
        <v>60</v>
      </c>
      <c r="O1124" s="211">
        <f t="shared" si="552"/>
        <v>769</v>
      </c>
      <c r="P1124" s="212">
        <f t="shared" si="555"/>
        <v>769</v>
      </c>
      <c r="Q1124" s="180"/>
      <c r="R1124" s="180"/>
      <c r="S1124" s="184">
        <v>16</v>
      </c>
      <c r="T1124" s="184">
        <v>25</v>
      </c>
      <c r="U1124" s="184">
        <f t="shared" si="553"/>
        <v>124</v>
      </c>
      <c r="V1124" s="204">
        <f t="shared" si="554"/>
        <v>165</v>
      </c>
    </row>
    <row r="1125" spans="1:35" ht="12">
      <c r="A1125" s="180" t="str">
        <f t="shared" si="546"/>
        <v>LW9 12070Podstawowy</v>
      </c>
      <c r="B1125" s="203" t="s">
        <v>112</v>
      </c>
      <c r="C1125" s="168" t="s">
        <v>431</v>
      </c>
      <c r="D1125" s="204">
        <v>120</v>
      </c>
      <c r="E1125" s="182">
        <v>70</v>
      </c>
      <c r="F1125" s="219" t="s">
        <v>2954</v>
      </c>
      <c r="G1125" s="206" t="str">
        <f t="shared" si="547"/>
        <v>48,03</v>
      </c>
      <c r="H1125" s="206" t="str">
        <f t="shared" si="548"/>
        <v>48,03</v>
      </c>
      <c r="I1125" s="206">
        <f t="shared" si="549"/>
        <v>51.03</v>
      </c>
      <c r="J1125" s="219" t="s">
        <v>3022</v>
      </c>
      <c r="K1125" s="207" t="str">
        <f t="shared" si="550"/>
        <v>755,02</v>
      </c>
      <c r="L1125" s="208">
        <f t="shared" si="551"/>
        <v>756</v>
      </c>
      <c r="M1125" s="209">
        <v>1</v>
      </c>
      <c r="N1125" s="210">
        <v>60</v>
      </c>
      <c r="O1125" s="211">
        <f t="shared" si="552"/>
        <v>816</v>
      </c>
      <c r="P1125" s="212">
        <f t="shared" si="555"/>
        <v>816</v>
      </c>
      <c r="Q1125" s="180"/>
      <c r="R1125" s="180"/>
      <c r="S1125" s="184">
        <v>16</v>
      </c>
      <c r="T1125" s="184">
        <v>25</v>
      </c>
      <c r="U1125" s="184">
        <f t="shared" si="553"/>
        <v>124</v>
      </c>
      <c r="V1125" s="204">
        <f t="shared" si="554"/>
        <v>165</v>
      </c>
    </row>
    <row r="1126" spans="1:35" ht="12">
      <c r="A1126" s="180" t="str">
        <f t="shared" si="546"/>
        <v>LW10 12070Podstawowy</v>
      </c>
      <c r="B1126" s="203" t="s">
        <v>94</v>
      </c>
      <c r="C1126" s="168" t="s">
        <v>431</v>
      </c>
      <c r="D1126" s="204">
        <v>120</v>
      </c>
      <c r="E1126" s="182">
        <v>70</v>
      </c>
      <c r="F1126" s="219" t="s">
        <v>2553</v>
      </c>
      <c r="G1126" s="206" t="str">
        <f t="shared" si="547"/>
        <v>50,49</v>
      </c>
      <c r="H1126" s="206" t="str">
        <f t="shared" si="548"/>
        <v>50,49</v>
      </c>
      <c r="I1126" s="206">
        <f t="shared" si="549"/>
        <v>53.49</v>
      </c>
      <c r="J1126" s="219" t="s">
        <v>3023</v>
      </c>
      <c r="K1126" s="207" t="str">
        <f t="shared" si="550"/>
        <v>813,72</v>
      </c>
      <c r="L1126" s="208">
        <f t="shared" si="551"/>
        <v>814</v>
      </c>
      <c r="M1126" s="209">
        <v>1</v>
      </c>
      <c r="N1126" s="210">
        <v>60</v>
      </c>
      <c r="O1126" s="211">
        <f t="shared" si="552"/>
        <v>874</v>
      </c>
      <c r="P1126" s="212">
        <f t="shared" si="555"/>
        <v>874</v>
      </c>
      <c r="Q1126" s="180"/>
      <c r="R1126" s="180"/>
      <c r="S1126" s="184">
        <v>16</v>
      </c>
      <c r="T1126" s="184">
        <v>25</v>
      </c>
      <c r="U1126" s="184">
        <f t="shared" si="553"/>
        <v>124</v>
      </c>
      <c r="V1126" s="204">
        <f t="shared" si="554"/>
        <v>165</v>
      </c>
      <c r="AA1126" s="192"/>
      <c r="AB1126" s="191"/>
    </row>
    <row r="1127" spans="1:35" ht="12">
      <c r="A1127" s="180" t="str">
        <f t="shared" si="546"/>
        <v>LW11 12070Podstawowy</v>
      </c>
      <c r="B1127" s="203" t="s">
        <v>95</v>
      </c>
      <c r="C1127" s="168" t="s">
        <v>431</v>
      </c>
      <c r="D1127" s="204">
        <v>120</v>
      </c>
      <c r="E1127" s="182">
        <v>70</v>
      </c>
      <c r="F1127" s="219" t="s">
        <v>2651</v>
      </c>
      <c r="G1127" s="206" t="str">
        <f t="shared" si="547"/>
        <v>52,7</v>
      </c>
      <c r="H1127" s="206" t="str">
        <f t="shared" si="548"/>
        <v>52,7</v>
      </c>
      <c r="I1127" s="206">
        <f t="shared" si="549"/>
        <v>55.7</v>
      </c>
      <c r="J1127" s="219" t="s">
        <v>3024</v>
      </c>
      <c r="K1127" s="207" t="str">
        <f t="shared" si="550"/>
        <v>701,43</v>
      </c>
      <c r="L1127" s="208">
        <f t="shared" si="551"/>
        <v>702</v>
      </c>
      <c r="M1127" s="209">
        <v>1</v>
      </c>
      <c r="N1127" s="210">
        <v>60</v>
      </c>
      <c r="O1127" s="211">
        <f t="shared" si="552"/>
        <v>762</v>
      </c>
      <c r="P1127" s="212">
        <f t="shared" si="555"/>
        <v>762</v>
      </c>
      <c r="Q1127" s="180"/>
      <c r="R1127" s="180"/>
      <c r="S1127" s="184">
        <v>16</v>
      </c>
      <c r="T1127" s="184">
        <v>25</v>
      </c>
      <c r="U1127" s="184">
        <f t="shared" si="553"/>
        <v>124</v>
      </c>
      <c r="V1127" s="204">
        <f t="shared" si="554"/>
        <v>165</v>
      </c>
      <c r="AA1127" s="192"/>
      <c r="AB1127" s="202"/>
      <c r="AC1127" s="199"/>
    </row>
    <row r="1128" spans="1:35" ht="12">
      <c r="A1128" s="180" t="str">
        <f t="shared" si="546"/>
        <v>LW12 12070Podstawowy</v>
      </c>
      <c r="B1128" s="203" t="s">
        <v>96</v>
      </c>
      <c r="C1128" s="168" t="s">
        <v>431</v>
      </c>
      <c r="D1128" s="204">
        <v>120</v>
      </c>
      <c r="E1128" s="182">
        <v>70</v>
      </c>
      <c r="F1128" s="219" t="s">
        <v>2955</v>
      </c>
      <c r="G1128" s="206" t="str">
        <f t="shared" si="547"/>
        <v>55,16</v>
      </c>
      <c r="H1128" s="206" t="str">
        <f t="shared" si="548"/>
        <v>55,16</v>
      </c>
      <c r="I1128" s="206">
        <f t="shared" si="549"/>
        <v>58.16</v>
      </c>
      <c r="J1128" s="219" t="s">
        <v>3025</v>
      </c>
      <c r="K1128" s="207" t="str">
        <f t="shared" si="550"/>
        <v>798,35</v>
      </c>
      <c r="L1128" s="208">
        <f t="shared" si="551"/>
        <v>799</v>
      </c>
      <c r="M1128" s="209">
        <v>1</v>
      </c>
      <c r="N1128" s="210">
        <v>60</v>
      </c>
      <c r="O1128" s="211">
        <f t="shared" si="552"/>
        <v>859</v>
      </c>
      <c r="P1128" s="212">
        <f t="shared" si="555"/>
        <v>859</v>
      </c>
      <c r="Q1128" s="180"/>
      <c r="R1128" s="180"/>
      <c r="S1128" s="184">
        <v>16</v>
      </c>
      <c r="T1128" s="184">
        <v>25</v>
      </c>
      <c r="U1128" s="184">
        <f t="shared" si="553"/>
        <v>124</v>
      </c>
      <c r="V1128" s="204">
        <f t="shared" si="554"/>
        <v>165</v>
      </c>
      <c r="AA1128" s="192"/>
      <c r="AB1128" s="202"/>
      <c r="AC1128" s="199"/>
    </row>
    <row r="1129" spans="1:35" ht="12">
      <c r="A1129" s="180" t="str">
        <f t="shared" si="546"/>
        <v>LW13 12070Podstawowy</v>
      </c>
      <c r="B1129" s="203" t="s">
        <v>97</v>
      </c>
      <c r="C1129" s="168" t="s">
        <v>431</v>
      </c>
      <c r="D1129" s="204">
        <v>120</v>
      </c>
      <c r="E1129" s="182">
        <v>70</v>
      </c>
      <c r="F1129" s="219" t="s">
        <v>2956</v>
      </c>
      <c r="G1129" s="206" t="str">
        <f t="shared" si="547"/>
        <v>53,98</v>
      </c>
      <c r="H1129" s="206" t="str">
        <f t="shared" si="548"/>
        <v>53,98</v>
      </c>
      <c r="I1129" s="206">
        <f t="shared" si="549"/>
        <v>56.98</v>
      </c>
      <c r="J1129" s="219" t="s">
        <v>3026</v>
      </c>
      <c r="K1129" s="207" t="str">
        <f t="shared" si="550"/>
        <v>800,34</v>
      </c>
      <c r="L1129" s="208">
        <f t="shared" si="551"/>
        <v>801</v>
      </c>
      <c r="M1129" s="209">
        <v>1</v>
      </c>
      <c r="N1129" s="210">
        <v>60</v>
      </c>
      <c r="O1129" s="211">
        <f t="shared" si="552"/>
        <v>861</v>
      </c>
      <c r="P1129" s="212">
        <f t="shared" si="555"/>
        <v>861</v>
      </c>
      <c r="Q1129" s="180"/>
      <c r="R1129" s="180"/>
      <c r="S1129" s="184">
        <v>16</v>
      </c>
      <c r="T1129" s="184">
        <v>25</v>
      </c>
      <c r="U1129" s="184">
        <f t="shared" si="553"/>
        <v>124</v>
      </c>
      <c r="V1129" s="204">
        <f t="shared" si="554"/>
        <v>165</v>
      </c>
      <c r="AA1129" s="192"/>
      <c r="AB1129" s="202"/>
      <c r="AC1129" s="199"/>
    </row>
    <row r="1130" spans="1:35" ht="12">
      <c r="A1130" s="180" t="str">
        <f t="shared" si="546"/>
        <v>LW14 12070Podstawowy</v>
      </c>
      <c r="B1130" s="203" t="s">
        <v>98</v>
      </c>
      <c r="C1130" s="168" t="s">
        <v>431</v>
      </c>
      <c r="D1130" s="204">
        <v>120</v>
      </c>
      <c r="E1130" s="182">
        <v>70</v>
      </c>
      <c r="F1130" s="219" t="s">
        <v>2957</v>
      </c>
      <c r="G1130" s="206" t="str">
        <f t="shared" si="547"/>
        <v>56,44</v>
      </c>
      <c r="H1130" s="206" t="str">
        <f t="shared" si="548"/>
        <v>56,44</v>
      </c>
      <c r="I1130" s="206">
        <f t="shared" si="549"/>
        <v>59.44</v>
      </c>
      <c r="J1130" s="219" t="s">
        <v>3027</v>
      </c>
      <c r="K1130" s="207" t="str">
        <f t="shared" si="550"/>
        <v>881,44</v>
      </c>
      <c r="L1130" s="208">
        <f t="shared" si="551"/>
        <v>882</v>
      </c>
      <c r="M1130" s="209">
        <v>1</v>
      </c>
      <c r="N1130" s="210">
        <v>60</v>
      </c>
      <c r="O1130" s="211">
        <f t="shared" si="552"/>
        <v>942</v>
      </c>
      <c r="P1130" s="212">
        <f t="shared" si="555"/>
        <v>942</v>
      </c>
      <c r="Q1130" s="180"/>
      <c r="R1130" s="180"/>
      <c r="S1130" s="184">
        <v>16</v>
      </c>
      <c r="T1130" s="184">
        <v>25</v>
      </c>
      <c r="U1130" s="184">
        <f t="shared" si="553"/>
        <v>124</v>
      </c>
      <c r="V1130" s="204">
        <f t="shared" si="554"/>
        <v>165</v>
      </c>
      <c r="AA1130" s="192"/>
      <c r="AB1130" s="202"/>
      <c r="AC1130" s="199"/>
    </row>
    <row r="1131" spans="1:35" ht="12">
      <c r="A1131" s="180" t="str">
        <f t="shared" si="546"/>
        <v>LW15 12070Podstawowy</v>
      </c>
      <c r="B1131" s="203" t="s">
        <v>99</v>
      </c>
      <c r="C1131" s="168" t="s">
        <v>431</v>
      </c>
      <c r="D1131" s="204">
        <v>120</v>
      </c>
      <c r="E1131" s="182">
        <v>70</v>
      </c>
      <c r="F1131" s="219" t="s">
        <v>2958</v>
      </c>
      <c r="G1131" s="206" t="str">
        <f t="shared" si="547"/>
        <v>51,94</v>
      </c>
      <c r="H1131" s="206" t="str">
        <f t="shared" si="548"/>
        <v>51,94</v>
      </c>
      <c r="I1131" s="206">
        <f t="shared" si="549"/>
        <v>54.94</v>
      </c>
      <c r="J1131" s="219" t="s">
        <v>3028</v>
      </c>
      <c r="K1131" s="207" t="str">
        <f t="shared" si="550"/>
        <v>664,91</v>
      </c>
      <c r="L1131" s="208">
        <f t="shared" si="551"/>
        <v>665</v>
      </c>
      <c r="M1131" s="209">
        <v>1</v>
      </c>
      <c r="N1131" s="210">
        <v>60</v>
      </c>
      <c r="O1131" s="211">
        <f t="shared" si="552"/>
        <v>725</v>
      </c>
      <c r="P1131" s="212">
        <f t="shared" si="555"/>
        <v>725</v>
      </c>
      <c r="Q1131" s="180"/>
      <c r="R1131" s="180"/>
      <c r="S1131" s="184">
        <v>16</v>
      </c>
      <c r="T1131" s="184">
        <v>25</v>
      </c>
      <c r="U1131" s="184">
        <f t="shared" si="553"/>
        <v>124</v>
      </c>
      <c r="V1131" s="204">
        <f t="shared" si="554"/>
        <v>165</v>
      </c>
      <c r="AA1131" s="192"/>
      <c r="AB1131" s="202"/>
      <c r="AC1131" s="199"/>
    </row>
    <row r="1132" spans="1:35" ht="12">
      <c r="A1132" s="180" t="str">
        <f t="shared" si="546"/>
        <v>LW16 12070Podstawowy</v>
      </c>
      <c r="B1132" s="203" t="s">
        <v>100</v>
      </c>
      <c r="C1132" s="168" t="s">
        <v>431</v>
      </c>
      <c r="D1132" s="204">
        <v>120</v>
      </c>
      <c r="E1132" s="182">
        <v>70</v>
      </c>
      <c r="F1132" s="219" t="s">
        <v>2959</v>
      </c>
      <c r="G1132" s="206" t="str">
        <f t="shared" si="547"/>
        <v>54,43</v>
      </c>
      <c r="H1132" s="206" t="str">
        <f t="shared" si="548"/>
        <v>54,43</v>
      </c>
      <c r="I1132" s="206">
        <f t="shared" si="549"/>
        <v>57.43</v>
      </c>
      <c r="J1132" s="219" t="s">
        <v>3029</v>
      </c>
      <c r="K1132" s="207" t="str">
        <f t="shared" si="550"/>
        <v>792,05</v>
      </c>
      <c r="L1132" s="208">
        <f t="shared" si="551"/>
        <v>793</v>
      </c>
      <c r="M1132" s="209">
        <v>1</v>
      </c>
      <c r="N1132" s="210">
        <v>60</v>
      </c>
      <c r="O1132" s="211">
        <f t="shared" si="552"/>
        <v>853</v>
      </c>
      <c r="P1132" s="212">
        <f t="shared" si="555"/>
        <v>853</v>
      </c>
      <c r="Q1132" s="180"/>
      <c r="R1132" s="180"/>
      <c r="S1132" s="184">
        <v>16</v>
      </c>
      <c r="T1132" s="184">
        <v>25</v>
      </c>
      <c r="U1132" s="184">
        <f t="shared" si="553"/>
        <v>124</v>
      </c>
      <c r="V1132" s="204">
        <f t="shared" si="554"/>
        <v>165</v>
      </c>
      <c r="AB1132" s="199"/>
      <c r="AC1132" s="199"/>
    </row>
    <row r="1133" spans="1:35" ht="12">
      <c r="A1133" s="180" t="str">
        <f t="shared" si="546"/>
        <v>LW17 12070Podstawowy</v>
      </c>
      <c r="B1133" s="203" t="s">
        <v>101</v>
      </c>
      <c r="C1133" s="168" t="s">
        <v>431</v>
      </c>
      <c r="D1133" s="204">
        <v>120</v>
      </c>
      <c r="E1133" s="182">
        <v>70</v>
      </c>
      <c r="F1133" s="219" t="s">
        <v>2960</v>
      </c>
      <c r="G1133" s="206" t="str">
        <f t="shared" si="547"/>
        <v>54,31</v>
      </c>
      <c r="H1133" s="206" t="str">
        <f t="shared" si="548"/>
        <v>54,31</v>
      </c>
      <c r="I1133" s="206">
        <f t="shared" si="549"/>
        <v>57.31</v>
      </c>
      <c r="J1133" s="219" t="s">
        <v>3030</v>
      </c>
      <c r="K1133" s="207" t="str">
        <f t="shared" si="550"/>
        <v>870,51</v>
      </c>
      <c r="L1133" s="208">
        <f t="shared" si="551"/>
        <v>871</v>
      </c>
      <c r="M1133" s="209">
        <v>1</v>
      </c>
      <c r="N1133" s="210">
        <v>60</v>
      </c>
      <c r="O1133" s="211">
        <f t="shared" si="552"/>
        <v>931</v>
      </c>
      <c r="P1133" s="212">
        <f t="shared" si="555"/>
        <v>931</v>
      </c>
      <c r="Q1133" s="180"/>
      <c r="R1133" s="180"/>
      <c r="S1133" s="184">
        <v>16</v>
      </c>
      <c r="T1133" s="184">
        <v>25</v>
      </c>
      <c r="U1133" s="184">
        <f t="shared" si="553"/>
        <v>124</v>
      </c>
      <c r="V1133" s="204">
        <f t="shared" si="554"/>
        <v>165</v>
      </c>
      <c r="AB1133" s="201"/>
      <c r="AC1133" s="199"/>
    </row>
    <row r="1134" spans="1:35" ht="11.25" customHeight="1">
      <c r="A1134" s="180" t="str">
        <f t="shared" si="546"/>
        <v>LW18 12070Podstawowy</v>
      </c>
      <c r="B1134" s="203" t="s">
        <v>102</v>
      </c>
      <c r="C1134" s="168" t="s">
        <v>431</v>
      </c>
      <c r="D1134" s="204">
        <v>120</v>
      </c>
      <c r="E1134" s="182">
        <v>70</v>
      </c>
      <c r="F1134" s="219" t="s">
        <v>2961</v>
      </c>
      <c r="G1134" s="206" t="str">
        <f t="shared" si="547"/>
        <v>56,77</v>
      </c>
      <c r="H1134" s="206" t="str">
        <f t="shared" si="548"/>
        <v>56,77</v>
      </c>
      <c r="I1134" s="206">
        <f t="shared" si="549"/>
        <v>59.77</v>
      </c>
      <c r="J1134" s="219" t="s">
        <v>3031</v>
      </c>
      <c r="K1134" s="207" t="str">
        <f t="shared" si="550"/>
        <v>916,47</v>
      </c>
      <c r="L1134" s="208">
        <f t="shared" si="551"/>
        <v>917</v>
      </c>
      <c r="M1134" s="209">
        <v>1</v>
      </c>
      <c r="N1134" s="210">
        <v>60</v>
      </c>
      <c r="O1134" s="211">
        <f t="shared" si="552"/>
        <v>977</v>
      </c>
      <c r="P1134" s="212">
        <f t="shared" si="555"/>
        <v>977</v>
      </c>
      <c r="Q1134" s="180"/>
      <c r="R1134" s="180"/>
      <c r="S1134" s="184">
        <v>16</v>
      </c>
      <c r="T1134" s="184">
        <v>25</v>
      </c>
      <c r="U1134" s="184">
        <f t="shared" si="553"/>
        <v>124</v>
      </c>
      <c r="V1134" s="204">
        <f t="shared" si="554"/>
        <v>165</v>
      </c>
    </row>
    <row r="1135" spans="1:35" ht="12">
      <c r="A1135" s="180" t="str">
        <f t="shared" si="546"/>
        <v>LW19 12070Podstawowy</v>
      </c>
      <c r="B1135" s="203" t="s">
        <v>103</v>
      </c>
      <c r="C1135" s="168" t="s">
        <v>431</v>
      </c>
      <c r="D1135" s="204">
        <v>120</v>
      </c>
      <c r="E1135" s="182">
        <v>70</v>
      </c>
      <c r="F1135" s="219" t="s">
        <v>2962</v>
      </c>
      <c r="G1135" s="206" t="str">
        <f t="shared" si="547"/>
        <v>52,3</v>
      </c>
      <c r="H1135" s="206" t="str">
        <f t="shared" si="548"/>
        <v>52,3</v>
      </c>
      <c r="I1135" s="206">
        <f t="shared" si="549"/>
        <v>55.3</v>
      </c>
      <c r="J1135" s="219" t="s">
        <v>3032</v>
      </c>
      <c r="K1135" s="207" t="str">
        <f t="shared" si="550"/>
        <v>742,91</v>
      </c>
      <c r="L1135" s="208">
        <f t="shared" si="551"/>
        <v>743</v>
      </c>
      <c r="M1135" s="209">
        <v>1</v>
      </c>
      <c r="N1135" s="210">
        <v>60</v>
      </c>
      <c r="O1135" s="211">
        <f t="shared" si="552"/>
        <v>803</v>
      </c>
      <c r="P1135" s="212">
        <f t="shared" si="555"/>
        <v>803</v>
      </c>
      <c r="Q1135" s="180"/>
      <c r="R1135" s="180"/>
      <c r="S1135" s="184">
        <v>16</v>
      </c>
      <c r="T1135" s="184">
        <v>25</v>
      </c>
      <c r="U1135" s="184">
        <f t="shared" si="553"/>
        <v>124</v>
      </c>
      <c r="V1135" s="204">
        <f t="shared" si="554"/>
        <v>165</v>
      </c>
    </row>
    <row r="1136" spans="1:35" ht="12">
      <c r="A1136" s="180" t="str">
        <f t="shared" si="546"/>
        <v>LW20 12070Podstawowy</v>
      </c>
      <c r="B1136" s="203" t="s">
        <v>105</v>
      </c>
      <c r="C1136" s="168" t="s">
        <v>431</v>
      </c>
      <c r="D1136" s="204">
        <v>120</v>
      </c>
      <c r="E1136" s="182">
        <v>70</v>
      </c>
      <c r="F1136" s="219" t="s">
        <v>2652</v>
      </c>
      <c r="G1136" s="206" t="str">
        <f t="shared" si="547"/>
        <v>54,79</v>
      </c>
      <c r="H1136" s="206" t="str">
        <f t="shared" si="548"/>
        <v>54,79</v>
      </c>
      <c r="I1136" s="206">
        <f t="shared" si="549"/>
        <v>57.79</v>
      </c>
      <c r="J1136" s="219" t="s">
        <v>3033</v>
      </c>
      <c r="K1136" s="207" t="str">
        <f t="shared" si="550"/>
        <v>824,38</v>
      </c>
      <c r="L1136" s="208">
        <f t="shared" si="551"/>
        <v>825</v>
      </c>
      <c r="M1136" s="209">
        <v>1</v>
      </c>
      <c r="N1136" s="210">
        <v>60</v>
      </c>
      <c r="O1136" s="211">
        <f t="shared" si="552"/>
        <v>885</v>
      </c>
      <c r="P1136" s="212">
        <f t="shared" si="555"/>
        <v>885</v>
      </c>
      <c r="Q1136" s="180"/>
      <c r="R1136" s="180"/>
      <c r="S1136" s="184">
        <v>16</v>
      </c>
      <c r="T1136" s="184">
        <v>25</v>
      </c>
      <c r="U1136" s="184">
        <f t="shared" si="553"/>
        <v>124</v>
      </c>
      <c r="V1136" s="204">
        <f t="shared" si="554"/>
        <v>165</v>
      </c>
    </row>
    <row r="1137" spans="1:22" ht="12">
      <c r="A1137" s="180" t="str">
        <f t="shared" si="546"/>
        <v>LW2512070Podstawowy</v>
      </c>
      <c r="B1137" s="203" t="s">
        <v>559</v>
      </c>
      <c r="C1137" s="168" t="s">
        <v>431</v>
      </c>
      <c r="D1137" s="204">
        <v>120</v>
      </c>
      <c r="E1137" s="182">
        <v>70</v>
      </c>
      <c r="F1137" s="219" t="s">
        <v>2963</v>
      </c>
      <c r="G1137" s="206" t="str">
        <f t="shared" si="547"/>
        <v>42,82</v>
      </c>
      <c r="H1137" s="206" t="str">
        <f t="shared" si="548"/>
        <v>42,82</v>
      </c>
      <c r="I1137" s="206">
        <f t="shared" si="549"/>
        <v>45.82</v>
      </c>
      <c r="J1137" s="219" t="s">
        <v>3034</v>
      </c>
      <c r="K1137" s="207" t="str">
        <f t="shared" si="550"/>
        <v>656,57</v>
      </c>
      <c r="L1137" s="208">
        <f t="shared" si="551"/>
        <v>657</v>
      </c>
      <c r="M1137" s="209">
        <v>1</v>
      </c>
      <c r="N1137" s="210">
        <v>60</v>
      </c>
      <c r="O1137" s="211">
        <f t="shared" si="552"/>
        <v>717</v>
      </c>
      <c r="P1137" s="212">
        <f t="shared" si="555"/>
        <v>717</v>
      </c>
      <c r="Q1137" s="180"/>
      <c r="R1137" s="180"/>
      <c r="S1137" s="184">
        <v>16</v>
      </c>
      <c r="T1137" s="184">
        <v>25</v>
      </c>
      <c r="U1137" s="184">
        <f t="shared" si="553"/>
        <v>79</v>
      </c>
      <c r="V1137" s="204">
        <f t="shared" si="554"/>
        <v>120</v>
      </c>
    </row>
    <row r="1138" spans="1:22" ht="12">
      <c r="A1138" s="180" t="str">
        <f t="shared" si="546"/>
        <v>LW2612070Podstawowy</v>
      </c>
      <c r="B1138" s="203" t="s">
        <v>560</v>
      </c>
      <c r="C1138" s="168" t="s">
        <v>431</v>
      </c>
      <c r="D1138" s="204">
        <v>120</v>
      </c>
      <c r="E1138" s="182">
        <v>70</v>
      </c>
      <c r="F1138" s="219" t="s">
        <v>2964</v>
      </c>
      <c r="G1138" s="206" t="str">
        <f t="shared" si="547"/>
        <v>45,29</v>
      </c>
      <c r="H1138" s="206" t="str">
        <f t="shared" si="548"/>
        <v>45,29</v>
      </c>
      <c r="I1138" s="206">
        <f t="shared" si="549"/>
        <v>48.29</v>
      </c>
      <c r="J1138" s="219" t="s">
        <v>3035</v>
      </c>
      <c r="K1138" s="207" t="str">
        <f t="shared" si="550"/>
        <v>772,16</v>
      </c>
      <c r="L1138" s="208">
        <f t="shared" si="551"/>
        <v>773</v>
      </c>
      <c r="M1138" s="209">
        <v>1</v>
      </c>
      <c r="N1138" s="210">
        <v>60</v>
      </c>
      <c r="O1138" s="211">
        <f t="shared" si="552"/>
        <v>833</v>
      </c>
      <c r="P1138" s="212">
        <f t="shared" si="555"/>
        <v>833</v>
      </c>
      <c r="Q1138" s="180"/>
      <c r="R1138" s="180"/>
      <c r="S1138" s="184">
        <v>16</v>
      </c>
      <c r="T1138" s="184">
        <v>25</v>
      </c>
      <c r="U1138" s="184">
        <f t="shared" si="553"/>
        <v>79</v>
      </c>
      <c r="V1138" s="204">
        <f t="shared" si="554"/>
        <v>120</v>
      </c>
    </row>
    <row r="1139" spans="1:22" ht="12">
      <c r="A1139" s="180" t="str">
        <f t="shared" si="546"/>
        <v>LW2712070Podstawowy</v>
      </c>
      <c r="B1139" s="203" t="s">
        <v>1738</v>
      </c>
      <c r="C1139" s="168" t="s">
        <v>431</v>
      </c>
      <c r="D1139" s="204">
        <v>120</v>
      </c>
      <c r="E1139" s="182">
        <v>70</v>
      </c>
      <c r="F1139" s="219" t="s">
        <v>2965</v>
      </c>
      <c r="G1139" s="206" t="str">
        <f t="shared" si="547"/>
        <v>46,45</v>
      </c>
      <c r="H1139" s="206" t="str">
        <f t="shared" si="548"/>
        <v>46,45</v>
      </c>
      <c r="I1139" s="206">
        <f t="shared" si="549"/>
        <v>49.45</v>
      </c>
      <c r="J1139" s="219" t="s">
        <v>25</v>
      </c>
      <c r="K1139" s="207" t="str">
        <f t="shared" si="550"/>
        <v>745,66</v>
      </c>
      <c r="L1139" s="208">
        <f t="shared" si="551"/>
        <v>746</v>
      </c>
      <c r="M1139" s="209">
        <v>1</v>
      </c>
      <c r="N1139" s="210">
        <v>60</v>
      </c>
      <c r="O1139" s="211">
        <f t="shared" si="552"/>
        <v>806</v>
      </c>
      <c r="P1139" s="212">
        <f t="shared" si="555"/>
        <v>806</v>
      </c>
      <c r="Q1139" s="180"/>
      <c r="R1139" s="180"/>
      <c r="S1139" s="184">
        <v>16</v>
      </c>
      <c r="T1139" s="184">
        <v>25</v>
      </c>
      <c r="U1139" s="184">
        <f t="shared" si="553"/>
        <v>79</v>
      </c>
      <c r="V1139" s="204">
        <f t="shared" si="554"/>
        <v>120</v>
      </c>
    </row>
    <row r="1140" spans="1:22" ht="12">
      <c r="A1140" s="180" t="str">
        <f t="shared" si="546"/>
        <v>LW2812070Podstawowy</v>
      </c>
      <c r="B1140" s="203" t="s">
        <v>1739</v>
      </c>
      <c r="C1140" s="168" t="s">
        <v>431</v>
      </c>
      <c r="D1140" s="204">
        <v>120</v>
      </c>
      <c r="E1140" s="182">
        <v>70</v>
      </c>
      <c r="F1140" s="219" t="s">
        <v>2966</v>
      </c>
      <c r="G1140" s="206" t="str">
        <f t="shared" si="547"/>
        <v>49,06</v>
      </c>
      <c r="H1140" s="206" t="str">
        <f t="shared" si="548"/>
        <v>49,06</v>
      </c>
      <c r="I1140" s="206">
        <f t="shared" si="549"/>
        <v>52.06</v>
      </c>
      <c r="J1140" s="219" t="s">
        <v>3036</v>
      </c>
      <c r="K1140" s="207" t="str">
        <f t="shared" si="550"/>
        <v>881,28</v>
      </c>
      <c r="L1140" s="208">
        <f t="shared" si="551"/>
        <v>882</v>
      </c>
      <c r="M1140" s="209">
        <v>1</v>
      </c>
      <c r="N1140" s="210">
        <v>60</v>
      </c>
      <c r="O1140" s="211">
        <f t="shared" si="552"/>
        <v>942</v>
      </c>
      <c r="P1140" s="212">
        <f t="shared" si="555"/>
        <v>942</v>
      </c>
      <c r="Q1140" s="180"/>
      <c r="R1140" s="180"/>
      <c r="S1140" s="184">
        <v>16</v>
      </c>
      <c r="T1140" s="184">
        <v>25</v>
      </c>
      <c r="U1140" s="184">
        <f t="shared" si="553"/>
        <v>124</v>
      </c>
      <c r="V1140" s="204">
        <f t="shared" si="554"/>
        <v>165</v>
      </c>
    </row>
    <row r="1141" spans="1:22" ht="12">
      <c r="A1141" s="180" t="str">
        <f t="shared" si="546"/>
        <v>LW2912070Podstawowy</v>
      </c>
      <c r="B1141" s="203" t="s">
        <v>1740</v>
      </c>
      <c r="C1141" s="168" t="s">
        <v>431</v>
      </c>
      <c r="D1141" s="204">
        <v>120</v>
      </c>
      <c r="E1141" s="182">
        <v>70</v>
      </c>
      <c r="F1141" s="219" t="s">
        <v>2967</v>
      </c>
      <c r="G1141" s="206" t="str">
        <f t="shared" si="547"/>
        <v>52,48</v>
      </c>
      <c r="H1141" s="206" t="str">
        <f t="shared" si="548"/>
        <v>52,48</v>
      </c>
      <c r="I1141" s="206">
        <f t="shared" si="549"/>
        <v>55.48</v>
      </c>
      <c r="J1141" s="219" t="s">
        <v>3037</v>
      </c>
      <c r="K1141" s="207" t="str">
        <f t="shared" si="550"/>
        <v>821,29</v>
      </c>
      <c r="L1141" s="208">
        <f t="shared" si="551"/>
        <v>822</v>
      </c>
      <c r="M1141" s="209">
        <v>1</v>
      </c>
      <c r="N1141" s="210">
        <v>60</v>
      </c>
      <c r="O1141" s="211">
        <f t="shared" si="552"/>
        <v>882</v>
      </c>
      <c r="P1141" s="212">
        <f t="shared" si="555"/>
        <v>882</v>
      </c>
      <c r="Q1141" s="180"/>
      <c r="R1141" s="180"/>
      <c r="S1141" s="184">
        <v>16</v>
      </c>
      <c r="T1141" s="184">
        <v>25</v>
      </c>
      <c r="U1141" s="184">
        <f t="shared" si="553"/>
        <v>124</v>
      </c>
      <c r="V1141" s="204">
        <f t="shared" si="554"/>
        <v>165</v>
      </c>
    </row>
    <row r="1142" spans="1:22" ht="12">
      <c r="A1142" s="180" t="str">
        <f t="shared" si="546"/>
        <v>LW3012070Podstawowy</v>
      </c>
      <c r="B1142" s="203" t="s">
        <v>1742</v>
      </c>
      <c r="C1142" s="168" t="s">
        <v>431</v>
      </c>
      <c r="D1142" s="204">
        <v>120</v>
      </c>
      <c r="E1142" s="182">
        <v>70</v>
      </c>
      <c r="F1142" s="219" t="s">
        <v>2968</v>
      </c>
      <c r="G1142" s="206" t="str">
        <f t="shared" si="547"/>
        <v>55,09</v>
      </c>
      <c r="H1142" s="206" t="str">
        <f t="shared" si="548"/>
        <v>55,09</v>
      </c>
      <c r="I1142" s="206">
        <f t="shared" si="549"/>
        <v>58.09</v>
      </c>
      <c r="J1142" s="219" t="s">
        <v>3038</v>
      </c>
      <c r="K1142" s="207" t="str">
        <f t="shared" si="550"/>
        <v>998,51</v>
      </c>
      <c r="L1142" s="208">
        <f t="shared" si="551"/>
        <v>999</v>
      </c>
      <c r="M1142" s="209">
        <v>1</v>
      </c>
      <c r="N1142" s="210">
        <v>60</v>
      </c>
      <c r="O1142" s="211">
        <f t="shared" si="552"/>
        <v>1059</v>
      </c>
      <c r="P1142" s="212">
        <f t="shared" si="555"/>
        <v>1059</v>
      </c>
      <c r="Q1142" s="180"/>
      <c r="R1142" s="180"/>
      <c r="S1142" s="184">
        <v>16</v>
      </c>
      <c r="T1142" s="184">
        <v>25</v>
      </c>
      <c r="U1142" s="184">
        <f t="shared" si="553"/>
        <v>124</v>
      </c>
      <c r="V1142" s="204">
        <f t="shared" si="554"/>
        <v>165</v>
      </c>
    </row>
    <row r="1143" spans="1:22" ht="12">
      <c r="A1143" s="180" t="str">
        <f t="shared" si="546"/>
        <v>LW3112070Podstawowy</v>
      </c>
      <c r="B1143" s="203" t="s">
        <v>1743</v>
      </c>
      <c r="C1143" s="168" t="s">
        <v>431</v>
      </c>
      <c r="D1143" s="204">
        <v>120</v>
      </c>
      <c r="E1143" s="182">
        <v>70</v>
      </c>
      <c r="F1143" s="219" t="s">
        <v>2969</v>
      </c>
      <c r="G1143" s="206" t="str">
        <f t="shared" si="547"/>
        <v>56,9</v>
      </c>
      <c r="H1143" s="206" t="str">
        <f t="shared" si="548"/>
        <v>56,9</v>
      </c>
      <c r="I1143" s="206">
        <f t="shared" si="549"/>
        <v>59.9</v>
      </c>
      <c r="J1143" s="219" t="s">
        <v>3039</v>
      </c>
      <c r="K1143" s="207" t="str">
        <f t="shared" si="550"/>
        <v>965,91</v>
      </c>
      <c r="L1143" s="208">
        <f t="shared" si="551"/>
        <v>966</v>
      </c>
      <c r="M1143" s="209">
        <v>1</v>
      </c>
      <c r="N1143" s="210">
        <v>60</v>
      </c>
      <c r="O1143" s="211">
        <f t="shared" si="552"/>
        <v>1026</v>
      </c>
      <c r="P1143" s="212">
        <f t="shared" si="555"/>
        <v>1026</v>
      </c>
      <c r="Q1143" s="180"/>
      <c r="R1143" s="180"/>
      <c r="S1143" s="184">
        <v>16</v>
      </c>
      <c r="T1143" s="184">
        <v>25</v>
      </c>
      <c r="U1143" s="184">
        <f t="shared" si="553"/>
        <v>124</v>
      </c>
      <c r="V1143" s="204">
        <f t="shared" si="554"/>
        <v>165</v>
      </c>
    </row>
    <row r="1144" spans="1:22" ht="12">
      <c r="A1144" s="180" t="str">
        <f t="shared" si="546"/>
        <v>LW3212070Podstawowy</v>
      </c>
      <c r="B1144" s="203" t="s">
        <v>1744</v>
      </c>
      <c r="C1144" s="168" t="s">
        <v>431</v>
      </c>
      <c r="D1144" s="204">
        <v>120</v>
      </c>
      <c r="E1144" s="182">
        <v>70</v>
      </c>
      <c r="F1144" s="219" t="s">
        <v>2970</v>
      </c>
      <c r="G1144" s="206" t="str">
        <f t="shared" si="547"/>
        <v>59,5</v>
      </c>
      <c r="H1144" s="206" t="str">
        <f t="shared" si="548"/>
        <v>59,5</v>
      </c>
      <c r="I1144" s="206">
        <f t="shared" si="549"/>
        <v>62.5</v>
      </c>
      <c r="J1144" s="219" t="s">
        <v>3040</v>
      </c>
      <c r="K1144" s="207" t="str">
        <f t="shared" si="550"/>
        <v>1104,91</v>
      </c>
      <c r="L1144" s="208">
        <f t="shared" si="551"/>
        <v>1105</v>
      </c>
      <c r="M1144" s="209">
        <v>1</v>
      </c>
      <c r="N1144" s="210">
        <v>60</v>
      </c>
      <c r="O1144" s="211">
        <f t="shared" si="552"/>
        <v>1165</v>
      </c>
      <c r="P1144" s="212">
        <f t="shared" si="555"/>
        <v>1165</v>
      </c>
      <c r="Q1144" s="180"/>
      <c r="R1144" s="180"/>
      <c r="S1144" s="184">
        <v>16</v>
      </c>
      <c r="T1144" s="184">
        <v>25</v>
      </c>
      <c r="U1144" s="184">
        <f t="shared" si="553"/>
        <v>124</v>
      </c>
      <c r="V1144" s="204">
        <f t="shared" si="554"/>
        <v>165</v>
      </c>
    </row>
    <row r="1145" spans="1:22" ht="12">
      <c r="A1145" s="180" t="str">
        <f t="shared" si="546"/>
        <v>LW3312070Podstawowy</v>
      </c>
      <c r="B1145" s="203" t="s">
        <v>1745</v>
      </c>
      <c r="C1145" s="168" t="s">
        <v>431</v>
      </c>
      <c r="D1145" s="204">
        <v>120</v>
      </c>
      <c r="E1145" s="182">
        <v>70</v>
      </c>
      <c r="F1145" s="219" t="s">
        <v>2971</v>
      </c>
      <c r="G1145" s="206" t="str">
        <f t="shared" si="547"/>
        <v>61,11</v>
      </c>
      <c r="H1145" s="206" t="str">
        <f t="shared" si="548"/>
        <v>61,11</v>
      </c>
      <c r="I1145" s="206">
        <f t="shared" si="549"/>
        <v>64.11</v>
      </c>
      <c r="J1145" s="219" t="s">
        <v>3041</v>
      </c>
      <c r="K1145" s="207" t="str">
        <f t="shared" si="550"/>
        <v>941,36</v>
      </c>
      <c r="L1145" s="208">
        <f t="shared" si="551"/>
        <v>942</v>
      </c>
      <c r="M1145" s="209">
        <v>1</v>
      </c>
      <c r="N1145" s="210">
        <v>60</v>
      </c>
      <c r="O1145" s="211">
        <f t="shared" si="552"/>
        <v>1002</v>
      </c>
      <c r="P1145" s="212">
        <f t="shared" si="555"/>
        <v>1002</v>
      </c>
      <c r="Q1145" s="180"/>
      <c r="R1145" s="180"/>
      <c r="S1145" s="184">
        <v>16</v>
      </c>
      <c r="T1145" s="184">
        <v>25</v>
      </c>
      <c r="U1145" s="184">
        <f t="shared" si="553"/>
        <v>124</v>
      </c>
      <c r="V1145" s="204">
        <f t="shared" si="554"/>
        <v>165</v>
      </c>
    </row>
    <row r="1146" spans="1:22" ht="12">
      <c r="A1146" s="180" t="str">
        <f t="shared" si="546"/>
        <v>LW3412070Podstawowy</v>
      </c>
      <c r="B1146" s="203" t="s">
        <v>1746</v>
      </c>
      <c r="C1146" s="168" t="s">
        <v>431</v>
      </c>
      <c r="D1146" s="204">
        <v>120</v>
      </c>
      <c r="E1146" s="182">
        <v>70</v>
      </c>
      <c r="F1146" s="219" t="s">
        <v>2972</v>
      </c>
      <c r="G1146" s="206" t="str">
        <f t="shared" si="547"/>
        <v>59,93</v>
      </c>
      <c r="H1146" s="206" t="str">
        <f t="shared" si="548"/>
        <v>59,93</v>
      </c>
      <c r="I1146" s="206">
        <f t="shared" si="549"/>
        <v>62.93</v>
      </c>
      <c r="J1146" s="219" t="s">
        <v>3042</v>
      </c>
      <c r="K1146" s="207" t="str">
        <f t="shared" si="550"/>
        <v>1111,04</v>
      </c>
      <c r="L1146" s="208">
        <f t="shared" si="551"/>
        <v>1112</v>
      </c>
      <c r="M1146" s="209">
        <v>1</v>
      </c>
      <c r="N1146" s="210">
        <v>60</v>
      </c>
      <c r="O1146" s="211">
        <f t="shared" si="552"/>
        <v>1172</v>
      </c>
      <c r="P1146" s="212">
        <f t="shared" si="555"/>
        <v>1172</v>
      </c>
      <c r="Q1146" s="180"/>
      <c r="R1146" s="180"/>
      <c r="S1146" s="184">
        <v>16</v>
      </c>
      <c r="T1146" s="184">
        <v>25</v>
      </c>
      <c r="U1146" s="184">
        <f t="shared" si="553"/>
        <v>124</v>
      </c>
      <c r="V1146" s="204">
        <f t="shared" si="554"/>
        <v>165</v>
      </c>
    </row>
    <row r="1147" spans="1:22" ht="12">
      <c r="A1147" s="180" t="str">
        <f t="shared" si="546"/>
        <v>LW3512070Podstawowy</v>
      </c>
      <c r="B1147" s="203" t="s">
        <v>1747</v>
      </c>
      <c r="C1147" s="168" t="s">
        <v>431</v>
      </c>
      <c r="D1147" s="204">
        <v>120</v>
      </c>
      <c r="E1147" s="182">
        <v>70</v>
      </c>
      <c r="F1147" s="219" t="s">
        <v>2973</v>
      </c>
      <c r="G1147" s="206" t="str">
        <f t="shared" si="547"/>
        <v>52,42</v>
      </c>
      <c r="H1147" s="206" t="str">
        <f t="shared" si="548"/>
        <v>52,42</v>
      </c>
      <c r="I1147" s="206">
        <f t="shared" si="549"/>
        <v>55.42</v>
      </c>
      <c r="J1147" s="219" t="s">
        <v>3043</v>
      </c>
      <c r="K1147" s="207" t="str">
        <f t="shared" si="550"/>
        <v>751,22</v>
      </c>
      <c r="L1147" s="208">
        <f t="shared" si="551"/>
        <v>752</v>
      </c>
      <c r="M1147" s="209">
        <v>1</v>
      </c>
      <c r="N1147" s="210">
        <v>60</v>
      </c>
      <c r="O1147" s="211">
        <f t="shared" si="552"/>
        <v>812</v>
      </c>
      <c r="P1147" s="212">
        <f t="shared" si="555"/>
        <v>812</v>
      </c>
      <c r="Q1147" s="180"/>
      <c r="R1147" s="180"/>
      <c r="S1147" s="184">
        <v>16</v>
      </c>
      <c r="T1147" s="184">
        <v>25</v>
      </c>
      <c r="U1147" s="184">
        <f t="shared" si="553"/>
        <v>124</v>
      </c>
      <c r="V1147" s="204">
        <f t="shared" si="554"/>
        <v>165</v>
      </c>
    </row>
    <row r="1148" spans="1:22" ht="12">
      <c r="A1148" s="180" t="str">
        <f t="shared" si="546"/>
        <v>LW3612070Podstawowy</v>
      </c>
      <c r="B1148" s="203" t="s">
        <v>1748</v>
      </c>
      <c r="C1148" s="168" t="s">
        <v>431</v>
      </c>
      <c r="D1148" s="204">
        <v>120</v>
      </c>
      <c r="E1148" s="182">
        <v>70</v>
      </c>
      <c r="F1148" s="219" t="s">
        <v>2974</v>
      </c>
      <c r="G1148" s="206" t="str">
        <f t="shared" si="547"/>
        <v>55,03</v>
      </c>
      <c r="H1148" s="206" t="str">
        <f t="shared" si="548"/>
        <v>55,03</v>
      </c>
      <c r="I1148" s="206">
        <f t="shared" si="549"/>
        <v>58.03</v>
      </c>
      <c r="J1148" s="219" t="s">
        <v>3044</v>
      </c>
      <c r="K1148" s="207" t="str">
        <f t="shared" si="550"/>
        <v>890,23</v>
      </c>
      <c r="L1148" s="208">
        <f t="shared" si="551"/>
        <v>891</v>
      </c>
      <c r="M1148" s="209">
        <v>1</v>
      </c>
      <c r="N1148" s="210">
        <v>60</v>
      </c>
      <c r="O1148" s="211">
        <f t="shared" si="552"/>
        <v>951</v>
      </c>
      <c r="P1148" s="212">
        <f t="shared" si="555"/>
        <v>951</v>
      </c>
      <c r="Q1148" s="180"/>
      <c r="R1148" s="180"/>
      <c r="S1148" s="184">
        <v>16</v>
      </c>
      <c r="T1148" s="184">
        <v>25</v>
      </c>
      <c r="U1148" s="184">
        <f t="shared" si="553"/>
        <v>124</v>
      </c>
      <c r="V1148" s="204">
        <f t="shared" si="554"/>
        <v>165</v>
      </c>
    </row>
    <row r="1149" spans="1:22" ht="12">
      <c r="A1149" s="180" t="str">
        <f t="shared" si="546"/>
        <v>LW3712070Podstawowy</v>
      </c>
      <c r="B1149" s="203" t="s">
        <v>1907</v>
      </c>
      <c r="C1149" s="168" t="s">
        <v>431</v>
      </c>
      <c r="D1149" s="204">
        <v>120</v>
      </c>
      <c r="E1149" s="182">
        <v>70</v>
      </c>
      <c r="F1149" s="219" t="s">
        <v>2651</v>
      </c>
      <c r="G1149" s="206" t="str">
        <f t="shared" si="547"/>
        <v>52,7</v>
      </c>
      <c r="H1149" s="206" t="str">
        <f t="shared" si="548"/>
        <v>52,7</v>
      </c>
      <c r="I1149" s="206">
        <f t="shared" si="549"/>
        <v>55.7</v>
      </c>
      <c r="J1149" s="219" t="s">
        <v>3045</v>
      </c>
      <c r="K1149" s="207" t="str">
        <f t="shared" si="550"/>
        <v>688,68</v>
      </c>
      <c r="L1149" s="208">
        <f t="shared" si="551"/>
        <v>689</v>
      </c>
      <c r="M1149" s="209">
        <v>1</v>
      </c>
      <c r="N1149" s="210">
        <v>60</v>
      </c>
      <c r="O1149" s="211">
        <f t="shared" si="552"/>
        <v>749</v>
      </c>
      <c r="P1149" s="212">
        <f t="shared" si="555"/>
        <v>749</v>
      </c>
      <c r="Q1149" s="180"/>
      <c r="R1149" s="180"/>
      <c r="S1149" s="184">
        <v>16</v>
      </c>
      <c r="T1149" s="184">
        <v>25</v>
      </c>
      <c r="U1149" s="184">
        <f t="shared" si="553"/>
        <v>124</v>
      </c>
      <c r="V1149" s="204">
        <f t="shared" si="554"/>
        <v>165</v>
      </c>
    </row>
    <row r="1150" spans="1:22" ht="12">
      <c r="A1150" s="180" t="str">
        <f t="shared" si="546"/>
        <v>LW3812070Podstawowy</v>
      </c>
      <c r="B1150" s="203" t="s">
        <v>1978</v>
      </c>
      <c r="C1150" s="168" t="s">
        <v>431</v>
      </c>
      <c r="D1150" s="204">
        <v>120</v>
      </c>
      <c r="E1150" s="182">
        <v>70</v>
      </c>
      <c r="F1150" s="219" t="s">
        <v>46</v>
      </c>
      <c r="G1150" s="206" t="str">
        <f t="shared" si="547"/>
        <v>52,46</v>
      </c>
      <c r="H1150" s="206" t="str">
        <f t="shared" si="548"/>
        <v>52,46</v>
      </c>
      <c r="I1150" s="206">
        <f t="shared" si="549"/>
        <v>55.46</v>
      </c>
      <c r="J1150" s="219" t="s">
        <v>3046</v>
      </c>
      <c r="K1150" s="207" t="str">
        <f t="shared" si="550"/>
        <v>813,80</v>
      </c>
      <c r="L1150" s="208">
        <f t="shared" si="551"/>
        <v>814</v>
      </c>
      <c r="M1150" s="209">
        <v>1</v>
      </c>
      <c r="N1150" s="210">
        <v>60</v>
      </c>
      <c r="O1150" s="211">
        <f t="shared" si="552"/>
        <v>874</v>
      </c>
      <c r="P1150" s="212">
        <f t="shared" si="555"/>
        <v>874</v>
      </c>
      <c r="Q1150" s="180"/>
      <c r="R1150" s="180"/>
      <c r="S1150" s="184">
        <v>16</v>
      </c>
      <c r="T1150" s="184">
        <v>25</v>
      </c>
      <c r="U1150" s="184">
        <f t="shared" si="553"/>
        <v>124</v>
      </c>
      <c r="V1150" s="204">
        <f t="shared" si="554"/>
        <v>165</v>
      </c>
    </row>
    <row r="1151" spans="1:22" ht="12">
      <c r="A1151" s="221" t="str">
        <f t="shared" ref="A1151:A1187" si="556">CONCATENATE(B1151,D1151,E1151,C1151)</f>
        <v>LW duble 1 12070Kolor</v>
      </c>
      <c r="B1151" s="203" t="s">
        <v>90</v>
      </c>
      <c r="C1151" s="168" t="s">
        <v>2</v>
      </c>
      <c r="D1151" s="204">
        <v>120</v>
      </c>
      <c r="E1151" s="182">
        <v>70</v>
      </c>
      <c r="F1151" s="219" t="s">
        <v>2944</v>
      </c>
      <c r="G1151" s="206" t="str">
        <f>LEFT(F1151,FIND("kg",F1151)-2)</f>
        <v>52,47</v>
      </c>
      <c r="H1151" s="206" t="str">
        <f t="shared" ref="H1151:H1187" si="557">MID(G1151,1,5)</f>
        <v>52,47</v>
      </c>
      <c r="I1151" s="206">
        <f t="shared" ref="I1151:I1187" si="558">H1151+3</f>
        <v>55.47</v>
      </c>
      <c r="J1151" s="219" t="s">
        <v>2975</v>
      </c>
      <c r="K1151" s="207" t="str">
        <f t="shared" ref="K1151:K1160" si="559">LEFT(J1151,FIND("zł",J1151)-2)</f>
        <v>871,12</v>
      </c>
      <c r="L1151" s="214">
        <f t="shared" ref="L1151:L1166" si="560">ROUNDUP(K1151,0)</f>
        <v>872</v>
      </c>
      <c r="M1151" s="209">
        <v>1</v>
      </c>
      <c r="N1151" s="210">
        <v>60</v>
      </c>
      <c r="O1151" s="211">
        <f t="shared" ref="O1151:O1187" si="561">L1151*M1151+N1151</f>
        <v>932</v>
      </c>
      <c r="P1151" s="212">
        <f t="shared" ref="P1151:P1187" si="562">INT(O1151)</f>
        <v>932</v>
      </c>
      <c r="Q1151" s="180"/>
      <c r="R1151" s="180"/>
      <c r="S1151" s="184">
        <v>16</v>
      </c>
      <c r="T1151" s="184">
        <v>25</v>
      </c>
      <c r="U1151" s="184">
        <f t="shared" ref="U1151:U1187" si="563">IF(I1151&lt;=$AA$6,$AB$5,IF(I1151&lt;=$AA$16,$AB$7,IF(I1151&lt;=$AA$18,$AB$17,IF(I1151&lt;=$AA$20,AB$19,$AB$21))))</f>
        <v>124</v>
      </c>
      <c r="V1151" s="204">
        <f>SUM(S1151:U1151)</f>
        <v>165</v>
      </c>
    </row>
    <row r="1152" spans="1:22" ht="12">
      <c r="A1152" s="180" t="str">
        <f t="shared" si="556"/>
        <v>LW duble 2 12070Kolor</v>
      </c>
      <c r="B1152" s="203" t="s">
        <v>91</v>
      </c>
      <c r="C1152" s="168" t="s">
        <v>2</v>
      </c>
      <c r="D1152" s="204">
        <v>120</v>
      </c>
      <c r="E1152" s="182">
        <v>70</v>
      </c>
      <c r="F1152" s="219" t="s">
        <v>2945</v>
      </c>
      <c r="G1152" s="206" t="str">
        <f t="shared" ref="G1152:G1187" si="564">LEFT(F1152,FIND("kg",F1152)-2)</f>
        <v>49,37</v>
      </c>
      <c r="H1152" s="206" t="str">
        <f t="shared" si="557"/>
        <v>49,37</v>
      </c>
      <c r="I1152" s="206">
        <f t="shared" si="558"/>
        <v>52.37</v>
      </c>
      <c r="J1152" s="219" t="s">
        <v>2976</v>
      </c>
      <c r="K1152" s="207" t="str">
        <f t="shared" si="559"/>
        <v>958,68</v>
      </c>
      <c r="L1152" s="214">
        <f t="shared" si="560"/>
        <v>959</v>
      </c>
      <c r="M1152" s="209">
        <v>1</v>
      </c>
      <c r="N1152" s="210">
        <v>60</v>
      </c>
      <c r="O1152" s="211">
        <f t="shared" si="561"/>
        <v>1019</v>
      </c>
      <c r="P1152" s="212">
        <f t="shared" si="562"/>
        <v>1019</v>
      </c>
      <c r="Q1152" s="180"/>
      <c r="R1152" s="180"/>
      <c r="S1152" s="184">
        <v>16</v>
      </c>
      <c r="T1152" s="184">
        <v>25</v>
      </c>
      <c r="U1152" s="184">
        <f t="shared" si="563"/>
        <v>124</v>
      </c>
      <c r="V1152" s="204">
        <f t="shared" ref="V1152:V1187" si="565">SUM(S1152:U1152)</f>
        <v>165</v>
      </c>
    </row>
    <row r="1153" spans="1:22" ht="12">
      <c r="A1153" s="180" t="str">
        <f t="shared" si="556"/>
        <v>LW duble 3 12070Kolor</v>
      </c>
      <c r="B1153" s="203" t="s">
        <v>92</v>
      </c>
      <c r="C1153" s="168" t="s">
        <v>2</v>
      </c>
      <c r="D1153" s="204">
        <v>120</v>
      </c>
      <c r="E1153" s="182">
        <v>70</v>
      </c>
      <c r="F1153" s="219" t="s">
        <v>2946</v>
      </c>
      <c r="G1153" s="206" t="str">
        <f t="shared" si="564"/>
        <v>56,75</v>
      </c>
      <c r="H1153" s="206" t="str">
        <f t="shared" si="557"/>
        <v>56,75</v>
      </c>
      <c r="I1153" s="206">
        <f t="shared" si="558"/>
        <v>59.75</v>
      </c>
      <c r="J1153" s="219" t="s">
        <v>2977</v>
      </c>
      <c r="K1153" s="207" t="str">
        <f t="shared" si="559"/>
        <v>1192,93</v>
      </c>
      <c r="L1153" s="214">
        <f t="shared" si="560"/>
        <v>1193</v>
      </c>
      <c r="M1153" s="209">
        <v>1</v>
      </c>
      <c r="N1153" s="210">
        <v>60</v>
      </c>
      <c r="O1153" s="211">
        <f t="shared" si="561"/>
        <v>1253</v>
      </c>
      <c r="P1153" s="212">
        <f t="shared" si="562"/>
        <v>1253</v>
      </c>
      <c r="Q1153" s="180"/>
      <c r="R1153" s="180"/>
      <c r="S1153" s="184">
        <v>16</v>
      </c>
      <c r="T1153" s="184">
        <v>25</v>
      </c>
      <c r="U1153" s="184">
        <f t="shared" si="563"/>
        <v>124</v>
      </c>
      <c r="V1153" s="204">
        <f t="shared" si="565"/>
        <v>165</v>
      </c>
    </row>
    <row r="1154" spans="1:22" ht="12">
      <c r="A1154" s="180" t="str">
        <f t="shared" si="556"/>
        <v>LW1 12070Kolor</v>
      </c>
      <c r="B1154" s="203" t="s">
        <v>93</v>
      </c>
      <c r="C1154" s="168" t="s">
        <v>2</v>
      </c>
      <c r="D1154" s="204">
        <v>120</v>
      </c>
      <c r="E1154" s="182">
        <v>70</v>
      </c>
      <c r="F1154" s="219" t="s">
        <v>2947</v>
      </c>
      <c r="G1154" s="206" t="str">
        <f t="shared" si="564"/>
        <v>39,07</v>
      </c>
      <c r="H1154" s="206" t="str">
        <f t="shared" si="557"/>
        <v>39,07</v>
      </c>
      <c r="I1154" s="206">
        <f t="shared" si="558"/>
        <v>42.07</v>
      </c>
      <c r="J1154" s="219" t="s">
        <v>2978</v>
      </c>
      <c r="K1154" s="207" t="str">
        <f t="shared" si="559"/>
        <v>585,20</v>
      </c>
      <c r="L1154" s="214">
        <f t="shared" si="560"/>
        <v>586</v>
      </c>
      <c r="M1154" s="209">
        <v>1</v>
      </c>
      <c r="N1154" s="210">
        <v>60</v>
      </c>
      <c r="O1154" s="211">
        <f t="shared" si="561"/>
        <v>646</v>
      </c>
      <c r="P1154" s="212">
        <f t="shared" si="562"/>
        <v>646</v>
      </c>
      <c r="Q1154" s="180"/>
      <c r="R1154" s="180"/>
      <c r="S1154" s="184">
        <v>16</v>
      </c>
      <c r="T1154" s="184">
        <v>25</v>
      </c>
      <c r="U1154" s="184">
        <f t="shared" si="563"/>
        <v>79</v>
      </c>
      <c r="V1154" s="204">
        <f t="shared" si="565"/>
        <v>120</v>
      </c>
    </row>
    <row r="1155" spans="1:22" ht="13.5" customHeight="1">
      <c r="A1155" s="180" t="str">
        <f t="shared" si="556"/>
        <v>LW2 12070Kolor</v>
      </c>
      <c r="B1155" s="203" t="s">
        <v>104</v>
      </c>
      <c r="C1155" s="168" t="s">
        <v>2</v>
      </c>
      <c r="D1155" s="204">
        <v>120</v>
      </c>
      <c r="E1155" s="182">
        <v>70</v>
      </c>
      <c r="F1155" s="219" t="s">
        <v>2948</v>
      </c>
      <c r="G1155" s="206" t="str">
        <f t="shared" si="564"/>
        <v>40,43</v>
      </c>
      <c r="H1155" s="206" t="str">
        <f t="shared" si="557"/>
        <v>40,43</v>
      </c>
      <c r="I1155" s="206">
        <f t="shared" si="558"/>
        <v>43.43</v>
      </c>
      <c r="J1155" s="219" t="s">
        <v>2979</v>
      </c>
      <c r="K1155" s="207" t="str">
        <f t="shared" si="559"/>
        <v>633,46</v>
      </c>
      <c r="L1155" s="214">
        <f t="shared" si="560"/>
        <v>634</v>
      </c>
      <c r="M1155" s="209">
        <v>1</v>
      </c>
      <c r="N1155" s="210">
        <v>60</v>
      </c>
      <c r="O1155" s="211">
        <f t="shared" si="561"/>
        <v>694</v>
      </c>
      <c r="P1155" s="212">
        <f t="shared" si="562"/>
        <v>694</v>
      </c>
      <c r="Q1155" s="180"/>
      <c r="R1155" s="180"/>
      <c r="S1155" s="184">
        <v>16</v>
      </c>
      <c r="T1155" s="184">
        <v>25</v>
      </c>
      <c r="U1155" s="184">
        <f t="shared" si="563"/>
        <v>79</v>
      </c>
      <c r="V1155" s="204">
        <f t="shared" si="565"/>
        <v>120</v>
      </c>
    </row>
    <row r="1156" spans="1:22" ht="13.5" customHeight="1">
      <c r="A1156" s="180" t="str">
        <f t="shared" si="556"/>
        <v>LW3 12070Kolor</v>
      </c>
      <c r="B1156" s="203" t="s">
        <v>106</v>
      </c>
      <c r="C1156" s="168" t="s">
        <v>2</v>
      </c>
      <c r="D1156" s="204">
        <v>120</v>
      </c>
      <c r="E1156" s="182">
        <v>70</v>
      </c>
      <c r="F1156" s="219" t="s">
        <v>2949</v>
      </c>
      <c r="G1156" s="206" t="str">
        <f t="shared" si="564"/>
        <v>42,88</v>
      </c>
      <c r="H1156" s="206" t="str">
        <f t="shared" si="557"/>
        <v>42,88</v>
      </c>
      <c r="I1156" s="206">
        <f t="shared" si="558"/>
        <v>45.88</v>
      </c>
      <c r="J1156" s="219" t="s">
        <v>2980</v>
      </c>
      <c r="K1156" s="207" t="str">
        <f t="shared" si="559"/>
        <v>666,62</v>
      </c>
      <c r="L1156" s="214">
        <f t="shared" si="560"/>
        <v>667</v>
      </c>
      <c r="M1156" s="209">
        <v>1</v>
      </c>
      <c r="N1156" s="210">
        <v>60</v>
      </c>
      <c r="O1156" s="211">
        <f t="shared" si="561"/>
        <v>727</v>
      </c>
      <c r="P1156" s="212">
        <f t="shared" si="562"/>
        <v>727</v>
      </c>
      <c r="Q1156" s="180"/>
      <c r="R1156" s="180"/>
      <c r="S1156" s="184">
        <v>16</v>
      </c>
      <c r="T1156" s="184">
        <v>25</v>
      </c>
      <c r="U1156" s="184">
        <f t="shared" si="563"/>
        <v>79</v>
      </c>
      <c r="V1156" s="204">
        <f t="shared" si="565"/>
        <v>120</v>
      </c>
    </row>
    <row r="1157" spans="1:22" ht="13.5" customHeight="1">
      <c r="A1157" s="180" t="str">
        <f t="shared" si="556"/>
        <v>LW4 12070Kolor</v>
      </c>
      <c r="B1157" s="203" t="s">
        <v>107</v>
      </c>
      <c r="C1157" s="168" t="s">
        <v>2</v>
      </c>
      <c r="D1157" s="204">
        <v>120</v>
      </c>
      <c r="E1157" s="182">
        <v>70</v>
      </c>
      <c r="F1157" s="219" t="s">
        <v>2950</v>
      </c>
      <c r="G1157" s="206" t="str">
        <f t="shared" si="564"/>
        <v>46,8</v>
      </c>
      <c r="H1157" s="206" t="str">
        <f t="shared" si="557"/>
        <v>46,8</v>
      </c>
      <c r="I1157" s="206">
        <f t="shared" si="558"/>
        <v>49.8</v>
      </c>
      <c r="J1157" s="219" t="s">
        <v>2981</v>
      </c>
      <c r="K1157" s="207" t="str">
        <f t="shared" si="559"/>
        <v>750,70</v>
      </c>
      <c r="L1157" s="214">
        <f t="shared" si="560"/>
        <v>751</v>
      </c>
      <c r="M1157" s="209">
        <v>1</v>
      </c>
      <c r="N1157" s="210">
        <v>60</v>
      </c>
      <c r="O1157" s="211">
        <f t="shared" si="561"/>
        <v>811</v>
      </c>
      <c r="P1157" s="212">
        <f t="shared" si="562"/>
        <v>811</v>
      </c>
      <c r="Q1157" s="180"/>
      <c r="R1157" s="180"/>
      <c r="S1157" s="184">
        <v>16</v>
      </c>
      <c r="T1157" s="184">
        <v>25</v>
      </c>
      <c r="U1157" s="184">
        <f t="shared" si="563"/>
        <v>79</v>
      </c>
      <c r="V1157" s="204">
        <f t="shared" si="565"/>
        <v>120</v>
      </c>
    </row>
    <row r="1158" spans="1:22" ht="12">
      <c r="A1158" s="180" t="str">
        <f t="shared" si="556"/>
        <v>LW5 12070Kolor</v>
      </c>
      <c r="B1158" s="203" t="s">
        <v>108</v>
      </c>
      <c r="C1158" s="168" t="s">
        <v>2</v>
      </c>
      <c r="D1158" s="204">
        <v>120</v>
      </c>
      <c r="E1158" s="182">
        <v>70</v>
      </c>
      <c r="F1158" s="219" t="s">
        <v>20</v>
      </c>
      <c r="G1158" s="206" t="str">
        <f t="shared" si="564"/>
        <v>47,79</v>
      </c>
      <c r="H1158" s="206" t="str">
        <f t="shared" si="557"/>
        <v>47,79</v>
      </c>
      <c r="I1158" s="206">
        <f t="shared" si="558"/>
        <v>50.79</v>
      </c>
      <c r="J1158" s="219" t="s">
        <v>2982</v>
      </c>
      <c r="K1158" s="207" t="str">
        <f t="shared" si="559"/>
        <v>787,99</v>
      </c>
      <c r="L1158" s="214">
        <f t="shared" si="560"/>
        <v>788</v>
      </c>
      <c r="M1158" s="209">
        <v>1</v>
      </c>
      <c r="N1158" s="210">
        <v>60</v>
      </c>
      <c r="O1158" s="211">
        <f t="shared" si="561"/>
        <v>848</v>
      </c>
      <c r="P1158" s="212">
        <f t="shared" si="562"/>
        <v>848</v>
      </c>
      <c r="Q1158" s="180"/>
      <c r="R1158" s="180"/>
      <c r="S1158" s="184">
        <v>16</v>
      </c>
      <c r="T1158" s="184">
        <v>25</v>
      </c>
      <c r="U1158" s="184">
        <f t="shared" si="563"/>
        <v>124</v>
      </c>
      <c r="V1158" s="204">
        <f t="shared" si="565"/>
        <v>165</v>
      </c>
    </row>
    <row r="1159" spans="1:22" ht="12">
      <c r="A1159" s="180" t="str">
        <f t="shared" si="556"/>
        <v>LW6 12070Kolor</v>
      </c>
      <c r="B1159" s="203" t="s">
        <v>109</v>
      </c>
      <c r="C1159" s="168" t="s">
        <v>2</v>
      </c>
      <c r="D1159" s="204">
        <v>120</v>
      </c>
      <c r="E1159" s="182">
        <v>70</v>
      </c>
      <c r="F1159" s="219" t="s">
        <v>2951</v>
      </c>
      <c r="G1159" s="206" t="str">
        <f t="shared" si="564"/>
        <v>50,25</v>
      </c>
      <c r="H1159" s="206" t="str">
        <f t="shared" si="557"/>
        <v>50,25</v>
      </c>
      <c r="I1159" s="206">
        <f t="shared" si="558"/>
        <v>53.25</v>
      </c>
      <c r="J1159" s="219" t="s">
        <v>2983</v>
      </c>
      <c r="K1159" s="207" t="str">
        <f t="shared" si="559"/>
        <v>851,52</v>
      </c>
      <c r="L1159" s="214">
        <f t="shared" si="560"/>
        <v>852</v>
      </c>
      <c r="M1159" s="209">
        <v>1</v>
      </c>
      <c r="N1159" s="210">
        <v>60</v>
      </c>
      <c r="O1159" s="211">
        <f t="shared" si="561"/>
        <v>912</v>
      </c>
      <c r="P1159" s="212">
        <f t="shared" si="562"/>
        <v>912</v>
      </c>
      <c r="Q1159" s="180"/>
      <c r="R1159" s="180"/>
      <c r="S1159" s="184">
        <v>16</v>
      </c>
      <c r="T1159" s="184">
        <v>25</v>
      </c>
      <c r="U1159" s="184">
        <f t="shared" si="563"/>
        <v>124</v>
      </c>
      <c r="V1159" s="204">
        <f t="shared" si="565"/>
        <v>165</v>
      </c>
    </row>
    <row r="1160" spans="1:22" ht="12">
      <c r="A1160" s="180" t="str">
        <f t="shared" si="556"/>
        <v>LW7 12070Kolor</v>
      </c>
      <c r="B1160" s="203" t="s">
        <v>110</v>
      </c>
      <c r="C1160" s="168" t="s">
        <v>2</v>
      </c>
      <c r="D1160" s="204">
        <v>120</v>
      </c>
      <c r="E1160" s="182">
        <v>70</v>
      </c>
      <c r="F1160" s="219" t="s">
        <v>2952</v>
      </c>
      <c r="G1160" s="206" t="str">
        <f t="shared" si="564"/>
        <v>46,01</v>
      </c>
      <c r="H1160" s="206" t="str">
        <f t="shared" si="557"/>
        <v>46,01</v>
      </c>
      <c r="I1160" s="206">
        <f t="shared" si="558"/>
        <v>49.01</v>
      </c>
      <c r="J1160" s="219" t="s">
        <v>2984</v>
      </c>
      <c r="K1160" s="207" t="str">
        <f t="shared" si="559"/>
        <v>748,45</v>
      </c>
      <c r="L1160" s="214">
        <f t="shared" si="560"/>
        <v>749</v>
      </c>
      <c r="M1160" s="209">
        <v>1</v>
      </c>
      <c r="N1160" s="210">
        <v>60</v>
      </c>
      <c r="O1160" s="211">
        <f t="shared" si="561"/>
        <v>809</v>
      </c>
      <c r="P1160" s="212">
        <f t="shared" si="562"/>
        <v>809</v>
      </c>
      <c r="Q1160" s="180"/>
      <c r="R1160" s="180"/>
      <c r="S1160" s="184">
        <v>16</v>
      </c>
      <c r="T1160" s="184">
        <v>25</v>
      </c>
      <c r="U1160" s="184">
        <f t="shared" si="563"/>
        <v>79</v>
      </c>
      <c r="V1160" s="204">
        <f t="shared" si="565"/>
        <v>120</v>
      </c>
    </row>
    <row r="1161" spans="1:22" ht="12">
      <c r="A1161" s="180" t="str">
        <f t="shared" si="556"/>
        <v>LW8 12070Kolor</v>
      </c>
      <c r="B1161" s="203" t="s">
        <v>111</v>
      </c>
      <c r="C1161" s="168" t="s">
        <v>2</v>
      </c>
      <c r="D1161" s="204">
        <v>120</v>
      </c>
      <c r="E1161" s="182">
        <v>70</v>
      </c>
      <c r="F1161" s="219" t="s">
        <v>2953</v>
      </c>
      <c r="G1161" s="206" t="str">
        <f t="shared" si="564"/>
        <v>48,47</v>
      </c>
      <c r="H1161" s="206" t="str">
        <f t="shared" si="557"/>
        <v>48,47</v>
      </c>
      <c r="I1161" s="206">
        <f t="shared" si="558"/>
        <v>51.47</v>
      </c>
      <c r="J1161" s="219" t="s">
        <v>2985</v>
      </c>
      <c r="K1161" s="207" t="str">
        <f>LEFT(J1161,FIND("zł",J1161)-2)</f>
        <v>812,05</v>
      </c>
      <c r="L1161" s="214">
        <f t="shared" si="560"/>
        <v>813</v>
      </c>
      <c r="M1161" s="209">
        <v>1</v>
      </c>
      <c r="N1161" s="210">
        <v>60</v>
      </c>
      <c r="O1161" s="211">
        <f t="shared" si="561"/>
        <v>873</v>
      </c>
      <c r="P1161" s="212">
        <f t="shared" si="562"/>
        <v>873</v>
      </c>
      <c r="Q1161" s="180"/>
      <c r="R1161" s="180"/>
      <c r="S1161" s="184">
        <v>16</v>
      </c>
      <c r="T1161" s="184">
        <v>25</v>
      </c>
      <c r="U1161" s="184">
        <f t="shared" si="563"/>
        <v>124</v>
      </c>
      <c r="V1161" s="204">
        <f t="shared" si="565"/>
        <v>165</v>
      </c>
    </row>
    <row r="1162" spans="1:22" ht="12">
      <c r="A1162" s="180" t="str">
        <f t="shared" si="556"/>
        <v>LW9 12070Kolor</v>
      </c>
      <c r="B1162" s="203" t="s">
        <v>112</v>
      </c>
      <c r="C1162" s="168" t="s">
        <v>2</v>
      </c>
      <c r="D1162" s="204">
        <v>120</v>
      </c>
      <c r="E1162" s="182">
        <v>70</v>
      </c>
      <c r="F1162" s="219" t="s">
        <v>2954</v>
      </c>
      <c r="G1162" s="206" t="str">
        <f t="shared" si="564"/>
        <v>48,03</v>
      </c>
      <c r="H1162" s="206" t="str">
        <f t="shared" si="557"/>
        <v>48,03</v>
      </c>
      <c r="I1162" s="206">
        <f t="shared" si="558"/>
        <v>51.03</v>
      </c>
      <c r="J1162" s="219" t="s">
        <v>2986</v>
      </c>
      <c r="K1162" s="207" t="str">
        <f t="shared" ref="K1162:K1166" si="566">LEFT(J1162,FIND("zł",J1162)-2)</f>
        <v>858,05</v>
      </c>
      <c r="L1162" s="214">
        <f t="shared" si="560"/>
        <v>859</v>
      </c>
      <c r="M1162" s="209">
        <v>1</v>
      </c>
      <c r="N1162" s="210">
        <v>60</v>
      </c>
      <c r="O1162" s="211">
        <f t="shared" si="561"/>
        <v>919</v>
      </c>
      <c r="P1162" s="212">
        <f t="shared" si="562"/>
        <v>919</v>
      </c>
      <c r="Q1162" s="180"/>
      <c r="R1162" s="180"/>
      <c r="S1162" s="184">
        <v>16</v>
      </c>
      <c r="T1162" s="184">
        <v>25</v>
      </c>
      <c r="U1162" s="184">
        <f t="shared" si="563"/>
        <v>124</v>
      </c>
      <c r="V1162" s="204">
        <f t="shared" si="565"/>
        <v>165</v>
      </c>
    </row>
    <row r="1163" spans="1:22" ht="12">
      <c r="A1163" s="180" t="str">
        <f t="shared" si="556"/>
        <v>LW10 12070Kolor</v>
      </c>
      <c r="B1163" s="203" t="s">
        <v>94</v>
      </c>
      <c r="C1163" s="168" t="s">
        <v>2</v>
      </c>
      <c r="D1163" s="204">
        <v>120</v>
      </c>
      <c r="E1163" s="182">
        <v>70</v>
      </c>
      <c r="F1163" s="219" t="s">
        <v>2553</v>
      </c>
      <c r="G1163" s="206" t="str">
        <f t="shared" si="564"/>
        <v>50,49</v>
      </c>
      <c r="H1163" s="206" t="str">
        <f t="shared" si="557"/>
        <v>50,49</v>
      </c>
      <c r="I1163" s="206">
        <f t="shared" si="558"/>
        <v>53.49</v>
      </c>
      <c r="J1163" s="219" t="s">
        <v>2987</v>
      </c>
      <c r="K1163" s="207" t="str">
        <f t="shared" si="566"/>
        <v>921,57</v>
      </c>
      <c r="L1163" s="214">
        <f t="shared" si="560"/>
        <v>922</v>
      </c>
      <c r="M1163" s="209">
        <v>1</v>
      </c>
      <c r="N1163" s="210">
        <v>60</v>
      </c>
      <c r="O1163" s="211">
        <f t="shared" si="561"/>
        <v>982</v>
      </c>
      <c r="P1163" s="212">
        <f t="shared" si="562"/>
        <v>982</v>
      </c>
      <c r="Q1163" s="180"/>
      <c r="R1163" s="180"/>
      <c r="S1163" s="184">
        <v>16</v>
      </c>
      <c r="T1163" s="184">
        <v>25</v>
      </c>
      <c r="U1163" s="184">
        <f t="shared" si="563"/>
        <v>124</v>
      </c>
      <c r="V1163" s="204">
        <f t="shared" si="565"/>
        <v>165</v>
      </c>
    </row>
    <row r="1164" spans="1:22" ht="12">
      <c r="A1164" s="180" t="str">
        <f t="shared" si="556"/>
        <v>LW11 12070Kolor</v>
      </c>
      <c r="B1164" s="203" t="s">
        <v>95</v>
      </c>
      <c r="C1164" s="168" t="s">
        <v>2</v>
      </c>
      <c r="D1164" s="204">
        <v>120</v>
      </c>
      <c r="E1164" s="182">
        <v>70</v>
      </c>
      <c r="F1164" s="219" t="s">
        <v>2651</v>
      </c>
      <c r="G1164" s="206" t="str">
        <f t="shared" si="564"/>
        <v>52,7</v>
      </c>
      <c r="H1164" s="206" t="str">
        <f t="shared" si="557"/>
        <v>52,7</v>
      </c>
      <c r="I1164" s="206">
        <f t="shared" si="558"/>
        <v>55.7</v>
      </c>
      <c r="J1164" s="219" t="s">
        <v>2988</v>
      </c>
      <c r="K1164" s="207" t="str">
        <f t="shared" si="566"/>
        <v>814,59</v>
      </c>
      <c r="L1164" s="214">
        <f t="shared" si="560"/>
        <v>815</v>
      </c>
      <c r="M1164" s="209">
        <v>1</v>
      </c>
      <c r="N1164" s="210">
        <v>60</v>
      </c>
      <c r="O1164" s="211">
        <f t="shared" si="561"/>
        <v>875</v>
      </c>
      <c r="P1164" s="212">
        <f t="shared" si="562"/>
        <v>875</v>
      </c>
      <c r="Q1164" s="180"/>
      <c r="R1164" s="180"/>
      <c r="S1164" s="184">
        <v>16</v>
      </c>
      <c r="T1164" s="184">
        <v>25</v>
      </c>
      <c r="U1164" s="184">
        <f t="shared" si="563"/>
        <v>124</v>
      </c>
      <c r="V1164" s="204">
        <f t="shared" si="565"/>
        <v>165</v>
      </c>
    </row>
    <row r="1165" spans="1:22" ht="12">
      <c r="A1165" s="180" t="str">
        <f t="shared" si="556"/>
        <v>LW12 12070Kolor</v>
      </c>
      <c r="B1165" s="203" t="s">
        <v>96</v>
      </c>
      <c r="C1165" s="168" t="s">
        <v>2</v>
      </c>
      <c r="D1165" s="204">
        <v>120</v>
      </c>
      <c r="E1165" s="182">
        <v>70</v>
      </c>
      <c r="F1165" s="219" t="s">
        <v>2955</v>
      </c>
      <c r="G1165" s="206" t="str">
        <f t="shared" si="564"/>
        <v>55,16</v>
      </c>
      <c r="H1165" s="206" t="str">
        <f t="shared" si="557"/>
        <v>55,16</v>
      </c>
      <c r="I1165" s="206">
        <f t="shared" si="558"/>
        <v>58.16</v>
      </c>
      <c r="J1165" s="219" t="s">
        <v>2989</v>
      </c>
      <c r="K1165" s="207" t="str">
        <f t="shared" si="566"/>
        <v>916,32</v>
      </c>
      <c r="L1165" s="214">
        <f t="shared" si="560"/>
        <v>917</v>
      </c>
      <c r="M1165" s="209">
        <v>1</v>
      </c>
      <c r="N1165" s="210">
        <v>60</v>
      </c>
      <c r="O1165" s="211">
        <f t="shared" si="561"/>
        <v>977</v>
      </c>
      <c r="P1165" s="212">
        <f t="shared" si="562"/>
        <v>977</v>
      </c>
      <c r="Q1165" s="180"/>
      <c r="R1165" s="180"/>
      <c r="S1165" s="184">
        <v>16</v>
      </c>
      <c r="T1165" s="184">
        <v>25</v>
      </c>
      <c r="U1165" s="184">
        <f t="shared" si="563"/>
        <v>124</v>
      </c>
      <c r="V1165" s="204">
        <f t="shared" si="565"/>
        <v>165</v>
      </c>
    </row>
    <row r="1166" spans="1:22" ht="12">
      <c r="A1166" s="180" t="str">
        <f t="shared" si="556"/>
        <v>LW13 12070Kolor</v>
      </c>
      <c r="B1166" s="203" t="s">
        <v>97</v>
      </c>
      <c r="C1166" s="168" t="s">
        <v>2</v>
      </c>
      <c r="D1166" s="204">
        <v>120</v>
      </c>
      <c r="E1166" s="182">
        <v>70</v>
      </c>
      <c r="F1166" s="219" t="s">
        <v>2956</v>
      </c>
      <c r="G1166" s="206" t="str">
        <f t="shared" si="564"/>
        <v>53,98</v>
      </c>
      <c r="H1166" s="206" t="str">
        <f t="shared" si="557"/>
        <v>53,98</v>
      </c>
      <c r="I1166" s="206">
        <f t="shared" si="558"/>
        <v>56.98</v>
      </c>
      <c r="J1166" s="219" t="s">
        <v>2990</v>
      </c>
      <c r="K1166" s="207" t="str">
        <f t="shared" si="566"/>
        <v>916,10</v>
      </c>
      <c r="L1166" s="214">
        <f t="shared" si="560"/>
        <v>917</v>
      </c>
      <c r="M1166" s="209">
        <v>1</v>
      </c>
      <c r="N1166" s="210">
        <v>60</v>
      </c>
      <c r="O1166" s="211">
        <f t="shared" si="561"/>
        <v>977</v>
      </c>
      <c r="P1166" s="212">
        <f t="shared" si="562"/>
        <v>977</v>
      </c>
      <c r="Q1166" s="180"/>
      <c r="R1166" s="180"/>
      <c r="S1166" s="184">
        <v>16</v>
      </c>
      <c r="T1166" s="184">
        <v>25</v>
      </c>
      <c r="U1166" s="184">
        <f t="shared" si="563"/>
        <v>124</v>
      </c>
      <c r="V1166" s="204">
        <f t="shared" si="565"/>
        <v>165</v>
      </c>
    </row>
    <row r="1167" spans="1:22" ht="12">
      <c r="A1167" s="180" t="str">
        <f t="shared" si="556"/>
        <v>LW14 12070Kolor</v>
      </c>
      <c r="B1167" s="203" t="s">
        <v>98</v>
      </c>
      <c r="C1167" s="168" t="s">
        <v>2</v>
      </c>
      <c r="D1167" s="204">
        <v>120</v>
      </c>
      <c r="E1167" s="182">
        <v>70</v>
      </c>
      <c r="F1167" s="219" t="s">
        <v>2957</v>
      </c>
      <c r="G1167" s="206" t="str">
        <f t="shared" si="564"/>
        <v>56,44</v>
      </c>
      <c r="H1167" s="206" t="str">
        <f t="shared" si="557"/>
        <v>56,44</v>
      </c>
      <c r="I1167" s="206">
        <f t="shared" si="558"/>
        <v>59.44</v>
      </c>
      <c r="J1167" s="219" t="s">
        <v>2991</v>
      </c>
      <c r="K1167" s="207" t="str">
        <f>LEFT(J1167,FIND("zł",J1167)-2)</f>
        <v>1002,02</v>
      </c>
      <c r="L1167" s="214">
        <f>ROUNDUP(K1167,0)</f>
        <v>1003</v>
      </c>
      <c r="M1167" s="209">
        <v>1</v>
      </c>
      <c r="N1167" s="210">
        <v>60</v>
      </c>
      <c r="O1167" s="211">
        <f t="shared" si="561"/>
        <v>1063</v>
      </c>
      <c r="P1167" s="212">
        <f t="shared" si="562"/>
        <v>1063</v>
      </c>
      <c r="Q1167" s="180"/>
      <c r="R1167" s="180"/>
      <c r="S1167" s="184">
        <v>16</v>
      </c>
      <c r="T1167" s="184">
        <v>25</v>
      </c>
      <c r="U1167" s="184">
        <f t="shared" si="563"/>
        <v>124</v>
      </c>
      <c r="V1167" s="204">
        <f t="shared" si="565"/>
        <v>165</v>
      </c>
    </row>
    <row r="1168" spans="1:22" ht="12">
      <c r="A1168" s="180" t="str">
        <f t="shared" si="556"/>
        <v>LW15 12070Kolor</v>
      </c>
      <c r="B1168" s="203" t="s">
        <v>99</v>
      </c>
      <c r="C1168" s="168" t="s">
        <v>2</v>
      </c>
      <c r="D1168" s="204">
        <v>120</v>
      </c>
      <c r="E1168" s="182">
        <v>70</v>
      </c>
      <c r="F1168" s="219" t="s">
        <v>2958</v>
      </c>
      <c r="G1168" s="206" t="str">
        <f t="shared" si="564"/>
        <v>51,94</v>
      </c>
      <c r="H1168" s="206" t="str">
        <f t="shared" si="557"/>
        <v>51,94</v>
      </c>
      <c r="I1168" s="206">
        <f t="shared" si="558"/>
        <v>54.94</v>
      </c>
      <c r="J1168" s="219" t="s">
        <v>2992</v>
      </c>
      <c r="K1168" s="207" t="str">
        <f t="shared" ref="K1168:K1187" si="567">LEFT(J1168,FIND("zł",J1168)-2)</f>
        <v>776,44</v>
      </c>
      <c r="L1168" s="214">
        <f t="shared" ref="L1168:L1187" si="568">ROUNDUP(K1168,0)</f>
        <v>777</v>
      </c>
      <c r="M1168" s="209">
        <v>1</v>
      </c>
      <c r="N1168" s="210">
        <v>60</v>
      </c>
      <c r="O1168" s="211">
        <f t="shared" si="561"/>
        <v>837</v>
      </c>
      <c r="P1168" s="212">
        <f t="shared" si="562"/>
        <v>837</v>
      </c>
      <c r="Q1168" s="180"/>
      <c r="R1168" s="180"/>
      <c r="S1168" s="184">
        <v>16</v>
      </c>
      <c r="T1168" s="184">
        <v>25</v>
      </c>
      <c r="U1168" s="184">
        <f t="shared" si="563"/>
        <v>124</v>
      </c>
      <c r="V1168" s="204">
        <f t="shared" si="565"/>
        <v>165</v>
      </c>
    </row>
    <row r="1169" spans="1:22" ht="12">
      <c r="A1169" s="180" t="str">
        <f t="shared" si="556"/>
        <v>LW16 12070Kolor</v>
      </c>
      <c r="B1169" s="203" t="s">
        <v>100</v>
      </c>
      <c r="C1169" s="168" t="s">
        <v>2</v>
      </c>
      <c r="D1169" s="204">
        <v>120</v>
      </c>
      <c r="E1169" s="182">
        <v>70</v>
      </c>
      <c r="F1169" s="219" t="s">
        <v>2959</v>
      </c>
      <c r="G1169" s="206" t="str">
        <f t="shared" si="564"/>
        <v>54,43</v>
      </c>
      <c r="H1169" s="206" t="str">
        <f t="shared" si="557"/>
        <v>54,43</v>
      </c>
      <c r="I1169" s="206">
        <f t="shared" si="558"/>
        <v>57.43</v>
      </c>
      <c r="J1169" s="219" t="s">
        <v>2993</v>
      </c>
      <c r="K1169" s="207" t="str">
        <f t="shared" si="567"/>
        <v>908,40</v>
      </c>
      <c r="L1169" s="214">
        <f t="shared" si="568"/>
        <v>909</v>
      </c>
      <c r="M1169" s="209">
        <v>1</v>
      </c>
      <c r="N1169" s="210">
        <v>60</v>
      </c>
      <c r="O1169" s="211">
        <f t="shared" si="561"/>
        <v>969</v>
      </c>
      <c r="P1169" s="212">
        <f t="shared" si="562"/>
        <v>969</v>
      </c>
      <c r="Q1169" s="180"/>
      <c r="R1169" s="180"/>
      <c r="S1169" s="184">
        <v>16</v>
      </c>
      <c r="T1169" s="184">
        <v>25</v>
      </c>
      <c r="U1169" s="184">
        <f t="shared" si="563"/>
        <v>124</v>
      </c>
      <c r="V1169" s="204">
        <f t="shared" si="565"/>
        <v>165</v>
      </c>
    </row>
    <row r="1170" spans="1:22" ht="12">
      <c r="A1170" s="180" t="str">
        <f t="shared" si="556"/>
        <v>LW17 12070Kolor</v>
      </c>
      <c r="B1170" s="203" t="s">
        <v>101</v>
      </c>
      <c r="C1170" s="168" t="s">
        <v>2</v>
      </c>
      <c r="D1170" s="204">
        <v>120</v>
      </c>
      <c r="E1170" s="182">
        <v>70</v>
      </c>
      <c r="F1170" s="219" t="s">
        <v>2960</v>
      </c>
      <c r="G1170" s="206" t="str">
        <f t="shared" si="564"/>
        <v>54,31</v>
      </c>
      <c r="H1170" s="206" t="str">
        <f t="shared" si="557"/>
        <v>54,31</v>
      </c>
      <c r="I1170" s="206">
        <f t="shared" si="558"/>
        <v>57.31</v>
      </c>
      <c r="J1170" s="219" t="s">
        <v>2994</v>
      </c>
      <c r="K1170" s="207" t="str">
        <f t="shared" si="567"/>
        <v>986,96</v>
      </c>
      <c r="L1170" s="214">
        <f t="shared" si="568"/>
        <v>987</v>
      </c>
      <c r="M1170" s="209">
        <v>1</v>
      </c>
      <c r="N1170" s="210">
        <v>60</v>
      </c>
      <c r="O1170" s="211">
        <f t="shared" si="561"/>
        <v>1047</v>
      </c>
      <c r="P1170" s="212">
        <f t="shared" si="562"/>
        <v>1047</v>
      </c>
      <c r="Q1170" s="180"/>
      <c r="R1170" s="180"/>
      <c r="S1170" s="184">
        <v>16</v>
      </c>
      <c r="T1170" s="184">
        <v>25</v>
      </c>
      <c r="U1170" s="184">
        <f t="shared" si="563"/>
        <v>124</v>
      </c>
      <c r="V1170" s="204">
        <f t="shared" si="565"/>
        <v>165</v>
      </c>
    </row>
    <row r="1171" spans="1:22" ht="12">
      <c r="A1171" s="180" t="str">
        <f t="shared" si="556"/>
        <v>LW18 12070Kolor</v>
      </c>
      <c r="B1171" s="203" t="s">
        <v>102</v>
      </c>
      <c r="C1171" s="168" t="s">
        <v>2</v>
      </c>
      <c r="D1171" s="204">
        <v>120</v>
      </c>
      <c r="E1171" s="182">
        <v>70</v>
      </c>
      <c r="F1171" s="219" t="s">
        <v>2961</v>
      </c>
      <c r="G1171" s="206" t="str">
        <f t="shared" si="564"/>
        <v>56,77</v>
      </c>
      <c r="H1171" s="206" t="str">
        <f t="shared" si="557"/>
        <v>56,77</v>
      </c>
      <c r="I1171" s="206">
        <f t="shared" si="558"/>
        <v>59.77</v>
      </c>
      <c r="J1171" s="219" t="s">
        <v>2995</v>
      </c>
      <c r="K1171" s="207" t="str">
        <f t="shared" si="567"/>
        <v>1037,74</v>
      </c>
      <c r="L1171" s="214">
        <f t="shared" si="568"/>
        <v>1038</v>
      </c>
      <c r="M1171" s="209">
        <v>1</v>
      </c>
      <c r="N1171" s="210">
        <v>60</v>
      </c>
      <c r="O1171" s="211">
        <f t="shared" si="561"/>
        <v>1098</v>
      </c>
      <c r="P1171" s="212">
        <f t="shared" si="562"/>
        <v>1098</v>
      </c>
      <c r="Q1171" s="180"/>
      <c r="R1171" s="180"/>
      <c r="S1171" s="184">
        <v>16</v>
      </c>
      <c r="T1171" s="184">
        <v>25</v>
      </c>
      <c r="U1171" s="184">
        <f t="shared" si="563"/>
        <v>124</v>
      </c>
      <c r="V1171" s="204">
        <f t="shared" si="565"/>
        <v>165</v>
      </c>
    </row>
    <row r="1172" spans="1:22" ht="12">
      <c r="A1172" s="180" t="str">
        <f t="shared" si="556"/>
        <v>LW19 12070Kolor</v>
      </c>
      <c r="B1172" s="203" t="s">
        <v>103</v>
      </c>
      <c r="C1172" s="168" t="s">
        <v>2</v>
      </c>
      <c r="D1172" s="204">
        <v>120</v>
      </c>
      <c r="E1172" s="182">
        <v>70</v>
      </c>
      <c r="F1172" s="219" t="s">
        <v>2962</v>
      </c>
      <c r="G1172" s="206" t="str">
        <f t="shared" si="564"/>
        <v>52,3</v>
      </c>
      <c r="H1172" s="206" t="str">
        <f t="shared" si="557"/>
        <v>52,3</v>
      </c>
      <c r="I1172" s="206">
        <f t="shared" si="558"/>
        <v>55.3</v>
      </c>
      <c r="J1172" s="219" t="s">
        <v>2996</v>
      </c>
      <c r="K1172" s="207" t="str">
        <f t="shared" si="567"/>
        <v>855,13</v>
      </c>
      <c r="L1172" s="214">
        <f t="shared" si="568"/>
        <v>856</v>
      </c>
      <c r="M1172" s="209">
        <v>1</v>
      </c>
      <c r="N1172" s="210">
        <v>60</v>
      </c>
      <c r="O1172" s="211">
        <f t="shared" si="561"/>
        <v>916</v>
      </c>
      <c r="P1172" s="212">
        <f t="shared" si="562"/>
        <v>916</v>
      </c>
      <c r="Q1172" s="180"/>
      <c r="R1172" s="180"/>
      <c r="S1172" s="184">
        <v>16</v>
      </c>
      <c r="T1172" s="184">
        <v>25</v>
      </c>
      <c r="U1172" s="184">
        <f t="shared" si="563"/>
        <v>124</v>
      </c>
      <c r="V1172" s="204">
        <f t="shared" si="565"/>
        <v>165</v>
      </c>
    </row>
    <row r="1173" spans="1:22" ht="12">
      <c r="A1173" s="180" t="str">
        <f t="shared" si="556"/>
        <v>LW20 12070Kolor</v>
      </c>
      <c r="B1173" s="203" t="s">
        <v>105</v>
      </c>
      <c r="C1173" s="168" t="s">
        <v>2</v>
      </c>
      <c r="D1173" s="204">
        <v>120</v>
      </c>
      <c r="E1173" s="182">
        <v>70</v>
      </c>
      <c r="F1173" s="219" t="s">
        <v>2652</v>
      </c>
      <c r="G1173" s="206" t="str">
        <f t="shared" si="564"/>
        <v>54,79</v>
      </c>
      <c r="H1173" s="206" t="str">
        <f t="shared" si="557"/>
        <v>54,79</v>
      </c>
      <c r="I1173" s="206">
        <f t="shared" si="558"/>
        <v>57.79</v>
      </c>
      <c r="J1173" s="219" t="s">
        <v>2997</v>
      </c>
      <c r="K1173" s="207" t="str">
        <f t="shared" si="567"/>
        <v>941,42</v>
      </c>
      <c r="L1173" s="214">
        <f t="shared" si="568"/>
        <v>942</v>
      </c>
      <c r="M1173" s="209">
        <v>1</v>
      </c>
      <c r="N1173" s="210">
        <v>60</v>
      </c>
      <c r="O1173" s="211">
        <f t="shared" si="561"/>
        <v>1002</v>
      </c>
      <c r="P1173" s="212">
        <f t="shared" si="562"/>
        <v>1002</v>
      </c>
      <c r="Q1173" s="180"/>
      <c r="R1173" s="180"/>
      <c r="S1173" s="184">
        <v>16</v>
      </c>
      <c r="T1173" s="184">
        <v>25</v>
      </c>
      <c r="U1173" s="184">
        <f t="shared" si="563"/>
        <v>124</v>
      </c>
      <c r="V1173" s="204">
        <f t="shared" si="565"/>
        <v>165</v>
      </c>
    </row>
    <row r="1174" spans="1:22" ht="12">
      <c r="A1174" s="180" t="str">
        <f t="shared" si="556"/>
        <v>LW2512070Kolor</v>
      </c>
      <c r="B1174" s="203" t="s">
        <v>559</v>
      </c>
      <c r="C1174" s="168" t="s">
        <v>2</v>
      </c>
      <c r="D1174" s="204">
        <v>120</v>
      </c>
      <c r="E1174" s="182">
        <v>70</v>
      </c>
      <c r="F1174" s="219" t="s">
        <v>2963</v>
      </c>
      <c r="G1174" s="206" t="str">
        <f t="shared" si="564"/>
        <v>42,82</v>
      </c>
      <c r="H1174" s="206" t="str">
        <f t="shared" si="557"/>
        <v>42,82</v>
      </c>
      <c r="I1174" s="206">
        <f t="shared" si="558"/>
        <v>45.82</v>
      </c>
      <c r="J1174" s="219" t="s">
        <v>2998</v>
      </c>
      <c r="K1174" s="207" t="str">
        <f t="shared" si="567"/>
        <v>748,33</v>
      </c>
      <c r="L1174" s="214">
        <f t="shared" si="568"/>
        <v>749</v>
      </c>
      <c r="M1174" s="209">
        <v>1</v>
      </c>
      <c r="N1174" s="210">
        <v>60</v>
      </c>
      <c r="O1174" s="211">
        <f t="shared" si="561"/>
        <v>809</v>
      </c>
      <c r="P1174" s="212">
        <f t="shared" si="562"/>
        <v>809</v>
      </c>
      <c r="Q1174" s="180"/>
      <c r="R1174" s="180"/>
      <c r="S1174" s="184">
        <v>16</v>
      </c>
      <c r="T1174" s="184">
        <v>25</v>
      </c>
      <c r="U1174" s="184">
        <f t="shared" si="563"/>
        <v>79</v>
      </c>
      <c r="V1174" s="204">
        <f t="shared" si="565"/>
        <v>120</v>
      </c>
    </row>
    <row r="1175" spans="1:22" ht="12">
      <c r="A1175" s="180" t="str">
        <f t="shared" si="556"/>
        <v>LW2612070Kolor</v>
      </c>
      <c r="B1175" s="203" t="s">
        <v>560</v>
      </c>
      <c r="C1175" s="168" t="s">
        <v>2</v>
      </c>
      <c r="D1175" s="204">
        <v>120</v>
      </c>
      <c r="E1175" s="182">
        <v>70</v>
      </c>
      <c r="F1175" s="219" t="s">
        <v>2964</v>
      </c>
      <c r="G1175" s="206" t="str">
        <f t="shared" si="564"/>
        <v>45,29</v>
      </c>
      <c r="H1175" s="206" t="str">
        <f t="shared" si="557"/>
        <v>45,29</v>
      </c>
      <c r="I1175" s="206">
        <f t="shared" si="558"/>
        <v>48.29</v>
      </c>
      <c r="J1175" s="219" t="s">
        <v>2999</v>
      </c>
      <c r="K1175" s="207" t="str">
        <f t="shared" si="567"/>
        <v>868,44</v>
      </c>
      <c r="L1175" s="214">
        <f t="shared" si="568"/>
        <v>869</v>
      </c>
      <c r="M1175" s="209">
        <v>1</v>
      </c>
      <c r="N1175" s="210">
        <v>60</v>
      </c>
      <c r="O1175" s="211">
        <f t="shared" si="561"/>
        <v>929</v>
      </c>
      <c r="P1175" s="212">
        <f t="shared" si="562"/>
        <v>929</v>
      </c>
      <c r="Q1175" s="180"/>
      <c r="R1175" s="180"/>
      <c r="S1175" s="184">
        <v>16</v>
      </c>
      <c r="T1175" s="184">
        <v>25</v>
      </c>
      <c r="U1175" s="184">
        <f t="shared" si="563"/>
        <v>79</v>
      </c>
      <c r="V1175" s="204">
        <f t="shared" si="565"/>
        <v>120</v>
      </c>
    </row>
    <row r="1176" spans="1:22" ht="12">
      <c r="A1176" s="180" t="str">
        <f t="shared" si="556"/>
        <v>LW2712070Kolor</v>
      </c>
      <c r="B1176" s="203" t="s">
        <v>1738</v>
      </c>
      <c r="C1176" s="168" t="s">
        <v>2</v>
      </c>
      <c r="D1176" s="204">
        <v>120</v>
      </c>
      <c r="E1176" s="182">
        <v>70</v>
      </c>
      <c r="F1176" s="219" t="s">
        <v>2965</v>
      </c>
      <c r="G1176" s="206" t="str">
        <f t="shared" si="564"/>
        <v>46,45</v>
      </c>
      <c r="H1176" s="206" t="str">
        <f t="shared" si="557"/>
        <v>46,45</v>
      </c>
      <c r="I1176" s="206">
        <f t="shared" si="558"/>
        <v>49.45</v>
      </c>
      <c r="J1176" s="219" t="s">
        <v>3000</v>
      </c>
      <c r="K1176" s="207" t="str">
        <f t="shared" si="567"/>
        <v>845,14</v>
      </c>
      <c r="L1176" s="214">
        <f t="shared" si="568"/>
        <v>846</v>
      </c>
      <c r="M1176" s="209">
        <v>1</v>
      </c>
      <c r="N1176" s="210">
        <v>60</v>
      </c>
      <c r="O1176" s="211">
        <f t="shared" si="561"/>
        <v>906</v>
      </c>
      <c r="P1176" s="212">
        <f t="shared" si="562"/>
        <v>906</v>
      </c>
      <c r="Q1176" s="180"/>
      <c r="R1176" s="180"/>
      <c r="S1176" s="184">
        <v>16</v>
      </c>
      <c r="T1176" s="184">
        <v>25</v>
      </c>
      <c r="U1176" s="184">
        <f t="shared" si="563"/>
        <v>79</v>
      </c>
      <c r="V1176" s="204">
        <f t="shared" si="565"/>
        <v>120</v>
      </c>
    </row>
    <row r="1177" spans="1:22" ht="12">
      <c r="A1177" s="180" t="str">
        <f t="shared" si="556"/>
        <v>LW2812070Kolor</v>
      </c>
      <c r="B1177" s="203" t="s">
        <v>1739</v>
      </c>
      <c r="C1177" s="168" t="s">
        <v>2</v>
      </c>
      <c r="D1177" s="204">
        <v>120</v>
      </c>
      <c r="E1177" s="182">
        <v>70</v>
      </c>
      <c r="F1177" s="219" t="s">
        <v>2966</v>
      </c>
      <c r="G1177" s="206" t="str">
        <f t="shared" si="564"/>
        <v>49,06</v>
      </c>
      <c r="H1177" s="206" t="str">
        <f t="shared" si="557"/>
        <v>49,06</v>
      </c>
      <c r="I1177" s="206">
        <f t="shared" si="558"/>
        <v>52.06</v>
      </c>
      <c r="J1177" s="219" t="s">
        <v>3001</v>
      </c>
      <c r="K1177" s="207" t="str">
        <f t="shared" si="567"/>
        <v>985,58</v>
      </c>
      <c r="L1177" s="214">
        <f t="shared" si="568"/>
        <v>986</v>
      </c>
      <c r="M1177" s="209">
        <v>1</v>
      </c>
      <c r="N1177" s="210">
        <v>60</v>
      </c>
      <c r="O1177" s="211">
        <f t="shared" si="561"/>
        <v>1046</v>
      </c>
      <c r="P1177" s="212">
        <f t="shared" si="562"/>
        <v>1046</v>
      </c>
      <c r="Q1177" s="180"/>
      <c r="R1177" s="180"/>
      <c r="S1177" s="184">
        <v>16</v>
      </c>
      <c r="T1177" s="184">
        <v>25</v>
      </c>
      <c r="U1177" s="184">
        <f t="shared" si="563"/>
        <v>124</v>
      </c>
      <c r="V1177" s="204">
        <f t="shared" si="565"/>
        <v>165</v>
      </c>
    </row>
    <row r="1178" spans="1:22" ht="12">
      <c r="A1178" s="180" t="str">
        <f t="shared" si="556"/>
        <v>LW2912070Kolor</v>
      </c>
      <c r="B1178" s="203" t="s">
        <v>1740</v>
      </c>
      <c r="C1178" s="168" t="s">
        <v>2</v>
      </c>
      <c r="D1178" s="204">
        <v>120</v>
      </c>
      <c r="E1178" s="182">
        <v>70</v>
      </c>
      <c r="F1178" s="219" t="s">
        <v>2967</v>
      </c>
      <c r="G1178" s="206" t="str">
        <f t="shared" si="564"/>
        <v>52,48</v>
      </c>
      <c r="H1178" s="206" t="str">
        <f t="shared" si="557"/>
        <v>52,48</v>
      </c>
      <c r="I1178" s="206">
        <f t="shared" si="558"/>
        <v>55.48</v>
      </c>
      <c r="J1178" s="219" t="s">
        <v>3002</v>
      </c>
      <c r="K1178" s="207" t="str">
        <f t="shared" si="567"/>
        <v>933,66</v>
      </c>
      <c r="L1178" s="214">
        <f t="shared" si="568"/>
        <v>934</v>
      </c>
      <c r="M1178" s="209">
        <v>1</v>
      </c>
      <c r="N1178" s="210">
        <v>60</v>
      </c>
      <c r="O1178" s="211">
        <f t="shared" si="561"/>
        <v>994</v>
      </c>
      <c r="P1178" s="212">
        <f t="shared" si="562"/>
        <v>994</v>
      </c>
      <c r="Q1178" s="180"/>
      <c r="R1178" s="180"/>
      <c r="S1178" s="184">
        <v>16</v>
      </c>
      <c r="T1178" s="184">
        <v>25</v>
      </c>
      <c r="U1178" s="184">
        <f t="shared" si="563"/>
        <v>124</v>
      </c>
      <c r="V1178" s="204">
        <f t="shared" si="565"/>
        <v>165</v>
      </c>
    </row>
    <row r="1179" spans="1:22" ht="12">
      <c r="A1179" s="180" t="str">
        <f t="shared" si="556"/>
        <v>LW3012070Kolor</v>
      </c>
      <c r="B1179" s="203" t="s">
        <v>1742</v>
      </c>
      <c r="C1179" s="168" t="s">
        <v>2</v>
      </c>
      <c r="D1179" s="204">
        <v>120</v>
      </c>
      <c r="E1179" s="182">
        <v>70</v>
      </c>
      <c r="F1179" s="219" t="s">
        <v>2968</v>
      </c>
      <c r="G1179" s="206" t="str">
        <f t="shared" si="564"/>
        <v>55,09</v>
      </c>
      <c r="H1179" s="206" t="str">
        <f t="shared" si="557"/>
        <v>55,09</v>
      </c>
      <c r="I1179" s="206">
        <f t="shared" si="558"/>
        <v>58.09</v>
      </c>
      <c r="J1179" s="219" t="s">
        <v>3003</v>
      </c>
      <c r="K1179" s="207" t="str">
        <f t="shared" si="567"/>
        <v>1115,70</v>
      </c>
      <c r="L1179" s="214">
        <f t="shared" si="568"/>
        <v>1116</v>
      </c>
      <c r="M1179" s="209">
        <v>1</v>
      </c>
      <c r="N1179" s="210">
        <v>60</v>
      </c>
      <c r="O1179" s="211">
        <f t="shared" si="561"/>
        <v>1176</v>
      </c>
      <c r="P1179" s="212">
        <f t="shared" si="562"/>
        <v>1176</v>
      </c>
      <c r="Q1179" s="180"/>
      <c r="R1179" s="180"/>
      <c r="S1179" s="184">
        <v>16</v>
      </c>
      <c r="T1179" s="184">
        <v>25</v>
      </c>
      <c r="U1179" s="184">
        <f t="shared" si="563"/>
        <v>124</v>
      </c>
      <c r="V1179" s="204">
        <f t="shared" si="565"/>
        <v>165</v>
      </c>
    </row>
    <row r="1180" spans="1:22" ht="12">
      <c r="A1180" s="180" t="str">
        <f t="shared" si="556"/>
        <v>LW3112070Kolor</v>
      </c>
      <c r="B1180" s="203" t="s">
        <v>1743</v>
      </c>
      <c r="C1180" s="168" t="s">
        <v>2</v>
      </c>
      <c r="D1180" s="204">
        <v>120</v>
      </c>
      <c r="E1180" s="182">
        <v>70</v>
      </c>
      <c r="F1180" s="219" t="s">
        <v>2969</v>
      </c>
      <c r="G1180" s="206" t="str">
        <f t="shared" si="564"/>
        <v>56,9</v>
      </c>
      <c r="H1180" s="206" t="str">
        <f t="shared" si="557"/>
        <v>56,9</v>
      </c>
      <c r="I1180" s="206">
        <f t="shared" si="558"/>
        <v>59.9</v>
      </c>
      <c r="J1180" s="219" t="s">
        <v>2327</v>
      </c>
      <c r="K1180" s="207" t="str">
        <f t="shared" si="567"/>
        <v>1087,70</v>
      </c>
      <c r="L1180" s="214">
        <f t="shared" si="568"/>
        <v>1088</v>
      </c>
      <c r="M1180" s="209">
        <v>1</v>
      </c>
      <c r="N1180" s="210">
        <v>60</v>
      </c>
      <c r="O1180" s="211">
        <f t="shared" si="561"/>
        <v>1148</v>
      </c>
      <c r="P1180" s="212">
        <f t="shared" si="562"/>
        <v>1148</v>
      </c>
      <c r="Q1180" s="180"/>
      <c r="R1180" s="180"/>
      <c r="S1180" s="184">
        <v>16</v>
      </c>
      <c r="T1180" s="184">
        <v>25</v>
      </c>
      <c r="U1180" s="184">
        <f t="shared" si="563"/>
        <v>124</v>
      </c>
      <c r="V1180" s="204">
        <f t="shared" si="565"/>
        <v>165</v>
      </c>
    </row>
    <row r="1181" spans="1:22" ht="12">
      <c r="A1181" s="180" t="str">
        <f t="shared" si="556"/>
        <v>LW3212070Kolor</v>
      </c>
      <c r="B1181" s="203" t="s">
        <v>1744</v>
      </c>
      <c r="C1181" s="168" t="s">
        <v>2</v>
      </c>
      <c r="D1181" s="204">
        <v>120</v>
      </c>
      <c r="E1181" s="182">
        <v>70</v>
      </c>
      <c r="F1181" s="219" t="s">
        <v>2970</v>
      </c>
      <c r="G1181" s="206" t="str">
        <f t="shared" si="564"/>
        <v>59,5</v>
      </c>
      <c r="H1181" s="206" t="str">
        <f t="shared" si="557"/>
        <v>59,5</v>
      </c>
      <c r="I1181" s="206">
        <f t="shared" si="558"/>
        <v>62.5</v>
      </c>
      <c r="J1181" s="219" t="s">
        <v>3004</v>
      </c>
      <c r="K1181" s="207" t="str">
        <f t="shared" si="567"/>
        <v>1231,52</v>
      </c>
      <c r="L1181" s="214">
        <f t="shared" si="568"/>
        <v>1232</v>
      </c>
      <c r="M1181" s="209">
        <v>1</v>
      </c>
      <c r="N1181" s="210">
        <v>60</v>
      </c>
      <c r="O1181" s="211">
        <f t="shared" si="561"/>
        <v>1292</v>
      </c>
      <c r="P1181" s="212">
        <f t="shared" si="562"/>
        <v>1292</v>
      </c>
      <c r="Q1181" s="180"/>
      <c r="R1181" s="180"/>
      <c r="S1181" s="184">
        <v>16</v>
      </c>
      <c r="T1181" s="184">
        <v>25</v>
      </c>
      <c r="U1181" s="184">
        <f t="shared" si="563"/>
        <v>124</v>
      </c>
      <c r="V1181" s="204">
        <f t="shared" si="565"/>
        <v>165</v>
      </c>
    </row>
    <row r="1182" spans="1:22" ht="12">
      <c r="A1182" s="180" t="str">
        <f t="shared" si="556"/>
        <v>LW3312070Kolor</v>
      </c>
      <c r="B1182" s="203" t="s">
        <v>1745</v>
      </c>
      <c r="C1182" s="168" t="s">
        <v>2</v>
      </c>
      <c r="D1182" s="204">
        <v>120</v>
      </c>
      <c r="E1182" s="182">
        <v>70</v>
      </c>
      <c r="F1182" s="219" t="s">
        <v>2971</v>
      </c>
      <c r="G1182" s="206" t="str">
        <f t="shared" si="564"/>
        <v>61,11</v>
      </c>
      <c r="H1182" s="206" t="str">
        <f t="shared" si="557"/>
        <v>61,11</v>
      </c>
      <c r="I1182" s="206">
        <f t="shared" si="558"/>
        <v>64.11</v>
      </c>
      <c r="J1182" s="219" t="s">
        <v>3005</v>
      </c>
      <c r="K1182" s="207" t="str">
        <f t="shared" si="567"/>
        <v>1072,29</v>
      </c>
      <c r="L1182" s="214">
        <f t="shared" si="568"/>
        <v>1073</v>
      </c>
      <c r="M1182" s="209">
        <v>1</v>
      </c>
      <c r="N1182" s="210">
        <v>60</v>
      </c>
      <c r="O1182" s="211">
        <f t="shared" si="561"/>
        <v>1133</v>
      </c>
      <c r="P1182" s="212">
        <f t="shared" si="562"/>
        <v>1133</v>
      </c>
      <c r="Q1182" s="180"/>
      <c r="R1182" s="180"/>
      <c r="S1182" s="184">
        <v>16</v>
      </c>
      <c r="T1182" s="184">
        <v>25</v>
      </c>
      <c r="U1182" s="184">
        <f t="shared" si="563"/>
        <v>124</v>
      </c>
      <c r="V1182" s="204">
        <f t="shared" si="565"/>
        <v>165</v>
      </c>
    </row>
    <row r="1183" spans="1:22" ht="12">
      <c r="A1183" s="180" t="str">
        <f t="shared" si="556"/>
        <v>LW3412070Kolor</v>
      </c>
      <c r="B1183" s="203" t="s">
        <v>1746</v>
      </c>
      <c r="C1183" s="168" t="s">
        <v>2</v>
      </c>
      <c r="D1183" s="204">
        <v>120</v>
      </c>
      <c r="E1183" s="182">
        <v>70</v>
      </c>
      <c r="F1183" s="219" t="s">
        <v>2972</v>
      </c>
      <c r="G1183" s="206" t="str">
        <f t="shared" si="564"/>
        <v>59,93</v>
      </c>
      <c r="H1183" s="206" t="str">
        <f t="shared" si="557"/>
        <v>59,93</v>
      </c>
      <c r="I1183" s="206">
        <f t="shared" si="558"/>
        <v>62.93</v>
      </c>
      <c r="J1183" s="219" t="s">
        <v>3006</v>
      </c>
      <c r="K1183" s="207" t="str">
        <f t="shared" si="567"/>
        <v>1238,56</v>
      </c>
      <c r="L1183" s="214">
        <f t="shared" si="568"/>
        <v>1239</v>
      </c>
      <c r="M1183" s="209">
        <v>1</v>
      </c>
      <c r="N1183" s="210">
        <v>60</v>
      </c>
      <c r="O1183" s="211">
        <f t="shared" si="561"/>
        <v>1299</v>
      </c>
      <c r="P1183" s="212">
        <f t="shared" si="562"/>
        <v>1299</v>
      </c>
      <c r="Q1183" s="180"/>
      <c r="R1183" s="180"/>
      <c r="S1183" s="184">
        <v>16</v>
      </c>
      <c r="T1183" s="184">
        <v>25</v>
      </c>
      <c r="U1183" s="184">
        <f t="shared" si="563"/>
        <v>124</v>
      </c>
      <c r="V1183" s="204">
        <f t="shared" si="565"/>
        <v>165</v>
      </c>
    </row>
    <row r="1184" spans="1:22" ht="12">
      <c r="A1184" s="180" t="str">
        <f t="shared" si="556"/>
        <v>LW3512070Kolor</v>
      </c>
      <c r="B1184" s="203" t="s">
        <v>1747</v>
      </c>
      <c r="C1184" s="168" t="s">
        <v>2</v>
      </c>
      <c r="D1184" s="204">
        <v>120</v>
      </c>
      <c r="E1184" s="182">
        <v>70</v>
      </c>
      <c r="F1184" s="219" t="s">
        <v>2973</v>
      </c>
      <c r="G1184" s="206" t="str">
        <f t="shared" si="564"/>
        <v>52,42</v>
      </c>
      <c r="H1184" s="206" t="str">
        <f t="shared" si="557"/>
        <v>52,42</v>
      </c>
      <c r="I1184" s="206">
        <f t="shared" si="558"/>
        <v>55.42</v>
      </c>
      <c r="J1184" s="219" t="s">
        <v>3007</v>
      </c>
      <c r="K1184" s="207" t="str">
        <f t="shared" si="567"/>
        <v>863,55</v>
      </c>
      <c r="L1184" s="214">
        <f t="shared" si="568"/>
        <v>864</v>
      </c>
      <c r="M1184" s="209">
        <v>1</v>
      </c>
      <c r="N1184" s="210">
        <v>60</v>
      </c>
      <c r="O1184" s="211">
        <f t="shared" si="561"/>
        <v>924</v>
      </c>
      <c r="P1184" s="212">
        <f t="shared" si="562"/>
        <v>924</v>
      </c>
      <c r="Q1184" s="180"/>
      <c r="R1184" s="180"/>
      <c r="S1184" s="184">
        <v>16</v>
      </c>
      <c r="T1184" s="184">
        <v>25</v>
      </c>
      <c r="U1184" s="184">
        <f t="shared" si="563"/>
        <v>124</v>
      </c>
      <c r="V1184" s="204">
        <f t="shared" si="565"/>
        <v>165</v>
      </c>
    </row>
    <row r="1185" spans="1:22" ht="12">
      <c r="A1185" s="180" t="str">
        <f t="shared" si="556"/>
        <v>LW3612070Kolor</v>
      </c>
      <c r="B1185" s="203" t="s">
        <v>1748</v>
      </c>
      <c r="C1185" s="168" t="s">
        <v>2</v>
      </c>
      <c r="D1185" s="204">
        <v>120</v>
      </c>
      <c r="E1185" s="182">
        <v>70</v>
      </c>
      <c r="F1185" s="219" t="s">
        <v>2974</v>
      </c>
      <c r="G1185" s="206" t="str">
        <f t="shared" si="564"/>
        <v>55,03</v>
      </c>
      <c r="H1185" s="206" t="str">
        <f t="shared" si="557"/>
        <v>55,03</v>
      </c>
      <c r="I1185" s="206">
        <f t="shared" si="558"/>
        <v>58.03</v>
      </c>
      <c r="J1185" s="219" t="s">
        <v>3008</v>
      </c>
      <c r="K1185" s="207" t="str">
        <f t="shared" si="567"/>
        <v>1007,38</v>
      </c>
      <c r="L1185" s="214">
        <f t="shared" si="568"/>
        <v>1008</v>
      </c>
      <c r="M1185" s="209">
        <v>1</v>
      </c>
      <c r="N1185" s="210">
        <v>60</v>
      </c>
      <c r="O1185" s="211">
        <f t="shared" si="561"/>
        <v>1068</v>
      </c>
      <c r="P1185" s="212">
        <f t="shared" si="562"/>
        <v>1068</v>
      </c>
      <c r="Q1185" s="180"/>
      <c r="R1185" s="180"/>
      <c r="S1185" s="184">
        <v>16</v>
      </c>
      <c r="T1185" s="184">
        <v>25</v>
      </c>
      <c r="U1185" s="184">
        <f t="shared" si="563"/>
        <v>124</v>
      </c>
      <c r="V1185" s="204">
        <f t="shared" si="565"/>
        <v>165</v>
      </c>
    </row>
    <row r="1186" spans="1:22" ht="12">
      <c r="A1186" s="180" t="str">
        <f t="shared" si="556"/>
        <v>LW3712070Kolor</v>
      </c>
      <c r="B1186" s="203" t="s">
        <v>1907</v>
      </c>
      <c r="C1186" s="168" t="s">
        <v>2</v>
      </c>
      <c r="D1186" s="204">
        <v>120</v>
      </c>
      <c r="E1186" s="182">
        <v>70</v>
      </c>
      <c r="F1186" s="219" t="s">
        <v>2651</v>
      </c>
      <c r="G1186" s="206" t="str">
        <f t="shared" si="564"/>
        <v>52,7</v>
      </c>
      <c r="H1186" s="206" t="str">
        <f t="shared" si="557"/>
        <v>52,7</v>
      </c>
      <c r="I1186" s="206">
        <f t="shared" si="558"/>
        <v>55.7</v>
      </c>
      <c r="J1186" s="219" t="s">
        <v>3009</v>
      </c>
      <c r="K1186" s="207" t="str">
        <f t="shared" si="567"/>
        <v>801,68</v>
      </c>
      <c r="L1186" s="214">
        <f t="shared" si="568"/>
        <v>802</v>
      </c>
      <c r="M1186" s="209">
        <v>1</v>
      </c>
      <c r="N1186" s="210">
        <v>60</v>
      </c>
      <c r="O1186" s="211">
        <f t="shared" si="561"/>
        <v>862</v>
      </c>
      <c r="P1186" s="212">
        <f t="shared" si="562"/>
        <v>862</v>
      </c>
      <c r="Q1186" s="180"/>
      <c r="R1186" s="180"/>
      <c r="S1186" s="184">
        <v>16</v>
      </c>
      <c r="T1186" s="184">
        <v>25</v>
      </c>
      <c r="U1186" s="184">
        <f t="shared" si="563"/>
        <v>124</v>
      </c>
      <c r="V1186" s="204">
        <f t="shared" si="565"/>
        <v>165</v>
      </c>
    </row>
    <row r="1187" spans="1:22" s="199" customFormat="1" ht="12">
      <c r="A1187" s="180" t="str">
        <f t="shared" si="556"/>
        <v>LW3812070Kolor</v>
      </c>
      <c r="B1187" s="203" t="s">
        <v>1978</v>
      </c>
      <c r="C1187" s="168" t="s">
        <v>2</v>
      </c>
      <c r="D1187" s="204">
        <v>120</v>
      </c>
      <c r="E1187" s="182">
        <v>70</v>
      </c>
      <c r="F1187" s="219" t="s">
        <v>46</v>
      </c>
      <c r="G1187" s="206" t="str">
        <f t="shared" si="564"/>
        <v>52,46</v>
      </c>
      <c r="H1187" s="206" t="str">
        <f t="shared" si="557"/>
        <v>52,46</v>
      </c>
      <c r="I1187" s="206">
        <f t="shared" si="558"/>
        <v>55.46</v>
      </c>
      <c r="J1187" s="219" t="s">
        <v>3010</v>
      </c>
      <c r="K1187" s="207" t="str">
        <f t="shared" si="567"/>
        <v>925,57</v>
      </c>
      <c r="L1187" s="214">
        <f t="shared" si="568"/>
        <v>926</v>
      </c>
      <c r="M1187" s="209">
        <v>1</v>
      </c>
      <c r="N1187" s="210">
        <v>60</v>
      </c>
      <c r="O1187" s="211">
        <f t="shared" si="561"/>
        <v>986</v>
      </c>
      <c r="P1187" s="212">
        <f t="shared" si="562"/>
        <v>986</v>
      </c>
      <c r="Q1187" s="180"/>
      <c r="R1187" s="180"/>
      <c r="S1187" s="184">
        <v>16</v>
      </c>
      <c r="T1187" s="184">
        <v>25</v>
      </c>
      <c r="U1187" s="184">
        <f t="shared" si="563"/>
        <v>124</v>
      </c>
      <c r="V1187" s="204">
        <f t="shared" si="565"/>
        <v>165</v>
      </c>
    </row>
    <row r="1188" spans="1:22" ht="12">
      <c r="A1188" s="221" t="str">
        <f t="shared" ref="A1188:A1224" si="569">CONCATENATE(B1188,D1188,E1188,C1188)</f>
        <v>LW duble 1 12070Drewnopodobne</v>
      </c>
      <c r="B1188" s="203" t="s">
        <v>90</v>
      </c>
      <c r="C1188" s="168" t="s">
        <v>432</v>
      </c>
      <c r="D1188" s="204">
        <v>120</v>
      </c>
      <c r="E1188" s="182">
        <v>70</v>
      </c>
      <c r="F1188" s="219" t="s">
        <v>2944</v>
      </c>
      <c r="G1188" s="206" t="str">
        <f t="shared" ref="G1188:G1224" si="570">LEFT(F1188,FIND("kg",F1188)-2)</f>
        <v>52,47</v>
      </c>
      <c r="H1188" s="206" t="str">
        <f t="shared" ref="H1188:H1224" si="571">MID(G1188,1,5)</f>
        <v>52,47</v>
      </c>
      <c r="I1188" s="206">
        <f>H1188+3</f>
        <v>55.47</v>
      </c>
      <c r="J1188" s="215"/>
      <c r="K1188" s="207">
        <f t="shared" ref="K1188:K1224" si="572">L1114+(L1151-L1114)/2</f>
        <v>815.5</v>
      </c>
      <c r="L1188" s="214">
        <f t="shared" ref="L1188:L1224" si="573">ROUNDUP(K1188,0)</f>
        <v>816</v>
      </c>
      <c r="M1188" s="209">
        <v>1</v>
      </c>
      <c r="N1188" s="210">
        <v>60</v>
      </c>
      <c r="O1188" s="211">
        <f t="shared" ref="O1188:O1224" si="574">L1188*M1188+N1188</f>
        <v>876</v>
      </c>
      <c r="P1188" s="212">
        <f t="shared" ref="P1188:P1224" si="575">INT(O1188)</f>
        <v>876</v>
      </c>
      <c r="Q1188" s="180"/>
      <c r="R1188" s="180"/>
      <c r="S1188" s="184">
        <v>16</v>
      </c>
      <c r="T1188" s="184">
        <v>25</v>
      </c>
      <c r="U1188" s="184">
        <f t="shared" ref="U1188:U1224" si="576">IF(I1188&lt;=$AA$6,$AB$5,IF(I1188&lt;=$AA$16,$AB$7,IF(I1188&lt;=$AA$18,$AB$17,IF(I1188&lt;=$AA$20,AB$19,$AB$21))))</f>
        <v>124</v>
      </c>
      <c r="V1188" s="204">
        <f t="shared" ref="V1188:V1224" si="577">SUM(S1188:U1188)</f>
        <v>165</v>
      </c>
    </row>
    <row r="1189" spans="1:22" ht="12">
      <c r="A1189" s="180" t="str">
        <f t="shared" si="569"/>
        <v>LW duble 2 12070Drewnopodobne</v>
      </c>
      <c r="B1189" s="203" t="s">
        <v>91</v>
      </c>
      <c r="C1189" s="168" t="s">
        <v>432</v>
      </c>
      <c r="D1189" s="204">
        <v>120</v>
      </c>
      <c r="E1189" s="182">
        <v>70</v>
      </c>
      <c r="F1189" s="219" t="s">
        <v>2945</v>
      </c>
      <c r="G1189" s="206" t="str">
        <f t="shared" si="570"/>
        <v>49,37</v>
      </c>
      <c r="H1189" s="206" t="str">
        <f t="shared" si="571"/>
        <v>49,37</v>
      </c>
      <c r="I1189" s="206">
        <f t="shared" ref="I1189:I1224" si="578">H1189+3</f>
        <v>52.37</v>
      </c>
      <c r="J1189" s="216"/>
      <c r="K1189" s="207">
        <f t="shared" si="572"/>
        <v>906.5</v>
      </c>
      <c r="L1189" s="214">
        <f t="shared" si="573"/>
        <v>907</v>
      </c>
      <c r="M1189" s="209">
        <v>1</v>
      </c>
      <c r="N1189" s="210">
        <v>60</v>
      </c>
      <c r="O1189" s="211">
        <f t="shared" si="574"/>
        <v>967</v>
      </c>
      <c r="P1189" s="212">
        <f t="shared" si="575"/>
        <v>967</v>
      </c>
      <c r="Q1189" s="180"/>
      <c r="R1189" s="180"/>
      <c r="S1189" s="184">
        <v>16</v>
      </c>
      <c r="T1189" s="184">
        <v>25</v>
      </c>
      <c r="U1189" s="184">
        <f t="shared" si="576"/>
        <v>124</v>
      </c>
      <c r="V1189" s="204">
        <f t="shared" si="577"/>
        <v>165</v>
      </c>
    </row>
    <row r="1190" spans="1:22" ht="12">
      <c r="A1190" s="180" t="str">
        <f t="shared" si="569"/>
        <v>LW duble 312070Drewnopodobne</v>
      </c>
      <c r="B1190" s="203" t="s">
        <v>1750</v>
      </c>
      <c r="C1190" s="168" t="s">
        <v>432</v>
      </c>
      <c r="D1190" s="204">
        <v>120</v>
      </c>
      <c r="E1190" s="182">
        <v>70</v>
      </c>
      <c r="F1190" s="219" t="s">
        <v>2946</v>
      </c>
      <c r="G1190" s="206" t="str">
        <f t="shared" si="570"/>
        <v>56,75</v>
      </c>
      <c r="H1190" s="206" t="str">
        <f t="shared" si="571"/>
        <v>56,75</v>
      </c>
      <c r="I1190" s="206">
        <f t="shared" si="578"/>
        <v>59.75</v>
      </c>
      <c r="J1190" s="216"/>
      <c r="K1190" s="207">
        <f t="shared" si="572"/>
        <v>1133</v>
      </c>
      <c r="L1190" s="214">
        <f t="shared" si="573"/>
        <v>1133</v>
      </c>
      <c r="M1190" s="209">
        <v>1</v>
      </c>
      <c r="N1190" s="210">
        <v>60</v>
      </c>
      <c r="O1190" s="211">
        <f t="shared" si="574"/>
        <v>1193</v>
      </c>
      <c r="P1190" s="212">
        <f t="shared" si="575"/>
        <v>1193</v>
      </c>
      <c r="Q1190" s="180"/>
      <c r="R1190" s="180"/>
      <c r="S1190" s="184">
        <v>16</v>
      </c>
      <c r="T1190" s="184">
        <v>25</v>
      </c>
      <c r="U1190" s="184">
        <f t="shared" si="576"/>
        <v>124</v>
      </c>
      <c r="V1190" s="204">
        <f t="shared" si="577"/>
        <v>165</v>
      </c>
    </row>
    <row r="1191" spans="1:22" ht="12">
      <c r="A1191" s="180" t="str">
        <f t="shared" si="569"/>
        <v>LW1 12070Drewnopodobne</v>
      </c>
      <c r="B1191" s="203" t="s">
        <v>93</v>
      </c>
      <c r="C1191" s="168" t="s">
        <v>432</v>
      </c>
      <c r="D1191" s="204">
        <v>120</v>
      </c>
      <c r="E1191" s="182">
        <v>70</v>
      </c>
      <c r="F1191" s="219" t="s">
        <v>2947</v>
      </c>
      <c r="G1191" s="206" t="str">
        <f t="shared" si="570"/>
        <v>39,07</v>
      </c>
      <c r="H1191" s="206" t="str">
        <f t="shared" si="571"/>
        <v>39,07</v>
      </c>
      <c r="I1191" s="206">
        <f t="shared" si="578"/>
        <v>42.07</v>
      </c>
      <c r="J1191" s="216"/>
      <c r="K1191" s="207">
        <f t="shared" si="572"/>
        <v>544</v>
      </c>
      <c r="L1191" s="214">
        <f t="shared" si="573"/>
        <v>544</v>
      </c>
      <c r="M1191" s="209">
        <v>1</v>
      </c>
      <c r="N1191" s="210">
        <v>60</v>
      </c>
      <c r="O1191" s="211">
        <f t="shared" si="574"/>
        <v>604</v>
      </c>
      <c r="P1191" s="212">
        <f t="shared" si="575"/>
        <v>604</v>
      </c>
      <c r="Q1191" s="180"/>
      <c r="R1191" s="180"/>
      <c r="S1191" s="184">
        <v>16</v>
      </c>
      <c r="T1191" s="184">
        <v>25</v>
      </c>
      <c r="U1191" s="184">
        <f t="shared" si="576"/>
        <v>79</v>
      </c>
      <c r="V1191" s="204">
        <f t="shared" si="577"/>
        <v>120</v>
      </c>
    </row>
    <row r="1192" spans="1:22" ht="12">
      <c r="A1192" s="180" t="str">
        <f t="shared" si="569"/>
        <v>LW2 12070Drewnopodobne</v>
      </c>
      <c r="B1192" s="203" t="s">
        <v>104</v>
      </c>
      <c r="C1192" s="168" t="s">
        <v>432</v>
      </c>
      <c r="D1192" s="204">
        <v>120</v>
      </c>
      <c r="E1192" s="182">
        <v>70</v>
      </c>
      <c r="F1192" s="219" t="s">
        <v>2948</v>
      </c>
      <c r="G1192" s="206" t="str">
        <f t="shared" si="570"/>
        <v>40,43</v>
      </c>
      <c r="H1192" s="206" t="str">
        <f t="shared" si="571"/>
        <v>40,43</v>
      </c>
      <c r="I1192" s="206">
        <f t="shared" si="578"/>
        <v>43.43</v>
      </c>
      <c r="J1192" s="216"/>
      <c r="K1192" s="207">
        <f t="shared" si="572"/>
        <v>590.5</v>
      </c>
      <c r="L1192" s="214">
        <f t="shared" si="573"/>
        <v>591</v>
      </c>
      <c r="M1192" s="209">
        <v>1</v>
      </c>
      <c r="N1192" s="210">
        <v>60</v>
      </c>
      <c r="O1192" s="211">
        <f t="shared" si="574"/>
        <v>651</v>
      </c>
      <c r="P1192" s="212">
        <f t="shared" si="575"/>
        <v>651</v>
      </c>
      <c r="Q1192" s="180"/>
      <c r="R1192" s="180"/>
      <c r="S1192" s="184">
        <v>16</v>
      </c>
      <c r="T1192" s="184">
        <v>25</v>
      </c>
      <c r="U1192" s="184">
        <f t="shared" si="576"/>
        <v>79</v>
      </c>
      <c r="V1192" s="204">
        <f t="shared" si="577"/>
        <v>120</v>
      </c>
    </row>
    <row r="1193" spans="1:22" ht="12">
      <c r="A1193" s="180" t="str">
        <f t="shared" si="569"/>
        <v>LW3 12070Drewnopodobne</v>
      </c>
      <c r="B1193" s="203" t="s">
        <v>106</v>
      </c>
      <c r="C1193" s="168" t="s">
        <v>432</v>
      </c>
      <c r="D1193" s="204">
        <v>120</v>
      </c>
      <c r="E1193" s="182">
        <v>70</v>
      </c>
      <c r="F1193" s="219" t="s">
        <v>2949</v>
      </c>
      <c r="G1193" s="206" t="str">
        <f t="shared" si="570"/>
        <v>42,88</v>
      </c>
      <c r="H1193" s="206" t="str">
        <f t="shared" si="571"/>
        <v>42,88</v>
      </c>
      <c r="I1193" s="206">
        <f t="shared" si="578"/>
        <v>45.88</v>
      </c>
      <c r="J1193" s="216"/>
      <c r="K1193" s="207">
        <f t="shared" si="572"/>
        <v>621</v>
      </c>
      <c r="L1193" s="214">
        <f t="shared" si="573"/>
        <v>621</v>
      </c>
      <c r="M1193" s="209">
        <v>1</v>
      </c>
      <c r="N1193" s="210">
        <v>60</v>
      </c>
      <c r="O1193" s="211">
        <f t="shared" si="574"/>
        <v>681</v>
      </c>
      <c r="P1193" s="212">
        <f t="shared" si="575"/>
        <v>681</v>
      </c>
      <c r="Q1193" s="180"/>
      <c r="R1193" s="180"/>
      <c r="S1193" s="184">
        <v>16</v>
      </c>
      <c r="T1193" s="184">
        <v>25</v>
      </c>
      <c r="U1193" s="184">
        <f t="shared" si="576"/>
        <v>79</v>
      </c>
      <c r="V1193" s="204">
        <f t="shared" si="577"/>
        <v>120</v>
      </c>
    </row>
    <row r="1194" spans="1:22" ht="12">
      <c r="A1194" s="180" t="str">
        <f t="shared" si="569"/>
        <v>LW4 12070Drewnopodobne</v>
      </c>
      <c r="B1194" s="203" t="s">
        <v>107</v>
      </c>
      <c r="C1194" s="168" t="s">
        <v>432</v>
      </c>
      <c r="D1194" s="204">
        <v>120</v>
      </c>
      <c r="E1194" s="182">
        <v>70</v>
      </c>
      <c r="F1194" s="219" t="s">
        <v>2950</v>
      </c>
      <c r="G1194" s="206" t="str">
        <f t="shared" si="570"/>
        <v>46,8</v>
      </c>
      <c r="H1194" s="206" t="str">
        <f t="shared" si="571"/>
        <v>46,8</v>
      </c>
      <c r="I1194" s="206">
        <f t="shared" si="578"/>
        <v>49.8</v>
      </c>
      <c r="J1194" s="216"/>
      <c r="K1194" s="207">
        <f t="shared" si="572"/>
        <v>701</v>
      </c>
      <c r="L1194" s="214">
        <f t="shared" si="573"/>
        <v>701</v>
      </c>
      <c r="M1194" s="209">
        <v>1</v>
      </c>
      <c r="N1194" s="210">
        <v>60</v>
      </c>
      <c r="O1194" s="211">
        <f t="shared" si="574"/>
        <v>761</v>
      </c>
      <c r="P1194" s="212">
        <f t="shared" si="575"/>
        <v>761</v>
      </c>
      <c r="Q1194" s="180"/>
      <c r="R1194" s="180"/>
      <c r="S1194" s="184">
        <v>16</v>
      </c>
      <c r="T1194" s="184">
        <v>25</v>
      </c>
      <c r="U1194" s="184">
        <f t="shared" si="576"/>
        <v>79</v>
      </c>
      <c r="V1194" s="204">
        <f t="shared" si="577"/>
        <v>120</v>
      </c>
    </row>
    <row r="1195" spans="1:22" ht="12">
      <c r="A1195" s="180" t="str">
        <f t="shared" si="569"/>
        <v>LW5 12070Drewnopodobne</v>
      </c>
      <c r="B1195" s="203" t="s">
        <v>108</v>
      </c>
      <c r="C1195" s="168" t="s">
        <v>432</v>
      </c>
      <c r="D1195" s="204">
        <v>120</v>
      </c>
      <c r="E1195" s="182">
        <v>70</v>
      </c>
      <c r="F1195" s="219" t="s">
        <v>20</v>
      </c>
      <c r="G1195" s="206" t="str">
        <f t="shared" si="570"/>
        <v>47,79</v>
      </c>
      <c r="H1195" s="206" t="str">
        <f t="shared" si="571"/>
        <v>47,79</v>
      </c>
      <c r="I1195" s="206">
        <f t="shared" si="578"/>
        <v>50.79</v>
      </c>
      <c r="J1195" s="216"/>
      <c r="K1195" s="207">
        <f t="shared" si="572"/>
        <v>737</v>
      </c>
      <c r="L1195" s="214">
        <f t="shared" si="573"/>
        <v>737</v>
      </c>
      <c r="M1195" s="209">
        <v>1</v>
      </c>
      <c r="N1195" s="210">
        <v>60</v>
      </c>
      <c r="O1195" s="211">
        <f t="shared" si="574"/>
        <v>797</v>
      </c>
      <c r="P1195" s="212">
        <f t="shared" si="575"/>
        <v>797</v>
      </c>
      <c r="Q1195" s="180"/>
      <c r="R1195" s="180"/>
      <c r="S1195" s="184">
        <v>16</v>
      </c>
      <c r="T1195" s="184">
        <v>25</v>
      </c>
      <c r="U1195" s="184">
        <f t="shared" si="576"/>
        <v>124</v>
      </c>
      <c r="V1195" s="204">
        <f t="shared" si="577"/>
        <v>165</v>
      </c>
    </row>
    <row r="1196" spans="1:22" ht="12">
      <c r="A1196" s="180" t="str">
        <f t="shared" si="569"/>
        <v>LW6 12070Drewnopodobne</v>
      </c>
      <c r="B1196" s="203" t="s">
        <v>109</v>
      </c>
      <c r="C1196" s="168" t="s">
        <v>432</v>
      </c>
      <c r="D1196" s="204">
        <v>120</v>
      </c>
      <c r="E1196" s="182">
        <v>70</v>
      </c>
      <c r="F1196" s="219" t="s">
        <v>2951</v>
      </c>
      <c r="G1196" s="206" t="str">
        <f t="shared" si="570"/>
        <v>50,25</v>
      </c>
      <c r="H1196" s="206" t="str">
        <f t="shared" si="571"/>
        <v>50,25</v>
      </c>
      <c r="I1196" s="206">
        <f t="shared" si="578"/>
        <v>53.25</v>
      </c>
      <c r="J1196" s="216"/>
      <c r="K1196" s="207">
        <f t="shared" si="572"/>
        <v>798.5</v>
      </c>
      <c r="L1196" s="214">
        <f t="shared" si="573"/>
        <v>799</v>
      </c>
      <c r="M1196" s="209">
        <v>1</v>
      </c>
      <c r="N1196" s="210">
        <v>60</v>
      </c>
      <c r="O1196" s="211">
        <f t="shared" si="574"/>
        <v>859</v>
      </c>
      <c r="P1196" s="212">
        <f t="shared" si="575"/>
        <v>859</v>
      </c>
      <c r="Q1196" s="180"/>
      <c r="R1196" s="180"/>
      <c r="S1196" s="184">
        <v>16</v>
      </c>
      <c r="T1196" s="184">
        <v>25</v>
      </c>
      <c r="U1196" s="184">
        <f t="shared" si="576"/>
        <v>124</v>
      </c>
      <c r="V1196" s="204">
        <f t="shared" si="577"/>
        <v>165</v>
      </c>
    </row>
    <row r="1197" spans="1:22" ht="12">
      <c r="A1197" s="180" t="str">
        <f t="shared" si="569"/>
        <v>LW7 12070Drewnopodobne</v>
      </c>
      <c r="B1197" s="203" t="s">
        <v>110</v>
      </c>
      <c r="C1197" s="168" t="s">
        <v>432</v>
      </c>
      <c r="D1197" s="204">
        <v>120</v>
      </c>
      <c r="E1197" s="182">
        <v>70</v>
      </c>
      <c r="F1197" s="219" t="s">
        <v>2952</v>
      </c>
      <c r="G1197" s="206" t="str">
        <f t="shared" si="570"/>
        <v>46,01</v>
      </c>
      <c r="H1197" s="206" t="str">
        <f t="shared" si="571"/>
        <v>46,01</v>
      </c>
      <c r="I1197" s="206">
        <f t="shared" si="578"/>
        <v>49.01</v>
      </c>
      <c r="J1197" s="216"/>
      <c r="K1197" s="207">
        <f t="shared" si="572"/>
        <v>699.5</v>
      </c>
      <c r="L1197" s="214">
        <f t="shared" si="573"/>
        <v>700</v>
      </c>
      <c r="M1197" s="209">
        <v>1</v>
      </c>
      <c r="N1197" s="210">
        <v>60</v>
      </c>
      <c r="O1197" s="211">
        <f t="shared" si="574"/>
        <v>760</v>
      </c>
      <c r="P1197" s="212">
        <f t="shared" si="575"/>
        <v>760</v>
      </c>
      <c r="Q1197" s="180"/>
      <c r="R1197" s="180"/>
      <c r="S1197" s="184">
        <v>16</v>
      </c>
      <c r="T1197" s="184">
        <v>25</v>
      </c>
      <c r="U1197" s="184">
        <f t="shared" si="576"/>
        <v>79</v>
      </c>
      <c r="V1197" s="204">
        <f t="shared" si="577"/>
        <v>120</v>
      </c>
    </row>
    <row r="1198" spans="1:22" ht="12">
      <c r="A1198" s="180" t="str">
        <f t="shared" si="569"/>
        <v>LW8 12070Drewnopodobne</v>
      </c>
      <c r="B1198" s="203" t="s">
        <v>111</v>
      </c>
      <c r="C1198" s="168" t="s">
        <v>432</v>
      </c>
      <c r="D1198" s="204">
        <v>120</v>
      </c>
      <c r="E1198" s="182">
        <v>70</v>
      </c>
      <c r="F1198" s="219" t="s">
        <v>2953</v>
      </c>
      <c r="G1198" s="206" t="str">
        <f t="shared" si="570"/>
        <v>48,47</v>
      </c>
      <c r="H1198" s="206" t="str">
        <f t="shared" si="571"/>
        <v>48,47</v>
      </c>
      <c r="I1198" s="206">
        <f t="shared" si="578"/>
        <v>51.47</v>
      </c>
      <c r="J1198" s="216"/>
      <c r="K1198" s="207">
        <f t="shared" si="572"/>
        <v>761</v>
      </c>
      <c r="L1198" s="214">
        <f t="shared" si="573"/>
        <v>761</v>
      </c>
      <c r="M1198" s="209">
        <v>1</v>
      </c>
      <c r="N1198" s="210">
        <v>60</v>
      </c>
      <c r="O1198" s="211">
        <f t="shared" si="574"/>
        <v>821</v>
      </c>
      <c r="P1198" s="212">
        <f t="shared" si="575"/>
        <v>821</v>
      </c>
      <c r="Q1198" s="180"/>
      <c r="R1198" s="180"/>
      <c r="S1198" s="184">
        <v>16</v>
      </c>
      <c r="T1198" s="184">
        <v>25</v>
      </c>
      <c r="U1198" s="184">
        <f t="shared" si="576"/>
        <v>124</v>
      </c>
      <c r="V1198" s="204">
        <f t="shared" si="577"/>
        <v>165</v>
      </c>
    </row>
    <row r="1199" spans="1:22" ht="12">
      <c r="A1199" s="180" t="str">
        <f t="shared" si="569"/>
        <v>LW9 12070Drewnopodobne</v>
      </c>
      <c r="B1199" s="203" t="s">
        <v>112</v>
      </c>
      <c r="C1199" s="168" t="s">
        <v>432</v>
      </c>
      <c r="D1199" s="204">
        <v>120</v>
      </c>
      <c r="E1199" s="182">
        <v>70</v>
      </c>
      <c r="F1199" s="219" t="s">
        <v>2954</v>
      </c>
      <c r="G1199" s="206" t="str">
        <f t="shared" si="570"/>
        <v>48,03</v>
      </c>
      <c r="H1199" s="206" t="str">
        <f t="shared" si="571"/>
        <v>48,03</v>
      </c>
      <c r="I1199" s="206">
        <f t="shared" si="578"/>
        <v>51.03</v>
      </c>
      <c r="J1199" s="216"/>
      <c r="K1199" s="207">
        <f t="shared" si="572"/>
        <v>807.5</v>
      </c>
      <c r="L1199" s="214">
        <f t="shared" si="573"/>
        <v>808</v>
      </c>
      <c r="M1199" s="209">
        <v>1</v>
      </c>
      <c r="N1199" s="210">
        <v>60</v>
      </c>
      <c r="O1199" s="211">
        <f t="shared" si="574"/>
        <v>868</v>
      </c>
      <c r="P1199" s="212">
        <f t="shared" si="575"/>
        <v>868</v>
      </c>
      <c r="Q1199" s="180"/>
      <c r="R1199" s="180"/>
      <c r="S1199" s="184">
        <v>16</v>
      </c>
      <c r="T1199" s="184">
        <v>25</v>
      </c>
      <c r="U1199" s="184">
        <f t="shared" si="576"/>
        <v>124</v>
      </c>
      <c r="V1199" s="204">
        <f t="shared" si="577"/>
        <v>165</v>
      </c>
    </row>
    <row r="1200" spans="1:22" ht="12">
      <c r="A1200" s="180" t="str">
        <f t="shared" si="569"/>
        <v>LW10 12070Drewnopodobne</v>
      </c>
      <c r="B1200" s="203" t="s">
        <v>94</v>
      </c>
      <c r="C1200" s="168" t="s">
        <v>432</v>
      </c>
      <c r="D1200" s="204">
        <v>120</v>
      </c>
      <c r="E1200" s="182">
        <v>70</v>
      </c>
      <c r="F1200" s="219" t="s">
        <v>2553</v>
      </c>
      <c r="G1200" s="206" t="str">
        <f t="shared" si="570"/>
        <v>50,49</v>
      </c>
      <c r="H1200" s="206" t="str">
        <f t="shared" si="571"/>
        <v>50,49</v>
      </c>
      <c r="I1200" s="206">
        <f t="shared" si="578"/>
        <v>53.49</v>
      </c>
      <c r="J1200" s="216"/>
      <c r="K1200" s="207">
        <f t="shared" si="572"/>
        <v>868</v>
      </c>
      <c r="L1200" s="214">
        <f t="shared" si="573"/>
        <v>868</v>
      </c>
      <c r="M1200" s="209">
        <v>1</v>
      </c>
      <c r="N1200" s="210">
        <v>60</v>
      </c>
      <c r="O1200" s="211">
        <f t="shared" si="574"/>
        <v>928</v>
      </c>
      <c r="P1200" s="212">
        <f t="shared" si="575"/>
        <v>928</v>
      </c>
      <c r="Q1200" s="180"/>
      <c r="R1200" s="180"/>
      <c r="S1200" s="184">
        <v>16</v>
      </c>
      <c r="T1200" s="184">
        <v>25</v>
      </c>
      <c r="U1200" s="184">
        <f t="shared" si="576"/>
        <v>124</v>
      </c>
      <c r="V1200" s="204">
        <f t="shared" si="577"/>
        <v>165</v>
      </c>
    </row>
    <row r="1201" spans="1:22" ht="12">
      <c r="A1201" s="180" t="str">
        <f t="shared" si="569"/>
        <v>LW11 12070Drewnopodobne</v>
      </c>
      <c r="B1201" s="203" t="s">
        <v>95</v>
      </c>
      <c r="C1201" s="168" t="s">
        <v>432</v>
      </c>
      <c r="D1201" s="204">
        <v>120</v>
      </c>
      <c r="E1201" s="182">
        <v>70</v>
      </c>
      <c r="F1201" s="219" t="s">
        <v>2651</v>
      </c>
      <c r="G1201" s="206" t="str">
        <f t="shared" si="570"/>
        <v>52,7</v>
      </c>
      <c r="H1201" s="206" t="str">
        <f t="shared" si="571"/>
        <v>52,7</v>
      </c>
      <c r="I1201" s="206">
        <f t="shared" si="578"/>
        <v>55.7</v>
      </c>
      <c r="J1201" s="216"/>
      <c r="K1201" s="207">
        <f t="shared" si="572"/>
        <v>758.5</v>
      </c>
      <c r="L1201" s="214">
        <f t="shared" si="573"/>
        <v>759</v>
      </c>
      <c r="M1201" s="209">
        <v>1</v>
      </c>
      <c r="N1201" s="210">
        <v>60</v>
      </c>
      <c r="O1201" s="211">
        <f t="shared" si="574"/>
        <v>819</v>
      </c>
      <c r="P1201" s="212">
        <f t="shared" si="575"/>
        <v>819</v>
      </c>
      <c r="Q1201" s="180"/>
      <c r="R1201" s="180"/>
      <c r="S1201" s="184">
        <v>16</v>
      </c>
      <c r="T1201" s="184">
        <v>25</v>
      </c>
      <c r="U1201" s="184">
        <f t="shared" si="576"/>
        <v>124</v>
      </c>
      <c r="V1201" s="204">
        <f t="shared" si="577"/>
        <v>165</v>
      </c>
    </row>
    <row r="1202" spans="1:22" ht="12">
      <c r="A1202" s="180" t="str">
        <f t="shared" si="569"/>
        <v>LW12 12070Drewnopodobne</v>
      </c>
      <c r="B1202" s="203" t="s">
        <v>96</v>
      </c>
      <c r="C1202" s="168" t="s">
        <v>432</v>
      </c>
      <c r="D1202" s="204">
        <v>120</v>
      </c>
      <c r="E1202" s="182">
        <v>70</v>
      </c>
      <c r="F1202" s="219" t="s">
        <v>2955</v>
      </c>
      <c r="G1202" s="206" t="str">
        <f t="shared" si="570"/>
        <v>55,16</v>
      </c>
      <c r="H1202" s="206" t="str">
        <f t="shared" si="571"/>
        <v>55,16</v>
      </c>
      <c r="I1202" s="206">
        <f t="shared" si="578"/>
        <v>58.16</v>
      </c>
      <c r="J1202" s="216"/>
      <c r="K1202" s="207">
        <f t="shared" si="572"/>
        <v>858</v>
      </c>
      <c r="L1202" s="214">
        <f t="shared" si="573"/>
        <v>858</v>
      </c>
      <c r="M1202" s="209">
        <v>1</v>
      </c>
      <c r="N1202" s="210">
        <v>60</v>
      </c>
      <c r="O1202" s="211">
        <f t="shared" si="574"/>
        <v>918</v>
      </c>
      <c r="P1202" s="212">
        <f t="shared" si="575"/>
        <v>918</v>
      </c>
      <c r="Q1202" s="180"/>
      <c r="R1202" s="180"/>
      <c r="S1202" s="184">
        <v>16</v>
      </c>
      <c r="T1202" s="184">
        <v>25</v>
      </c>
      <c r="U1202" s="184">
        <f t="shared" si="576"/>
        <v>124</v>
      </c>
      <c r="V1202" s="204">
        <f t="shared" si="577"/>
        <v>165</v>
      </c>
    </row>
    <row r="1203" spans="1:22" ht="12">
      <c r="A1203" s="180" t="str">
        <f t="shared" si="569"/>
        <v>LW13 12070Drewnopodobne</v>
      </c>
      <c r="B1203" s="203" t="s">
        <v>97</v>
      </c>
      <c r="C1203" s="168" t="s">
        <v>432</v>
      </c>
      <c r="D1203" s="204">
        <v>120</v>
      </c>
      <c r="E1203" s="182">
        <v>70</v>
      </c>
      <c r="F1203" s="219" t="s">
        <v>2956</v>
      </c>
      <c r="G1203" s="206" t="str">
        <f t="shared" si="570"/>
        <v>53,98</v>
      </c>
      <c r="H1203" s="206" t="str">
        <f t="shared" si="571"/>
        <v>53,98</v>
      </c>
      <c r="I1203" s="206">
        <f t="shared" si="578"/>
        <v>56.98</v>
      </c>
      <c r="J1203" s="216"/>
      <c r="K1203" s="207">
        <f t="shared" si="572"/>
        <v>859</v>
      </c>
      <c r="L1203" s="214">
        <f t="shared" si="573"/>
        <v>859</v>
      </c>
      <c r="M1203" s="209">
        <v>1</v>
      </c>
      <c r="N1203" s="210">
        <v>60</v>
      </c>
      <c r="O1203" s="211">
        <f t="shared" si="574"/>
        <v>919</v>
      </c>
      <c r="P1203" s="212">
        <f t="shared" si="575"/>
        <v>919</v>
      </c>
      <c r="Q1203" s="180"/>
      <c r="R1203" s="180"/>
      <c r="S1203" s="184">
        <v>16</v>
      </c>
      <c r="T1203" s="184">
        <v>25</v>
      </c>
      <c r="U1203" s="184">
        <f t="shared" si="576"/>
        <v>124</v>
      </c>
      <c r="V1203" s="204">
        <f t="shared" si="577"/>
        <v>165</v>
      </c>
    </row>
    <row r="1204" spans="1:22" ht="12">
      <c r="A1204" s="180" t="str">
        <f t="shared" si="569"/>
        <v>LW14 12070Drewnopodobne</v>
      </c>
      <c r="B1204" s="203" t="s">
        <v>98</v>
      </c>
      <c r="C1204" s="168" t="s">
        <v>432</v>
      </c>
      <c r="D1204" s="204">
        <v>120</v>
      </c>
      <c r="E1204" s="182">
        <v>70</v>
      </c>
      <c r="F1204" s="219" t="s">
        <v>2957</v>
      </c>
      <c r="G1204" s="206" t="str">
        <f t="shared" si="570"/>
        <v>56,44</v>
      </c>
      <c r="H1204" s="206" t="str">
        <f t="shared" si="571"/>
        <v>56,44</v>
      </c>
      <c r="I1204" s="206">
        <f t="shared" si="578"/>
        <v>59.44</v>
      </c>
      <c r="J1204" s="216"/>
      <c r="K1204" s="207">
        <f t="shared" si="572"/>
        <v>942.5</v>
      </c>
      <c r="L1204" s="214">
        <f t="shared" si="573"/>
        <v>943</v>
      </c>
      <c r="M1204" s="209">
        <v>1</v>
      </c>
      <c r="N1204" s="210">
        <v>60</v>
      </c>
      <c r="O1204" s="211">
        <f t="shared" si="574"/>
        <v>1003</v>
      </c>
      <c r="P1204" s="212">
        <f t="shared" si="575"/>
        <v>1003</v>
      </c>
      <c r="Q1204" s="180"/>
      <c r="R1204" s="180"/>
      <c r="S1204" s="184">
        <v>16</v>
      </c>
      <c r="T1204" s="184">
        <v>25</v>
      </c>
      <c r="U1204" s="184">
        <f t="shared" si="576"/>
        <v>124</v>
      </c>
      <c r="V1204" s="204">
        <f t="shared" si="577"/>
        <v>165</v>
      </c>
    </row>
    <row r="1205" spans="1:22" ht="12">
      <c r="A1205" s="180" t="str">
        <f t="shared" si="569"/>
        <v>LW15 12070Drewnopodobne</v>
      </c>
      <c r="B1205" s="203" t="s">
        <v>99</v>
      </c>
      <c r="C1205" s="168" t="s">
        <v>432</v>
      </c>
      <c r="D1205" s="204">
        <v>120</v>
      </c>
      <c r="E1205" s="182">
        <v>70</v>
      </c>
      <c r="F1205" s="219" t="s">
        <v>2958</v>
      </c>
      <c r="G1205" s="206" t="str">
        <f t="shared" si="570"/>
        <v>51,94</v>
      </c>
      <c r="H1205" s="206" t="str">
        <f t="shared" si="571"/>
        <v>51,94</v>
      </c>
      <c r="I1205" s="206">
        <f t="shared" si="578"/>
        <v>54.94</v>
      </c>
      <c r="J1205" s="216"/>
      <c r="K1205" s="207">
        <f t="shared" si="572"/>
        <v>721</v>
      </c>
      <c r="L1205" s="214">
        <f t="shared" si="573"/>
        <v>721</v>
      </c>
      <c r="M1205" s="209">
        <v>1</v>
      </c>
      <c r="N1205" s="210">
        <v>60</v>
      </c>
      <c r="O1205" s="211">
        <f t="shared" si="574"/>
        <v>781</v>
      </c>
      <c r="P1205" s="212">
        <f t="shared" si="575"/>
        <v>781</v>
      </c>
      <c r="Q1205" s="180"/>
      <c r="R1205" s="180"/>
      <c r="S1205" s="184">
        <v>16</v>
      </c>
      <c r="T1205" s="184">
        <v>25</v>
      </c>
      <c r="U1205" s="184">
        <f t="shared" si="576"/>
        <v>124</v>
      </c>
      <c r="V1205" s="204">
        <f t="shared" si="577"/>
        <v>165</v>
      </c>
    </row>
    <row r="1206" spans="1:22" ht="12">
      <c r="A1206" s="180" t="str">
        <f t="shared" si="569"/>
        <v>LW16 12070Drewnopodobne</v>
      </c>
      <c r="B1206" s="203" t="s">
        <v>100</v>
      </c>
      <c r="C1206" s="168" t="s">
        <v>432</v>
      </c>
      <c r="D1206" s="204">
        <v>120</v>
      </c>
      <c r="E1206" s="182">
        <v>70</v>
      </c>
      <c r="F1206" s="219" t="s">
        <v>2959</v>
      </c>
      <c r="G1206" s="206" t="str">
        <f t="shared" si="570"/>
        <v>54,43</v>
      </c>
      <c r="H1206" s="206" t="str">
        <f t="shared" si="571"/>
        <v>54,43</v>
      </c>
      <c r="I1206" s="206">
        <f t="shared" si="578"/>
        <v>57.43</v>
      </c>
      <c r="J1206" s="216"/>
      <c r="K1206" s="207">
        <f t="shared" si="572"/>
        <v>851</v>
      </c>
      <c r="L1206" s="214">
        <f t="shared" si="573"/>
        <v>851</v>
      </c>
      <c r="M1206" s="209">
        <v>1</v>
      </c>
      <c r="N1206" s="210">
        <v>60</v>
      </c>
      <c r="O1206" s="211">
        <f t="shared" si="574"/>
        <v>911</v>
      </c>
      <c r="P1206" s="212">
        <f t="shared" si="575"/>
        <v>911</v>
      </c>
      <c r="Q1206" s="180"/>
      <c r="R1206" s="180"/>
      <c r="S1206" s="184">
        <v>16</v>
      </c>
      <c r="T1206" s="184">
        <v>25</v>
      </c>
      <c r="U1206" s="184">
        <f t="shared" si="576"/>
        <v>124</v>
      </c>
      <c r="V1206" s="204">
        <f t="shared" si="577"/>
        <v>165</v>
      </c>
    </row>
    <row r="1207" spans="1:22" ht="12">
      <c r="A1207" s="180" t="str">
        <f t="shared" si="569"/>
        <v>LW17 12070Drewnopodobne</v>
      </c>
      <c r="B1207" s="203" t="s">
        <v>101</v>
      </c>
      <c r="C1207" s="168" t="s">
        <v>432</v>
      </c>
      <c r="D1207" s="204">
        <v>120</v>
      </c>
      <c r="E1207" s="182">
        <v>70</v>
      </c>
      <c r="F1207" s="219" t="s">
        <v>2960</v>
      </c>
      <c r="G1207" s="206" t="str">
        <f t="shared" si="570"/>
        <v>54,31</v>
      </c>
      <c r="H1207" s="206" t="str">
        <f t="shared" si="571"/>
        <v>54,31</v>
      </c>
      <c r="I1207" s="206">
        <f t="shared" si="578"/>
        <v>57.31</v>
      </c>
      <c r="J1207" s="216"/>
      <c r="K1207" s="207">
        <f t="shared" si="572"/>
        <v>929</v>
      </c>
      <c r="L1207" s="214">
        <f t="shared" si="573"/>
        <v>929</v>
      </c>
      <c r="M1207" s="209">
        <v>1</v>
      </c>
      <c r="N1207" s="210">
        <v>60</v>
      </c>
      <c r="O1207" s="211">
        <f t="shared" si="574"/>
        <v>989</v>
      </c>
      <c r="P1207" s="212">
        <f t="shared" si="575"/>
        <v>989</v>
      </c>
      <c r="Q1207" s="180"/>
      <c r="R1207" s="180"/>
      <c r="S1207" s="184">
        <v>16</v>
      </c>
      <c r="T1207" s="184">
        <v>25</v>
      </c>
      <c r="U1207" s="184">
        <f t="shared" si="576"/>
        <v>124</v>
      </c>
      <c r="V1207" s="204">
        <f t="shared" si="577"/>
        <v>165</v>
      </c>
    </row>
    <row r="1208" spans="1:22" ht="12">
      <c r="A1208" s="180" t="str">
        <f t="shared" si="569"/>
        <v>LW18 12070Drewnopodobne</v>
      </c>
      <c r="B1208" s="203" t="s">
        <v>102</v>
      </c>
      <c r="C1208" s="168" t="s">
        <v>432</v>
      </c>
      <c r="D1208" s="204">
        <v>120</v>
      </c>
      <c r="E1208" s="182">
        <v>70</v>
      </c>
      <c r="F1208" s="219" t="s">
        <v>2961</v>
      </c>
      <c r="G1208" s="206" t="str">
        <f t="shared" si="570"/>
        <v>56,77</v>
      </c>
      <c r="H1208" s="206" t="str">
        <f t="shared" si="571"/>
        <v>56,77</v>
      </c>
      <c r="I1208" s="206">
        <f t="shared" si="578"/>
        <v>59.77</v>
      </c>
      <c r="J1208" s="216"/>
      <c r="K1208" s="207">
        <f t="shared" si="572"/>
        <v>977.5</v>
      </c>
      <c r="L1208" s="214">
        <f t="shared" si="573"/>
        <v>978</v>
      </c>
      <c r="M1208" s="209">
        <v>1</v>
      </c>
      <c r="N1208" s="210">
        <v>60</v>
      </c>
      <c r="O1208" s="211">
        <f t="shared" si="574"/>
        <v>1038</v>
      </c>
      <c r="P1208" s="212">
        <f t="shared" si="575"/>
        <v>1038</v>
      </c>
      <c r="Q1208" s="180"/>
      <c r="R1208" s="180"/>
      <c r="S1208" s="184">
        <v>16</v>
      </c>
      <c r="T1208" s="184">
        <v>25</v>
      </c>
      <c r="U1208" s="184">
        <f t="shared" si="576"/>
        <v>124</v>
      </c>
      <c r="V1208" s="204">
        <f t="shared" si="577"/>
        <v>165</v>
      </c>
    </row>
    <row r="1209" spans="1:22" ht="12">
      <c r="A1209" s="180" t="str">
        <f t="shared" si="569"/>
        <v>LW19 12070Drewnopodobne</v>
      </c>
      <c r="B1209" s="203" t="s">
        <v>103</v>
      </c>
      <c r="C1209" s="168" t="s">
        <v>432</v>
      </c>
      <c r="D1209" s="204">
        <v>120</v>
      </c>
      <c r="E1209" s="182">
        <v>70</v>
      </c>
      <c r="F1209" s="219" t="s">
        <v>2962</v>
      </c>
      <c r="G1209" s="206" t="str">
        <f t="shared" si="570"/>
        <v>52,3</v>
      </c>
      <c r="H1209" s="206" t="str">
        <f t="shared" si="571"/>
        <v>52,3</v>
      </c>
      <c r="I1209" s="206">
        <f t="shared" si="578"/>
        <v>55.3</v>
      </c>
      <c r="J1209" s="216"/>
      <c r="K1209" s="207">
        <f t="shared" si="572"/>
        <v>799.5</v>
      </c>
      <c r="L1209" s="214">
        <f t="shared" si="573"/>
        <v>800</v>
      </c>
      <c r="M1209" s="209">
        <v>1</v>
      </c>
      <c r="N1209" s="210">
        <v>60</v>
      </c>
      <c r="O1209" s="211">
        <f t="shared" si="574"/>
        <v>860</v>
      </c>
      <c r="P1209" s="212">
        <f t="shared" si="575"/>
        <v>860</v>
      </c>
      <c r="Q1209" s="180"/>
      <c r="R1209" s="180"/>
      <c r="S1209" s="184">
        <v>16</v>
      </c>
      <c r="T1209" s="184">
        <v>25</v>
      </c>
      <c r="U1209" s="184">
        <f t="shared" si="576"/>
        <v>124</v>
      </c>
      <c r="V1209" s="204">
        <f t="shared" si="577"/>
        <v>165</v>
      </c>
    </row>
    <row r="1210" spans="1:22" ht="12">
      <c r="A1210" s="180" t="str">
        <f t="shared" si="569"/>
        <v>LW20 12070Drewnopodobne</v>
      </c>
      <c r="B1210" s="203" t="s">
        <v>105</v>
      </c>
      <c r="C1210" s="168" t="s">
        <v>432</v>
      </c>
      <c r="D1210" s="204">
        <v>120</v>
      </c>
      <c r="E1210" s="182">
        <v>70</v>
      </c>
      <c r="F1210" s="219" t="s">
        <v>2652</v>
      </c>
      <c r="G1210" s="206" t="str">
        <f t="shared" si="570"/>
        <v>54,79</v>
      </c>
      <c r="H1210" s="206" t="str">
        <f t="shared" si="571"/>
        <v>54,79</v>
      </c>
      <c r="I1210" s="206">
        <f t="shared" si="578"/>
        <v>57.79</v>
      </c>
      <c r="J1210" s="216"/>
      <c r="K1210" s="207">
        <f t="shared" si="572"/>
        <v>883.5</v>
      </c>
      <c r="L1210" s="214">
        <f t="shared" si="573"/>
        <v>884</v>
      </c>
      <c r="M1210" s="209">
        <v>1</v>
      </c>
      <c r="N1210" s="210">
        <v>60</v>
      </c>
      <c r="O1210" s="211">
        <f t="shared" si="574"/>
        <v>944</v>
      </c>
      <c r="P1210" s="212">
        <f t="shared" si="575"/>
        <v>944</v>
      </c>
      <c r="Q1210" s="180"/>
      <c r="R1210" s="180"/>
      <c r="S1210" s="184">
        <v>16</v>
      </c>
      <c r="T1210" s="184">
        <v>25</v>
      </c>
      <c r="U1210" s="184">
        <f t="shared" si="576"/>
        <v>124</v>
      </c>
      <c r="V1210" s="204">
        <f t="shared" si="577"/>
        <v>165</v>
      </c>
    </row>
    <row r="1211" spans="1:22" ht="12">
      <c r="A1211" s="180" t="str">
        <f t="shared" si="569"/>
        <v>LW2512070Drewnopodobne</v>
      </c>
      <c r="B1211" s="217" t="s">
        <v>559</v>
      </c>
      <c r="C1211" s="168" t="s">
        <v>432</v>
      </c>
      <c r="D1211" s="204">
        <v>120</v>
      </c>
      <c r="E1211" s="182">
        <v>70</v>
      </c>
      <c r="F1211" s="219" t="s">
        <v>2963</v>
      </c>
      <c r="G1211" s="206" t="str">
        <f t="shared" si="570"/>
        <v>42,82</v>
      </c>
      <c r="H1211" s="206" t="str">
        <f t="shared" si="571"/>
        <v>42,82</v>
      </c>
      <c r="I1211" s="206">
        <f t="shared" si="578"/>
        <v>45.82</v>
      </c>
      <c r="J1211" s="216"/>
      <c r="K1211" s="207">
        <f t="shared" si="572"/>
        <v>703</v>
      </c>
      <c r="L1211" s="214">
        <f t="shared" si="573"/>
        <v>703</v>
      </c>
      <c r="M1211" s="209">
        <v>1</v>
      </c>
      <c r="N1211" s="210">
        <v>60</v>
      </c>
      <c r="O1211" s="211">
        <f t="shared" si="574"/>
        <v>763</v>
      </c>
      <c r="P1211" s="212">
        <f t="shared" si="575"/>
        <v>763</v>
      </c>
      <c r="Q1211" s="180"/>
      <c r="R1211" s="180"/>
      <c r="S1211" s="184">
        <v>16</v>
      </c>
      <c r="T1211" s="184">
        <v>25</v>
      </c>
      <c r="U1211" s="184">
        <f t="shared" si="576"/>
        <v>79</v>
      </c>
      <c r="V1211" s="204">
        <f t="shared" si="577"/>
        <v>120</v>
      </c>
    </row>
    <row r="1212" spans="1:22" ht="12">
      <c r="A1212" s="180" t="str">
        <f t="shared" si="569"/>
        <v>LW2612070Drewnopodobne</v>
      </c>
      <c r="B1212" s="217" t="s">
        <v>560</v>
      </c>
      <c r="C1212" s="168" t="s">
        <v>432</v>
      </c>
      <c r="D1212" s="204">
        <v>120</v>
      </c>
      <c r="E1212" s="182">
        <v>70</v>
      </c>
      <c r="F1212" s="219" t="s">
        <v>2964</v>
      </c>
      <c r="G1212" s="206" t="str">
        <f t="shared" si="570"/>
        <v>45,29</v>
      </c>
      <c r="H1212" s="206" t="str">
        <f t="shared" si="571"/>
        <v>45,29</v>
      </c>
      <c r="I1212" s="206">
        <f t="shared" si="578"/>
        <v>48.29</v>
      </c>
      <c r="J1212" s="216"/>
      <c r="K1212" s="207">
        <f t="shared" si="572"/>
        <v>821</v>
      </c>
      <c r="L1212" s="214">
        <f t="shared" si="573"/>
        <v>821</v>
      </c>
      <c r="M1212" s="209">
        <v>1</v>
      </c>
      <c r="N1212" s="210">
        <v>60</v>
      </c>
      <c r="O1212" s="211">
        <f t="shared" si="574"/>
        <v>881</v>
      </c>
      <c r="P1212" s="212">
        <f t="shared" si="575"/>
        <v>881</v>
      </c>
      <c r="Q1212" s="180"/>
      <c r="R1212" s="180"/>
      <c r="S1212" s="184">
        <v>16</v>
      </c>
      <c r="T1212" s="184">
        <v>25</v>
      </c>
      <c r="U1212" s="184">
        <f t="shared" si="576"/>
        <v>79</v>
      </c>
      <c r="V1212" s="204">
        <f t="shared" si="577"/>
        <v>120</v>
      </c>
    </row>
    <row r="1213" spans="1:22" ht="12">
      <c r="A1213" s="180" t="str">
        <f t="shared" si="569"/>
        <v>LW2712070Drewnopodobne</v>
      </c>
      <c r="B1213" s="217" t="s">
        <v>1738</v>
      </c>
      <c r="C1213" s="168" t="s">
        <v>432</v>
      </c>
      <c r="D1213" s="204">
        <v>120</v>
      </c>
      <c r="E1213" s="182">
        <v>70</v>
      </c>
      <c r="F1213" s="219" t="s">
        <v>2965</v>
      </c>
      <c r="G1213" s="206" t="str">
        <f t="shared" si="570"/>
        <v>46,45</v>
      </c>
      <c r="H1213" s="206" t="str">
        <f t="shared" si="571"/>
        <v>46,45</v>
      </c>
      <c r="I1213" s="206">
        <f t="shared" si="578"/>
        <v>49.45</v>
      </c>
      <c r="J1213" s="216"/>
      <c r="K1213" s="207">
        <f t="shared" si="572"/>
        <v>796</v>
      </c>
      <c r="L1213" s="214">
        <f t="shared" si="573"/>
        <v>796</v>
      </c>
      <c r="M1213" s="209">
        <v>1</v>
      </c>
      <c r="N1213" s="210">
        <v>60</v>
      </c>
      <c r="O1213" s="211">
        <f t="shared" si="574"/>
        <v>856</v>
      </c>
      <c r="P1213" s="212">
        <f t="shared" si="575"/>
        <v>856</v>
      </c>
      <c r="Q1213" s="180"/>
      <c r="R1213" s="180"/>
      <c r="S1213" s="184">
        <v>16</v>
      </c>
      <c r="T1213" s="184">
        <v>25</v>
      </c>
      <c r="U1213" s="184">
        <f t="shared" si="576"/>
        <v>79</v>
      </c>
      <c r="V1213" s="204">
        <f t="shared" si="577"/>
        <v>120</v>
      </c>
    </row>
    <row r="1214" spans="1:22" ht="12">
      <c r="A1214" s="180" t="str">
        <f t="shared" si="569"/>
        <v>LW2812070Drewnopodobne</v>
      </c>
      <c r="B1214" s="217" t="s">
        <v>1739</v>
      </c>
      <c r="C1214" s="168" t="s">
        <v>432</v>
      </c>
      <c r="D1214" s="204">
        <v>120</v>
      </c>
      <c r="E1214" s="182">
        <v>70</v>
      </c>
      <c r="F1214" s="219" t="s">
        <v>2966</v>
      </c>
      <c r="G1214" s="206" t="str">
        <f t="shared" si="570"/>
        <v>49,06</v>
      </c>
      <c r="H1214" s="206" t="str">
        <f t="shared" si="571"/>
        <v>49,06</v>
      </c>
      <c r="I1214" s="206">
        <f t="shared" si="578"/>
        <v>52.06</v>
      </c>
      <c r="J1214" s="216"/>
      <c r="K1214" s="207">
        <f t="shared" si="572"/>
        <v>934</v>
      </c>
      <c r="L1214" s="214">
        <f t="shared" si="573"/>
        <v>934</v>
      </c>
      <c r="M1214" s="209">
        <v>1</v>
      </c>
      <c r="N1214" s="210">
        <v>60</v>
      </c>
      <c r="O1214" s="211">
        <f t="shared" si="574"/>
        <v>994</v>
      </c>
      <c r="P1214" s="212">
        <f t="shared" si="575"/>
        <v>994</v>
      </c>
      <c r="Q1214" s="180"/>
      <c r="R1214" s="180"/>
      <c r="S1214" s="184">
        <v>16</v>
      </c>
      <c r="T1214" s="184">
        <v>25</v>
      </c>
      <c r="U1214" s="184">
        <f t="shared" si="576"/>
        <v>124</v>
      </c>
      <c r="V1214" s="204">
        <f t="shared" si="577"/>
        <v>165</v>
      </c>
    </row>
    <row r="1215" spans="1:22" ht="12">
      <c r="A1215" s="180" t="str">
        <f t="shared" si="569"/>
        <v>LW2912070Drewnopodobne</v>
      </c>
      <c r="B1215" s="217" t="s">
        <v>1740</v>
      </c>
      <c r="C1215" s="168" t="s">
        <v>432</v>
      </c>
      <c r="D1215" s="204">
        <v>120</v>
      </c>
      <c r="E1215" s="182">
        <v>70</v>
      </c>
      <c r="F1215" s="219" t="s">
        <v>2967</v>
      </c>
      <c r="G1215" s="206" t="str">
        <f t="shared" si="570"/>
        <v>52,48</v>
      </c>
      <c r="H1215" s="206" t="str">
        <f t="shared" si="571"/>
        <v>52,48</v>
      </c>
      <c r="I1215" s="206">
        <f t="shared" si="578"/>
        <v>55.48</v>
      </c>
      <c r="J1215" s="216"/>
      <c r="K1215" s="207">
        <f t="shared" si="572"/>
        <v>878</v>
      </c>
      <c r="L1215" s="214">
        <f t="shared" si="573"/>
        <v>878</v>
      </c>
      <c r="M1215" s="209">
        <v>1</v>
      </c>
      <c r="N1215" s="210">
        <v>60</v>
      </c>
      <c r="O1215" s="211">
        <f t="shared" si="574"/>
        <v>938</v>
      </c>
      <c r="P1215" s="212">
        <f t="shared" si="575"/>
        <v>938</v>
      </c>
      <c r="Q1215" s="180"/>
      <c r="R1215" s="180"/>
      <c r="S1215" s="184">
        <v>16</v>
      </c>
      <c r="T1215" s="184">
        <v>25</v>
      </c>
      <c r="U1215" s="184">
        <f t="shared" si="576"/>
        <v>124</v>
      </c>
      <c r="V1215" s="204">
        <f t="shared" si="577"/>
        <v>165</v>
      </c>
    </row>
    <row r="1216" spans="1:22" ht="12">
      <c r="A1216" s="180" t="str">
        <f t="shared" si="569"/>
        <v>LW3012070Drewnopodobne</v>
      </c>
      <c r="B1216" s="217" t="s">
        <v>1742</v>
      </c>
      <c r="C1216" s="168" t="s">
        <v>432</v>
      </c>
      <c r="D1216" s="204">
        <v>120</v>
      </c>
      <c r="E1216" s="182">
        <v>70</v>
      </c>
      <c r="F1216" s="219" t="s">
        <v>2968</v>
      </c>
      <c r="G1216" s="206" t="str">
        <f t="shared" si="570"/>
        <v>55,09</v>
      </c>
      <c r="H1216" s="206" t="str">
        <f t="shared" si="571"/>
        <v>55,09</v>
      </c>
      <c r="I1216" s="206">
        <f t="shared" si="578"/>
        <v>58.09</v>
      </c>
      <c r="J1216" s="216"/>
      <c r="K1216" s="207">
        <f t="shared" si="572"/>
        <v>1057.5</v>
      </c>
      <c r="L1216" s="214">
        <f t="shared" si="573"/>
        <v>1058</v>
      </c>
      <c r="M1216" s="209">
        <v>1</v>
      </c>
      <c r="N1216" s="210">
        <v>60</v>
      </c>
      <c r="O1216" s="211">
        <f t="shared" si="574"/>
        <v>1118</v>
      </c>
      <c r="P1216" s="212">
        <f t="shared" si="575"/>
        <v>1118</v>
      </c>
      <c r="Q1216" s="180"/>
      <c r="R1216" s="180"/>
      <c r="S1216" s="184">
        <v>16</v>
      </c>
      <c r="T1216" s="184">
        <v>25</v>
      </c>
      <c r="U1216" s="184">
        <f t="shared" si="576"/>
        <v>124</v>
      </c>
      <c r="V1216" s="204">
        <f t="shared" si="577"/>
        <v>165</v>
      </c>
    </row>
    <row r="1217" spans="1:35" ht="13.5" customHeight="1">
      <c r="A1217" s="180" t="str">
        <f t="shared" si="569"/>
        <v>LW3112070Drewnopodobne</v>
      </c>
      <c r="B1217" s="217" t="s">
        <v>1743</v>
      </c>
      <c r="C1217" s="168" t="s">
        <v>432</v>
      </c>
      <c r="D1217" s="204">
        <v>120</v>
      </c>
      <c r="E1217" s="182">
        <v>70</v>
      </c>
      <c r="F1217" s="219" t="s">
        <v>2969</v>
      </c>
      <c r="G1217" s="206" t="str">
        <f t="shared" si="570"/>
        <v>56,9</v>
      </c>
      <c r="H1217" s="206" t="str">
        <f t="shared" si="571"/>
        <v>56,9</v>
      </c>
      <c r="I1217" s="206">
        <f t="shared" si="578"/>
        <v>59.9</v>
      </c>
      <c r="J1217" s="182"/>
      <c r="K1217" s="207">
        <f t="shared" si="572"/>
        <v>1027</v>
      </c>
      <c r="L1217" s="214">
        <f t="shared" si="573"/>
        <v>1027</v>
      </c>
      <c r="M1217" s="209">
        <v>1</v>
      </c>
      <c r="N1217" s="210">
        <v>60</v>
      </c>
      <c r="O1217" s="211">
        <f t="shared" si="574"/>
        <v>1087</v>
      </c>
      <c r="P1217" s="212">
        <f t="shared" si="575"/>
        <v>1087</v>
      </c>
      <c r="Q1217" s="180"/>
      <c r="R1217" s="180"/>
      <c r="S1217" s="184">
        <v>16</v>
      </c>
      <c r="T1217" s="184">
        <v>25</v>
      </c>
      <c r="U1217" s="184">
        <f t="shared" si="576"/>
        <v>124</v>
      </c>
      <c r="V1217" s="204">
        <f t="shared" si="577"/>
        <v>165</v>
      </c>
    </row>
    <row r="1218" spans="1:35" ht="12">
      <c r="A1218" s="180" t="str">
        <f t="shared" si="569"/>
        <v>LW3212070Drewnopodobne</v>
      </c>
      <c r="B1218" s="217" t="s">
        <v>1744</v>
      </c>
      <c r="C1218" s="168" t="s">
        <v>432</v>
      </c>
      <c r="D1218" s="204">
        <v>120</v>
      </c>
      <c r="E1218" s="182">
        <v>70</v>
      </c>
      <c r="F1218" s="219" t="s">
        <v>2970</v>
      </c>
      <c r="G1218" s="206" t="str">
        <f t="shared" si="570"/>
        <v>59,5</v>
      </c>
      <c r="H1218" s="206" t="str">
        <f t="shared" si="571"/>
        <v>59,5</v>
      </c>
      <c r="I1218" s="206">
        <f t="shared" si="578"/>
        <v>62.5</v>
      </c>
      <c r="J1218" s="216"/>
      <c r="K1218" s="207">
        <f t="shared" si="572"/>
        <v>1168.5</v>
      </c>
      <c r="L1218" s="214">
        <f t="shared" si="573"/>
        <v>1169</v>
      </c>
      <c r="M1218" s="209">
        <v>1</v>
      </c>
      <c r="N1218" s="210">
        <v>60</v>
      </c>
      <c r="O1218" s="211">
        <f t="shared" si="574"/>
        <v>1229</v>
      </c>
      <c r="P1218" s="212">
        <f t="shared" si="575"/>
        <v>1229</v>
      </c>
      <c r="Q1218" s="180"/>
      <c r="R1218" s="180"/>
      <c r="S1218" s="184">
        <v>16</v>
      </c>
      <c r="T1218" s="184">
        <v>25</v>
      </c>
      <c r="U1218" s="184">
        <f t="shared" si="576"/>
        <v>124</v>
      </c>
      <c r="V1218" s="204">
        <f t="shared" si="577"/>
        <v>165</v>
      </c>
    </row>
    <row r="1219" spans="1:35" ht="12">
      <c r="A1219" s="180" t="str">
        <f t="shared" si="569"/>
        <v>LW3312070Drewnopodobne</v>
      </c>
      <c r="B1219" s="217" t="s">
        <v>1745</v>
      </c>
      <c r="C1219" s="168" t="s">
        <v>432</v>
      </c>
      <c r="D1219" s="204">
        <v>120</v>
      </c>
      <c r="E1219" s="182">
        <v>70</v>
      </c>
      <c r="F1219" s="219" t="s">
        <v>2971</v>
      </c>
      <c r="G1219" s="206" t="str">
        <f t="shared" si="570"/>
        <v>61,11</v>
      </c>
      <c r="H1219" s="206" t="str">
        <f t="shared" si="571"/>
        <v>61,11</v>
      </c>
      <c r="I1219" s="206">
        <f t="shared" si="578"/>
        <v>64.11</v>
      </c>
      <c r="J1219" s="216"/>
      <c r="K1219" s="207">
        <f t="shared" si="572"/>
        <v>1007.5</v>
      </c>
      <c r="L1219" s="214">
        <f t="shared" si="573"/>
        <v>1008</v>
      </c>
      <c r="M1219" s="209">
        <v>1</v>
      </c>
      <c r="N1219" s="210">
        <v>60</v>
      </c>
      <c r="O1219" s="211">
        <f t="shared" si="574"/>
        <v>1068</v>
      </c>
      <c r="P1219" s="212">
        <f t="shared" si="575"/>
        <v>1068</v>
      </c>
      <c r="Q1219" s="180"/>
      <c r="R1219" s="180"/>
      <c r="S1219" s="184">
        <v>16</v>
      </c>
      <c r="T1219" s="184">
        <v>25</v>
      </c>
      <c r="U1219" s="184">
        <f t="shared" si="576"/>
        <v>124</v>
      </c>
      <c r="V1219" s="204">
        <f t="shared" si="577"/>
        <v>165</v>
      </c>
    </row>
    <row r="1220" spans="1:35" ht="12">
      <c r="A1220" s="180" t="str">
        <f t="shared" si="569"/>
        <v>LW3412070Drewnopodobne</v>
      </c>
      <c r="B1220" s="217" t="s">
        <v>1746</v>
      </c>
      <c r="C1220" s="168" t="s">
        <v>432</v>
      </c>
      <c r="D1220" s="204">
        <v>120</v>
      </c>
      <c r="E1220" s="182">
        <v>70</v>
      </c>
      <c r="F1220" s="219" t="s">
        <v>2972</v>
      </c>
      <c r="G1220" s="206" t="str">
        <f t="shared" si="570"/>
        <v>59,93</v>
      </c>
      <c r="H1220" s="206" t="str">
        <f t="shared" si="571"/>
        <v>59,93</v>
      </c>
      <c r="I1220" s="206">
        <f t="shared" si="578"/>
        <v>62.93</v>
      </c>
      <c r="J1220" s="216"/>
      <c r="K1220" s="207">
        <f t="shared" si="572"/>
        <v>1175.5</v>
      </c>
      <c r="L1220" s="214">
        <f t="shared" si="573"/>
        <v>1176</v>
      </c>
      <c r="M1220" s="209">
        <v>1</v>
      </c>
      <c r="N1220" s="210">
        <v>60</v>
      </c>
      <c r="O1220" s="211">
        <f t="shared" si="574"/>
        <v>1236</v>
      </c>
      <c r="P1220" s="212">
        <f t="shared" si="575"/>
        <v>1236</v>
      </c>
      <c r="Q1220" s="180"/>
      <c r="R1220" s="180"/>
      <c r="S1220" s="184">
        <v>16</v>
      </c>
      <c r="T1220" s="184">
        <v>25</v>
      </c>
      <c r="U1220" s="184">
        <f t="shared" si="576"/>
        <v>124</v>
      </c>
      <c r="V1220" s="204">
        <f t="shared" si="577"/>
        <v>165</v>
      </c>
    </row>
    <row r="1221" spans="1:35" ht="12">
      <c r="A1221" s="180" t="str">
        <f t="shared" si="569"/>
        <v>LW3512070Drewnopodobne</v>
      </c>
      <c r="B1221" s="217" t="s">
        <v>1747</v>
      </c>
      <c r="C1221" s="168" t="s">
        <v>432</v>
      </c>
      <c r="D1221" s="204">
        <v>120</v>
      </c>
      <c r="E1221" s="182">
        <v>70</v>
      </c>
      <c r="F1221" s="219" t="s">
        <v>2973</v>
      </c>
      <c r="G1221" s="206" t="str">
        <f t="shared" si="570"/>
        <v>52,42</v>
      </c>
      <c r="H1221" s="206" t="str">
        <f t="shared" si="571"/>
        <v>52,42</v>
      </c>
      <c r="I1221" s="206">
        <f t="shared" si="578"/>
        <v>55.42</v>
      </c>
      <c r="J1221" s="216"/>
      <c r="K1221" s="207">
        <f t="shared" si="572"/>
        <v>808</v>
      </c>
      <c r="L1221" s="214">
        <f t="shared" si="573"/>
        <v>808</v>
      </c>
      <c r="M1221" s="209">
        <v>1</v>
      </c>
      <c r="N1221" s="210">
        <v>60</v>
      </c>
      <c r="O1221" s="211">
        <f t="shared" si="574"/>
        <v>868</v>
      </c>
      <c r="P1221" s="212">
        <f t="shared" si="575"/>
        <v>868</v>
      </c>
      <c r="Q1221" s="180"/>
      <c r="R1221" s="180"/>
      <c r="S1221" s="184">
        <v>16</v>
      </c>
      <c r="T1221" s="184">
        <v>25</v>
      </c>
      <c r="U1221" s="184">
        <f t="shared" si="576"/>
        <v>124</v>
      </c>
      <c r="V1221" s="204">
        <f t="shared" si="577"/>
        <v>165</v>
      </c>
    </row>
    <row r="1222" spans="1:35" ht="12">
      <c r="A1222" s="180" t="str">
        <f t="shared" si="569"/>
        <v>LW3612070Drewnopodobne</v>
      </c>
      <c r="B1222" s="217" t="s">
        <v>1748</v>
      </c>
      <c r="C1222" s="168" t="s">
        <v>432</v>
      </c>
      <c r="D1222" s="204">
        <v>120</v>
      </c>
      <c r="E1222" s="182">
        <v>70</v>
      </c>
      <c r="F1222" s="219" t="s">
        <v>2974</v>
      </c>
      <c r="G1222" s="206" t="str">
        <f t="shared" si="570"/>
        <v>55,03</v>
      </c>
      <c r="H1222" s="206" t="str">
        <f t="shared" si="571"/>
        <v>55,03</v>
      </c>
      <c r="I1222" s="206">
        <f t="shared" si="578"/>
        <v>58.03</v>
      </c>
      <c r="J1222" s="216"/>
      <c r="K1222" s="207">
        <f t="shared" si="572"/>
        <v>949.5</v>
      </c>
      <c r="L1222" s="214">
        <f t="shared" si="573"/>
        <v>950</v>
      </c>
      <c r="M1222" s="209">
        <v>1</v>
      </c>
      <c r="N1222" s="210">
        <v>60</v>
      </c>
      <c r="O1222" s="211">
        <f t="shared" si="574"/>
        <v>1010</v>
      </c>
      <c r="P1222" s="212">
        <f t="shared" si="575"/>
        <v>1010</v>
      </c>
      <c r="Q1222" s="180"/>
      <c r="R1222" s="180"/>
      <c r="S1222" s="184">
        <v>16</v>
      </c>
      <c r="T1222" s="184">
        <v>25</v>
      </c>
      <c r="U1222" s="184">
        <f t="shared" si="576"/>
        <v>124</v>
      </c>
      <c r="V1222" s="204">
        <f t="shared" si="577"/>
        <v>165</v>
      </c>
    </row>
    <row r="1223" spans="1:35" ht="12">
      <c r="A1223" s="180" t="str">
        <f t="shared" si="569"/>
        <v>LW3712070Drewnopodobne</v>
      </c>
      <c r="B1223" s="217" t="s">
        <v>1907</v>
      </c>
      <c r="C1223" s="168" t="s">
        <v>432</v>
      </c>
      <c r="D1223" s="204">
        <v>120</v>
      </c>
      <c r="E1223" s="182">
        <v>70</v>
      </c>
      <c r="F1223" s="219" t="s">
        <v>2651</v>
      </c>
      <c r="G1223" s="206" t="str">
        <f t="shared" si="570"/>
        <v>52,7</v>
      </c>
      <c r="H1223" s="206" t="str">
        <f t="shared" si="571"/>
        <v>52,7</v>
      </c>
      <c r="I1223" s="206">
        <f t="shared" si="578"/>
        <v>55.7</v>
      </c>
      <c r="J1223" s="216"/>
      <c r="K1223" s="207">
        <f t="shared" si="572"/>
        <v>745.5</v>
      </c>
      <c r="L1223" s="214">
        <f t="shared" si="573"/>
        <v>746</v>
      </c>
      <c r="M1223" s="209">
        <v>1</v>
      </c>
      <c r="N1223" s="210">
        <v>60</v>
      </c>
      <c r="O1223" s="211">
        <f t="shared" si="574"/>
        <v>806</v>
      </c>
      <c r="P1223" s="212">
        <f t="shared" si="575"/>
        <v>806</v>
      </c>
      <c r="Q1223" s="180"/>
      <c r="R1223" s="180"/>
      <c r="S1223" s="184">
        <v>16</v>
      </c>
      <c r="T1223" s="184">
        <v>25</v>
      </c>
      <c r="U1223" s="184">
        <f t="shared" si="576"/>
        <v>124</v>
      </c>
      <c r="V1223" s="204">
        <f t="shared" si="577"/>
        <v>165</v>
      </c>
    </row>
    <row r="1224" spans="1:35" s="199" customFormat="1" ht="12">
      <c r="A1224" s="180" t="str">
        <f t="shared" si="569"/>
        <v>LW3812070Drewnopodobne</v>
      </c>
      <c r="B1224" s="217" t="s">
        <v>1978</v>
      </c>
      <c r="C1224" s="168" t="s">
        <v>432</v>
      </c>
      <c r="D1224" s="204">
        <v>120</v>
      </c>
      <c r="E1224" s="182">
        <v>70</v>
      </c>
      <c r="F1224" s="219" t="s">
        <v>46</v>
      </c>
      <c r="G1224" s="206" t="str">
        <f t="shared" si="570"/>
        <v>52,46</v>
      </c>
      <c r="H1224" s="206" t="str">
        <f t="shared" si="571"/>
        <v>52,46</v>
      </c>
      <c r="I1224" s="206">
        <f t="shared" si="578"/>
        <v>55.46</v>
      </c>
      <c r="J1224" s="216"/>
      <c r="K1224" s="207">
        <f t="shared" si="572"/>
        <v>870</v>
      </c>
      <c r="L1224" s="214">
        <f t="shared" si="573"/>
        <v>870</v>
      </c>
      <c r="M1224" s="209">
        <v>1</v>
      </c>
      <c r="N1224" s="210">
        <v>60</v>
      </c>
      <c r="O1224" s="211">
        <f t="shared" si="574"/>
        <v>930</v>
      </c>
      <c r="P1224" s="212">
        <f t="shared" si="575"/>
        <v>930</v>
      </c>
      <c r="Q1224" s="180"/>
      <c r="R1224" s="180"/>
      <c r="S1224" s="184">
        <v>16</v>
      </c>
      <c r="T1224" s="184">
        <v>25</v>
      </c>
      <c r="U1224" s="184">
        <f t="shared" si="576"/>
        <v>124</v>
      </c>
      <c r="V1224" s="204">
        <f t="shared" si="577"/>
        <v>165</v>
      </c>
    </row>
    <row r="1225" spans="1:35" ht="12">
      <c r="A1225" s="221" t="str">
        <f t="shared" ref="A1225:A1261" si="579">CONCATENATE(B1225,D1225,E1225,C1225)</f>
        <v>LW duble 1 12080Podstawowy</v>
      </c>
      <c r="B1225" s="203" t="s">
        <v>90</v>
      </c>
      <c r="C1225" s="168" t="s">
        <v>431</v>
      </c>
      <c r="D1225" s="204">
        <v>120</v>
      </c>
      <c r="E1225" s="182">
        <v>80</v>
      </c>
      <c r="F1225" s="219" t="s">
        <v>3047</v>
      </c>
      <c r="G1225" s="206" t="str">
        <f t="shared" ref="G1225:G1261" si="580">LEFT(F1225,FIND("kg",F1225)-2)</f>
        <v>59,09</v>
      </c>
      <c r="H1225" s="206" t="str">
        <f t="shared" ref="H1225:H1261" si="581">MID(G1225,1,5)</f>
        <v>59,09</v>
      </c>
      <c r="I1225" s="206">
        <f t="shared" ref="I1225:I1261" si="582">H1225+3</f>
        <v>62.09</v>
      </c>
      <c r="J1225" s="219" t="s">
        <v>3078</v>
      </c>
      <c r="K1225" s="207" t="str">
        <f t="shared" ref="K1225:K1261" si="583">LEFT(J1225,FIND("zł",J1225)-2)</f>
        <v>802,13</v>
      </c>
      <c r="L1225" s="208">
        <f t="shared" ref="L1225:L1261" si="584">ROUNDUP(K1225,0)</f>
        <v>803</v>
      </c>
      <c r="M1225" s="209">
        <v>1.25</v>
      </c>
      <c r="N1225" s="210">
        <v>60</v>
      </c>
      <c r="O1225" s="211">
        <f t="shared" ref="O1225:O1261" si="585">L1225*M1225+N1225</f>
        <v>1063.75</v>
      </c>
      <c r="P1225" s="212">
        <f>INT(O1225)</f>
        <v>1063</v>
      </c>
      <c r="Q1225" s="180"/>
      <c r="R1225" s="180"/>
      <c r="S1225" s="184">
        <v>16</v>
      </c>
      <c r="T1225" s="184">
        <v>14</v>
      </c>
      <c r="U1225" s="184">
        <f t="shared" ref="U1225:U1261" si="586">IF(I1225&lt;=$AA$6,$AB$5,IF(I1225&lt;=$AA$16,$AB$7,IF(I1225&lt;=$AA$18,$AB$17,IF(I1225&lt;=$AA$20,AB$19,$AB$21))))</f>
        <v>124</v>
      </c>
      <c r="V1225" s="204">
        <f t="shared" ref="V1225:V1261" si="587">SUM(S1225:U1225)</f>
        <v>154</v>
      </c>
      <c r="Y1225" s="199"/>
      <c r="Z1225" s="199"/>
      <c r="AA1225" s="201"/>
      <c r="AB1225" s="202"/>
      <c r="AC1225" s="199"/>
      <c r="AD1225" s="202"/>
      <c r="AE1225" s="199"/>
      <c r="AF1225" s="199"/>
      <c r="AG1225" s="199"/>
      <c r="AH1225" s="199"/>
      <c r="AI1225" s="199"/>
    </row>
    <row r="1226" spans="1:35" ht="12">
      <c r="A1226" s="180" t="str">
        <f t="shared" si="579"/>
        <v>LW duble 212080Podstawowy</v>
      </c>
      <c r="B1226" s="203" t="s">
        <v>1749</v>
      </c>
      <c r="C1226" s="168" t="s">
        <v>431</v>
      </c>
      <c r="D1226" s="204">
        <v>120</v>
      </c>
      <c r="E1226" s="182">
        <v>80</v>
      </c>
      <c r="F1226" s="219" t="s">
        <v>39</v>
      </c>
      <c r="G1226" s="206" t="str">
        <f t="shared" si="580"/>
        <v>54,38</v>
      </c>
      <c r="H1226" s="206" t="str">
        <f t="shared" si="581"/>
        <v>54,38</v>
      </c>
      <c r="I1226" s="206">
        <f t="shared" si="582"/>
        <v>57.38</v>
      </c>
      <c r="J1226" s="219" t="s">
        <v>3079</v>
      </c>
      <c r="K1226" s="207" t="str">
        <f t="shared" si="583"/>
        <v>889,33</v>
      </c>
      <c r="L1226" s="208">
        <f t="shared" si="584"/>
        <v>890</v>
      </c>
      <c r="M1226" s="209">
        <v>1</v>
      </c>
      <c r="N1226" s="210">
        <v>60</v>
      </c>
      <c r="O1226" s="211">
        <f t="shared" si="585"/>
        <v>950</v>
      </c>
      <c r="P1226" s="212">
        <f t="shared" ref="P1226:P1261" si="588">INT(O1226)</f>
        <v>950</v>
      </c>
      <c r="Q1226" s="180"/>
      <c r="R1226" s="180"/>
      <c r="S1226" s="184">
        <v>16</v>
      </c>
      <c r="T1226" s="184">
        <v>14</v>
      </c>
      <c r="U1226" s="184">
        <f t="shared" si="586"/>
        <v>124</v>
      </c>
      <c r="V1226" s="204">
        <f t="shared" si="587"/>
        <v>154</v>
      </c>
      <c r="Y1226" s="199"/>
      <c r="Z1226" s="199"/>
      <c r="AA1226" s="201"/>
      <c r="AB1226" s="202"/>
      <c r="AC1226" s="199"/>
      <c r="AD1226" s="199"/>
      <c r="AE1226" s="199"/>
      <c r="AF1226" s="199"/>
      <c r="AG1226" s="199"/>
      <c r="AH1226" s="199"/>
      <c r="AI1226" s="199"/>
    </row>
    <row r="1227" spans="1:35" ht="12">
      <c r="A1227" s="180" t="str">
        <f t="shared" si="579"/>
        <v>LW duble 312080Podstawowy</v>
      </c>
      <c r="B1227" s="203" t="s">
        <v>1750</v>
      </c>
      <c r="C1227" s="168" t="s">
        <v>431</v>
      </c>
      <c r="D1227" s="204">
        <v>120</v>
      </c>
      <c r="E1227" s="182">
        <v>80</v>
      </c>
      <c r="F1227" s="219" t="s">
        <v>3048</v>
      </c>
      <c r="G1227" s="206" t="str">
        <f t="shared" si="580"/>
        <v>63,35</v>
      </c>
      <c r="H1227" s="206" t="str">
        <f t="shared" si="581"/>
        <v>63,35</v>
      </c>
      <c r="I1227" s="206">
        <f t="shared" si="582"/>
        <v>66.349999999999994</v>
      </c>
      <c r="J1227" s="219" t="s">
        <v>3080</v>
      </c>
      <c r="K1227" s="207" t="str">
        <f t="shared" si="583"/>
        <v>1117,05</v>
      </c>
      <c r="L1227" s="208">
        <f t="shared" si="584"/>
        <v>1118</v>
      </c>
      <c r="M1227" s="209">
        <v>1</v>
      </c>
      <c r="N1227" s="210">
        <v>60</v>
      </c>
      <c r="O1227" s="211">
        <f t="shared" si="585"/>
        <v>1178</v>
      </c>
      <c r="P1227" s="212">
        <f t="shared" si="588"/>
        <v>1178</v>
      </c>
      <c r="Q1227" s="180"/>
      <c r="R1227" s="180"/>
      <c r="S1227" s="184">
        <v>16</v>
      </c>
      <c r="T1227" s="184">
        <v>25</v>
      </c>
      <c r="U1227" s="184">
        <f t="shared" si="586"/>
        <v>124</v>
      </c>
      <c r="V1227" s="204">
        <f t="shared" si="587"/>
        <v>165</v>
      </c>
      <c r="Y1227" s="199"/>
      <c r="Z1227" s="199"/>
      <c r="AA1227" s="201"/>
      <c r="AB1227" s="202"/>
      <c r="AC1227" s="199"/>
      <c r="AD1227" s="199"/>
      <c r="AE1227" s="199"/>
      <c r="AF1227" s="199"/>
      <c r="AG1227" s="199"/>
      <c r="AH1227" s="199"/>
      <c r="AI1227" s="199"/>
    </row>
    <row r="1228" spans="1:35" ht="12">
      <c r="A1228" s="180" t="str">
        <f t="shared" si="579"/>
        <v>LW1 12080Podstawowy</v>
      </c>
      <c r="B1228" s="203" t="s">
        <v>93</v>
      </c>
      <c r="C1228" s="168" t="s">
        <v>431</v>
      </c>
      <c r="D1228" s="204">
        <v>120</v>
      </c>
      <c r="E1228" s="182">
        <v>80</v>
      </c>
      <c r="F1228" s="219" t="s">
        <v>3049</v>
      </c>
      <c r="G1228" s="206" t="str">
        <f t="shared" si="580"/>
        <v>44,24</v>
      </c>
      <c r="H1228" s="206" t="str">
        <f t="shared" si="581"/>
        <v>44,24</v>
      </c>
      <c r="I1228" s="206">
        <f t="shared" si="582"/>
        <v>47.24</v>
      </c>
      <c r="J1228" s="219" t="s">
        <v>3081</v>
      </c>
      <c r="K1228" s="207" t="str">
        <f t="shared" si="583"/>
        <v>536,56</v>
      </c>
      <c r="L1228" s="208">
        <f t="shared" si="584"/>
        <v>537</v>
      </c>
      <c r="M1228" s="209">
        <v>1</v>
      </c>
      <c r="N1228" s="210">
        <v>60</v>
      </c>
      <c r="O1228" s="211">
        <f t="shared" si="585"/>
        <v>597</v>
      </c>
      <c r="P1228" s="212">
        <f t="shared" si="588"/>
        <v>597</v>
      </c>
      <c r="Q1228" s="180"/>
      <c r="R1228" s="180"/>
      <c r="S1228" s="184">
        <v>16</v>
      </c>
      <c r="T1228" s="184">
        <v>25</v>
      </c>
      <c r="U1228" s="184">
        <f t="shared" si="586"/>
        <v>79</v>
      </c>
      <c r="V1228" s="204">
        <f t="shared" si="587"/>
        <v>120</v>
      </c>
      <c r="Y1228" s="199"/>
      <c r="Z1228" s="199"/>
      <c r="AA1228" s="201"/>
      <c r="AB1228" s="202"/>
      <c r="AC1228" s="199"/>
      <c r="AD1228" s="199"/>
      <c r="AE1228" s="199"/>
      <c r="AF1228" s="199"/>
      <c r="AG1228" s="199"/>
      <c r="AH1228" s="199"/>
      <c r="AI1228" s="199"/>
    </row>
    <row r="1229" spans="1:35" ht="12">
      <c r="A1229" s="180" t="str">
        <f t="shared" si="579"/>
        <v>LW2 12080Podstawowy</v>
      </c>
      <c r="B1229" s="203" t="s">
        <v>104</v>
      </c>
      <c r="C1229" s="168" t="s">
        <v>431</v>
      </c>
      <c r="D1229" s="204">
        <v>120</v>
      </c>
      <c r="E1229" s="182">
        <v>80</v>
      </c>
      <c r="F1229" s="219" t="s">
        <v>3050</v>
      </c>
      <c r="G1229" s="206" t="str">
        <f t="shared" si="580"/>
        <v>45,61</v>
      </c>
      <c r="H1229" s="206" t="str">
        <f t="shared" si="581"/>
        <v>45,61</v>
      </c>
      <c r="I1229" s="206">
        <f t="shared" si="582"/>
        <v>48.61</v>
      </c>
      <c r="J1229" s="219" t="s">
        <v>3082</v>
      </c>
      <c r="K1229" s="207" t="str">
        <f t="shared" si="583"/>
        <v>582,35</v>
      </c>
      <c r="L1229" s="208">
        <f t="shared" si="584"/>
        <v>583</v>
      </c>
      <c r="M1229" s="209">
        <v>1</v>
      </c>
      <c r="N1229" s="210">
        <v>60</v>
      </c>
      <c r="O1229" s="211">
        <f t="shared" si="585"/>
        <v>643</v>
      </c>
      <c r="P1229" s="212">
        <f t="shared" si="588"/>
        <v>643</v>
      </c>
      <c r="Q1229" s="180"/>
      <c r="R1229" s="180"/>
      <c r="S1229" s="184">
        <v>16</v>
      </c>
      <c r="T1229" s="184">
        <v>25</v>
      </c>
      <c r="U1229" s="184">
        <f t="shared" si="586"/>
        <v>79</v>
      </c>
      <c r="V1229" s="204">
        <f t="shared" si="587"/>
        <v>120</v>
      </c>
      <c r="Y1229" s="199"/>
      <c r="Z1229" s="199"/>
      <c r="AA1229" s="199"/>
      <c r="AB1229" s="199"/>
      <c r="AC1229" s="199"/>
      <c r="AD1229" s="199"/>
      <c r="AE1229" s="199"/>
      <c r="AF1229" s="199"/>
      <c r="AG1229" s="199"/>
      <c r="AH1229" s="199"/>
      <c r="AI1229" s="199"/>
    </row>
    <row r="1230" spans="1:35" ht="12">
      <c r="A1230" s="180" t="str">
        <f t="shared" si="579"/>
        <v>LW3 12080Podstawowy</v>
      </c>
      <c r="B1230" s="203" t="s">
        <v>106</v>
      </c>
      <c r="C1230" s="168" t="s">
        <v>431</v>
      </c>
      <c r="D1230" s="204">
        <v>120</v>
      </c>
      <c r="E1230" s="182">
        <v>80</v>
      </c>
      <c r="F1230" s="219" t="s">
        <v>3051</v>
      </c>
      <c r="G1230" s="206" t="str">
        <f t="shared" si="580"/>
        <v>49,18</v>
      </c>
      <c r="H1230" s="206" t="str">
        <f t="shared" si="581"/>
        <v>49,18</v>
      </c>
      <c r="I1230" s="206">
        <f t="shared" si="582"/>
        <v>52.18</v>
      </c>
      <c r="J1230" s="219" t="s">
        <v>3083</v>
      </c>
      <c r="K1230" s="207" t="str">
        <f t="shared" si="583"/>
        <v>615,96</v>
      </c>
      <c r="L1230" s="208">
        <f t="shared" si="584"/>
        <v>616</v>
      </c>
      <c r="M1230" s="209">
        <v>1.08</v>
      </c>
      <c r="N1230" s="210">
        <v>60</v>
      </c>
      <c r="O1230" s="211">
        <f t="shared" si="585"/>
        <v>725.28000000000009</v>
      </c>
      <c r="P1230" s="212">
        <f t="shared" si="588"/>
        <v>725</v>
      </c>
      <c r="Q1230" s="180"/>
      <c r="R1230" s="180"/>
      <c r="S1230" s="184">
        <v>16</v>
      </c>
      <c r="T1230" s="184">
        <v>25</v>
      </c>
      <c r="U1230" s="184">
        <f t="shared" si="586"/>
        <v>124</v>
      </c>
      <c r="V1230" s="204">
        <f t="shared" si="587"/>
        <v>165</v>
      </c>
      <c r="Y1230" s="199"/>
      <c r="Z1230" s="199"/>
      <c r="AA1230" s="199"/>
      <c r="AB1230" s="199"/>
      <c r="AC1230" s="199"/>
      <c r="AD1230" s="199"/>
      <c r="AE1230" s="199"/>
      <c r="AF1230" s="199"/>
      <c r="AG1230" s="199"/>
      <c r="AH1230" s="199"/>
      <c r="AI1230" s="199"/>
    </row>
    <row r="1231" spans="1:35" ht="12">
      <c r="A1231" s="180" t="str">
        <f t="shared" si="579"/>
        <v>LW4 12080Podstawowy</v>
      </c>
      <c r="B1231" s="203" t="s">
        <v>107</v>
      </c>
      <c r="C1231" s="168" t="s">
        <v>431</v>
      </c>
      <c r="D1231" s="204">
        <v>120</v>
      </c>
      <c r="E1231" s="182">
        <v>80</v>
      </c>
      <c r="F1231" s="219" t="s">
        <v>54</v>
      </c>
      <c r="G1231" s="206" t="str">
        <f t="shared" si="580"/>
        <v>53,36</v>
      </c>
      <c r="H1231" s="206" t="str">
        <f t="shared" si="581"/>
        <v>53,36</v>
      </c>
      <c r="I1231" s="206">
        <f t="shared" si="582"/>
        <v>56.36</v>
      </c>
      <c r="J1231" s="219" t="s">
        <v>3084</v>
      </c>
      <c r="K1231" s="207" t="str">
        <f t="shared" si="583"/>
        <v>693,13</v>
      </c>
      <c r="L1231" s="208">
        <f t="shared" si="584"/>
        <v>694</v>
      </c>
      <c r="M1231" s="209">
        <v>1</v>
      </c>
      <c r="N1231" s="210">
        <v>60</v>
      </c>
      <c r="O1231" s="211">
        <f t="shared" si="585"/>
        <v>754</v>
      </c>
      <c r="P1231" s="212">
        <f t="shared" si="588"/>
        <v>754</v>
      </c>
      <c r="Q1231" s="180"/>
      <c r="R1231" s="180"/>
      <c r="S1231" s="184">
        <v>16</v>
      </c>
      <c r="T1231" s="184">
        <v>25</v>
      </c>
      <c r="U1231" s="184">
        <f t="shared" si="586"/>
        <v>124</v>
      </c>
      <c r="V1231" s="204">
        <f t="shared" si="587"/>
        <v>165</v>
      </c>
      <c r="Y1231" s="199"/>
      <c r="Z1231" s="199"/>
      <c r="AA1231" s="199"/>
      <c r="AB1231" s="199"/>
      <c r="AC1231" s="199"/>
      <c r="AD1231" s="199"/>
      <c r="AE1231" s="199"/>
      <c r="AF1231" s="199"/>
      <c r="AG1231" s="199"/>
      <c r="AH1231" s="199"/>
      <c r="AI1231" s="199"/>
    </row>
    <row r="1232" spans="1:35" ht="12">
      <c r="A1232" s="180" t="str">
        <f t="shared" si="579"/>
        <v>LW5 12080Podstawowy</v>
      </c>
      <c r="B1232" s="203" t="s">
        <v>108</v>
      </c>
      <c r="C1232" s="168" t="s">
        <v>431</v>
      </c>
      <c r="D1232" s="204">
        <v>120</v>
      </c>
      <c r="E1232" s="182">
        <v>80</v>
      </c>
      <c r="F1232" s="219" t="s">
        <v>3052</v>
      </c>
      <c r="G1232" s="206" t="str">
        <f t="shared" si="580"/>
        <v>54,35</v>
      </c>
      <c r="H1232" s="206" t="str">
        <f t="shared" si="581"/>
        <v>54,35</v>
      </c>
      <c r="I1232" s="206">
        <f t="shared" si="582"/>
        <v>57.35</v>
      </c>
      <c r="J1232" s="219" t="s">
        <v>3085</v>
      </c>
      <c r="K1232" s="207" t="str">
        <f t="shared" si="583"/>
        <v>728,06</v>
      </c>
      <c r="L1232" s="208">
        <f t="shared" si="584"/>
        <v>729</v>
      </c>
      <c r="M1232" s="209">
        <v>1</v>
      </c>
      <c r="N1232" s="210">
        <v>60</v>
      </c>
      <c r="O1232" s="211">
        <f t="shared" si="585"/>
        <v>789</v>
      </c>
      <c r="P1232" s="212">
        <f t="shared" si="588"/>
        <v>789</v>
      </c>
      <c r="Q1232" s="180"/>
      <c r="R1232" s="180"/>
      <c r="S1232" s="184">
        <v>16</v>
      </c>
      <c r="T1232" s="184">
        <v>25</v>
      </c>
      <c r="U1232" s="184">
        <f t="shared" si="586"/>
        <v>124</v>
      </c>
      <c r="V1232" s="204">
        <f t="shared" si="587"/>
        <v>165</v>
      </c>
      <c r="Y1232" s="199"/>
      <c r="Z1232" s="199"/>
      <c r="AA1232" s="199"/>
      <c r="AB1232" s="199"/>
      <c r="AC1232" s="199"/>
      <c r="AD1232" s="199"/>
      <c r="AE1232" s="199"/>
      <c r="AF1232" s="199"/>
      <c r="AG1232" s="199"/>
      <c r="AH1232" s="199"/>
      <c r="AI1232" s="199"/>
    </row>
    <row r="1233" spans="1:29" ht="12">
      <c r="A1233" s="180" t="str">
        <f t="shared" si="579"/>
        <v>LW6 12080Podstawowy</v>
      </c>
      <c r="B1233" s="203" t="s">
        <v>109</v>
      </c>
      <c r="C1233" s="168" t="s">
        <v>431</v>
      </c>
      <c r="D1233" s="204">
        <v>120</v>
      </c>
      <c r="E1233" s="182">
        <v>80</v>
      </c>
      <c r="F1233" s="219" t="s">
        <v>3053</v>
      </c>
      <c r="G1233" s="206" t="str">
        <f t="shared" si="580"/>
        <v>56,8</v>
      </c>
      <c r="H1233" s="206" t="str">
        <f t="shared" si="581"/>
        <v>56,8</v>
      </c>
      <c r="I1233" s="206">
        <f t="shared" si="582"/>
        <v>59.8</v>
      </c>
      <c r="J1233" s="219" t="s">
        <v>3086</v>
      </c>
      <c r="K1233" s="207" t="str">
        <f t="shared" si="583"/>
        <v>786,78</v>
      </c>
      <c r="L1233" s="208">
        <f t="shared" si="584"/>
        <v>787</v>
      </c>
      <c r="M1233" s="209">
        <v>1</v>
      </c>
      <c r="N1233" s="210">
        <v>60</v>
      </c>
      <c r="O1233" s="211">
        <f t="shared" si="585"/>
        <v>847</v>
      </c>
      <c r="P1233" s="212">
        <f t="shared" si="588"/>
        <v>847</v>
      </c>
      <c r="Q1233" s="180"/>
      <c r="R1233" s="180"/>
      <c r="S1233" s="184">
        <v>16</v>
      </c>
      <c r="T1233" s="184">
        <v>25</v>
      </c>
      <c r="U1233" s="184">
        <f t="shared" si="586"/>
        <v>124</v>
      </c>
      <c r="V1233" s="204">
        <f t="shared" si="587"/>
        <v>165</v>
      </c>
    </row>
    <row r="1234" spans="1:29" ht="12">
      <c r="A1234" s="180" t="str">
        <f t="shared" si="579"/>
        <v>LW7 12080Podstawowy</v>
      </c>
      <c r="B1234" s="203" t="s">
        <v>110</v>
      </c>
      <c r="C1234" s="168" t="s">
        <v>431</v>
      </c>
      <c r="D1234" s="204">
        <v>120</v>
      </c>
      <c r="E1234" s="182">
        <v>80</v>
      </c>
      <c r="F1234" s="219" t="s">
        <v>24</v>
      </c>
      <c r="G1234" s="206" t="str">
        <f t="shared" si="580"/>
        <v>52,57</v>
      </c>
      <c r="H1234" s="206" t="str">
        <f t="shared" si="581"/>
        <v>52,57</v>
      </c>
      <c r="I1234" s="206">
        <f t="shared" si="582"/>
        <v>55.57</v>
      </c>
      <c r="J1234" s="219" t="s">
        <v>3087</v>
      </c>
      <c r="K1234" s="207" t="str">
        <f t="shared" si="583"/>
        <v>692,26</v>
      </c>
      <c r="L1234" s="208">
        <f t="shared" si="584"/>
        <v>693</v>
      </c>
      <c r="M1234" s="209">
        <v>1</v>
      </c>
      <c r="N1234" s="210">
        <v>60</v>
      </c>
      <c r="O1234" s="211">
        <f t="shared" si="585"/>
        <v>753</v>
      </c>
      <c r="P1234" s="212">
        <f t="shared" si="588"/>
        <v>753</v>
      </c>
      <c r="Q1234" s="180"/>
      <c r="R1234" s="180"/>
      <c r="S1234" s="184">
        <v>16</v>
      </c>
      <c r="T1234" s="184">
        <v>25</v>
      </c>
      <c r="U1234" s="184">
        <f t="shared" si="586"/>
        <v>124</v>
      </c>
      <c r="V1234" s="204">
        <f t="shared" si="587"/>
        <v>165</v>
      </c>
    </row>
    <row r="1235" spans="1:29" ht="12">
      <c r="A1235" s="180" t="str">
        <f t="shared" si="579"/>
        <v>LW8 12080Podstawowy</v>
      </c>
      <c r="B1235" s="203" t="s">
        <v>111</v>
      </c>
      <c r="C1235" s="168" t="s">
        <v>431</v>
      </c>
      <c r="D1235" s="204">
        <v>120</v>
      </c>
      <c r="E1235" s="182">
        <v>80</v>
      </c>
      <c r="F1235" s="219" t="s">
        <v>2974</v>
      </c>
      <c r="G1235" s="206" t="str">
        <f t="shared" si="580"/>
        <v>55,03</v>
      </c>
      <c r="H1235" s="206" t="str">
        <f t="shared" si="581"/>
        <v>55,03</v>
      </c>
      <c r="I1235" s="206">
        <f t="shared" si="582"/>
        <v>58.03</v>
      </c>
      <c r="J1235" s="219" t="s">
        <v>3088</v>
      </c>
      <c r="K1235" s="207" t="str">
        <f t="shared" si="583"/>
        <v>751,05</v>
      </c>
      <c r="L1235" s="208">
        <f t="shared" si="584"/>
        <v>752</v>
      </c>
      <c r="M1235" s="209">
        <v>1</v>
      </c>
      <c r="N1235" s="210">
        <v>60</v>
      </c>
      <c r="O1235" s="211">
        <f t="shared" si="585"/>
        <v>812</v>
      </c>
      <c r="P1235" s="212">
        <f t="shared" si="588"/>
        <v>812</v>
      </c>
      <c r="Q1235" s="180"/>
      <c r="R1235" s="180"/>
      <c r="S1235" s="184">
        <v>16</v>
      </c>
      <c r="T1235" s="184">
        <v>25</v>
      </c>
      <c r="U1235" s="184">
        <f t="shared" si="586"/>
        <v>124</v>
      </c>
      <c r="V1235" s="204">
        <f t="shared" si="587"/>
        <v>165</v>
      </c>
    </row>
    <row r="1236" spans="1:29" ht="12">
      <c r="A1236" s="180" t="str">
        <f t="shared" si="579"/>
        <v>LW9 12080Podstawowy</v>
      </c>
      <c r="B1236" s="203" t="s">
        <v>112</v>
      </c>
      <c r="C1236" s="168" t="s">
        <v>431</v>
      </c>
      <c r="D1236" s="204">
        <v>120</v>
      </c>
      <c r="E1236" s="182">
        <v>80</v>
      </c>
      <c r="F1236" s="219" t="s">
        <v>3054</v>
      </c>
      <c r="G1236" s="206" t="str">
        <f t="shared" si="580"/>
        <v>54,09</v>
      </c>
      <c r="H1236" s="206" t="str">
        <f t="shared" si="581"/>
        <v>54,09</v>
      </c>
      <c r="I1236" s="206">
        <f t="shared" si="582"/>
        <v>57.09</v>
      </c>
      <c r="J1236" s="219" t="s">
        <v>3089</v>
      </c>
      <c r="K1236" s="207" t="str">
        <f t="shared" si="583"/>
        <v>795,29</v>
      </c>
      <c r="L1236" s="208">
        <f t="shared" si="584"/>
        <v>796</v>
      </c>
      <c r="M1236" s="209">
        <v>1</v>
      </c>
      <c r="N1236" s="210">
        <v>60</v>
      </c>
      <c r="O1236" s="211">
        <f t="shared" si="585"/>
        <v>856</v>
      </c>
      <c r="P1236" s="212">
        <f t="shared" si="588"/>
        <v>856</v>
      </c>
      <c r="Q1236" s="180"/>
      <c r="R1236" s="180"/>
      <c r="S1236" s="184">
        <v>16</v>
      </c>
      <c r="T1236" s="184">
        <v>25</v>
      </c>
      <c r="U1236" s="184">
        <f t="shared" si="586"/>
        <v>124</v>
      </c>
      <c r="V1236" s="204">
        <f t="shared" si="587"/>
        <v>165</v>
      </c>
    </row>
    <row r="1237" spans="1:29" ht="12">
      <c r="A1237" s="180" t="str">
        <f t="shared" si="579"/>
        <v>LW10 12080Podstawowy</v>
      </c>
      <c r="B1237" s="203" t="s">
        <v>94</v>
      </c>
      <c r="C1237" s="168" t="s">
        <v>431</v>
      </c>
      <c r="D1237" s="204">
        <v>120</v>
      </c>
      <c r="E1237" s="182">
        <v>80</v>
      </c>
      <c r="F1237" s="219" t="s">
        <v>3055</v>
      </c>
      <c r="G1237" s="206" t="str">
        <f t="shared" si="580"/>
        <v>56,54</v>
      </c>
      <c r="H1237" s="206" t="str">
        <f t="shared" si="581"/>
        <v>56,54</v>
      </c>
      <c r="I1237" s="206">
        <f t="shared" si="582"/>
        <v>59.54</v>
      </c>
      <c r="J1237" s="219" t="s">
        <v>3090</v>
      </c>
      <c r="K1237" s="207" t="str">
        <f t="shared" si="583"/>
        <v>853,97</v>
      </c>
      <c r="L1237" s="208">
        <f t="shared" si="584"/>
        <v>854</v>
      </c>
      <c r="M1237" s="209">
        <v>1</v>
      </c>
      <c r="N1237" s="210">
        <v>60</v>
      </c>
      <c r="O1237" s="211">
        <f t="shared" si="585"/>
        <v>914</v>
      </c>
      <c r="P1237" s="212">
        <f t="shared" si="588"/>
        <v>914</v>
      </c>
      <c r="Q1237" s="180"/>
      <c r="R1237" s="180"/>
      <c r="S1237" s="184">
        <v>16</v>
      </c>
      <c r="T1237" s="184">
        <v>25</v>
      </c>
      <c r="U1237" s="184">
        <f t="shared" si="586"/>
        <v>124</v>
      </c>
      <c r="V1237" s="204">
        <f t="shared" si="587"/>
        <v>165</v>
      </c>
      <c r="AA1237" s="192"/>
      <c r="AB1237" s="191"/>
    </row>
    <row r="1238" spans="1:29" ht="12">
      <c r="A1238" s="180" t="str">
        <f t="shared" si="579"/>
        <v>LW11 12080Podstawowy</v>
      </c>
      <c r="B1238" s="203" t="s">
        <v>95</v>
      </c>
      <c r="C1238" s="168" t="s">
        <v>431</v>
      </c>
      <c r="D1238" s="204">
        <v>120</v>
      </c>
      <c r="E1238" s="182">
        <v>80</v>
      </c>
      <c r="F1238" s="219" t="s">
        <v>3056</v>
      </c>
      <c r="G1238" s="206" t="str">
        <f t="shared" si="580"/>
        <v>59,95</v>
      </c>
      <c r="H1238" s="206" t="str">
        <f t="shared" si="581"/>
        <v>59,95</v>
      </c>
      <c r="I1238" s="206">
        <f t="shared" si="582"/>
        <v>62.95</v>
      </c>
      <c r="J1238" s="219" t="s">
        <v>3091</v>
      </c>
      <c r="K1238" s="207" t="str">
        <f t="shared" si="583"/>
        <v>747,22</v>
      </c>
      <c r="L1238" s="208">
        <f t="shared" si="584"/>
        <v>748</v>
      </c>
      <c r="M1238" s="209">
        <v>1</v>
      </c>
      <c r="N1238" s="210">
        <v>60</v>
      </c>
      <c r="O1238" s="211">
        <f t="shared" si="585"/>
        <v>808</v>
      </c>
      <c r="P1238" s="212">
        <f t="shared" si="588"/>
        <v>808</v>
      </c>
      <c r="Q1238" s="180"/>
      <c r="R1238" s="180"/>
      <c r="S1238" s="184">
        <v>16</v>
      </c>
      <c r="T1238" s="184">
        <v>25</v>
      </c>
      <c r="U1238" s="184">
        <f t="shared" si="586"/>
        <v>124</v>
      </c>
      <c r="V1238" s="204">
        <f t="shared" si="587"/>
        <v>165</v>
      </c>
      <c r="AA1238" s="192"/>
      <c r="AB1238" s="202"/>
      <c r="AC1238" s="199"/>
    </row>
    <row r="1239" spans="1:29" ht="12">
      <c r="A1239" s="180" t="str">
        <f t="shared" si="579"/>
        <v>LW12 12080Podstawowy</v>
      </c>
      <c r="B1239" s="203" t="s">
        <v>96</v>
      </c>
      <c r="C1239" s="168" t="s">
        <v>431</v>
      </c>
      <c r="D1239" s="204">
        <v>120</v>
      </c>
      <c r="E1239" s="182">
        <v>80</v>
      </c>
      <c r="F1239" s="219" t="s">
        <v>3057</v>
      </c>
      <c r="G1239" s="206" t="str">
        <f t="shared" si="580"/>
        <v>62,41</v>
      </c>
      <c r="H1239" s="206" t="str">
        <f t="shared" si="581"/>
        <v>62,41</v>
      </c>
      <c r="I1239" s="206">
        <f t="shared" si="582"/>
        <v>65.41</v>
      </c>
      <c r="J1239" s="219" t="s">
        <v>3092</v>
      </c>
      <c r="K1239" s="207" t="str">
        <f t="shared" si="583"/>
        <v>844,14</v>
      </c>
      <c r="L1239" s="208">
        <f t="shared" si="584"/>
        <v>845</v>
      </c>
      <c r="M1239" s="209">
        <v>1</v>
      </c>
      <c r="N1239" s="210">
        <v>60</v>
      </c>
      <c r="O1239" s="211">
        <f t="shared" si="585"/>
        <v>905</v>
      </c>
      <c r="P1239" s="212">
        <f t="shared" si="588"/>
        <v>905</v>
      </c>
      <c r="Q1239" s="180"/>
      <c r="R1239" s="180"/>
      <c r="S1239" s="184">
        <v>16</v>
      </c>
      <c r="T1239" s="184">
        <v>25</v>
      </c>
      <c r="U1239" s="184">
        <f t="shared" si="586"/>
        <v>124</v>
      </c>
      <c r="V1239" s="204">
        <f t="shared" si="587"/>
        <v>165</v>
      </c>
      <c r="AA1239" s="192"/>
      <c r="AB1239" s="202"/>
      <c r="AC1239" s="199"/>
    </row>
    <row r="1240" spans="1:29" ht="12">
      <c r="A1240" s="180" t="str">
        <f t="shared" si="579"/>
        <v>LW13 12080Podstawowy</v>
      </c>
      <c r="B1240" s="203" t="s">
        <v>97</v>
      </c>
      <c r="C1240" s="168" t="s">
        <v>431</v>
      </c>
      <c r="D1240" s="204">
        <v>120</v>
      </c>
      <c r="E1240" s="182">
        <v>80</v>
      </c>
      <c r="F1240" s="219" t="s">
        <v>3058</v>
      </c>
      <c r="G1240" s="206" t="str">
        <f t="shared" si="580"/>
        <v>60,73</v>
      </c>
      <c r="H1240" s="206" t="str">
        <f t="shared" si="581"/>
        <v>60,73</v>
      </c>
      <c r="I1240" s="206">
        <f t="shared" si="582"/>
        <v>63.73</v>
      </c>
      <c r="J1240" s="219" t="s">
        <v>38</v>
      </c>
      <c r="K1240" s="207" t="str">
        <f t="shared" si="583"/>
        <v>843,79</v>
      </c>
      <c r="L1240" s="208">
        <f t="shared" si="584"/>
        <v>844</v>
      </c>
      <c r="M1240" s="209">
        <v>1</v>
      </c>
      <c r="N1240" s="210">
        <v>60</v>
      </c>
      <c r="O1240" s="211">
        <f t="shared" si="585"/>
        <v>904</v>
      </c>
      <c r="P1240" s="212">
        <f t="shared" si="588"/>
        <v>904</v>
      </c>
      <c r="Q1240" s="180"/>
      <c r="R1240" s="180"/>
      <c r="S1240" s="184">
        <v>16</v>
      </c>
      <c r="T1240" s="184">
        <v>25</v>
      </c>
      <c r="U1240" s="184">
        <f t="shared" si="586"/>
        <v>124</v>
      </c>
      <c r="V1240" s="204">
        <f t="shared" si="587"/>
        <v>165</v>
      </c>
      <c r="AA1240" s="192"/>
      <c r="AB1240" s="202"/>
      <c r="AC1240" s="199"/>
    </row>
    <row r="1241" spans="1:29" ht="12">
      <c r="A1241" s="180" t="str">
        <f t="shared" si="579"/>
        <v>LW14 12080Podstawowy</v>
      </c>
      <c r="B1241" s="203" t="s">
        <v>98</v>
      </c>
      <c r="C1241" s="168" t="s">
        <v>431</v>
      </c>
      <c r="D1241" s="204">
        <v>120</v>
      </c>
      <c r="E1241" s="182">
        <v>80</v>
      </c>
      <c r="F1241" s="219" t="s">
        <v>3059</v>
      </c>
      <c r="G1241" s="206" t="str">
        <f t="shared" si="580"/>
        <v>63,19</v>
      </c>
      <c r="H1241" s="206" t="str">
        <f t="shared" si="581"/>
        <v>63,19</v>
      </c>
      <c r="I1241" s="206">
        <f t="shared" si="582"/>
        <v>66.19</v>
      </c>
      <c r="J1241" s="219" t="s">
        <v>3093</v>
      </c>
      <c r="K1241" s="207" t="str">
        <f t="shared" si="583"/>
        <v>924,89</v>
      </c>
      <c r="L1241" s="208">
        <f t="shared" si="584"/>
        <v>925</v>
      </c>
      <c r="M1241" s="209">
        <v>1</v>
      </c>
      <c r="N1241" s="210">
        <v>60</v>
      </c>
      <c r="O1241" s="211">
        <f t="shared" si="585"/>
        <v>985</v>
      </c>
      <c r="P1241" s="212">
        <f t="shared" si="588"/>
        <v>985</v>
      </c>
      <c r="Q1241" s="180"/>
      <c r="R1241" s="180"/>
      <c r="S1241" s="184">
        <v>16</v>
      </c>
      <c r="T1241" s="184">
        <v>25</v>
      </c>
      <c r="U1241" s="184">
        <f t="shared" si="586"/>
        <v>124</v>
      </c>
      <c r="V1241" s="204">
        <f t="shared" si="587"/>
        <v>165</v>
      </c>
      <c r="AA1241" s="192"/>
      <c r="AB1241" s="202"/>
      <c r="AC1241" s="199"/>
    </row>
    <row r="1242" spans="1:29" ht="12">
      <c r="A1242" s="180" t="str">
        <f t="shared" si="579"/>
        <v>LW15 12080Podstawowy</v>
      </c>
      <c r="B1242" s="203" t="s">
        <v>99</v>
      </c>
      <c r="C1242" s="168" t="s">
        <v>431</v>
      </c>
      <c r="D1242" s="204">
        <v>120</v>
      </c>
      <c r="E1242" s="182">
        <v>80</v>
      </c>
      <c r="F1242" s="219" t="s">
        <v>3060</v>
      </c>
      <c r="G1242" s="206" t="str">
        <f t="shared" si="580"/>
        <v>59,2</v>
      </c>
      <c r="H1242" s="206" t="str">
        <f t="shared" si="581"/>
        <v>59,2</v>
      </c>
      <c r="I1242" s="206">
        <f t="shared" si="582"/>
        <v>62.2</v>
      </c>
      <c r="J1242" s="219" t="s">
        <v>43</v>
      </c>
      <c r="K1242" s="207" t="str">
        <f t="shared" si="583"/>
        <v>710,70</v>
      </c>
      <c r="L1242" s="208">
        <f t="shared" si="584"/>
        <v>711</v>
      </c>
      <c r="M1242" s="209">
        <v>1</v>
      </c>
      <c r="N1242" s="210">
        <v>60</v>
      </c>
      <c r="O1242" s="211">
        <f t="shared" si="585"/>
        <v>771</v>
      </c>
      <c r="P1242" s="212">
        <f t="shared" si="588"/>
        <v>771</v>
      </c>
      <c r="Q1242" s="180"/>
      <c r="R1242" s="180"/>
      <c r="S1242" s="184">
        <v>16</v>
      </c>
      <c r="T1242" s="184">
        <v>25</v>
      </c>
      <c r="U1242" s="184">
        <f t="shared" si="586"/>
        <v>124</v>
      </c>
      <c r="V1242" s="204">
        <f t="shared" si="587"/>
        <v>165</v>
      </c>
      <c r="AA1242" s="192"/>
      <c r="AB1242" s="202"/>
      <c r="AC1242" s="199"/>
    </row>
    <row r="1243" spans="1:29" ht="12">
      <c r="A1243" s="180" t="str">
        <f t="shared" si="579"/>
        <v>LW16 12080Podstawowy</v>
      </c>
      <c r="B1243" s="203" t="s">
        <v>100</v>
      </c>
      <c r="C1243" s="168" t="s">
        <v>431</v>
      </c>
      <c r="D1243" s="204">
        <v>120</v>
      </c>
      <c r="E1243" s="182">
        <v>80</v>
      </c>
      <c r="F1243" s="219" t="s">
        <v>3061</v>
      </c>
      <c r="G1243" s="206" t="str">
        <f t="shared" si="580"/>
        <v>61,68</v>
      </c>
      <c r="H1243" s="206" t="str">
        <f t="shared" si="581"/>
        <v>61,68</v>
      </c>
      <c r="I1243" s="206">
        <f t="shared" si="582"/>
        <v>64.680000000000007</v>
      </c>
      <c r="J1243" s="219" t="s">
        <v>3094</v>
      </c>
      <c r="K1243" s="207" t="str">
        <f t="shared" si="583"/>
        <v>837,83</v>
      </c>
      <c r="L1243" s="208">
        <f t="shared" si="584"/>
        <v>838</v>
      </c>
      <c r="M1243" s="209">
        <v>1</v>
      </c>
      <c r="N1243" s="210">
        <v>60</v>
      </c>
      <c r="O1243" s="211">
        <f t="shared" si="585"/>
        <v>898</v>
      </c>
      <c r="P1243" s="212">
        <f t="shared" si="588"/>
        <v>898</v>
      </c>
      <c r="Q1243" s="180"/>
      <c r="R1243" s="180"/>
      <c r="S1243" s="184">
        <v>16</v>
      </c>
      <c r="T1243" s="184">
        <v>25</v>
      </c>
      <c r="U1243" s="184">
        <f t="shared" si="586"/>
        <v>124</v>
      </c>
      <c r="V1243" s="204">
        <f t="shared" si="587"/>
        <v>165</v>
      </c>
      <c r="AB1243" s="199"/>
      <c r="AC1243" s="199"/>
    </row>
    <row r="1244" spans="1:29" ht="12">
      <c r="A1244" s="180" t="str">
        <f t="shared" si="579"/>
        <v>LW17 12080Podstawowy</v>
      </c>
      <c r="B1244" s="203" t="s">
        <v>101</v>
      </c>
      <c r="C1244" s="168" t="s">
        <v>431</v>
      </c>
      <c r="D1244" s="204">
        <v>120</v>
      </c>
      <c r="E1244" s="182">
        <v>80</v>
      </c>
      <c r="F1244" s="219" t="s">
        <v>3062</v>
      </c>
      <c r="G1244" s="206" t="str">
        <f t="shared" si="580"/>
        <v>60,55</v>
      </c>
      <c r="H1244" s="206" t="str">
        <f t="shared" si="581"/>
        <v>60,55</v>
      </c>
      <c r="I1244" s="206">
        <f t="shared" si="582"/>
        <v>63.55</v>
      </c>
      <c r="J1244" s="219" t="s">
        <v>2909</v>
      </c>
      <c r="K1244" s="207" t="str">
        <f t="shared" si="583"/>
        <v>911,63</v>
      </c>
      <c r="L1244" s="208">
        <f t="shared" si="584"/>
        <v>912</v>
      </c>
      <c r="M1244" s="209">
        <v>1</v>
      </c>
      <c r="N1244" s="210">
        <v>60</v>
      </c>
      <c r="O1244" s="211">
        <f t="shared" si="585"/>
        <v>972</v>
      </c>
      <c r="P1244" s="212">
        <f t="shared" si="588"/>
        <v>972</v>
      </c>
      <c r="Q1244" s="180"/>
      <c r="R1244" s="180"/>
      <c r="S1244" s="184">
        <v>16</v>
      </c>
      <c r="T1244" s="184">
        <v>25</v>
      </c>
      <c r="U1244" s="184">
        <f t="shared" si="586"/>
        <v>124</v>
      </c>
      <c r="V1244" s="204">
        <f t="shared" si="587"/>
        <v>165</v>
      </c>
      <c r="AB1244" s="201"/>
      <c r="AC1244" s="199"/>
    </row>
    <row r="1245" spans="1:29" ht="11.25" customHeight="1">
      <c r="A1245" s="180" t="str">
        <f t="shared" si="579"/>
        <v>LW18 12080Podstawowy</v>
      </c>
      <c r="B1245" s="203" t="s">
        <v>102</v>
      </c>
      <c r="C1245" s="168" t="s">
        <v>431</v>
      </c>
      <c r="D1245" s="204">
        <v>120</v>
      </c>
      <c r="E1245" s="182">
        <v>80</v>
      </c>
      <c r="F1245" s="219" t="s">
        <v>3063</v>
      </c>
      <c r="G1245" s="206" t="str">
        <f t="shared" si="580"/>
        <v>63,01</v>
      </c>
      <c r="H1245" s="206" t="str">
        <f t="shared" si="581"/>
        <v>63,01</v>
      </c>
      <c r="I1245" s="206">
        <f t="shared" si="582"/>
        <v>66.009999999999991</v>
      </c>
      <c r="J1245" s="219" t="s">
        <v>3095</v>
      </c>
      <c r="K1245" s="207" t="str">
        <f t="shared" si="583"/>
        <v>957,59</v>
      </c>
      <c r="L1245" s="208">
        <f t="shared" si="584"/>
        <v>958</v>
      </c>
      <c r="M1245" s="209">
        <v>1</v>
      </c>
      <c r="N1245" s="210">
        <v>60</v>
      </c>
      <c r="O1245" s="211">
        <f t="shared" si="585"/>
        <v>1018</v>
      </c>
      <c r="P1245" s="212">
        <f t="shared" si="588"/>
        <v>1018</v>
      </c>
      <c r="Q1245" s="180"/>
      <c r="R1245" s="180"/>
      <c r="S1245" s="184">
        <v>16</v>
      </c>
      <c r="T1245" s="184">
        <v>25</v>
      </c>
      <c r="U1245" s="184">
        <f t="shared" si="586"/>
        <v>124</v>
      </c>
      <c r="V1245" s="204">
        <f t="shared" si="587"/>
        <v>165</v>
      </c>
    </row>
    <row r="1246" spans="1:29" ht="12">
      <c r="A1246" s="180" t="str">
        <f t="shared" si="579"/>
        <v>LW19 12080Podstawowy</v>
      </c>
      <c r="B1246" s="203" t="s">
        <v>103</v>
      </c>
      <c r="C1246" s="168" t="s">
        <v>431</v>
      </c>
      <c r="D1246" s="204">
        <v>120</v>
      </c>
      <c r="E1246" s="182">
        <v>80</v>
      </c>
      <c r="F1246" s="219" t="s">
        <v>3064</v>
      </c>
      <c r="G1246" s="206" t="str">
        <f t="shared" si="580"/>
        <v>59,05</v>
      </c>
      <c r="H1246" s="206" t="str">
        <f t="shared" si="581"/>
        <v>59,05</v>
      </c>
      <c r="I1246" s="206">
        <f t="shared" si="582"/>
        <v>62.05</v>
      </c>
      <c r="J1246" s="219" t="s">
        <v>3096</v>
      </c>
      <c r="K1246" s="207" t="str">
        <f t="shared" si="583"/>
        <v>786,38</v>
      </c>
      <c r="L1246" s="208">
        <f t="shared" si="584"/>
        <v>787</v>
      </c>
      <c r="M1246" s="209">
        <v>1</v>
      </c>
      <c r="N1246" s="210">
        <v>60</v>
      </c>
      <c r="O1246" s="211">
        <f t="shared" si="585"/>
        <v>847</v>
      </c>
      <c r="P1246" s="212">
        <f t="shared" si="588"/>
        <v>847</v>
      </c>
      <c r="Q1246" s="180"/>
      <c r="R1246" s="180"/>
      <c r="S1246" s="184">
        <v>16</v>
      </c>
      <c r="T1246" s="184">
        <v>25</v>
      </c>
      <c r="U1246" s="184">
        <f t="shared" si="586"/>
        <v>124</v>
      </c>
      <c r="V1246" s="204">
        <f t="shared" si="587"/>
        <v>165</v>
      </c>
    </row>
    <row r="1247" spans="1:29" ht="12">
      <c r="A1247" s="180" t="str">
        <f t="shared" si="579"/>
        <v>LW20 12080Podstawowy</v>
      </c>
      <c r="B1247" s="203" t="s">
        <v>105</v>
      </c>
      <c r="C1247" s="168" t="s">
        <v>431</v>
      </c>
      <c r="D1247" s="204">
        <v>120</v>
      </c>
      <c r="E1247" s="182">
        <v>80</v>
      </c>
      <c r="F1247" s="219" t="s">
        <v>3065</v>
      </c>
      <c r="G1247" s="206" t="str">
        <f t="shared" si="580"/>
        <v>61,54</v>
      </c>
      <c r="H1247" s="206" t="str">
        <f t="shared" si="581"/>
        <v>61,54</v>
      </c>
      <c r="I1247" s="206">
        <f t="shared" si="582"/>
        <v>64.539999999999992</v>
      </c>
      <c r="J1247" s="219" t="s">
        <v>3097</v>
      </c>
      <c r="K1247" s="207" t="str">
        <f t="shared" si="583"/>
        <v>867,83</v>
      </c>
      <c r="L1247" s="208">
        <f t="shared" si="584"/>
        <v>868</v>
      </c>
      <c r="M1247" s="209">
        <v>1</v>
      </c>
      <c r="N1247" s="210">
        <v>60</v>
      </c>
      <c r="O1247" s="211">
        <f t="shared" si="585"/>
        <v>928</v>
      </c>
      <c r="P1247" s="212">
        <f t="shared" si="588"/>
        <v>928</v>
      </c>
      <c r="Q1247" s="180"/>
      <c r="R1247" s="180"/>
      <c r="S1247" s="184">
        <v>16</v>
      </c>
      <c r="T1247" s="184">
        <v>25</v>
      </c>
      <c r="U1247" s="184">
        <f t="shared" si="586"/>
        <v>124</v>
      </c>
      <c r="V1247" s="204">
        <f t="shared" si="587"/>
        <v>165</v>
      </c>
    </row>
    <row r="1248" spans="1:29" ht="12">
      <c r="A1248" s="180" t="str">
        <f t="shared" si="579"/>
        <v>LW2512080Podstawowy</v>
      </c>
      <c r="B1248" s="203" t="s">
        <v>559</v>
      </c>
      <c r="C1248" s="168" t="s">
        <v>431</v>
      </c>
      <c r="D1248" s="204">
        <v>120</v>
      </c>
      <c r="E1248" s="182">
        <v>80</v>
      </c>
      <c r="F1248" s="219" t="s">
        <v>3066</v>
      </c>
      <c r="G1248" s="206" t="str">
        <f t="shared" si="580"/>
        <v>48,61</v>
      </c>
      <c r="H1248" s="206" t="str">
        <f t="shared" si="581"/>
        <v>48,61</v>
      </c>
      <c r="I1248" s="206">
        <f t="shared" si="582"/>
        <v>51.61</v>
      </c>
      <c r="J1248" s="219" t="s">
        <v>3098</v>
      </c>
      <c r="K1248" s="207" t="str">
        <f t="shared" si="583"/>
        <v>695,61</v>
      </c>
      <c r="L1248" s="208">
        <f t="shared" si="584"/>
        <v>696</v>
      </c>
      <c r="M1248" s="209">
        <v>1</v>
      </c>
      <c r="N1248" s="210">
        <v>60</v>
      </c>
      <c r="O1248" s="211">
        <f t="shared" si="585"/>
        <v>756</v>
      </c>
      <c r="P1248" s="212">
        <f t="shared" si="588"/>
        <v>756</v>
      </c>
      <c r="Q1248" s="180"/>
      <c r="R1248" s="180"/>
      <c r="S1248" s="184">
        <v>16</v>
      </c>
      <c r="T1248" s="184">
        <v>25</v>
      </c>
      <c r="U1248" s="184">
        <f t="shared" si="586"/>
        <v>124</v>
      </c>
      <c r="V1248" s="204">
        <f t="shared" si="587"/>
        <v>165</v>
      </c>
    </row>
    <row r="1249" spans="1:22" ht="12">
      <c r="A1249" s="180" t="str">
        <f t="shared" si="579"/>
        <v>LW2612080Podstawowy</v>
      </c>
      <c r="B1249" s="203" t="s">
        <v>560</v>
      </c>
      <c r="C1249" s="168" t="s">
        <v>431</v>
      </c>
      <c r="D1249" s="204">
        <v>120</v>
      </c>
      <c r="E1249" s="182">
        <v>80</v>
      </c>
      <c r="F1249" s="219" t="s">
        <v>3067</v>
      </c>
      <c r="G1249" s="206" t="str">
        <f t="shared" si="580"/>
        <v>51,07</v>
      </c>
      <c r="H1249" s="206" t="str">
        <f t="shared" si="581"/>
        <v>51,07</v>
      </c>
      <c r="I1249" s="206">
        <f t="shared" si="582"/>
        <v>54.07</v>
      </c>
      <c r="J1249" s="219" t="s">
        <v>3099</v>
      </c>
      <c r="K1249" s="207" t="str">
        <f t="shared" si="583"/>
        <v>812,79</v>
      </c>
      <c r="L1249" s="208">
        <f t="shared" si="584"/>
        <v>813</v>
      </c>
      <c r="M1249" s="209">
        <v>1</v>
      </c>
      <c r="N1249" s="210">
        <v>60</v>
      </c>
      <c r="O1249" s="211">
        <f t="shared" si="585"/>
        <v>873</v>
      </c>
      <c r="P1249" s="212">
        <f t="shared" si="588"/>
        <v>873</v>
      </c>
      <c r="Q1249" s="180"/>
      <c r="R1249" s="180"/>
      <c r="S1249" s="184">
        <v>16</v>
      </c>
      <c r="T1249" s="184">
        <v>25</v>
      </c>
      <c r="U1249" s="184">
        <f t="shared" si="586"/>
        <v>124</v>
      </c>
      <c r="V1249" s="204">
        <f t="shared" si="587"/>
        <v>165</v>
      </c>
    </row>
    <row r="1250" spans="1:22" ht="12">
      <c r="A1250" s="180" t="str">
        <f t="shared" si="579"/>
        <v>LW2712080Podstawowy</v>
      </c>
      <c r="B1250" s="203" t="s">
        <v>1738</v>
      </c>
      <c r="C1250" s="168" t="s">
        <v>431</v>
      </c>
      <c r="D1250" s="204">
        <v>120</v>
      </c>
      <c r="E1250" s="182">
        <v>80</v>
      </c>
      <c r="F1250" s="219" t="s">
        <v>73</v>
      </c>
      <c r="G1250" s="206" t="str">
        <f t="shared" si="580"/>
        <v>52,36</v>
      </c>
      <c r="H1250" s="206" t="str">
        <f t="shared" si="581"/>
        <v>52,36</v>
      </c>
      <c r="I1250" s="206">
        <f t="shared" si="582"/>
        <v>55.36</v>
      </c>
      <c r="J1250" s="219" t="s">
        <v>3100</v>
      </c>
      <c r="K1250" s="207" t="str">
        <f t="shared" si="583"/>
        <v>785,26</v>
      </c>
      <c r="L1250" s="208">
        <f t="shared" si="584"/>
        <v>786</v>
      </c>
      <c r="M1250" s="209">
        <v>1</v>
      </c>
      <c r="N1250" s="210">
        <v>60</v>
      </c>
      <c r="O1250" s="211">
        <f t="shared" si="585"/>
        <v>846</v>
      </c>
      <c r="P1250" s="212">
        <f t="shared" si="588"/>
        <v>846</v>
      </c>
      <c r="Q1250" s="180"/>
      <c r="R1250" s="180"/>
      <c r="S1250" s="184">
        <v>16</v>
      </c>
      <c r="T1250" s="184">
        <v>25</v>
      </c>
      <c r="U1250" s="184">
        <f t="shared" si="586"/>
        <v>124</v>
      </c>
      <c r="V1250" s="204">
        <f t="shared" si="587"/>
        <v>165</v>
      </c>
    </row>
    <row r="1251" spans="1:22" ht="12">
      <c r="A1251" s="180" t="str">
        <f t="shared" si="579"/>
        <v>LW2812080Podstawowy</v>
      </c>
      <c r="B1251" s="203" t="s">
        <v>1739</v>
      </c>
      <c r="C1251" s="168" t="s">
        <v>431</v>
      </c>
      <c r="D1251" s="204">
        <v>120</v>
      </c>
      <c r="E1251" s="182">
        <v>80</v>
      </c>
      <c r="F1251" s="219" t="s">
        <v>3068</v>
      </c>
      <c r="G1251" s="206" t="str">
        <f t="shared" si="580"/>
        <v>54,97</v>
      </c>
      <c r="H1251" s="206" t="str">
        <f t="shared" si="581"/>
        <v>54,97</v>
      </c>
      <c r="I1251" s="206">
        <f t="shared" si="582"/>
        <v>57.97</v>
      </c>
      <c r="J1251" s="219" t="s">
        <v>3101</v>
      </c>
      <c r="K1251" s="207" t="str">
        <f t="shared" si="583"/>
        <v>922,52</v>
      </c>
      <c r="L1251" s="208">
        <f t="shared" si="584"/>
        <v>923</v>
      </c>
      <c r="M1251" s="209">
        <v>1</v>
      </c>
      <c r="N1251" s="210">
        <v>60</v>
      </c>
      <c r="O1251" s="211">
        <f t="shared" si="585"/>
        <v>983</v>
      </c>
      <c r="P1251" s="212">
        <f t="shared" si="588"/>
        <v>983</v>
      </c>
      <c r="Q1251" s="180"/>
      <c r="R1251" s="180"/>
      <c r="S1251" s="184">
        <v>16</v>
      </c>
      <c r="T1251" s="184">
        <v>25</v>
      </c>
      <c r="U1251" s="184">
        <f t="shared" si="586"/>
        <v>124</v>
      </c>
      <c r="V1251" s="204">
        <f t="shared" si="587"/>
        <v>165</v>
      </c>
    </row>
    <row r="1252" spans="1:22" ht="12">
      <c r="A1252" s="180" t="str">
        <f t="shared" si="579"/>
        <v>LW2912080Podstawowy</v>
      </c>
      <c r="B1252" s="203" t="s">
        <v>1740</v>
      </c>
      <c r="C1252" s="168" t="s">
        <v>431</v>
      </c>
      <c r="D1252" s="204">
        <v>120</v>
      </c>
      <c r="E1252" s="182">
        <v>80</v>
      </c>
      <c r="F1252" s="219" t="s">
        <v>3069</v>
      </c>
      <c r="G1252" s="206" t="str">
        <f t="shared" si="580"/>
        <v>58,55</v>
      </c>
      <c r="H1252" s="206" t="str">
        <f t="shared" si="581"/>
        <v>58,55</v>
      </c>
      <c r="I1252" s="206">
        <f t="shared" si="582"/>
        <v>61.55</v>
      </c>
      <c r="J1252" s="219" t="s">
        <v>3102</v>
      </c>
      <c r="K1252" s="207" t="str">
        <f t="shared" si="583"/>
        <v>861,64</v>
      </c>
      <c r="L1252" s="208">
        <f t="shared" si="584"/>
        <v>862</v>
      </c>
      <c r="M1252" s="209">
        <v>1</v>
      </c>
      <c r="N1252" s="210">
        <v>60</v>
      </c>
      <c r="O1252" s="211">
        <f t="shared" si="585"/>
        <v>922</v>
      </c>
      <c r="P1252" s="212">
        <f t="shared" si="588"/>
        <v>922</v>
      </c>
      <c r="Q1252" s="180"/>
      <c r="R1252" s="180"/>
      <c r="S1252" s="184">
        <v>16</v>
      </c>
      <c r="T1252" s="184">
        <v>25</v>
      </c>
      <c r="U1252" s="184">
        <f t="shared" si="586"/>
        <v>124</v>
      </c>
      <c r="V1252" s="204">
        <f t="shared" si="587"/>
        <v>165</v>
      </c>
    </row>
    <row r="1253" spans="1:22" ht="12">
      <c r="A1253" s="180" t="str">
        <f t="shared" si="579"/>
        <v>LW3012080Podstawowy</v>
      </c>
      <c r="B1253" s="203" t="s">
        <v>1742</v>
      </c>
      <c r="C1253" s="168" t="s">
        <v>431</v>
      </c>
      <c r="D1253" s="204">
        <v>120</v>
      </c>
      <c r="E1253" s="182">
        <v>80</v>
      </c>
      <c r="F1253" s="219" t="s">
        <v>3070</v>
      </c>
      <c r="G1253" s="206" t="str">
        <f t="shared" si="580"/>
        <v>61,16</v>
      </c>
      <c r="H1253" s="206" t="str">
        <f t="shared" si="581"/>
        <v>61,16</v>
      </c>
      <c r="I1253" s="206">
        <f t="shared" si="582"/>
        <v>64.16</v>
      </c>
      <c r="J1253" s="219" t="s">
        <v>3103</v>
      </c>
      <c r="K1253" s="207" t="str">
        <f t="shared" si="583"/>
        <v>1040,51</v>
      </c>
      <c r="L1253" s="208">
        <f t="shared" si="584"/>
        <v>1041</v>
      </c>
      <c r="M1253" s="209">
        <v>1</v>
      </c>
      <c r="N1253" s="210">
        <v>60</v>
      </c>
      <c r="O1253" s="211">
        <f t="shared" si="585"/>
        <v>1101</v>
      </c>
      <c r="P1253" s="212">
        <f t="shared" si="588"/>
        <v>1101</v>
      </c>
      <c r="Q1253" s="180"/>
      <c r="R1253" s="180"/>
      <c r="S1253" s="184">
        <v>16</v>
      </c>
      <c r="T1253" s="184">
        <v>25</v>
      </c>
      <c r="U1253" s="184">
        <f t="shared" si="586"/>
        <v>124</v>
      </c>
      <c r="V1253" s="204">
        <f t="shared" si="587"/>
        <v>165</v>
      </c>
    </row>
    <row r="1254" spans="1:22" ht="12">
      <c r="A1254" s="180" t="str">
        <f t="shared" si="579"/>
        <v>LW3112080Podstawowy</v>
      </c>
      <c r="B1254" s="203" t="s">
        <v>1743</v>
      </c>
      <c r="C1254" s="168" t="s">
        <v>431</v>
      </c>
      <c r="D1254" s="204">
        <v>120</v>
      </c>
      <c r="E1254" s="182">
        <v>80</v>
      </c>
      <c r="F1254" s="219" t="s">
        <v>3071</v>
      </c>
      <c r="G1254" s="206" t="str">
        <f t="shared" si="580"/>
        <v>63,13</v>
      </c>
      <c r="H1254" s="206" t="str">
        <f t="shared" si="581"/>
        <v>63,13</v>
      </c>
      <c r="I1254" s="206">
        <f t="shared" si="582"/>
        <v>66.13</v>
      </c>
      <c r="J1254" s="219" t="s">
        <v>3104</v>
      </c>
      <c r="K1254" s="207" t="str">
        <f t="shared" si="583"/>
        <v>1007,02</v>
      </c>
      <c r="L1254" s="208">
        <f t="shared" si="584"/>
        <v>1008</v>
      </c>
      <c r="M1254" s="209">
        <v>1</v>
      </c>
      <c r="N1254" s="210">
        <v>60</v>
      </c>
      <c r="O1254" s="211">
        <f t="shared" si="585"/>
        <v>1068</v>
      </c>
      <c r="P1254" s="212">
        <f t="shared" si="588"/>
        <v>1068</v>
      </c>
      <c r="Q1254" s="180"/>
      <c r="R1254" s="180"/>
      <c r="S1254" s="184">
        <v>16</v>
      </c>
      <c r="T1254" s="184">
        <v>25</v>
      </c>
      <c r="U1254" s="184">
        <f t="shared" si="586"/>
        <v>124</v>
      </c>
      <c r="V1254" s="204">
        <f t="shared" si="587"/>
        <v>165</v>
      </c>
    </row>
    <row r="1255" spans="1:22" ht="12">
      <c r="A1255" s="180" t="str">
        <f t="shared" si="579"/>
        <v>LW3212080Podstawowy</v>
      </c>
      <c r="B1255" s="203" t="s">
        <v>1744</v>
      </c>
      <c r="C1255" s="168" t="s">
        <v>431</v>
      </c>
      <c r="D1255" s="204">
        <v>120</v>
      </c>
      <c r="E1255" s="182">
        <v>80</v>
      </c>
      <c r="F1255" s="219" t="s">
        <v>3072</v>
      </c>
      <c r="G1255" s="206" t="str">
        <f t="shared" si="580"/>
        <v>65,74</v>
      </c>
      <c r="H1255" s="206" t="str">
        <f t="shared" si="581"/>
        <v>65,74</v>
      </c>
      <c r="I1255" s="206">
        <f t="shared" si="582"/>
        <v>68.739999999999995</v>
      </c>
      <c r="J1255" s="219" t="s">
        <v>3105</v>
      </c>
      <c r="K1255" s="207" t="str">
        <f t="shared" si="583"/>
        <v>1147,66</v>
      </c>
      <c r="L1255" s="208">
        <f t="shared" si="584"/>
        <v>1148</v>
      </c>
      <c r="M1255" s="209">
        <v>1</v>
      </c>
      <c r="N1255" s="210">
        <v>60</v>
      </c>
      <c r="O1255" s="211">
        <f t="shared" si="585"/>
        <v>1208</v>
      </c>
      <c r="P1255" s="212">
        <f t="shared" si="588"/>
        <v>1208</v>
      </c>
      <c r="Q1255" s="180"/>
      <c r="R1255" s="180"/>
      <c r="S1255" s="184">
        <v>16</v>
      </c>
      <c r="T1255" s="184">
        <v>25</v>
      </c>
      <c r="U1255" s="184">
        <f t="shared" si="586"/>
        <v>124</v>
      </c>
      <c r="V1255" s="204">
        <f t="shared" si="587"/>
        <v>165</v>
      </c>
    </row>
    <row r="1256" spans="1:22" ht="12">
      <c r="A1256" s="180" t="str">
        <f t="shared" si="579"/>
        <v>LW3312080Podstawowy</v>
      </c>
      <c r="B1256" s="203" t="s">
        <v>1745</v>
      </c>
      <c r="C1256" s="168" t="s">
        <v>431</v>
      </c>
      <c r="D1256" s="204">
        <v>120</v>
      </c>
      <c r="E1256" s="182">
        <v>80</v>
      </c>
      <c r="F1256" s="219" t="s">
        <v>3073</v>
      </c>
      <c r="G1256" s="206" t="str">
        <f t="shared" si="580"/>
        <v>67,6</v>
      </c>
      <c r="H1256" s="206" t="str">
        <f t="shared" si="581"/>
        <v>67,6</v>
      </c>
      <c r="I1256" s="206">
        <f t="shared" si="582"/>
        <v>70.599999999999994</v>
      </c>
      <c r="J1256" s="219" t="s">
        <v>3106</v>
      </c>
      <c r="K1256" s="207" t="str">
        <f t="shared" si="583"/>
        <v>983,66</v>
      </c>
      <c r="L1256" s="208">
        <f t="shared" si="584"/>
        <v>984</v>
      </c>
      <c r="M1256" s="209">
        <v>1</v>
      </c>
      <c r="N1256" s="210">
        <v>60</v>
      </c>
      <c r="O1256" s="211">
        <f t="shared" si="585"/>
        <v>1044</v>
      </c>
      <c r="P1256" s="212">
        <f t="shared" si="588"/>
        <v>1044</v>
      </c>
      <c r="Q1256" s="180"/>
      <c r="R1256" s="180"/>
      <c r="S1256" s="184">
        <v>16</v>
      </c>
      <c r="T1256" s="184">
        <v>25</v>
      </c>
      <c r="U1256" s="184">
        <f t="shared" si="586"/>
        <v>124</v>
      </c>
      <c r="V1256" s="204">
        <f t="shared" si="587"/>
        <v>165</v>
      </c>
    </row>
    <row r="1257" spans="1:22" ht="12">
      <c r="A1257" s="180" t="str">
        <f t="shared" si="579"/>
        <v>LW3412080Podstawowy</v>
      </c>
      <c r="B1257" s="203" t="s">
        <v>1746</v>
      </c>
      <c r="C1257" s="168" t="s">
        <v>431</v>
      </c>
      <c r="D1257" s="204">
        <v>120</v>
      </c>
      <c r="E1257" s="182">
        <v>80</v>
      </c>
      <c r="F1257" s="219" t="s">
        <v>3074</v>
      </c>
      <c r="G1257" s="206" t="str">
        <f t="shared" si="580"/>
        <v>66,16</v>
      </c>
      <c r="H1257" s="206" t="str">
        <f t="shared" si="581"/>
        <v>66,16</v>
      </c>
      <c r="I1257" s="206">
        <f t="shared" si="582"/>
        <v>69.16</v>
      </c>
      <c r="J1257" s="219" t="s">
        <v>3107</v>
      </c>
      <c r="K1257" s="207" t="str">
        <f t="shared" si="583"/>
        <v>1153,78</v>
      </c>
      <c r="L1257" s="208">
        <f t="shared" si="584"/>
        <v>1154</v>
      </c>
      <c r="M1257" s="209">
        <v>1</v>
      </c>
      <c r="N1257" s="210">
        <v>60</v>
      </c>
      <c r="O1257" s="211">
        <f t="shared" si="585"/>
        <v>1214</v>
      </c>
      <c r="P1257" s="212">
        <f t="shared" si="588"/>
        <v>1214</v>
      </c>
      <c r="Q1257" s="180"/>
      <c r="R1257" s="180"/>
      <c r="S1257" s="184">
        <v>16</v>
      </c>
      <c r="T1257" s="184">
        <v>25</v>
      </c>
      <c r="U1257" s="184">
        <f t="shared" si="586"/>
        <v>124</v>
      </c>
      <c r="V1257" s="204">
        <f t="shared" si="587"/>
        <v>165</v>
      </c>
    </row>
    <row r="1258" spans="1:22" ht="12">
      <c r="A1258" s="180" t="str">
        <f t="shared" si="579"/>
        <v>LW3512080Podstawowy</v>
      </c>
      <c r="B1258" s="203" t="s">
        <v>1747</v>
      </c>
      <c r="C1258" s="168" t="s">
        <v>431</v>
      </c>
      <c r="D1258" s="204">
        <v>120</v>
      </c>
      <c r="E1258" s="182">
        <v>80</v>
      </c>
      <c r="F1258" s="219" t="s">
        <v>3075</v>
      </c>
      <c r="G1258" s="206" t="str">
        <f t="shared" si="580"/>
        <v>59,16</v>
      </c>
      <c r="H1258" s="206" t="str">
        <f t="shared" si="581"/>
        <v>59,16</v>
      </c>
      <c r="I1258" s="206">
        <f t="shared" si="582"/>
        <v>62.16</v>
      </c>
      <c r="J1258" s="219" t="s">
        <v>3108</v>
      </c>
      <c r="K1258" s="207" t="str">
        <f t="shared" si="583"/>
        <v>794,66</v>
      </c>
      <c r="L1258" s="208">
        <f t="shared" si="584"/>
        <v>795</v>
      </c>
      <c r="M1258" s="209">
        <v>1</v>
      </c>
      <c r="N1258" s="210">
        <v>60</v>
      </c>
      <c r="O1258" s="211">
        <f t="shared" si="585"/>
        <v>855</v>
      </c>
      <c r="P1258" s="212">
        <f t="shared" si="588"/>
        <v>855</v>
      </c>
      <c r="Q1258" s="180"/>
      <c r="R1258" s="180"/>
      <c r="S1258" s="184">
        <v>16</v>
      </c>
      <c r="T1258" s="184">
        <v>25</v>
      </c>
      <c r="U1258" s="184">
        <f t="shared" si="586"/>
        <v>124</v>
      </c>
      <c r="V1258" s="204">
        <f t="shared" si="587"/>
        <v>165</v>
      </c>
    </row>
    <row r="1259" spans="1:22" ht="12">
      <c r="A1259" s="180" t="str">
        <f t="shared" si="579"/>
        <v>LW3612080Podstawowy</v>
      </c>
      <c r="B1259" s="203" t="s">
        <v>1748</v>
      </c>
      <c r="C1259" s="168" t="s">
        <v>431</v>
      </c>
      <c r="D1259" s="204">
        <v>120</v>
      </c>
      <c r="E1259" s="182">
        <v>80</v>
      </c>
      <c r="F1259" s="219" t="s">
        <v>3076</v>
      </c>
      <c r="G1259" s="206" t="str">
        <f t="shared" si="580"/>
        <v>61,77</v>
      </c>
      <c r="H1259" s="206" t="str">
        <f t="shared" si="581"/>
        <v>61,77</v>
      </c>
      <c r="I1259" s="206">
        <f t="shared" si="582"/>
        <v>64.77000000000001</v>
      </c>
      <c r="J1259" s="219" t="s">
        <v>3109</v>
      </c>
      <c r="K1259" s="207" t="str">
        <f t="shared" si="583"/>
        <v>935,30</v>
      </c>
      <c r="L1259" s="208">
        <f t="shared" si="584"/>
        <v>936</v>
      </c>
      <c r="M1259" s="209">
        <v>1</v>
      </c>
      <c r="N1259" s="210">
        <v>60</v>
      </c>
      <c r="O1259" s="211">
        <f t="shared" si="585"/>
        <v>996</v>
      </c>
      <c r="P1259" s="212">
        <f t="shared" si="588"/>
        <v>996</v>
      </c>
      <c r="Q1259" s="180"/>
      <c r="R1259" s="180"/>
      <c r="S1259" s="184">
        <v>16</v>
      </c>
      <c r="T1259" s="184">
        <v>25</v>
      </c>
      <c r="U1259" s="184">
        <f t="shared" si="586"/>
        <v>124</v>
      </c>
      <c r="V1259" s="204">
        <f t="shared" si="587"/>
        <v>165</v>
      </c>
    </row>
    <row r="1260" spans="1:22" ht="12">
      <c r="A1260" s="180" t="str">
        <f t="shared" si="579"/>
        <v>LW3712080Podstawowy</v>
      </c>
      <c r="B1260" s="203" t="s">
        <v>1907</v>
      </c>
      <c r="C1260" s="168" t="s">
        <v>431</v>
      </c>
      <c r="D1260" s="204">
        <v>120</v>
      </c>
      <c r="E1260" s="182">
        <v>80</v>
      </c>
      <c r="F1260" s="219" t="s">
        <v>3077</v>
      </c>
      <c r="G1260" s="206" t="str">
        <f t="shared" si="580"/>
        <v>59,94</v>
      </c>
      <c r="H1260" s="206" t="str">
        <f t="shared" si="581"/>
        <v>59,94</v>
      </c>
      <c r="I1260" s="206">
        <f t="shared" si="582"/>
        <v>62.94</v>
      </c>
      <c r="J1260" s="219" t="s">
        <v>3110</v>
      </c>
      <c r="K1260" s="207" t="str">
        <f t="shared" si="583"/>
        <v>734,46</v>
      </c>
      <c r="L1260" s="208">
        <f t="shared" si="584"/>
        <v>735</v>
      </c>
      <c r="M1260" s="209">
        <v>1</v>
      </c>
      <c r="N1260" s="210">
        <v>60</v>
      </c>
      <c r="O1260" s="211">
        <f t="shared" si="585"/>
        <v>795</v>
      </c>
      <c r="P1260" s="212">
        <f t="shared" si="588"/>
        <v>795</v>
      </c>
      <c r="Q1260" s="180"/>
      <c r="R1260" s="180"/>
      <c r="S1260" s="184">
        <v>16</v>
      </c>
      <c r="T1260" s="184">
        <v>25</v>
      </c>
      <c r="U1260" s="184">
        <f t="shared" si="586"/>
        <v>124</v>
      </c>
      <c r="V1260" s="204">
        <f t="shared" si="587"/>
        <v>165</v>
      </c>
    </row>
    <row r="1261" spans="1:22" ht="12">
      <c r="A1261" s="180" t="str">
        <f t="shared" si="579"/>
        <v>LW3812080Podstawowy</v>
      </c>
      <c r="B1261" s="203" t="s">
        <v>1978</v>
      </c>
      <c r="C1261" s="168" t="s">
        <v>431</v>
      </c>
      <c r="D1261" s="204">
        <v>120</v>
      </c>
      <c r="E1261" s="182">
        <v>80</v>
      </c>
      <c r="F1261" s="219" t="s">
        <v>3060</v>
      </c>
      <c r="G1261" s="206" t="str">
        <f t="shared" si="580"/>
        <v>59,2</v>
      </c>
      <c r="H1261" s="206" t="str">
        <f t="shared" si="581"/>
        <v>59,2</v>
      </c>
      <c r="I1261" s="206">
        <f t="shared" si="582"/>
        <v>62.2</v>
      </c>
      <c r="J1261" s="219" t="s">
        <v>3111</v>
      </c>
      <c r="K1261" s="207" t="str">
        <f t="shared" si="583"/>
        <v>858,87</v>
      </c>
      <c r="L1261" s="208">
        <f t="shared" si="584"/>
        <v>859</v>
      </c>
      <c r="M1261" s="209">
        <v>1</v>
      </c>
      <c r="N1261" s="210">
        <v>60</v>
      </c>
      <c r="O1261" s="211">
        <f t="shared" si="585"/>
        <v>919</v>
      </c>
      <c r="P1261" s="212">
        <f t="shared" si="588"/>
        <v>919</v>
      </c>
      <c r="Q1261" s="180"/>
      <c r="R1261" s="180"/>
      <c r="S1261" s="184">
        <v>16</v>
      </c>
      <c r="T1261" s="184">
        <v>25</v>
      </c>
      <c r="U1261" s="184">
        <f t="shared" si="586"/>
        <v>124</v>
      </c>
      <c r="V1261" s="204">
        <f t="shared" si="587"/>
        <v>165</v>
      </c>
    </row>
    <row r="1262" spans="1:22" ht="12">
      <c r="A1262" s="221" t="str">
        <f t="shared" ref="A1262:A1298" si="589">CONCATENATE(B1262,D1262,E1262,C1262)</f>
        <v>LW duble 1 12080Kolor</v>
      </c>
      <c r="B1262" s="203" t="s">
        <v>90</v>
      </c>
      <c r="C1262" s="168" t="s">
        <v>2</v>
      </c>
      <c r="D1262" s="204">
        <v>120</v>
      </c>
      <c r="E1262" s="182">
        <v>80</v>
      </c>
      <c r="F1262" s="219" t="s">
        <v>3047</v>
      </c>
      <c r="G1262" s="206" t="str">
        <f>LEFT(F1262,FIND("kg",F1262)-2)</f>
        <v>59,09</v>
      </c>
      <c r="H1262" s="206" t="str">
        <f t="shared" ref="H1262:H1298" si="590">MID(G1262,1,5)</f>
        <v>59,09</v>
      </c>
      <c r="I1262" s="206">
        <f t="shared" ref="I1262:I1298" si="591">H1262+3</f>
        <v>62.09</v>
      </c>
      <c r="J1262" s="219" t="s">
        <v>3112</v>
      </c>
      <c r="K1262" s="207" t="str">
        <f t="shared" ref="K1262:K1271" si="592">LEFT(J1262,FIND("zł",J1262)-2)</f>
        <v>929,09</v>
      </c>
      <c r="L1262" s="214">
        <f t="shared" ref="L1262:L1277" si="593">ROUNDUP(K1262,0)</f>
        <v>930</v>
      </c>
      <c r="M1262" s="209">
        <v>1</v>
      </c>
      <c r="N1262" s="210">
        <v>60</v>
      </c>
      <c r="O1262" s="211">
        <f t="shared" ref="O1262:O1298" si="594">L1262*M1262+N1262</f>
        <v>990</v>
      </c>
      <c r="P1262" s="212">
        <f t="shared" ref="P1262:P1298" si="595">INT(O1262)</f>
        <v>990</v>
      </c>
      <c r="Q1262" s="180"/>
      <c r="R1262" s="180"/>
      <c r="S1262" s="184">
        <v>16</v>
      </c>
      <c r="T1262" s="184">
        <v>25</v>
      </c>
      <c r="U1262" s="184">
        <f t="shared" ref="U1262:U1298" si="596">IF(I1262&lt;=$AA$6,$AB$5,IF(I1262&lt;=$AA$16,$AB$7,IF(I1262&lt;=$AA$18,$AB$17,IF(I1262&lt;=$AA$20,AB$19,$AB$21))))</f>
        <v>124</v>
      </c>
      <c r="V1262" s="204">
        <f>SUM(S1262:U1262)</f>
        <v>165</v>
      </c>
    </row>
    <row r="1263" spans="1:22" ht="12">
      <c r="A1263" s="180" t="str">
        <f t="shared" si="589"/>
        <v>LW duble 2 12080Kolor</v>
      </c>
      <c r="B1263" s="203" t="s">
        <v>91</v>
      </c>
      <c r="C1263" s="168" t="s">
        <v>2</v>
      </c>
      <c r="D1263" s="204">
        <v>120</v>
      </c>
      <c r="E1263" s="182">
        <v>80</v>
      </c>
      <c r="F1263" s="219" t="s">
        <v>39</v>
      </c>
      <c r="G1263" s="206" t="str">
        <f t="shared" ref="G1263:G1298" si="597">LEFT(F1263,FIND("kg",F1263)-2)</f>
        <v>54,38</v>
      </c>
      <c r="H1263" s="206" t="str">
        <f t="shared" si="590"/>
        <v>54,38</v>
      </c>
      <c r="I1263" s="206">
        <f t="shared" si="591"/>
        <v>57.38</v>
      </c>
      <c r="J1263" s="219" t="s">
        <v>3113</v>
      </c>
      <c r="K1263" s="207" t="str">
        <f t="shared" si="592"/>
        <v>1005,71</v>
      </c>
      <c r="L1263" s="214">
        <f t="shared" si="593"/>
        <v>1006</v>
      </c>
      <c r="M1263" s="209">
        <v>1</v>
      </c>
      <c r="N1263" s="210">
        <v>60</v>
      </c>
      <c r="O1263" s="211">
        <f t="shared" si="594"/>
        <v>1066</v>
      </c>
      <c r="P1263" s="212">
        <f t="shared" si="595"/>
        <v>1066</v>
      </c>
      <c r="Q1263" s="180"/>
      <c r="R1263" s="180"/>
      <c r="S1263" s="184">
        <v>16</v>
      </c>
      <c r="T1263" s="184">
        <v>25</v>
      </c>
      <c r="U1263" s="184">
        <f t="shared" si="596"/>
        <v>124</v>
      </c>
      <c r="V1263" s="204">
        <f t="shared" ref="V1263:V1298" si="598">SUM(S1263:U1263)</f>
        <v>165</v>
      </c>
    </row>
    <row r="1264" spans="1:22" ht="12">
      <c r="A1264" s="180" t="str">
        <f t="shared" si="589"/>
        <v>LW duble 3 12080Kolor</v>
      </c>
      <c r="B1264" s="203" t="s">
        <v>92</v>
      </c>
      <c r="C1264" s="168" t="s">
        <v>2</v>
      </c>
      <c r="D1264" s="204">
        <v>120</v>
      </c>
      <c r="E1264" s="182">
        <v>80</v>
      </c>
      <c r="F1264" s="219" t="s">
        <v>3048</v>
      </c>
      <c r="G1264" s="206" t="str">
        <f t="shared" si="597"/>
        <v>63,35</v>
      </c>
      <c r="H1264" s="206" t="str">
        <f t="shared" si="590"/>
        <v>63,35</v>
      </c>
      <c r="I1264" s="206">
        <f t="shared" si="591"/>
        <v>66.349999999999994</v>
      </c>
      <c r="J1264" s="219" t="s">
        <v>3114</v>
      </c>
      <c r="K1264" s="207" t="str">
        <f t="shared" si="592"/>
        <v>1251,56</v>
      </c>
      <c r="L1264" s="214">
        <f t="shared" si="593"/>
        <v>1252</v>
      </c>
      <c r="M1264" s="209">
        <v>1</v>
      </c>
      <c r="N1264" s="210">
        <v>60</v>
      </c>
      <c r="O1264" s="211">
        <f t="shared" si="594"/>
        <v>1312</v>
      </c>
      <c r="P1264" s="212">
        <f t="shared" si="595"/>
        <v>1312</v>
      </c>
      <c r="Q1264" s="180"/>
      <c r="R1264" s="180"/>
      <c r="S1264" s="184">
        <v>16</v>
      </c>
      <c r="T1264" s="184">
        <v>25</v>
      </c>
      <c r="U1264" s="184">
        <f t="shared" si="596"/>
        <v>124</v>
      </c>
      <c r="V1264" s="204">
        <f t="shared" si="598"/>
        <v>165</v>
      </c>
    </row>
    <row r="1265" spans="1:22" ht="12">
      <c r="A1265" s="180" t="str">
        <f t="shared" si="589"/>
        <v>LW1 12080Kolor</v>
      </c>
      <c r="B1265" s="203" t="s">
        <v>93</v>
      </c>
      <c r="C1265" s="168" t="s">
        <v>2</v>
      </c>
      <c r="D1265" s="204">
        <v>120</v>
      </c>
      <c r="E1265" s="182">
        <v>80</v>
      </c>
      <c r="F1265" s="219" t="s">
        <v>3049</v>
      </c>
      <c r="G1265" s="206" t="str">
        <f t="shared" si="597"/>
        <v>44,24</v>
      </c>
      <c r="H1265" s="206" t="str">
        <f t="shared" si="590"/>
        <v>44,24</v>
      </c>
      <c r="I1265" s="206">
        <f t="shared" si="591"/>
        <v>47.24</v>
      </c>
      <c r="J1265" s="219" t="s">
        <v>3115</v>
      </c>
      <c r="K1265" s="207" t="str">
        <f t="shared" si="592"/>
        <v>631,69</v>
      </c>
      <c r="L1265" s="214">
        <f t="shared" si="593"/>
        <v>632</v>
      </c>
      <c r="M1265" s="209">
        <v>1</v>
      </c>
      <c r="N1265" s="210">
        <v>60</v>
      </c>
      <c r="O1265" s="211">
        <f t="shared" si="594"/>
        <v>692</v>
      </c>
      <c r="P1265" s="212">
        <f t="shared" si="595"/>
        <v>692</v>
      </c>
      <c r="Q1265" s="180"/>
      <c r="R1265" s="180"/>
      <c r="S1265" s="184">
        <v>16</v>
      </c>
      <c r="T1265" s="184">
        <v>25</v>
      </c>
      <c r="U1265" s="184">
        <f t="shared" si="596"/>
        <v>79</v>
      </c>
      <c r="V1265" s="204">
        <f t="shared" si="598"/>
        <v>120</v>
      </c>
    </row>
    <row r="1266" spans="1:22" ht="13.5" customHeight="1">
      <c r="A1266" s="180" t="str">
        <f t="shared" si="589"/>
        <v>LW2 12080Kolor</v>
      </c>
      <c r="B1266" s="203" t="s">
        <v>104</v>
      </c>
      <c r="C1266" s="168" t="s">
        <v>2</v>
      </c>
      <c r="D1266" s="204">
        <v>120</v>
      </c>
      <c r="E1266" s="182">
        <v>80</v>
      </c>
      <c r="F1266" s="219" t="s">
        <v>3050</v>
      </c>
      <c r="G1266" s="206" t="str">
        <f t="shared" si="597"/>
        <v>45,61</v>
      </c>
      <c r="H1266" s="206" t="str">
        <f t="shared" si="590"/>
        <v>45,61</v>
      </c>
      <c r="I1266" s="206">
        <f t="shared" si="591"/>
        <v>48.61</v>
      </c>
      <c r="J1266" s="219" t="s">
        <v>3116</v>
      </c>
      <c r="K1266" s="207" t="str">
        <f t="shared" si="592"/>
        <v>679,96</v>
      </c>
      <c r="L1266" s="214">
        <f t="shared" si="593"/>
        <v>680</v>
      </c>
      <c r="M1266" s="209">
        <v>1</v>
      </c>
      <c r="N1266" s="210">
        <v>60</v>
      </c>
      <c r="O1266" s="211">
        <f t="shared" si="594"/>
        <v>740</v>
      </c>
      <c r="P1266" s="212">
        <f t="shared" si="595"/>
        <v>740</v>
      </c>
      <c r="Q1266" s="180"/>
      <c r="R1266" s="180"/>
      <c r="S1266" s="184">
        <v>16</v>
      </c>
      <c r="T1266" s="184">
        <v>25</v>
      </c>
      <c r="U1266" s="184">
        <f t="shared" si="596"/>
        <v>79</v>
      </c>
      <c r="V1266" s="204">
        <f t="shared" si="598"/>
        <v>120</v>
      </c>
    </row>
    <row r="1267" spans="1:22" ht="13.5" customHeight="1">
      <c r="A1267" s="180" t="str">
        <f t="shared" si="589"/>
        <v>LW3 12080Kolor</v>
      </c>
      <c r="B1267" s="203" t="s">
        <v>106</v>
      </c>
      <c r="C1267" s="168" t="s">
        <v>2</v>
      </c>
      <c r="D1267" s="204">
        <v>120</v>
      </c>
      <c r="E1267" s="182">
        <v>80</v>
      </c>
      <c r="F1267" s="219" t="s">
        <v>3051</v>
      </c>
      <c r="G1267" s="206" t="str">
        <f t="shared" si="597"/>
        <v>49,18</v>
      </c>
      <c r="H1267" s="206" t="str">
        <f t="shared" si="590"/>
        <v>49,18</v>
      </c>
      <c r="I1267" s="206">
        <f t="shared" si="591"/>
        <v>52.18</v>
      </c>
      <c r="J1267" s="219" t="s">
        <v>3117</v>
      </c>
      <c r="K1267" s="207" t="str">
        <f t="shared" si="592"/>
        <v>721,63</v>
      </c>
      <c r="L1267" s="214">
        <f t="shared" si="593"/>
        <v>722</v>
      </c>
      <c r="M1267" s="209">
        <v>1</v>
      </c>
      <c r="N1267" s="210">
        <v>60</v>
      </c>
      <c r="O1267" s="211">
        <f t="shared" si="594"/>
        <v>782</v>
      </c>
      <c r="P1267" s="212">
        <f t="shared" si="595"/>
        <v>782</v>
      </c>
      <c r="Q1267" s="180"/>
      <c r="R1267" s="180"/>
      <c r="S1267" s="184">
        <v>16</v>
      </c>
      <c r="T1267" s="184">
        <v>25</v>
      </c>
      <c r="U1267" s="184">
        <f t="shared" si="596"/>
        <v>124</v>
      </c>
      <c r="V1267" s="204">
        <f t="shared" si="598"/>
        <v>165</v>
      </c>
    </row>
    <row r="1268" spans="1:22" ht="13.5" customHeight="1">
      <c r="A1268" s="180" t="str">
        <f t="shared" si="589"/>
        <v>LW4 12080Kolor</v>
      </c>
      <c r="B1268" s="203" t="s">
        <v>107</v>
      </c>
      <c r="C1268" s="168" t="s">
        <v>2</v>
      </c>
      <c r="D1268" s="204">
        <v>120</v>
      </c>
      <c r="E1268" s="182">
        <v>80</v>
      </c>
      <c r="F1268" s="219" t="s">
        <v>54</v>
      </c>
      <c r="G1268" s="206" t="str">
        <f t="shared" si="597"/>
        <v>53,36</v>
      </c>
      <c r="H1268" s="206" t="str">
        <f t="shared" si="590"/>
        <v>53,36</v>
      </c>
      <c r="I1268" s="206">
        <f t="shared" si="591"/>
        <v>56.36</v>
      </c>
      <c r="J1268" s="219" t="s">
        <v>3118</v>
      </c>
      <c r="K1268" s="207" t="str">
        <f t="shared" si="592"/>
        <v>807,40</v>
      </c>
      <c r="L1268" s="214">
        <f t="shared" si="593"/>
        <v>808</v>
      </c>
      <c r="M1268" s="209">
        <v>1</v>
      </c>
      <c r="N1268" s="210">
        <v>60</v>
      </c>
      <c r="O1268" s="211">
        <f t="shared" si="594"/>
        <v>868</v>
      </c>
      <c r="P1268" s="212">
        <f t="shared" si="595"/>
        <v>868</v>
      </c>
      <c r="Q1268" s="180"/>
      <c r="R1268" s="180"/>
      <c r="S1268" s="184">
        <v>16</v>
      </c>
      <c r="T1268" s="184">
        <v>25</v>
      </c>
      <c r="U1268" s="184">
        <f t="shared" si="596"/>
        <v>124</v>
      </c>
      <c r="V1268" s="204">
        <f t="shared" si="598"/>
        <v>165</v>
      </c>
    </row>
    <row r="1269" spans="1:22" ht="12">
      <c r="A1269" s="180" t="str">
        <f t="shared" si="589"/>
        <v>LW5 12080Kolor</v>
      </c>
      <c r="B1269" s="203" t="s">
        <v>108</v>
      </c>
      <c r="C1269" s="168" t="s">
        <v>2</v>
      </c>
      <c r="D1269" s="204">
        <v>120</v>
      </c>
      <c r="E1269" s="182">
        <v>80</v>
      </c>
      <c r="F1269" s="219" t="s">
        <v>3052</v>
      </c>
      <c r="G1269" s="206" t="str">
        <f t="shared" si="597"/>
        <v>54,35</v>
      </c>
      <c r="H1269" s="206" t="str">
        <f t="shared" si="590"/>
        <v>54,35</v>
      </c>
      <c r="I1269" s="206">
        <f t="shared" si="591"/>
        <v>57.35</v>
      </c>
      <c r="J1269" s="219" t="s">
        <v>3119</v>
      </c>
      <c r="K1269" s="207" t="str">
        <f t="shared" si="592"/>
        <v>844,69</v>
      </c>
      <c r="L1269" s="214">
        <f t="shared" si="593"/>
        <v>845</v>
      </c>
      <c r="M1269" s="209">
        <v>1</v>
      </c>
      <c r="N1269" s="210">
        <v>60</v>
      </c>
      <c r="O1269" s="211">
        <f t="shared" si="594"/>
        <v>905</v>
      </c>
      <c r="P1269" s="212">
        <f t="shared" si="595"/>
        <v>905</v>
      </c>
      <c r="Q1269" s="180"/>
      <c r="R1269" s="180"/>
      <c r="S1269" s="184">
        <v>16</v>
      </c>
      <c r="T1269" s="184">
        <v>25</v>
      </c>
      <c r="U1269" s="184">
        <f t="shared" si="596"/>
        <v>124</v>
      </c>
      <c r="V1269" s="204">
        <f t="shared" si="598"/>
        <v>165</v>
      </c>
    </row>
    <row r="1270" spans="1:22" ht="12">
      <c r="A1270" s="180" t="str">
        <f t="shared" si="589"/>
        <v>LW6 12080Kolor</v>
      </c>
      <c r="B1270" s="203" t="s">
        <v>109</v>
      </c>
      <c r="C1270" s="168" t="s">
        <v>2</v>
      </c>
      <c r="D1270" s="204">
        <v>120</v>
      </c>
      <c r="E1270" s="182">
        <v>80</v>
      </c>
      <c r="F1270" s="219" t="s">
        <v>3053</v>
      </c>
      <c r="G1270" s="206" t="str">
        <f t="shared" si="597"/>
        <v>56,8</v>
      </c>
      <c r="H1270" s="206" t="str">
        <f t="shared" si="590"/>
        <v>56,8</v>
      </c>
      <c r="I1270" s="206">
        <f t="shared" si="591"/>
        <v>59.8</v>
      </c>
      <c r="J1270" s="219" t="s">
        <v>3120</v>
      </c>
      <c r="K1270" s="207" t="str">
        <f t="shared" si="592"/>
        <v>908,23</v>
      </c>
      <c r="L1270" s="214">
        <f t="shared" si="593"/>
        <v>909</v>
      </c>
      <c r="M1270" s="209">
        <v>1</v>
      </c>
      <c r="N1270" s="210">
        <v>60</v>
      </c>
      <c r="O1270" s="211">
        <f t="shared" si="594"/>
        <v>969</v>
      </c>
      <c r="P1270" s="212">
        <f t="shared" si="595"/>
        <v>969</v>
      </c>
      <c r="Q1270" s="180"/>
      <c r="R1270" s="180"/>
      <c r="S1270" s="184">
        <v>16</v>
      </c>
      <c r="T1270" s="184">
        <v>25</v>
      </c>
      <c r="U1270" s="184">
        <f t="shared" si="596"/>
        <v>124</v>
      </c>
      <c r="V1270" s="204">
        <f t="shared" si="598"/>
        <v>165</v>
      </c>
    </row>
    <row r="1271" spans="1:22" ht="12">
      <c r="A1271" s="180" t="str">
        <f t="shared" si="589"/>
        <v>LW7 12080Kolor</v>
      </c>
      <c r="B1271" s="203" t="s">
        <v>110</v>
      </c>
      <c r="C1271" s="168" t="s">
        <v>2</v>
      </c>
      <c r="D1271" s="204">
        <v>120</v>
      </c>
      <c r="E1271" s="182">
        <v>80</v>
      </c>
      <c r="F1271" s="219" t="s">
        <v>24</v>
      </c>
      <c r="G1271" s="206" t="str">
        <f t="shared" si="597"/>
        <v>52,57</v>
      </c>
      <c r="H1271" s="206" t="str">
        <f t="shared" si="590"/>
        <v>52,57</v>
      </c>
      <c r="I1271" s="206">
        <f t="shared" si="591"/>
        <v>55.57</v>
      </c>
      <c r="J1271" s="219" t="s">
        <v>3121</v>
      </c>
      <c r="K1271" s="207" t="str">
        <f t="shared" si="592"/>
        <v>805,15</v>
      </c>
      <c r="L1271" s="214">
        <f t="shared" si="593"/>
        <v>806</v>
      </c>
      <c r="M1271" s="209">
        <v>1</v>
      </c>
      <c r="N1271" s="210">
        <v>60</v>
      </c>
      <c r="O1271" s="211">
        <f t="shared" si="594"/>
        <v>866</v>
      </c>
      <c r="P1271" s="212">
        <f t="shared" si="595"/>
        <v>866</v>
      </c>
      <c r="Q1271" s="180"/>
      <c r="R1271" s="180"/>
      <c r="S1271" s="184">
        <v>16</v>
      </c>
      <c r="T1271" s="184">
        <v>25</v>
      </c>
      <c r="U1271" s="184">
        <f t="shared" si="596"/>
        <v>124</v>
      </c>
      <c r="V1271" s="204">
        <f t="shared" si="598"/>
        <v>165</v>
      </c>
    </row>
    <row r="1272" spans="1:22" ht="12">
      <c r="A1272" s="180" t="str">
        <f t="shared" si="589"/>
        <v>LW8 12080Kolor</v>
      </c>
      <c r="B1272" s="203" t="s">
        <v>111</v>
      </c>
      <c r="C1272" s="168" t="s">
        <v>2</v>
      </c>
      <c r="D1272" s="204">
        <v>120</v>
      </c>
      <c r="E1272" s="182">
        <v>80</v>
      </c>
      <c r="F1272" s="219" t="s">
        <v>2974</v>
      </c>
      <c r="G1272" s="206" t="str">
        <f t="shared" si="597"/>
        <v>55,03</v>
      </c>
      <c r="H1272" s="206" t="str">
        <f t="shared" si="590"/>
        <v>55,03</v>
      </c>
      <c r="I1272" s="206">
        <f t="shared" si="591"/>
        <v>58.03</v>
      </c>
      <c r="J1272" s="219" t="s">
        <v>3122</v>
      </c>
      <c r="K1272" s="207" t="str">
        <f>LEFT(J1272,FIND("zł",J1272)-2)</f>
        <v>868,76</v>
      </c>
      <c r="L1272" s="214">
        <f t="shared" si="593"/>
        <v>869</v>
      </c>
      <c r="M1272" s="209">
        <v>1</v>
      </c>
      <c r="N1272" s="210">
        <v>60</v>
      </c>
      <c r="O1272" s="211">
        <f t="shared" si="594"/>
        <v>929</v>
      </c>
      <c r="P1272" s="212">
        <f t="shared" si="595"/>
        <v>929</v>
      </c>
      <c r="Q1272" s="180"/>
      <c r="R1272" s="180"/>
      <c r="S1272" s="184">
        <v>16</v>
      </c>
      <c r="T1272" s="184">
        <v>25</v>
      </c>
      <c r="U1272" s="184">
        <f t="shared" si="596"/>
        <v>124</v>
      </c>
      <c r="V1272" s="204">
        <f t="shared" si="598"/>
        <v>165</v>
      </c>
    </row>
    <row r="1273" spans="1:22" ht="12">
      <c r="A1273" s="180" t="str">
        <f t="shared" si="589"/>
        <v>LW9 12080Kolor</v>
      </c>
      <c r="B1273" s="203" t="s">
        <v>112</v>
      </c>
      <c r="C1273" s="168" t="s">
        <v>2</v>
      </c>
      <c r="D1273" s="204">
        <v>120</v>
      </c>
      <c r="E1273" s="182">
        <v>80</v>
      </c>
      <c r="F1273" s="219" t="s">
        <v>3054</v>
      </c>
      <c r="G1273" s="206" t="str">
        <f t="shared" si="597"/>
        <v>54,09</v>
      </c>
      <c r="H1273" s="206" t="str">
        <f t="shared" si="590"/>
        <v>54,09</v>
      </c>
      <c r="I1273" s="206">
        <f t="shared" si="591"/>
        <v>57.09</v>
      </c>
      <c r="J1273" s="219" t="s">
        <v>3123</v>
      </c>
      <c r="K1273" s="207" t="str">
        <f t="shared" ref="K1273:K1277" si="599">LEFT(J1273,FIND("zł",J1273)-2)</f>
        <v>911,34</v>
      </c>
      <c r="L1273" s="214">
        <f t="shared" si="593"/>
        <v>912</v>
      </c>
      <c r="M1273" s="209">
        <v>1</v>
      </c>
      <c r="N1273" s="210">
        <v>60</v>
      </c>
      <c r="O1273" s="211">
        <f t="shared" si="594"/>
        <v>972</v>
      </c>
      <c r="P1273" s="212">
        <f t="shared" si="595"/>
        <v>972</v>
      </c>
      <c r="Q1273" s="180"/>
      <c r="R1273" s="180"/>
      <c r="S1273" s="184">
        <v>16</v>
      </c>
      <c r="T1273" s="184">
        <v>25</v>
      </c>
      <c r="U1273" s="184">
        <f t="shared" si="596"/>
        <v>124</v>
      </c>
      <c r="V1273" s="204">
        <f t="shared" si="598"/>
        <v>165</v>
      </c>
    </row>
    <row r="1274" spans="1:22" ht="12">
      <c r="A1274" s="180" t="str">
        <f t="shared" si="589"/>
        <v>LW10 12080Kolor</v>
      </c>
      <c r="B1274" s="203" t="s">
        <v>94</v>
      </c>
      <c r="C1274" s="168" t="s">
        <v>2</v>
      </c>
      <c r="D1274" s="204">
        <v>120</v>
      </c>
      <c r="E1274" s="182">
        <v>80</v>
      </c>
      <c r="F1274" s="219" t="s">
        <v>3055</v>
      </c>
      <c r="G1274" s="206" t="str">
        <f t="shared" si="597"/>
        <v>56,54</v>
      </c>
      <c r="H1274" s="206" t="str">
        <f t="shared" si="590"/>
        <v>56,54</v>
      </c>
      <c r="I1274" s="206">
        <f t="shared" si="591"/>
        <v>59.54</v>
      </c>
      <c r="J1274" s="219" t="s">
        <v>3124</v>
      </c>
      <c r="K1274" s="207" t="str">
        <f t="shared" si="599"/>
        <v>974,85</v>
      </c>
      <c r="L1274" s="214">
        <f t="shared" si="593"/>
        <v>975</v>
      </c>
      <c r="M1274" s="209">
        <v>1</v>
      </c>
      <c r="N1274" s="210">
        <v>60</v>
      </c>
      <c r="O1274" s="211">
        <f t="shared" si="594"/>
        <v>1035</v>
      </c>
      <c r="P1274" s="212">
        <f t="shared" si="595"/>
        <v>1035</v>
      </c>
      <c r="Q1274" s="180"/>
      <c r="R1274" s="180"/>
      <c r="S1274" s="184">
        <v>16</v>
      </c>
      <c r="T1274" s="184">
        <v>25</v>
      </c>
      <c r="U1274" s="184">
        <f t="shared" si="596"/>
        <v>124</v>
      </c>
      <c r="V1274" s="204">
        <f t="shared" si="598"/>
        <v>165</v>
      </c>
    </row>
    <row r="1275" spans="1:22" ht="12">
      <c r="A1275" s="180" t="str">
        <f t="shared" si="589"/>
        <v>LW11 12080Kolor</v>
      </c>
      <c r="B1275" s="203" t="s">
        <v>95</v>
      </c>
      <c r="C1275" s="168" t="s">
        <v>2</v>
      </c>
      <c r="D1275" s="204">
        <v>120</v>
      </c>
      <c r="E1275" s="182">
        <v>80</v>
      </c>
      <c r="F1275" s="219" t="s">
        <v>3056</v>
      </c>
      <c r="G1275" s="206" t="str">
        <f t="shared" si="597"/>
        <v>59,95</v>
      </c>
      <c r="H1275" s="206" t="str">
        <f t="shared" si="590"/>
        <v>59,95</v>
      </c>
      <c r="I1275" s="206">
        <f t="shared" si="591"/>
        <v>62.95</v>
      </c>
      <c r="J1275" s="219" t="s">
        <v>3125</v>
      </c>
      <c r="K1275" s="207" t="str">
        <f t="shared" si="599"/>
        <v>875,98</v>
      </c>
      <c r="L1275" s="214">
        <f t="shared" si="593"/>
        <v>876</v>
      </c>
      <c r="M1275" s="209">
        <v>1</v>
      </c>
      <c r="N1275" s="210">
        <v>60</v>
      </c>
      <c r="O1275" s="211">
        <f t="shared" si="594"/>
        <v>936</v>
      </c>
      <c r="P1275" s="212">
        <f t="shared" si="595"/>
        <v>936</v>
      </c>
      <c r="Q1275" s="180"/>
      <c r="R1275" s="180"/>
      <c r="S1275" s="184">
        <v>16</v>
      </c>
      <c r="T1275" s="184">
        <v>25</v>
      </c>
      <c r="U1275" s="184">
        <f t="shared" si="596"/>
        <v>124</v>
      </c>
      <c r="V1275" s="204">
        <f t="shared" si="598"/>
        <v>165</v>
      </c>
    </row>
    <row r="1276" spans="1:22" ht="12">
      <c r="A1276" s="180" t="str">
        <f t="shared" si="589"/>
        <v>LW12 12080Kolor</v>
      </c>
      <c r="B1276" s="203" t="s">
        <v>96</v>
      </c>
      <c r="C1276" s="168" t="s">
        <v>2</v>
      </c>
      <c r="D1276" s="204">
        <v>120</v>
      </c>
      <c r="E1276" s="182">
        <v>80</v>
      </c>
      <c r="F1276" s="219" t="s">
        <v>3057</v>
      </c>
      <c r="G1276" s="206" t="str">
        <f t="shared" si="597"/>
        <v>62,41</v>
      </c>
      <c r="H1276" s="206" t="str">
        <f t="shared" si="590"/>
        <v>62,41</v>
      </c>
      <c r="I1276" s="206">
        <f t="shared" si="591"/>
        <v>65.41</v>
      </c>
      <c r="J1276" s="219" t="s">
        <v>3126</v>
      </c>
      <c r="K1276" s="207" t="str">
        <f t="shared" si="599"/>
        <v>977,72</v>
      </c>
      <c r="L1276" s="214">
        <f t="shared" si="593"/>
        <v>978</v>
      </c>
      <c r="M1276" s="209">
        <v>1</v>
      </c>
      <c r="N1276" s="210">
        <v>60</v>
      </c>
      <c r="O1276" s="211">
        <f t="shared" si="594"/>
        <v>1038</v>
      </c>
      <c r="P1276" s="212">
        <f t="shared" si="595"/>
        <v>1038</v>
      </c>
      <c r="Q1276" s="180"/>
      <c r="R1276" s="180"/>
      <c r="S1276" s="184">
        <v>16</v>
      </c>
      <c r="T1276" s="184">
        <v>25</v>
      </c>
      <c r="U1276" s="184">
        <f t="shared" si="596"/>
        <v>124</v>
      </c>
      <c r="V1276" s="204">
        <f t="shared" si="598"/>
        <v>165</v>
      </c>
    </row>
    <row r="1277" spans="1:22" ht="12">
      <c r="A1277" s="180" t="str">
        <f t="shared" si="589"/>
        <v>LW13 12080Kolor</v>
      </c>
      <c r="B1277" s="203" t="s">
        <v>97</v>
      </c>
      <c r="C1277" s="168" t="s">
        <v>2</v>
      </c>
      <c r="D1277" s="204">
        <v>120</v>
      </c>
      <c r="E1277" s="182">
        <v>80</v>
      </c>
      <c r="F1277" s="219" t="s">
        <v>3058</v>
      </c>
      <c r="G1277" s="206" t="str">
        <f t="shared" si="597"/>
        <v>60,73</v>
      </c>
      <c r="H1277" s="206" t="str">
        <f t="shared" si="590"/>
        <v>60,73</v>
      </c>
      <c r="I1277" s="206">
        <f t="shared" si="591"/>
        <v>63.73</v>
      </c>
      <c r="J1277" s="219" t="s">
        <v>3127</v>
      </c>
      <c r="K1277" s="207" t="str">
        <f t="shared" si="599"/>
        <v>974,07</v>
      </c>
      <c r="L1277" s="214">
        <f t="shared" si="593"/>
        <v>975</v>
      </c>
      <c r="M1277" s="209">
        <v>1</v>
      </c>
      <c r="N1277" s="210">
        <v>60</v>
      </c>
      <c r="O1277" s="211">
        <f t="shared" si="594"/>
        <v>1035</v>
      </c>
      <c r="P1277" s="212">
        <f t="shared" si="595"/>
        <v>1035</v>
      </c>
      <c r="Q1277" s="180"/>
      <c r="R1277" s="180"/>
      <c r="S1277" s="184">
        <v>16</v>
      </c>
      <c r="T1277" s="184">
        <v>25</v>
      </c>
      <c r="U1277" s="184">
        <f t="shared" si="596"/>
        <v>124</v>
      </c>
      <c r="V1277" s="204">
        <f t="shared" si="598"/>
        <v>165</v>
      </c>
    </row>
    <row r="1278" spans="1:22" ht="12">
      <c r="A1278" s="180" t="str">
        <f t="shared" si="589"/>
        <v>LW14 12080Kolor</v>
      </c>
      <c r="B1278" s="203" t="s">
        <v>98</v>
      </c>
      <c r="C1278" s="168" t="s">
        <v>2</v>
      </c>
      <c r="D1278" s="204">
        <v>120</v>
      </c>
      <c r="E1278" s="182">
        <v>80</v>
      </c>
      <c r="F1278" s="219" t="s">
        <v>3059</v>
      </c>
      <c r="G1278" s="206" t="str">
        <f t="shared" si="597"/>
        <v>63,19</v>
      </c>
      <c r="H1278" s="206" t="str">
        <f t="shared" si="590"/>
        <v>63,19</v>
      </c>
      <c r="I1278" s="206">
        <f t="shared" si="591"/>
        <v>66.19</v>
      </c>
      <c r="J1278" s="219" t="s">
        <v>3128</v>
      </c>
      <c r="K1278" s="207" t="str">
        <f>LEFT(J1278,FIND("zł",J1278)-2)</f>
        <v>1059,99</v>
      </c>
      <c r="L1278" s="214">
        <f>ROUNDUP(K1278,0)</f>
        <v>1060</v>
      </c>
      <c r="M1278" s="209">
        <v>1</v>
      </c>
      <c r="N1278" s="210">
        <v>60</v>
      </c>
      <c r="O1278" s="211">
        <f t="shared" si="594"/>
        <v>1120</v>
      </c>
      <c r="P1278" s="212">
        <f t="shared" si="595"/>
        <v>1120</v>
      </c>
      <c r="Q1278" s="180"/>
      <c r="R1278" s="180"/>
      <c r="S1278" s="184">
        <v>16</v>
      </c>
      <c r="T1278" s="184">
        <v>25</v>
      </c>
      <c r="U1278" s="184">
        <f t="shared" si="596"/>
        <v>124</v>
      </c>
      <c r="V1278" s="204">
        <f t="shared" si="598"/>
        <v>165</v>
      </c>
    </row>
    <row r="1279" spans="1:22" ht="12">
      <c r="A1279" s="180" t="str">
        <f t="shared" si="589"/>
        <v>LW15 12080Kolor</v>
      </c>
      <c r="B1279" s="203" t="s">
        <v>99</v>
      </c>
      <c r="C1279" s="168" t="s">
        <v>2</v>
      </c>
      <c r="D1279" s="204">
        <v>120</v>
      </c>
      <c r="E1279" s="182">
        <v>80</v>
      </c>
      <c r="F1279" s="219" t="s">
        <v>3060</v>
      </c>
      <c r="G1279" s="206" t="str">
        <f t="shared" si="597"/>
        <v>59,2</v>
      </c>
      <c r="H1279" s="206" t="str">
        <f t="shared" si="590"/>
        <v>59,2</v>
      </c>
      <c r="I1279" s="206">
        <f t="shared" si="591"/>
        <v>62.2</v>
      </c>
      <c r="J1279" s="219" t="s">
        <v>3094</v>
      </c>
      <c r="K1279" s="207" t="str">
        <f t="shared" ref="K1279:K1298" si="600">LEFT(J1279,FIND("zł",J1279)-2)</f>
        <v>837,83</v>
      </c>
      <c r="L1279" s="214">
        <f t="shared" ref="L1279:L1298" si="601">ROUNDUP(K1279,0)</f>
        <v>838</v>
      </c>
      <c r="M1279" s="209">
        <v>1</v>
      </c>
      <c r="N1279" s="210">
        <v>60</v>
      </c>
      <c r="O1279" s="211">
        <f t="shared" si="594"/>
        <v>898</v>
      </c>
      <c r="P1279" s="212">
        <f t="shared" si="595"/>
        <v>898</v>
      </c>
      <c r="Q1279" s="180"/>
      <c r="R1279" s="180"/>
      <c r="S1279" s="184">
        <v>16</v>
      </c>
      <c r="T1279" s="184">
        <v>25</v>
      </c>
      <c r="U1279" s="184">
        <f t="shared" si="596"/>
        <v>124</v>
      </c>
      <c r="V1279" s="204">
        <f t="shared" si="598"/>
        <v>165</v>
      </c>
    </row>
    <row r="1280" spans="1:22" ht="12">
      <c r="A1280" s="180" t="str">
        <f t="shared" si="589"/>
        <v>LW16 12080Kolor</v>
      </c>
      <c r="B1280" s="203" t="s">
        <v>100</v>
      </c>
      <c r="C1280" s="168" t="s">
        <v>2</v>
      </c>
      <c r="D1280" s="204">
        <v>120</v>
      </c>
      <c r="E1280" s="182">
        <v>80</v>
      </c>
      <c r="F1280" s="219" t="s">
        <v>3061</v>
      </c>
      <c r="G1280" s="206" t="str">
        <f t="shared" si="597"/>
        <v>61,68</v>
      </c>
      <c r="H1280" s="206" t="str">
        <f t="shared" si="590"/>
        <v>61,68</v>
      </c>
      <c r="I1280" s="206">
        <f t="shared" si="591"/>
        <v>64.680000000000007</v>
      </c>
      <c r="J1280" s="219" t="s">
        <v>3129</v>
      </c>
      <c r="K1280" s="207" t="str">
        <f t="shared" si="600"/>
        <v>969,78</v>
      </c>
      <c r="L1280" s="214">
        <f t="shared" si="601"/>
        <v>970</v>
      </c>
      <c r="M1280" s="209">
        <v>1</v>
      </c>
      <c r="N1280" s="210">
        <v>60</v>
      </c>
      <c r="O1280" s="211">
        <f t="shared" si="594"/>
        <v>1030</v>
      </c>
      <c r="P1280" s="212">
        <f t="shared" si="595"/>
        <v>1030</v>
      </c>
      <c r="Q1280" s="180"/>
      <c r="R1280" s="180"/>
      <c r="S1280" s="184">
        <v>16</v>
      </c>
      <c r="T1280" s="184">
        <v>25</v>
      </c>
      <c r="U1280" s="184">
        <f t="shared" si="596"/>
        <v>124</v>
      </c>
      <c r="V1280" s="204">
        <f t="shared" si="598"/>
        <v>165</v>
      </c>
    </row>
    <row r="1281" spans="1:22" ht="12">
      <c r="A1281" s="180" t="str">
        <f t="shared" si="589"/>
        <v>LW17 12080Kolor</v>
      </c>
      <c r="B1281" s="203" t="s">
        <v>101</v>
      </c>
      <c r="C1281" s="168" t="s">
        <v>2</v>
      </c>
      <c r="D1281" s="204">
        <v>120</v>
      </c>
      <c r="E1281" s="182">
        <v>80</v>
      </c>
      <c r="F1281" s="219" t="s">
        <v>3062</v>
      </c>
      <c r="G1281" s="206" t="str">
        <f t="shared" si="597"/>
        <v>60,55</v>
      </c>
      <c r="H1281" s="206" t="str">
        <f t="shared" si="590"/>
        <v>60,55</v>
      </c>
      <c r="I1281" s="206">
        <f t="shared" si="591"/>
        <v>63.55</v>
      </c>
      <c r="J1281" s="219" t="s">
        <v>3130</v>
      </c>
      <c r="K1281" s="207" t="str">
        <f t="shared" si="600"/>
        <v>1041,52</v>
      </c>
      <c r="L1281" s="214">
        <f t="shared" si="601"/>
        <v>1042</v>
      </c>
      <c r="M1281" s="209">
        <v>1</v>
      </c>
      <c r="N1281" s="210">
        <v>60</v>
      </c>
      <c r="O1281" s="211">
        <f t="shared" si="594"/>
        <v>1102</v>
      </c>
      <c r="P1281" s="212">
        <f t="shared" si="595"/>
        <v>1102</v>
      </c>
      <c r="Q1281" s="180"/>
      <c r="R1281" s="180"/>
      <c r="S1281" s="184">
        <v>16</v>
      </c>
      <c r="T1281" s="184">
        <v>25</v>
      </c>
      <c r="U1281" s="184">
        <f t="shared" si="596"/>
        <v>124</v>
      </c>
      <c r="V1281" s="204">
        <f t="shared" si="598"/>
        <v>165</v>
      </c>
    </row>
    <row r="1282" spans="1:22" ht="12">
      <c r="A1282" s="180" t="str">
        <f t="shared" si="589"/>
        <v>LW18 12080Kolor</v>
      </c>
      <c r="B1282" s="203" t="s">
        <v>102</v>
      </c>
      <c r="C1282" s="168" t="s">
        <v>2</v>
      </c>
      <c r="D1282" s="204">
        <v>120</v>
      </c>
      <c r="E1282" s="182">
        <v>80</v>
      </c>
      <c r="F1282" s="219" t="s">
        <v>3063</v>
      </c>
      <c r="G1282" s="206" t="str">
        <f t="shared" si="597"/>
        <v>63,01</v>
      </c>
      <c r="H1282" s="206" t="str">
        <f t="shared" si="590"/>
        <v>63,01</v>
      </c>
      <c r="I1282" s="206">
        <f t="shared" si="591"/>
        <v>66.009999999999991</v>
      </c>
      <c r="J1282" s="219" t="s">
        <v>3131</v>
      </c>
      <c r="K1282" s="207" t="str">
        <f t="shared" si="600"/>
        <v>1092,30</v>
      </c>
      <c r="L1282" s="214">
        <f t="shared" si="601"/>
        <v>1093</v>
      </c>
      <c r="M1282" s="209">
        <v>1</v>
      </c>
      <c r="N1282" s="210">
        <v>60</v>
      </c>
      <c r="O1282" s="211">
        <f t="shared" si="594"/>
        <v>1153</v>
      </c>
      <c r="P1282" s="212">
        <f t="shared" si="595"/>
        <v>1153</v>
      </c>
      <c r="Q1282" s="180"/>
      <c r="R1282" s="180"/>
      <c r="S1282" s="184">
        <v>16</v>
      </c>
      <c r="T1282" s="184">
        <v>25</v>
      </c>
      <c r="U1282" s="184">
        <f t="shared" si="596"/>
        <v>124</v>
      </c>
      <c r="V1282" s="204">
        <f t="shared" si="598"/>
        <v>165</v>
      </c>
    </row>
    <row r="1283" spans="1:22" ht="12">
      <c r="A1283" s="180" t="str">
        <f t="shared" si="589"/>
        <v>LW19 12080Kolor</v>
      </c>
      <c r="B1283" s="203" t="s">
        <v>103</v>
      </c>
      <c r="C1283" s="168" t="s">
        <v>2</v>
      </c>
      <c r="D1283" s="204">
        <v>120</v>
      </c>
      <c r="E1283" s="182">
        <v>80</v>
      </c>
      <c r="F1283" s="219" t="s">
        <v>3064</v>
      </c>
      <c r="G1283" s="206" t="str">
        <f t="shared" si="597"/>
        <v>59,05</v>
      </c>
      <c r="H1283" s="206" t="str">
        <f t="shared" si="590"/>
        <v>59,05</v>
      </c>
      <c r="I1283" s="206">
        <f t="shared" si="591"/>
        <v>62.05</v>
      </c>
      <c r="J1283" s="219" t="s">
        <v>2385</v>
      </c>
      <c r="K1283" s="207" t="str">
        <f t="shared" si="600"/>
        <v>913,11</v>
      </c>
      <c r="L1283" s="214">
        <f t="shared" si="601"/>
        <v>914</v>
      </c>
      <c r="M1283" s="209">
        <v>1</v>
      </c>
      <c r="N1283" s="210">
        <v>60</v>
      </c>
      <c r="O1283" s="211">
        <f t="shared" si="594"/>
        <v>974</v>
      </c>
      <c r="P1283" s="212">
        <f t="shared" si="595"/>
        <v>974</v>
      </c>
      <c r="Q1283" s="180"/>
      <c r="R1283" s="180"/>
      <c r="S1283" s="184">
        <v>16</v>
      </c>
      <c r="T1283" s="184">
        <v>25</v>
      </c>
      <c r="U1283" s="184">
        <f t="shared" si="596"/>
        <v>124</v>
      </c>
      <c r="V1283" s="204">
        <f t="shared" si="598"/>
        <v>165</v>
      </c>
    </row>
    <row r="1284" spans="1:22" ht="12">
      <c r="A1284" s="180" t="str">
        <f t="shared" si="589"/>
        <v>LW20 12080Kolor</v>
      </c>
      <c r="B1284" s="203" t="s">
        <v>105</v>
      </c>
      <c r="C1284" s="168" t="s">
        <v>2</v>
      </c>
      <c r="D1284" s="204">
        <v>120</v>
      </c>
      <c r="E1284" s="182">
        <v>80</v>
      </c>
      <c r="F1284" s="219" t="s">
        <v>3065</v>
      </c>
      <c r="G1284" s="206" t="str">
        <f t="shared" si="597"/>
        <v>61,54</v>
      </c>
      <c r="H1284" s="206" t="str">
        <f t="shared" si="590"/>
        <v>61,54</v>
      </c>
      <c r="I1284" s="206">
        <f t="shared" si="591"/>
        <v>64.539999999999992</v>
      </c>
      <c r="J1284" s="219" t="s">
        <v>3132</v>
      </c>
      <c r="K1284" s="207" t="str">
        <f t="shared" si="600"/>
        <v>999,39</v>
      </c>
      <c r="L1284" s="214">
        <f t="shared" si="601"/>
        <v>1000</v>
      </c>
      <c r="M1284" s="209">
        <v>1</v>
      </c>
      <c r="N1284" s="210">
        <v>60</v>
      </c>
      <c r="O1284" s="211">
        <f t="shared" si="594"/>
        <v>1060</v>
      </c>
      <c r="P1284" s="212">
        <f t="shared" si="595"/>
        <v>1060</v>
      </c>
      <c r="Q1284" s="180"/>
      <c r="R1284" s="180"/>
      <c r="S1284" s="184">
        <v>16</v>
      </c>
      <c r="T1284" s="184">
        <v>25</v>
      </c>
      <c r="U1284" s="184">
        <f t="shared" si="596"/>
        <v>124</v>
      </c>
      <c r="V1284" s="204">
        <f t="shared" si="598"/>
        <v>165</v>
      </c>
    </row>
    <row r="1285" spans="1:22" ht="12">
      <c r="A1285" s="180" t="str">
        <f t="shared" si="589"/>
        <v>LW2512080Kolor</v>
      </c>
      <c r="B1285" s="203" t="s">
        <v>559</v>
      </c>
      <c r="C1285" s="168" t="s">
        <v>2</v>
      </c>
      <c r="D1285" s="204">
        <v>120</v>
      </c>
      <c r="E1285" s="182">
        <v>80</v>
      </c>
      <c r="F1285" s="219" t="s">
        <v>3066</v>
      </c>
      <c r="G1285" s="206" t="str">
        <f t="shared" si="597"/>
        <v>48,61</v>
      </c>
      <c r="H1285" s="206" t="str">
        <f t="shared" si="590"/>
        <v>48,61</v>
      </c>
      <c r="I1285" s="206">
        <f t="shared" si="591"/>
        <v>51.61</v>
      </c>
      <c r="J1285" s="219" t="s">
        <v>1799</v>
      </c>
      <c r="K1285" s="207" t="str">
        <f t="shared" si="600"/>
        <v>799,83</v>
      </c>
      <c r="L1285" s="214">
        <f t="shared" si="601"/>
        <v>800</v>
      </c>
      <c r="M1285" s="209">
        <v>1</v>
      </c>
      <c r="N1285" s="210">
        <v>60</v>
      </c>
      <c r="O1285" s="211">
        <f t="shared" si="594"/>
        <v>860</v>
      </c>
      <c r="P1285" s="212">
        <f t="shared" si="595"/>
        <v>860</v>
      </c>
      <c r="Q1285" s="180"/>
      <c r="R1285" s="180"/>
      <c r="S1285" s="184">
        <v>16</v>
      </c>
      <c r="T1285" s="184">
        <v>25</v>
      </c>
      <c r="U1285" s="184">
        <f t="shared" si="596"/>
        <v>124</v>
      </c>
      <c r="V1285" s="204">
        <f t="shared" si="598"/>
        <v>165</v>
      </c>
    </row>
    <row r="1286" spans="1:22" ht="12">
      <c r="A1286" s="180" t="str">
        <f t="shared" si="589"/>
        <v>LW2612080Kolor</v>
      </c>
      <c r="B1286" s="203" t="s">
        <v>560</v>
      </c>
      <c r="C1286" s="168" t="s">
        <v>2</v>
      </c>
      <c r="D1286" s="204">
        <v>120</v>
      </c>
      <c r="E1286" s="182">
        <v>80</v>
      </c>
      <c r="F1286" s="219" t="s">
        <v>3067</v>
      </c>
      <c r="G1286" s="206" t="str">
        <f t="shared" si="597"/>
        <v>51,07</v>
      </c>
      <c r="H1286" s="206" t="str">
        <f t="shared" si="590"/>
        <v>51,07</v>
      </c>
      <c r="I1286" s="206">
        <f t="shared" si="591"/>
        <v>54.07</v>
      </c>
      <c r="J1286" s="219" t="s">
        <v>3133</v>
      </c>
      <c r="K1286" s="207" t="str">
        <f t="shared" si="600"/>
        <v>921,51</v>
      </c>
      <c r="L1286" s="214">
        <f t="shared" si="601"/>
        <v>922</v>
      </c>
      <c r="M1286" s="209">
        <v>1</v>
      </c>
      <c r="N1286" s="210">
        <v>60</v>
      </c>
      <c r="O1286" s="211">
        <f t="shared" si="594"/>
        <v>982</v>
      </c>
      <c r="P1286" s="212">
        <f t="shared" si="595"/>
        <v>982</v>
      </c>
      <c r="Q1286" s="180"/>
      <c r="R1286" s="180"/>
      <c r="S1286" s="184">
        <v>16</v>
      </c>
      <c r="T1286" s="184">
        <v>25</v>
      </c>
      <c r="U1286" s="184">
        <f t="shared" si="596"/>
        <v>124</v>
      </c>
      <c r="V1286" s="204">
        <f t="shared" si="598"/>
        <v>165</v>
      </c>
    </row>
    <row r="1287" spans="1:22" ht="12">
      <c r="A1287" s="180" t="str">
        <f t="shared" si="589"/>
        <v>LW2712080Kolor</v>
      </c>
      <c r="B1287" s="203" t="s">
        <v>1738</v>
      </c>
      <c r="C1287" s="168" t="s">
        <v>2</v>
      </c>
      <c r="D1287" s="204">
        <v>120</v>
      </c>
      <c r="E1287" s="182">
        <v>80</v>
      </c>
      <c r="F1287" s="219" t="s">
        <v>73</v>
      </c>
      <c r="G1287" s="206" t="str">
        <f t="shared" si="597"/>
        <v>52,36</v>
      </c>
      <c r="H1287" s="206" t="str">
        <f t="shared" si="590"/>
        <v>52,36</v>
      </c>
      <c r="I1287" s="206">
        <f t="shared" si="591"/>
        <v>55.36</v>
      </c>
      <c r="J1287" s="219" t="s">
        <v>3134</v>
      </c>
      <c r="K1287" s="207" t="str">
        <f t="shared" si="600"/>
        <v>897,46</v>
      </c>
      <c r="L1287" s="214">
        <f t="shared" si="601"/>
        <v>898</v>
      </c>
      <c r="M1287" s="209">
        <v>1</v>
      </c>
      <c r="N1287" s="210">
        <v>60</v>
      </c>
      <c r="O1287" s="211">
        <f t="shared" si="594"/>
        <v>958</v>
      </c>
      <c r="P1287" s="212">
        <f t="shared" si="595"/>
        <v>958</v>
      </c>
      <c r="Q1287" s="180"/>
      <c r="R1287" s="180"/>
      <c r="S1287" s="184">
        <v>16</v>
      </c>
      <c r="T1287" s="184">
        <v>25</v>
      </c>
      <c r="U1287" s="184">
        <f t="shared" si="596"/>
        <v>124</v>
      </c>
      <c r="V1287" s="204">
        <f t="shared" si="598"/>
        <v>165</v>
      </c>
    </row>
    <row r="1288" spans="1:22" ht="12">
      <c r="A1288" s="180" t="str">
        <f t="shared" si="589"/>
        <v>LW2812080Kolor</v>
      </c>
      <c r="B1288" s="203" t="s">
        <v>1739</v>
      </c>
      <c r="C1288" s="168" t="s">
        <v>2</v>
      </c>
      <c r="D1288" s="204">
        <v>120</v>
      </c>
      <c r="E1288" s="182">
        <v>80</v>
      </c>
      <c r="F1288" s="219" t="s">
        <v>3068</v>
      </c>
      <c r="G1288" s="206" t="str">
        <f t="shared" si="597"/>
        <v>54,97</v>
      </c>
      <c r="H1288" s="206" t="str">
        <f t="shared" si="590"/>
        <v>54,97</v>
      </c>
      <c r="I1288" s="206">
        <f t="shared" si="591"/>
        <v>57.97</v>
      </c>
      <c r="J1288" s="219" t="s">
        <v>3135</v>
      </c>
      <c r="K1288" s="207" t="str">
        <f t="shared" si="600"/>
        <v>1039,54</v>
      </c>
      <c r="L1288" s="214">
        <f t="shared" si="601"/>
        <v>1040</v>
      </c>
      <c r="M1288" s="209">
        <v>1</v>
      </c>
      <c r="N1288" s="210">
        <v>60</v>
      </c>
      <c r="O1288" s="211">
        <f t="shared" si="594"/>
        <v>1100</v>
      </c>
      <c r="P1288" s="212">
        <f t="shared" si="595"/>
        <v>1100</v>
      </c>
      <c r="Q1288" s="180"/>
      <c r="R1288" s="180"/>
      <c r="S1288" s="184">
        <v>16</v>
      </c>
      <c r="T1288" s="184">
        <v>25</v>
      </c>
      <c r="U1288" s="184">
        <f t="shared" si="596"/>
        <v>124</v>
      </c>
      <c r="V1288" s="204">
        <f t="shared" si="598"/>
        <v>165</v>
      </c>
    </row>
    <row r="1289" spans="1:22" ht="12">
      <c r="A1289" s="180" t="str">
        <f t="shared" si="589"/>
        <v>LW2912080Kolor</v>
      </c>
      <c r="B1289" s="203" t="s">
        <v>1740</v>
      </c>
      <c r="C1289" s="168" t="s">
        <v>2</v>
      </c>
      <c r="D1289" s="204">
        <v>120</v>
      </c>
      <c r="E1289" s="182">
        <v>80</v>
      </c>
      <c r="F1289" s="219" t="s">
        <v>3069</v>
      </c>
      <c r="G1289" s="206" t="str">
        <f t="shared" si="597"/>
        <v>58,55</v>
      </c>
      <c r="H1289" s="206" t="str">
        <f t="shared" si="590"/>
        <v>58,55</v>
      </c>
      <c r="I1289" s="206">
        <f t="shared" si="591"/>
        <v>61.55</v>
      </c>
      <c r="J1289" s="219" t="s">
        <v>3136</v>
      </c>
      <c r="K1289" s="207" t="str">
        <f t="shared" si="600"/>
        <v>987,08</v>
      </c>
      <c r="L1289" s="214">
        <f t="shared" si="601"/>
        <v>988</v>
      </c>
      <c r="M1289" s="209">
        <v>1</v>
      </c>
      <c r="N1289" s="210">
        <v>60</v>
      </c>
      <c r="O1289" s="211">
        <f t="shared" si="594"/>
        <v>1048</v>
      </c>
      <c r="P1289" s="212">
        <f t="shared" si="595"/>
        <v>1048</v>
      </c>
      <c r="Q1289" s="180"/>
      <c r="R1289" s="180"/>
      <c r="S1289" s="184">
        <v>16</v>
      </c>
      <c r="T1289" s="184">
        <v>25</v>
      </c>
      <c r="U1289" s="184">
        <f t="shared" si="596"/>
        <v>124</v>
      </c>
      <c r="V1289" s="204">
        <f t="shared" si="598"/>
        <v>165</v>
      </c>
    </row>
    <row r="1290" spans="1:22" ht="12">
      <c r="A1290" s="180" t="str">
        <f t="shared" si="589"/>
        <v>LW3012080Kolor</v>
      </c>
      <c r="B1290" s="203" t="s">
        <v>1742</v>
      </c>
      <c r="C1290" s="168" t="s">
        <v>2</v>
      </c>
      <c r="D1290" s="204">
        <v>120</v>
      </c>
      <c r="E1290" s="182">
        <v>80</v>
      </c>
      <c r="F1290" s="219" t="s">
        <v>3070</v>
      </c>
      <c r="G1290" s="206" t="str">
        <f t="shared" si="597"/>
        <v>61,16</v>
      </c>
      <c r="H1290" s="206" t="str">
        <f t="shared" si="590"/>
        <v>61,16</v>
      </c>
      <c r="I1290" s="206">
        <f t="shared" si="591"/>
        <v>64.16</v>
      </c>
      <c r="J1290" s="219" t="s">
        <v>3141</v>
      </c>
      <c r="K1290" s="207" t="str">
        <f t="shared" si="600"/>
        <v>1170,77</v>
      </c>
      <c r="L1290" s="214">
        <f t="shared" si="601"/>
        <v>1171</v>
      </c>
      <c r="M1290" s="209">
        <v>1</v>
      </c>
      <c r="N1290" s="210">
        <v>60</v>
      </c>
      <c r="O1290" s="211">
        <f t="shared" si="594"/>
        <v>1231</v>
      </c>
      <c r="P1290" s="212">
        <f t="shared" si="595"/>
        <v>1231</v>
      </c>
      <c r="Q1290" s="180"/>
      <c r="R1290" s="180"/>
      <c r="S1290" s="184">
        <v>16</v>
      </c>
      <c r="T1290" s="184">
        <v>25</v>
      </c>
      <c r="U1290" s="184">
        <f t="shared" si="596"/>
        <v>124</v>
      </c>
      <c r="V1290" s="204">
        <f t="shared" si="598"/>
        <v>165</v>
      </c>
    </row>
    <row r="1291" spans="1:22" ht="12">
      <c r="A1291" s="180" t="str">
        <f t="shared" si="589"/>
        <v>LW3112080Kolor</v>
      </c>
      <c r="B1291" s="203" t="s">
        <v>1743</v>
      </c>
      <c r="C1291" s="168" t="s">
        <v>2</v>
      </c>
      <c r="D1291" s="204">
        <v>120</v>
      </c>
      <c r="E1291" s="182">
        <v>80</v>
      </c>
      <c r="F1291" s="219" t="s">
        <v>3071</v>
      </c>
      <c r="G1291" s="206" t="str">
        <f t="shared" si="597"/>
        <v>63,13</v>
      </c>
      <c r="H1291" s="206" t="str">
        <f t="shared" si="590"/>
        <v>63,13</v>
      </c>
      <c r="I1291" s="206">
        <f t="shared" si="591"/>
        <v>66.13</v>
      </c>
      <c r="J1291" s="219" t="s">
        <v>3142</v>
      </c>
      <c r="K1291" s="207" t="str">
        <f t="shared" si="600"/>
        <v>1142,23</v>
      </c>
      <c r="L1291" s="214">
        <f t="shared" si="601"/>
        <v>1143</v>
      </c>
      <c r="M1291" s="209">
        <v>1</v>
      </c>
      <c r="N1291" s="210">
        <v>60</v>
      </c>
      <c r="O1291" s="211">
        <f t="shared" si="594"/>
        <v>1203</v>
      </c>
      <c r="P1291" s="212">
        <f t="shared" si="595"/>
        <v>1203</v>
      </c>
      <c r="Q1291" s="180"/>
      <c r="R1291" s="180"/>
      <c r="S1291" s="184">
        <v>16</v>
      </c>
      <c r="T1291" s="184">
        <v>25</v>
      </c>
      <c r="U1291" s="184">
        <f t="shared" si="596"/>
        <v>124</v>
      </c>
      <c r="V1291" s="204">
        <f t="shared" si="598"/>
        <v>165</v>
      </c>
    </row>
    <row r="1292" spans="1:22" ht="12">
      <c r="A1292" s="180" t="str">
        <f t="shared" si="589"/>
        <v>LW3212080Kolor</v>
      </c>
      <c r="B1292" s="203" t="s">
        <v>1744</v>
      </c>
      <c r="C1292" s="168" t="s">
        <v>2</v>
      </c>
      <c r="D1292" s="204">
        <v>120</v>
      </c>
      <c r="E1292" s="182">
        <v>80</v>
      </c>
      <c r="F1292" s="219" t="s">
        <v>3072</v>
      </c>
      <c r="G1292" s="206" t="str">
        <f t="shared" si="597"/>
        <v>65,74</v>
      </c>
      <c r="H1292" s="206" t="str">
        <f t="shared" si="590"/>
        <v>65,74</v>
      </c>
      <c r="I1292" s="206">
        <f t="shared" si="591"/>
        <v>68.739999999999995</v>
      </c>
      <c r="J1292" s="219" t="s">
        <v>3143</v>
      </c>
      <c r="K1292" s="207" t="str">
        <f t="shared" si="600"/>
        <v>1287,69</v>
      </c>
      <c r="L1292" s="214">
        <f t="shared" si="601"/>
        <v>1288</v>
      </c>
      <c r="M1292" s="209">
        <v>1</v>
      </c>
      <c r="N1292" s="210">
        <v>60</v>
      </c>
      <c r="O1292" s="211">
        <f t="shared" si="594"/>
        <v>1348</v>
      </c>
      <c r="P1292" s="212">
        <f t="shared" si="595"/>
        <v>1348</v>
      </c>
      <c r="Q1292" s="180"/>
      <c r="R1292" s="180"/>
      <c r="S1292" s="184">
        <v>16</v>
      </c>
      <c r="T1292" s="184">
        <v>25</v>
      </c>
      <c r="U1292" s="184">
        <f t="shared" si="596"/>
        <v>124</v>
      </c>
      <c r="V1292" s="204">
        <f t="shared" si="598"/>
        <v>165</v>
      </c>
    </row>
    <row r="1293" spans="1:22" ht="12">
      <c r="A1293" s="180" t="str">
        <f t="shared" si="589"/>
        <v>LW3312080Kolor</v>
      </c>
      <c r="B1293" s="203" t="s">
        <v>1745</v>
      </c>
      <c r="C1293" s="168" t="s">
        <v>2</v>
      </c>
      <c r="D1293" s="204">
        <v>120</v>
      </c>
      <c r="E1293" s="182">
        <v>80</v>
      </c>
      <c r="F1293" s="219" t="s">
        <v>3073</v>
      </c>
      <c r="G1293" s="206" t="str">
        <f t="shared" si="597"/>
        <v>67,6</v>
      </c>
      <c r="H1293" s="206" t="str">
        <f t="shared" si="590"/>
        <v>67,6</v>
      </c>
      <c r="I1293" s="206">
        <f t="shared" si="591"/>
        <v>70.599999999999994</v>
      </c>
      <c r="J1293" s="219" t="s">
        <v>3144</v>
      </c>
      <c r="K1293" s="207" t="str">
        <f t="shared" si="600"/>
        <v>1128,57</v>
      </c>
      <c r="L1293" s="214">
        <f t="shared" si="601"/>
        <v>1129</v>
      </c>
      <c r="M1293" s="209">
        <v>1</v>
      </c>
      <c r="N1293" s="210">
        <v>60</v>
      </c>
      <c r="O1293" s="211">
        <f t="shared" si="594"/>
        <v>1189</v>
      </c>
      <c r="P1293" s="212">
        <f t="shared" si="595"/>
        <v>1189</v>
      </c>
      <c r="Q1293" s="180"/>
      <c r="R1293" s="180"/>
      <c r="S1293" s="184">
        <v>16</v>
      </c>
      <c r="T1293" s="184">
        <v>25</v>
      </c>
      <c r="U1293" s="184">
        <f t="shared" si="596"/>
        <v>124</v>
      </c>
      <c r="V1293" s="204">
        <f t="shared" si="598"/>
        <v>165</v>
      </c>
    </row>
    <row r="1294" spans="1:22" ht="12">
      <c r="A1294" s="180" t="str">
        <f t="shared" si="589"/>
        <v>LW3412080Kolor</v>
      </c>
      <c r="B1294" s="203" t="s">
        <v>1746</v>
      </c>
      <c r="C1294" s="168" t="s">
        <v>2</v>
      </c>
      <c r="D1294" s="204">
        <v>120</v>
      </c>
      <c r="E1294" s="182">
        <v>80</v>
      </c>
      <c r="F1294" s="219" t="s">
        <v>3074</v>
      </c>
      <c r="G1294" s="206" t="str">
        <f t="shared" si="597"/>
        <v>66,16</v>
      </c>
      <c r="H1294" s="206" t="str">
        <f t="shared" si="590"/>
        <v>66,16</v>
      </c>
      <c r="I1294" s="206">
        <f t="shared" si="591"/>
        <v>69.16</v>
      </c>
      <c r="J1294" s="219" t="s">
        <v>3145</v>
      </c>
      <c r="K1294" s="207" t="str">
        <f t="shared" si="600"/>
        <v>1294,72</v>
      </c>
      <c r="L1294" s="214">
        <f t="shared" si="601"/>
        <v>1295</v>
      </c>
      <c r="M1294" s="209">
        <v>1</v>
      </c>
      <c r="N1294" s="210">
        <v>60</v>
      </c>
      <c r="O1294" s="211">
        <f t="shared" si="594"/>
        <v>1355</v>
      </c>
      <c r="P1294" s="212">
        <f t="shared" si="595"/>
        <v>1355</v>
      </c>
      <c r="Q1294" s="180"/>
      <c r="R1294" s="180"/>
      <c r="S1294" s="184">
        <v>16</v>
      </c>
      <c r="T1294" s="184">
        <v>25</v>
      </c>
      <c r="U1294" s="184">
        <f t="shared" si="596"/>
        <v>124</v>
      </c>
      <c r="V1294" s="204">
        <f t="shared" si="598"/>
        <v>165</v>
      </c>
    </row>
    <row r="1295" spans="1:22" ht="12">
      <c r="A1295" s="180" t="str">
        <f t="shared" si="589"/>
        <v>LW3512080Kolor</v>
      </c>
      <c r="B1295" s="203" t="s">
        <v>1747</v>
      </c>
      <c r="C1295" s="168" t="s">
        <v>2</v>
      </c>
      <c r="D1295" s="204">
        <v>120</v>
      </c>
      <c r="E1295" s="182">
        <v>80</v>
      </c>
      <c r="F1295" s="219" t="s">
        <v>3075</v>
      </c>
      <c r="G1295" s="206" t="str">
        <f t="shared" si="597"/>
        <v>59,16</v>
      </c>
      <c r="H1295" s="206" t="str">
        <f t="shared" si="590"/>
        <v>59,16</v>
      </c>
      <c r="I1295" s="206">
        <f t="shared" si="591"/>
        <v>62.16</v>
      </c>
      <c r="J1295" s="219" t="s">
        <v>3137</v>
      </c>
      <c r="K1295" s="207" t="str">
        <f t="shared" si="600"/>
        <v>921,50</v>
      </c>
      <c r="L1295" s="214">
        <f t="shared" si="601"/>
        <v>922</v>
      </c>
      <c r="M1295" s="209">
        <v>1</v>
      </c>
      <c r="N1295" s="210">
        <v>60</v>
      </c>
      <c r="O1295" s="211">
        <f t="shared" si="594"/>
        <v>982</v>
      </c>
      <c r="P1295" s="212">
        <f t="shared" si="595"/>
        <v>982</v>
      </c>
      <c r="Q1295" s="180"/>
      <c r="R1295" s="180"/>
      <c r="S1295" s="184">
        <v>16</v>
      </c>
      <c r="T1295" s="184">
        <v>25</v>
      </c>
      <c r="U1295" s="184">
        <f t="shared" si="596"/>
        <v>124</v>
      </c>
      <c r="V1295" s="204">
        <f t="shared" si="598"/>
        <v>165</v>
      </c>
    </row>
    <row r="1296" spans="1:22" ht="12">
      <c r="A1296" s="180" t="str">
        <f t="shared" si="589"/>
        <v>LW3612080Kolor</v>
      </c>
      <c r="B1296" s="203" t="s">
        <v>1748</v>
      </c>
      <c r="C1296" s="168" t="s">
        <v>2</v>
      </c>
      <c r="D1296" s="204">
        <v>120</v>
      </c>
      <c r="E1296" s="182">
        <v>80</v>
      </c>
      <c r="F1296" s="219" t="s">
        <v>3076</v>
      </c>
      <c r="G1296" s="206" t="str">
        <f t="shared" si="597"/>
        <v>61,77</v>
      </c>
      <c r="H1296" s="206" t="str">
        <f t="shared" si="590"/>
        <v>61,77</v>
      </c>
      <c r="I1296" s="206">
        <f t="shared" si="591"/>
        <v>64.77000000000001</v>
      </c>
      <c r="J1296" s="219" t="s">
        <v>3138</v>
      </c>
      <c r="K1296" s="207" t="str">
        <f t="shared" si="600"/>
        <v>1066,96</v>
      </c>
      <c r="L1296" s="214">
        <f t="shared" si="601"/>
        <v>1067</v>
      </c>
      <c r="M1296" s="209">
        <v>1</v>
      </c>
      <c r="N1296" s="210">
        <v>60</v>
      </c>
      <c r="O1296" s="211">
        <f t="shared" si="594"/>
        <v>1127</v>
      </c>
      <c r="P1296" s="212">
        <f t="shared" si="595"/>
        <v>1127</v>
      </c>
      <c r="Q1296" s="180"/>
      <c r="R1296" s="180"/>
      <c r="S1296" s="184">
        <v>16</v>
      </c>
      <c r="T1296" s="184">
        <v>25</v>
      </c>
      <c r="U1296" s="184">
        <f t="shared" si="596"/>
        <v>124</v>
      </c>
      <c r="V1296" s="204">
        <f t="shared" si="598"/>
        <v>165</v>
      </c>
    </row>
    <row r="1297" spans="1:22" ht="12">
      <c r="A1297" s="180" t="str">
        <f t="shared" si="589"/>
        <v>LW3712080Kolor</v>
      </c>
      <c r="B1297" s="203" t="s">
        <v>1907</v>
      </c>
      <c r="C1297" s="168" t="s">
        <v>2</v>
      </c>
      <c r="D1297" s="204">
        <v>120</v>
      </c>
      <c r="E1297" s="182">
        <v>80</v>
      </c>
      <c r="F1297" s="219" t="s">
        <v>3077</v>
      </c>
      <c r="G1297" s="206" t="str">
        <f t="shared" si="597"/>
        <v>59,94</v>
      </c>
      <c r="H1297" s="206" t="str">
        <f t="shared" si="590"/>
        <v>59,94</v>
      </c>
      <c r="I1297" s="206">
        <f t="shared" si="591"/>
        <v>62.94</v>
      </c>
      <c r="J1297" s="219" t="s">
        <v>3139</v>
      </c>
      <c r="K1297" s="207" t="str">
        <f t="shared" si="600"/>
        <v>863,06</v>
      </c>
      <c r="L1297" s="214">
        <f t="shared" si="601"/>
        <v>864</v>
      </c>
      <c r="M1297" s="209">
        <v>1</v>
      </c>
      <c r="N1297" s="210">
        <v>60</v>
      </c>
      <c r="O1297" s="211">
        <f t="shared" si="594"/>
        <v>924</v>
      </c>
      <c r="P1297" s="212">
        <f t="shared" si="595"/>
        <v>924</v>
      </c>
      <c r="Q1297" s="180"/>
      <c r="R1297" s="180"/>
      <c r="S1297" s="184">
        <v>16</v>
      </c>
      <c r="T1297" s="184">
        <v>25</v>
      </c>
      <c r="U1297" s="184">
        <f t="shared" si="596"/>
        <v>124</v>
      </c>
      <c r="V1297" s="204">
        <f t="shared" si="598"/>
        <v>165</v>
      </c>
    </row>
    <row r="1298" spans="1:22" s="199" customFormat="1" ht="12">
      <c r="A1298" s="180" t="str">
        <f t="shared" si="589"/>
        <v>LW3812080Kolor</v>
      </c>
      <c r="B1298" s="203" t="s">
        <v>1978</v>
      </c>
      <c r="C1298" s="168" t="s">
        <v>2</v>
      </c>
      <c r="D1298" s="204">
        <v>120</v>
      </c>
      <c r="E1298" s="182">
        <v>80</v>
      </c>
      <c r="F1298" s="219" t="s">
        <v>3060</v>
      </c>
      <c r="G1298" s="206" t="str">
        <f t="shared" si="597"/>
        <v>59,2</v>
      </c>
      <c r="H1298" s="206" t="str">
        <f t="shared" si="590"/>
        <v>59,2</v>
      </c>
      <c r="I1298" s="206">
        <f t="shared" si="591"/>
        <v>62.2</v>
      </c>
      <c r="J1298" s="219" t="s">
        <v>3140</v>
      </c>
      <c r="K1298" s="207" t="str">
        <f t="shared" si="600"/>
        <v>985,15</v>
      </c>
      <c r="L1298" s="214">
        <f t="shared" si="601"/>
        <v>986</v>
      </c>
      <c r="M1298" s="209">
        <v>1</v>
      </c>
      <c r="N1298" s="210">
        <v>60</v>
      </c>
      <c r="O1298" s="211">
        <f t="shared" si="594"/>
        <v>1046</v>
      </c>
      <c r="P1298" s="212">
        <f t="shared" si="595"/>
        <v>1046</v>
      </c>
      <c r="Q1298" s="180"/>
      <c r="R1298" s="180"/>
      <c r="S1298" s="184">
        <v>16</v>
      </c>
      <c r="T1298" s="184">
        <v>25</v>
      </c>
      <c r="U1298" s="184">
        <f t="shared" si="596"/>
        <v>124</v>
      </c>
      <c r="V1298" s="204">
        <f t="shared" si="598"/>
        <v>165</v>
      </c>
    </row>
    <row r="1299" spans="1:22" ht="12">
      <c r="A1299" s="221" t="str">
        <f t="shared" ref="A1299:A1335" si="602">CONCATENATE(B1299,D1299,E1299,C1299)</f>
        <v>LW duble 1 12080Drewnopodobne</v>
      </c>
      <c r="B1299" s="203" t="s">
        <v>90</v>
      </c>
      <c r="C1299" s="168" t="s">
        <v>432</v>
      </c>
      <c r="D1299" s="204">
        <v>120</v>
      </c>
      <c r="E1299" s="182">
        <v>80</v>
      </c>
      <c r="F1299" s="219" t="s">
        <v>3047</v>
      </c>
      <c r="G1299" s="206" t="str">
        <f t="shared" ref="G1299:G1335" si="603">LEFT(F1299,FIND("kg",F1299)-2)</f>
        <v>59,09</v>
      </c>
      <c r="H1299" s="206" t="str">
        <f t="shared" ref="H1299:H1335" si="604">MID(G1299,1,5)</f>
        <v>59,09</v>
      </c>
      <c r="I1299" s="206">
        <f>H1299+3</f>
        <v>62.09</v>
      </c>
      <c r="J1299" s="215"/>
      <c r="K1299" s="207">
        <f t="shared" ref="K1299:K1335" si="605">L1225+(L1262-L1225)/2</f>
        <v>866.5</v>
      </c>
      <c r="L1299" s="214">
        <f t="shared" ref="L1299:L1335" si="606">ROUNDUP(K1299,0)</f>
        <v>867</v>
      </c>
      <c r="M1299" s="209">
        <v>1</v>
      </c>
      <c r="N1299" s="210">
        <v>60</v>
      </c>
      <c r="O1299" s="211">
        <f t="shared" ref="O1299:O1335" si="607">L1299*M1299+N1299</f>
        <v>927</v>
      </c>
      <c r="P1299" s="212">
        <f t="shared" ref="P1299:P1335" si="608">INT(O1299)</f>
        <v>927</v>
      </c>
      <c r="Q1299" s="180"/>
      <c r="R1299" s="180"/>
      <c r="S1299" s="184">
        <v>16</v>
      </c>
      <c r="T1299" s="184">
        <v>25</v>
      </c>
      <c r="U1299" s="184">
        <f t="shared" ref="U1299:U1335" si="609">IF(I1299&lt;=$AA$6,$AB$5,IF(I1299&lt;=$AA$16,$AB$7,IF(I1299&lt;=$AA$18,$AB$17,IF(I1299&lt;=$AA$20,AB$19,$AB$21))))</f>
        <v>124</v>
      </c>
      <c r="V1299" s="204">
        <f t="shared" ref="V1299:V1335" si="610">SUM(S1299:U1299)</f>
        <v>165</v>
      </c>
    </row>
    <row r="1300" spans="1:22" ht="12">
      <c r="A1300" s="180" t="str">
        <f t="shared" si="602"/>
        <v>LW duble 2 12080Drewnopodobne</v>
      </c>
      <c r="B1300" s="203" t="s">
        <v>91</v>
      </c>
      <c r="C1300" s="168" t="s">
        <v>432</v>
      </c>
      <c r="D1300" s="204">
        <v>120</v>
      </c>
      <c r="E1300" s="182">
        <v>80</v>
      </c>
      <c r="F1300" s="219" t="s">
        <v>39</v>
      </c>
      <c r="G1300" s="206" t="str">
        <f t="shared" si="603"/>
        <v>54,38</v>
      </c>
      <c r="H1300" s="206" t="str">
        <f t="shared" si="604"/>
        <v>54,38</v>
      </c>
      <c r="I1300" s="206">
        <f t="shared" ref="I1300:I1335" si="611">H1300+3</f>
        <v>57.38</v>
      </c>
      <c r="J1300" s="216"/>
      <c r="K1300" s="207">
        <f t="shared" si="605"/>
        <v>948</v>
      </c>
      <c r="L1300" s="214">
        <f t="shared" si="606"/>
        <v>948</v>
      </c>
      <c r="M1300" s="209">
        <v>1</v>
      </c>
      <c r="N1300" s="210">
        <v>60</v>
      </c>
      <c r="O1300" s="211">
        <f t="shared" si="607"/>
        <v>1008</v>
      </c>
      <c r="P1300" s="212">
        <f t="shared" si="608"/>
        <v>1008</v>
      </c>
      <c r="Q1300" s="180"/>
      <c r="R1300" s="180"/>
      <c r="S1300" s="184">
        <v>16</v>
      </c>
      <c r="T1300" s="184">
        <v>25</v>
      </c>
      <c r="U1300" s="184">
        <f t="shared" si="609"/>
        <v>124</v>
      </c>
      <c r="V1300" s="204">
        <f t="shared" si="610"/>
        <v>165</v>
      </c>
    </row>
    <row r="1301" spans="1:22" ht="12">
      <c r="A1301" s="180" t="str">
        <f t="shared" si="602"/>
        <v>LW duble 312080Drewnopodobne</v>
      </c>
      <c r="B1301" s="203" t="s">
        <v>1750</v>
      </c>
      <c r="C1301" s="168" t="s">
        <v>432</v>
      </c>
      <c r="D1301" s="204">
        <v>120</v>
      </c>
      <c r="E1301" s="182">
        <v>80</v>
      </c>
      <c r="F1301" s="219" t="s">
        <v>3048</v>
      </c>
      <c r="G1301" s="206" t="str">
        <f t="shared" si="603"/>
        <v>63,35</v>
      </c>
      <c r="H1301" s="206" t="str">
        <f t="shared" si="604"/>
        <v>63,35</v>
      </c>
      <c r="I1301" s="206">
        <f t="shared" si="611"/>
        <v>66.349999999999994</v>
      </c>
      <c r="J1301" s="216"/>
      <c r="K1301" s="207">
        <f t="shared" si="605"/>
        <v>1185</v>
      </c>
      <c r="L1301" s="214">
        <f t="shared" si="606"/>
        <v>1185</v>
      </c>
      <c r="M1301" s="209">
        <v>1</v>
      </c>
      <c r="N1301" s="210">
        <v>60</v>
      </c>
      <c r="O1301" s="211">
        <f t="shared" si="607"/>
        <v>1245</v>
      </c>
      <c r="P1301" s="212">
        <f t="shared" si="608"/>
        <v>1245</v>
      </c>
      <c r="Q1301" s="180"/>
      <c r="R1301" s="180"/>
      <c r="S1301" s="184">
        <v>16</v>
      </c>
      <c r="T1301" s="184">
        <v>25</v>
      </c>
      <c r="U1301" s="184">
        <f t="shared" si="609"/>
        <v>124</v>
      </c>
      <c r="V1301" s="204">
        <f t="shared" si="610"/>
        <v>165</v>
      </c>
    </row>
    <row r="1302" spans="1:22" ht="12">
      <c r="A1302" s="180" t="str">
        <f t="shared" si="602"/>
        <v>LW1 12080Drewnopodobne</v>
      </c>
      <c r="B1302" s="203" t="s">
        <v>93</v>
      </c>
      <c r="C1302" s="168" t="s">
        <v>432</v>
      </c>
      <c r="D1302" s="204">
        <v>120</v>
      </c>
      <c r="E1302" s="182">
        <v>80</v>
      </c>
      <c r="F1302" s="219" t="s">
        <v>3049</v>
      </c>
      <c r="G1302" s="206" t="str">
        <f t="shared" si="603"/>
        <v>44,24</v>
      </c>
      <c r="H1302" s="206" t="str">
        <f t="shared" si="604"/>
        <v>44,24</v>
      </c>
      <c r="I1302" s="206">
        <f t="shared" si="611"/>
        <v>47.24</v>
      </c>
      <c r="J1302" s="216"/>
      <c r="K1302" s="207">
        <f t="shared" si="605"/>
        <v>584.5</v>
      </c>
      <c r="L1302" s="214">
        <f t="shared" si="606"/>
        <v>585</v>
      </c>
      <c r="M1302" s="209">
        <v>1</v>
      </c>
      <c r="N1302" s="210">
        <v>60</v>
      </c>
      <c r="O1302" s="211">
        <f t="shared" si="607"/>
        <v>645</v>
      </c>
      <c r="P1302" s="212">
        <f t="shared" si="608"/>
        <v>645</v>
      </c>
      <c r="Q1302" s="180"/>
      <c r="R1302" s="180"/>
      <c r="S1302" s="184">
        <v>16</v>
      </c>
      <c r="T1302" s="184">
        <v>25</v>
      </c>
      <c r="U1302" s="184">
        <f t="shared" si="609"/>
        <v>79</v>
      </c>
      <c r="V1302" s="204">
        <f t="shared" si="610"/>
        <v>120</v>
      </c>
    </row>
    <row r="1303" spans="1:22" ht="12">
      <c r="A1303" s="180" t="str">
        <f t="shared" si="602"/>
        <v>LW2 12080Drewnopodobne</v>
      </c>
      <c r="B1303" s="203" t="s">
        <v>104</v>
      </c>
      <c r="C1303" s="168" t="s">
        <v>432</v>
      </c>
      <c r="D1303" s="204">
        <v>120</v>
      </c>
      <c r="E1303" s="182">
        <v>80</v>
      </c>
      <c r="F1303" s="219" t="s">
        <v>3050</v>
      </c>
      <c r="G1303" s="206" t="str">
        <f t="shared" si="603"/>
        <v>45,61</v>
      </c>
      <c r="H1303" s="206" t="str">
        <f t="shared" si="604"/>
        <v>45,61</v>
      </c>
      <c r="I1303" s="206">
        <f t="shared" si="611"/>
        <v>48.61</v>
      </c>
      <c r="J1303" s="216"/>
      <c r="K1303" s="207">
        <f t="shared" si="605"/>
        <v>631.5</v>
      </c>
      <c r="L1303" s="214">
        <f t="shared" si="606"/>
        <v>632</v>
      </c>
      <c r="M1303" s="209">
        <v>1</v>
      </c>
      <c r="N1303" s="210">
        <v>60</v>
      </c>
      <c r="O1303" s="211">
        <f t="shared" si="607"/>
        <v>692</v>
      </c>
      <c r="P1303" s="212">
        <f t="shared" si="608"/>
        <v>692</v>
      </c>
      <c r="Q1303" s="180"/>
      <c r="R1303" s="180"/>
      <c r="S1303" s="184">
        <v>16</v>
      </c>
      <c r="T1303" s="184">
        <v>25</v>
      </c>
      <c r="U1303" s="184">
        <f t="shared" si="609"/>
        <v>79</v>
      </c>
      <c r="V1303" s="204">
        <f t="shared" si="610"/>
        <v>120</v>
      </c>
    </row>
    <row r="1304" spans="1:22" ht="12">
      <c r="A1304" s="180" t="str">
        <f t="shared" si="602"/>
        <v>LW3 12080Drewnopodobne</v>
      </c>
      <c r="B1304" s="203" t="s">
        <v>106</v>
      </c>
      <c r="C1304" s="168" t="s">
        <v>432</v>
      </c>
      <c r="D1304" s="204">
        <v>120</v>
      </c>
      <c r="E1304" s="182">
        <v>80</v>
      </c>
      <c r="F1304" s="219" t="s">
        <v>3051</v>
      </c>
      <c r="G1304" s="206" t="str">
        <f t="shared" si="603"/>
        <v>49,18</v>
      </c>
      <c r="H1304" s="206" t="str">
        <f t="shared" si="604"/>
        <v>49,18</v>
      </c>
      <c r="I1304" s="206">
        <f t="shared" si="611"/>
        <v>52.18</v>
      </c>
      <c r="J1304" s="216"/>
      <c r="K1304" s="207">
        <f t="shared" si="605"/>
        <v>669</v>
      </c>
      <c r="L1304" s="214">
        <f t="shared" si="606"/>
        <v>669</v>
      </c>
      <c r="M1304" s="209">
        <v>1</v>
      </c>
      <c r="N1304" s="210">
        <v>60</v>
      </c>
      <c r="O1304" s="211">
        <f t="shared" si="607"/>
        <v>729</v>
      </c>
      <c r="P1304" s="212">
        <f t="shared" si="608"/>
        <v>729</v>
      </c>
      <c r="Q1304" s="180"/>
      <c r="R1304" s="180"/>
      <c r="S1304" s="184">
        <v>16</v>
      </c>
      <c r="T1304" s="184">
        <v>25</v>
      </c>
      <c r="U1304" s="184">
        <f t="shared" si="609"/>
        <v>124</v>
      </c>
      <c r="V1304" s="204">
        <f t="shared" si="610"/>
        <v>165</v>
      </c>
    </row>
    <row r="1305" spans="1:22" ht="12">
      <c r="A1305" s="180" t="str">
        <f t="shared" si="602"/>
        <v>LW4 12080Drewnopodobne</v>
      </c>
      <c r="B1305" s="203" t="s">
        <v>107</v>
      </c>
      <c r="C1305" s="168" t="s">
        <v>432</v>
      </c>
      <c r="D1305" s="204">
        <v>120</v>
      </c>
      <c r="E1305" s="182">
        <v>80</v>
      </c>
      <c r="F1305" s="219" t="s">
        <v>54</v>
      </c>
      <c r="G1305" s="206" t="str">
        <f t="shared" si="603"/>
        <v>53,36</v>
      </c>
      <c r="H1305" s="206" t="str">
        <f t="shared" si="604"/>
        <v>53,36</v>
      </c>
      <c r="I1305" s="206">
        <f t="shared" si="611"/>
        <v>56.36</v>
      </c>
      <c r="J1305" s="216"/>
      <c r="K1305" s="207">
        <f t="shared" si="605"/>
        <v>751</v>
      </c>
      <c r="L1305" s="214">
        <f t="shared" si="606"/>
        <v>751</v>
      </c>
      <c r="M1305" s="209">
        <v>1</v>
      </c>
      <c r="N1305" s="210">
        <v>60</v>
      </c>
      <c r="O1305" s="211">
        <f t="shared" si="607"/>
        <v>811</v>
      </c>
      <c r="P1305" s="212">
        <f t="shared" si="608"/>
        <v>811</v>
      </c>
      <c r="Q1305" s="180"/>
      <c r="R1305" s="180"/>
      <c r="S1305" s="184">
        <v>16</v>
      </c>
      <c r="T1305" s="184">
        <v>25</v>
      </c>
      <c r="U1305" s="184">
        <f t="shared" si="609"/>
        <v>124</v>
      </c>
      <c r="V1305" s="204">
        <f t="shared" si="610"/>
        <v>165</v>
      </c>
    </row>
    <row r="1306" spans="1:22" ht="12">
      <c r="A1306" s="180" t="str">
        <f t="shared" si="602"/>
        <v>LW5 12080Drewnopodobne</v>
      </c>
      <c r="B1306" s="203" t="s">
        <v>108</v>
      </c>
      <c r="C1306" s="168" t="s">
        <v>432</v>
      </c>
      <c r="D1306" s="204">
        <v>120</v>
      </c>
      <c r="E1306" s="182">
        <v>80</v>
      </c>
      <c r="F1306" s="219" t="s">
        <v>3052</v>
      </c>
      <c r="G1306" s="206" t="str">
        <f t="shared" si="603"/>
        <v>54,35</v>
      </c>
      <c r="H1306" s="206" t="str">
        <f t="shared" si="604"/>
        <v>54,35</v>
      </c>
      <c r="I1306" s="206">
        <f t="shared" si="611"/>
        <v>57.35</v>
      </c>
      <c r="J1306" s="216"/>
      <c r="K1306" s="207">
        <f t="shared" si="605"/>
        <v>787</v>
      </c>
      <c r="L1306" s="214">
        <f t="shared" si="606"/>
        <v>787</v>
      </c>
      <c r="M1306" s="209">
        <v>1</v>
      </c>
      <c r="N1306" s="210">
        <v>60</v>
      </c>
      <c r="O1306" s="211">
        <f t="shared" si="607"/>
        <v>847</v>
      </c>
      <c r="P1306" s="212">
        <f t="shared" si="608"/>
        <v>847</v>
      </c>
      <c r="Q1306" s="180"/>
      <c r="R1306" s="180"/>
      <c r="S1306" s="184">
        <v>16</v>
      </c>
      <c r="T1306" s="184">
        <v>25</v>
      </c>
      <c r="U1306" s="184">
        <f t="shared" si="609"/>
        <v>124</v>
      </c>
      <c r="V1306" s="204">
        <f t="shared" si="610"/>
        <v>165</v>
      </c>
    </row>
    <row r="1307" spans="1:22" ht="12">
      <c r="A1307" s="180" t="str">
        <f t="shared" si="602"/>
        <v>LW6 12080Drewnopodobne</v>
      </c>
      <c r="B1307" s="203" t="s">
        <v>109</v>
      </c>
      <c r="C1307" s="168" t="s">
        <v>432</v>
      </c>
      <c r="D1307" s="204">
        <v>120</v>
      </c>
      <c r="E1307" s="182">
        <v>80</v>
      </c>
      <c r="F1307" s="219" t="s">
        <v>3053</v>
      </c>
      <c r="G1307" s="206" t="str">
        <f t="shared" si="603"/>
        <v>56,8</v>
      </c>
      <c r="H1307" s="206" t="str">
        <f t="shared" si="604"/>
        <v>56,8</v>
      </c>
      <c r="I1307" s="206">
        <f t="shared" si="611"/>
        <v>59.8</v>
      </c>
      <c r="J1307" s="216"/>
      <c r="K1307" s="207">
        <f t="shared" si="605"/>
        <v>848</v>
      </c>
      <c r="L1307" s="214">
        <f t="shared" si="606"/>
        <v>848</v>
      </c>
      <c r="M1307" s="209">
        <v>1</v>
      </c>
      <c r="N1307" s="210">
        <v>60</v>
      </c>
      <c r="O1307" s="211">
        <f t="shared" si="607"/>
        <v>908</v>
      </c>
      <c r="P1307" s="212">
        <f t="shared" si="608"/>
        <v>908</v>
      </c>
      <c r="Q1307" s="180"/>
      <c r="R1307" s="180"/>
      <c r="S1307" s="184">
        <v>16</v>
      </c>
      <c r="T1307" s="184">
        <v>25</v>
      </c>
      <c r="U1307" s="184">
        <f t="shared" si="609"/>
        <v>124</v>
      </c>
      <c r="V1307" s="204">
        <f t="shared" si="610"/>
        <v>165</v>
      </c>
    </row>
    <row r="1308" spans="1:22" ht="12">
      <c r="A1308" s="180" t="str">
        <f t="shared" si="602"/>
        <v>LW7 12080Drewnopodobne</v>
      </c>
      <c r="B1308" s="203" t="s">
        <v>110</v>
      </c>
      <c r="C1308" s="168" t="s">
        <v>432</v>
      </c>
      <c r="D1308" s="204">
        <v>120</v>
      </c>
      <c r="E1308" s="182">
        <v>80</v>
      </c>
      <c r="F1308" s="219" t="s">
        <v>24</v>
      </c>
      <c r="G1308" s="206" t="str">
        <f t="shared" si="603"/>
        <v>52,57</v>
      </c>
      <c r="H1308" s="206" t="str">
        <f t="shared" si="604"/>
        <v>52,57</v>
      </c>
      <c r="I1308" s="206">
        <f t="shared" si="611"/>
        <v>55.57</v>
      </c>
      <c r="J1308" s="216"/>
      <c r="K1308" s="207">
        <f t="shared" si="605"/>
        <v>749.5</v>
      </c>
      <c r="L1308" s="214">
        <f t="shared" si="606"/>
        <v>750</v>
      </c>
      <c r="M1308" s="209">
        <v>1</v>
      </c>
      <c r="N1308" s="210">
        <v>60</v>
      </c>
      <c r="O1308" s="211">
        <f t="shared" si="607"/>
        <v>810</v>
      </c>
      <c r="P1308" s="212">
        <f t="shared" si="608"/>
        <v>810</v>
      </c>
      <c r="Q1308" s="180"/>
      <c r="R1308" s="180"/>
      <c r="S1308" s="184">
        <v>16</v>
      </c>
      <c r="T1308" s="184">
        <v>25</v>
      </c>
      <c r="U1308" s="184">
        <f t="shared" si="609"/>
        <v>124</v>
      </c>
      <c r="V1308" s="204">
        <f t="shared" si="610"/>
        <v>165</v>
      </c>
    </row>
    <row r="1309" spans="1:22" ht="12">
      <c r="A1309" s="180" t="str">
        <f t="shared" si="602"/>
        <v>LW8 12080Drewnopodobne</v>
      </c>
      <c r="B1309" s="203" t="s">
        <v>111</v>
      </c>
      <c r="C1309" s="168" t="s">
        <v>432</v>
      </c>
      <c r="D1309" s="204">
        <v>120</v>
      </c>
      <c r="E1309" s="182">
        <v>80</v>
      </c>
      <c r="F1309" s="219" t="s">
        <v>2974</v>
      </c>
      <c r="G1309" s="206" t="str">
        <f t="shared" si="603"/>
        <v>55,03</v>
      </c>
      <c r="H1309" s="206" t="str">
        <f t="shared" si="604"/>
        <v>55,03</v>
      </c>
      <c r="I1309" s="206">
        <f t="shared" si="611"/>
        <v>58.03</v>
      </c>
      <c r="J1309" s="216"/>
      <c r="K1309" s="207">
        <f t="shared" si="605"/>
        <v>810.5</v>
      </c>
      <c r="L1309" s="214">
        <f t="shared" si="606"/>
        <v>811</v>
      </c>
      <c r="M1309" s="209">
        <v>1</v>
      </c>
      <c r="N1309" s="210">
        <v>60</v>
      </c>
      <c r="O1309" s="211">
        <f t="shared" si="607"/>
        <v>871</v>
      </c>
      <c r="P1309" s="212">
        <f t="shared" si="608"/>
        <v>871</v>
      </c>
      <c r="Q1309" s="180"/>
      <c r="R1309" s="180"/>
      <c r="S1309" s="184">
        <v>16</v>
      </c>
      <c r="T1309" s="184">
        <v>25</v>
      </c>
      <c r="U1309" s="184">
        <f t="shared" si="609"/>
        <v>124</v>
      </c>
      <c r="V1309" s="204">
        <f t="shared" si="610"/>
        <v>165</v>
      </c>
    </row>
    <row r="1310" spans="1:22" ht="12">
      <c r="A1310" s="180" t="str">
        <f t="shared" si="602"/>
        <v>LW9 12080Drewnopodobne</v>
      </c>
      <c r="B1310" s="203" t="s">
        <v>112</v>
      </c>
      <c r="C1310" s="168" t="s">
        <v>432</v>
      </c>
      <c r="D1310" s="204">
        <v>120</v>
      </c>
      <c r="E1310" s="182">
        <v>80</v>
      </c>
      <c r="F1310" s="219" t="s">
        <v>3054</v>
      </c>
      <c r="G1310" s="206" t="str">
        <f t="shared" si="603"/>
        <v>54,09</v>
      </c>
      <c r="H1310" s="206" t="str">
        <f t="shared" si="604"/>
        <v>54,09</v>
      </c>
      <c r="I1310" s="206">
        <f t="shared" si="611"/>
        <v>57.09</v>
      </c>
      <c r="J1310" s="216"/>
      <c r="K1310" s="207">
        <f t="shared" si="605"/>
        <v>854</v>
      </c>
      <c r="L1310" s="214">
        <f t="shared" si="606"/>
        <v>854</v>
      </c>
      <c r="M1310" s="209">
        <v>1</v>
      </c>
      <c r="N1310" s="210">
        <v>60</v>
      </c>
      <c r="O1310" s="211">
        <f t="shared" si="607"/>
        <v>914</v>
      </c>
      <c r="P1310" s="212">
        <f t="shared" si="608"/>
        <v>914</v>
      </c>
      <c r="Q1310" s="180"/>
      <c r="R1310" s="180"/>
      <c r="S1310" s="184">
        <v>16</v>
      </c>
      <c r="T1310" s="184">
        <v>25</v>
      </c>
      <c r="U1310" s="184">
        <f t="shared" si="609"/>
        <v>124</v>
      </c>
      <c r="V1310" s="204">
        <f t="shared" si="610"/>
        <v>165</v>
      </c>
    </row>
    <row r="1311" spans="1:22" ht="12">
      <c r="A1311" s="180" t="str">
        <f t="shared" si="602"/>
        <v>LW10 12080Drewnopodobne</v>
      </c>
      <c r="B1311" s="203" t="s">
        <v>94</v>
      </c>
      <c r="C1311" s="168" t="s">
        <v>432</v>
      </c>
      <c r="D1311" s="204">
        <v>120</v>
      </c>
      <c r="E1311" s="182">
        <v>80</v>
      </c>
      <c r="F1311" s="219" t="s">
        <v>3055</v>
      </c>
      <c r="G1311" s="206" t="str">
        <f t="shared" si="603"/>
        <v>56,54</v>
      </c>
      <c r="H1311" s="206" t="str">
        <f t="shared" si="604"/>
        <v>56,54</v>
      </c>
      <c r="I1311" s="206">
        <f t="shared" si="611"/>
        <v>59.54</v>
      </c>
      <c r="J1311" s="216"/>
      <c r="K1311" s="207">
        <f t="shared" si="605"/>
        <v>914.5</v>
      </c>
      <c r="L1311" s="214">
        <f t="shared" si="606"/>
        <v>915</v>
      </c>
      <c r="M1311" s="209">
        <v>1</v>
      </c>
      <c r="N1311" s="210">
        <v>60</v>
      </c>
      <c r="O1311" s="211">
        <f t="shared" si="607"/>
        <v>975</v>
      </c>
      <c r="P1311" s="212">
        <f t="shared" si="608"/>
        <v>975</v>
      </c>
      <c r="Q1311" s="180"/>
      <c r="R1311" s="180"/>
      <c r="S1311" s="184">
        <v>16</v>
      </c>
      <c r="T1311" s="184">
        <v>25</v>
      </c>
      <c r="U1311" s="184">
        <f t="shared" si="609"/>
        <v>124</v>
      </c>
      <c r="V1311" s="204">
        <f t="shared" si="610"/>
        <v>165</v>
      </c>
    </row>
    <row r="1312" spans="1:22" ht="12">
      <c r="A1312" s="180" t="str">
        <f t="shared" si="602"/>
        <v>LW11 12080Drewnopodobne</v>
      </c>
      <c r="B1312" s="203" t="s">
        <v>95</v>
      </c>
      <c r="C1312" s="168" t="s">
        <v>432</v>
      </c>
      <c r="D1312" s="204">
        <v>120</v>
      </c>
      <c r="E1312" s="182">
        <v>80</v>
      </c>
      <c r="F1312" s="219" t="s">
        <v>3056</v>
      </c>
      <c r="G1312" s="206" t="str">
        <f t="shared" si="603"/>
        <v>59,95</v>
      </c>
      <c r="H1312" s="206" t="str">
        <f t="shared" si="604"/>
        <v>59,95</v>
      </c>
      <c r="I1312" s="206">
        <f t="shared" si="611"/>
        <v>62.95</v>
      </c>
      <c r="J1312" s="216"/>
      <c r="K1312" s="207">
        <f t="shared" si="605"/>
        <v>812</v>
      </c>
      <c r="L1312" s="214">
        <f t="shared" si="606"/>
        <v>812</v>
      </c>
      <c r="M1312" s="209">
        <v>1</v>
      </c>
      <c r="N1312" s="210">
        <v>60</v>
      </c>
      <c r="O1312" s="211">
        <f t="shared" si="607"/>
        <v>872</v>
      </c>
      <c r="P1312" s="212">
        <f t="shared" si="608"/>
        <v>872</v>
      </c>
      <c r="Q1312" s="180"/>
      <c r="R1312" s="180"/>
      <c r="S1312" s="184">
        <v>16</v>
      </c>
      <c r="T1312" s="184">
        <v>25</v>
      </c>
      <c r="U1312" s="184">
        <f t="shared" si="609"/>
        <v>124</v>
      </c>
      <c r="V1312" s="204">
        <f t="shared" si="610"/>
        <v>165</v>
      </c>
    </row>
    <row r="1313" spans="1:22" ht="12">
      <c r="A1313" s="180" t="str">
        <f t="shared" si="602"/>
        <v>LW12 12080Drewnopodobne</v>
      </c>
      <c r="B1313" s="203" t="s">
        <v>96</v>
      </c>
      <c r="C1313" s="168" t="s">
        <v>432</v>
      </c>
      <c r="D1313" s="204">
        <v>120</v>
      </c>
      <c r="E1313" s="182">
        <v>80</v>
      </c>
      <c r="F1313" s="219" t="s">
        <v>3057</v>
      </c>
      <c r="G1313" s="206" t="str">
        <f t="shared" si="603"/>
        <v>62,41</v>
      </c>
      <c r="H1313" s="206" t="str">
        <f t="shared" si="604"/>
        <v>62,41</v>
      </c>
      <c r="I1313" s="206">
        <f t="shared" si="611"/>
        <v>65.41</v>
      </c>
      <c r="J1313" s="216"/>
      <c r="K1313" s="207">
        <f t="shared" si="605"/>
        <v>911.5</v>
      </c>
      <c r="L1313" s="214">
        <f t="shared" si="606"/>
        <v>912</v>
      </c>
      <c r="M1313" s="209">
        <v>1</v>
      </c>
      <c r="N1313" s="210">
        <v>60</v>
      </c>
      <c r="O1313" s="211">
        <f t="shared" si="607"/>
        <v>972</v>
      </c>
      <c r="P1313" s="212">
        <f t="shared" si="608"/>
        <v>972</v>
      </c>
      <c r="Q1313" s="180"/>
      <c r="R1313" s="180"/>
      <c r="S1313" s="184">
        <v>16</v>
      </c>
      <c r="T1313" s="184">
        <v>25</v>
      </c>
      <c r="U1313" s="184">
        <f t="shared" si="609"/>
        <v>124</v>
      </c>
      <c r="V1313" s="204">
        <f t="shared" si="610"/>
        <v>165</v>
      </c>
    </row>
    <row r="1314" spans="1:22" ht="12">
      <c r="A1314" s="180" t="str">
        <f t="shared" si="602"/>
        <v>LW13 12080Drewnopodobne</v>
      </c>
      <c r="B1314" s="203" t="s">
        <v>97</v>
      </c>
      <c r="C1314" s="168" t="s">
        <v>432</v>
      </c>
      <c r="D1314" s="204">
        <v>120</v>
      </c>
      <c r="E1314" s="182">
        <v>80</v>
      </c>
      <c r="F1314" s="219" t="s">
        <v>3058</v>
      </c>
      <c r="G1314" s="206" t="str">
        <f t="shared" si="603"/>
        <v>60,73</v>
      </c>
      <c r="H1314" s="206" t="str">
        <f t="shared" si="604"/>
        <v>60,73</v>
      </c>
      <c r="I1314" s="206">
        <f t="shared" si="611"/>
        <v>63.73</v>
      </c>
      <c r="J1314" s="216"/>
      <c r="K1314" s="207">
        <f t="shared" si="605"/>
        <v>909.5</v>
      </c>
      <c r="L1314" s="214">
        <f t="shared" si="606"/>
        <v>910</v>
      </c>
      <c r="M1314" s="209">
        <v>1</v>
      </c>
      <c r="N1314" s="210">
        <v>60</v>
      </c>
      <c r="O1314" s="211">
        <f t="shared" si="607"/>
        <v>970</v>
      </c>
      <c r="P1314" s="212">
        <f t="shared" si="608"/>
        <v>970</v>
      </c>
      <c r="Q1314" s="180"/>
      <c r="R1314" s="180"/>
      <c r="S1314" s="184">
        <v>16</v>
      </c>
      <c r="T1314" s="184">
        <v>25</v>
      </c>
      <c r="U1314" s="184">
        <f t="shared" si="609"/>
        <v>124</v>
      </c>
      <c r="V1314" s="204">
        <f t="shared" si="610"/>
        <v>165</v>
      </c>
    </row>
    <row r="1315" spans="1:22" ht="12">
      <c r="A1315" s="180" t="str">
        <f t="shared" si="602"/>
        <v>LW14 12080Drewnopodobne</v>
      </c>
      <c r="B1315" s="203" t="s">
        <v>98</v>
      </c>
      <c r="C1315" s="168" t="s">
        <v>432</v>
      </c>
      <c r="D1315" s="204">
        <v>120</v>
      </c>
      <c r="E1315" s="182">
        <v>80</v>
      </c>
      <c r="F1315" s="219" t="s">
        <v>3059</v>
      </c>
      <c r="G1315" s="206" t="str">
        <f t="shared" si="603"/>
        <v>63,19</v>
      </c>
      <c r="H1315" s="206" t="str">
        <f t="shared" si="604"/>
        <v>63,19</v>
      </c>
      <c r="I1315" s="206">
        <f t="shared" si="611"/>
        <v>66.19</v>
      </c>
      <c r="J1315" s="216"/>
      <c r="K1315" s="207">
        <f t="shared" si="605"/>
        <v>992.5</v>
      </c>
      <c r="L1315" s="214">
        <f t="shared" si="606"/>
        <v>993</v>
      </c>
      <c r="M1315" s="209">
        <v>1</v>
      </c>
      <c r="N1315" s="210">
        <v>60</v>
      </c>
      <c r="O1315" s="211">
        <f t="shared" si="607"/>
        <v>1053</v>
      </c>
      <c r="P1315" s="212">
        <f t="shared" si="608"/>
        <v>1053</v>
      </c>
      <c r="Q1315" s="180"/>
      <c r="R1315" s="180"/>
      <c r="S1315" s="184">
        <v>16</v>
      </c>
      <c r="T1315" s="184">
        <v>25</v>
      </c>
      <c r="U1315" s="184">
        <f t="shared" si="609"/>
        <v>124</v>
      </c>
      <c r="V1315" s="204">
        <f t="shared" si="610"/>
        <v>165</v>
      </c>
    </row>
    <row r="1316" spans="1:22" ht="12">
      <c r="A1316" s="180" t="str">
        <f t="shared" si="602"/>
        <v>LW15 12080Drewnopodobne</v>
      </c>
      <c r="B1316" s="203" t="s">
        <v>99</v>
      </c>
      <c r="C1316" s="168" t="s">
        <v>432</v>
      </c>
      <c r="D1316" s="204">
        <v>120</v>
      </c>
      <c r="E1316" s="182">
        <v>80</v>
      </c>
      <c r="F1316" s="219" t="s">
        <v>3060</v>
      </c>
      <c r="G1316" s="206" t="str">
        <f t="shared" si="603"/>
        <v>59,2</v>
      </c>
      <c r="H1316" s="206" t="str">
        <f t="shared" si="604"/>
        <v>59,2</v>
      </c>
      <c r="I1316" s="206">
        <f t="shared" si="611"/>
        <v>62.2</v>
      </c>
      <c r="J1316" s="216"/>
      <c r="K1316" s="207">
        <f t="shared" si="605"/>
        <v>774.5</v>
      </c>
      <c r="L1316" s="214">
        <f t="shared" si="606"/>
        <v>775</v>
      </c>
      <c r="M1316" s="209">
        <v>1</v>
      </c>
      <c r="N1316" s="210">
        <v>60</v>
      </c>
      <c r="O1316" s="211">
        <f t="shared" si="607"/>
        <v>835</v>
      </c>
      <c r="P1316" s="212">
        <f t="shared" si="608"/>
        <v>835</v>
      </c>
      <c r="Q1316" s="180"/>
      <c r="R1316" s="180"/>
      <c r="S1316" s="184">
        <v>16</v>
      </c>
      <c r="T1316" s="184">
        <v>25</v>
      </c>
      <c r="U1316" s="184">
        <f t="shared" si="609"/>
        <v>124</v>
      </c>
      <c r="V1316" s="204">
        <f t="shared" si="610"/>
        <v>165</v>
      </c>
    </row>
    <row r="1317" spans="1:22" ht="12">
      <c r="A1317" s="180" t="str">
        <f t="shared" si="602"/>
        <v>LW16 12080Drewnopodobne</v>
      </c>
      <c r="B1317" s="203" t="s">
        <v>100</v>
      </c>
      <c r="C1317" s="168" t="s">
        <v>432</v>
      </c>
      <c r="D1317" s="204">
        <v>120</v>
      </c>
      <c r="E1317" s="182">
        <v>80</v>
      </c>
      <c r="F1317" s="219" t="s">
        <v>3061</v>
      </c>
      <c r="G1317" s="206" t="str">
        <f t="shared" si="603"/>
        <v>61,68</v>
      </c>
      <c r="H1317" s="206" t="str">
        <f t="shared" si="604"/>
        <v>61,68</v>
      </c>
      <c r="I1317" s="206">
        <f t="shared" si="611"/>
        <v>64.680000000000007</v>
      </c>
      <c r="J1317" s="216"/>
      <c r="K1317" s="207">
        <f t="shared" si="605"/>
        <v>904</v>
      </c>
      <c r="L1317" s="214">
        <f t="shared" si="606"/>
        <v>904</v>
      </c>
      <c r="M1317" s="209">
        <v>1</v>
      </c>
      <c r="N1317" s="210">
        <v>60</v>
      </c>
      <c r="O1317" s="211">
        <f t="shared" si="607"/>
        <v>964</v>
      </c>
      <c r="P1317" s="212">
        <f t="shared" si="608"/>
        <v>964</v>
      </c>
      <c r="Q1317" s="180"/>
      <c r="R1317" s="180"/>
      <c r="S1317" s="184">
        <v>16</v>
      </c>
      <c r="T1317" s="184">
        <v>25</v>
      </c>
      <c r="U1317" s="184">
        <f t="shared" si="609"/>
        <v>124</v>
      </c>
      <c r="V1317" s="204">
        <f t="shared" si="610"/>
        <v>165</v>
      </c>
    </row>
    <row r="1318" spans="1:22" ht="12">
      <c r="A1318" s="180" t="str">
        <f t="shared" si="602"/>
        <v>LW17 12080Drewnopodobne</v>
      </c>
      <c r="B1318" s="203" t="s">
        <v>101</v>
      </c>
      <c r="C1318" s="168" t="s">
        <v>432</v>
      </c>
      <c r="D1318" s="204">
        <v>120</v>
      </c>
      <c r="E1318" s="182">
        <v>80</v>
      </c>
      <c r="F1318" s="219" t="s">
        <v>3062</v>
      </c>
      <c r="G1318" s="206" t="str">
        <f t="shared" si="603"/>
        <v>60,55</v>
      </c>
      <c r="H1318" s="206" t="str">
        <f t="shared" si="604"/>
        <v>60,55</v>
      </c>
      <c r="I1318" s="206">
        <f t="shared" si="611"/>
        <v>63.55</v>
      </c>
      <c r="J1318" s="216"/>
      <c r="K1318" s="207">
        <f t="shared" si="605"/>
        <v>977</v>
      </c>
      <c r="L1318" s="214">
        <f t="shared" si="606"/>
        <v>977</v>
      </c>
      <c r="M1318" s="209">
        <v>1</v>
      </c>
      <c r="N1318" s="210">
        <v>60</v>
      </c>
      <c r="O1318" s="211">
        <f t="shared" si="607"/>
        <v>1037</v>
      </c>
      <c r="P1318" s="212">
        <f t="shared" si="608"/>
        <v>1037</v>
      </c>
      <c r="Q1318" s="180"/>
      <c r="R1318" s="180"/>
      <c r="S1318" s="184">
        <v>16</v>
      </c>
      <c r="T1318" s="184">
        <v>25</v>
      </c>
      <c r="U1318" s="184">
        <f t="shared" si="609"/>
        <v>124</v>
      </c>
      <c r="V1318" s="204">
        <f t="shared" si="610"/>
        <v>165</v>
      </c>
    </row>
    <row r="1319" spans="1:22" ht="12">
      <c r="A1319" s="180" t="str">
        <f t="shared" si="602"/>
        <v>LW18 12080Drewnopodobne</v>
      </c>
      <c r="B1319" s="203" t="s">
        <v>102</v>
      </c>
      <c r="C1319" s="168" t="s">
        <v>432</v>
      </c>
      <c r="D1319" s="204">
        <v>120</v>
      </c>
      <c r="E1319" s="182">
        <v>80</v>
      </c>
      <c r="F1319" s="219" t="s">
        <v>3063</v>
      </c>
      <c r="G1319" s="206" t="str">
        <f t="shared" si="603"/>
        <v>63,01</v>
      </c>
      <c r="H1319" s="206" t="str">
        <f t="shared" si="604"/>
        <v>63,01</v>
      </c>
      <c r="I1319" s="206">
        <f t="shared" si="611"/>
        <v>66.009999999999991</v>
      </c>
      <c r="J1319" s="216"/>
      <c r="K1319" s="207">
        <f t="shared" si="605"/>
        <v>1025.5</v>
      </c>
      <c r="L1319" s="214">
        <f t="shared" si="606"/>
        <v>1026</v>
      </c>
      <c r="M1319" s="209">
        <v>1</v>
      </c>
      <c r="N1319" s="210">
        <v>60</v>
      </c>
      <c r="O1319" s="211">
        <f t="shared" si="607"/>
        <v>1086</v>
      </c>
      <c r="P1319" s="212">
        <f t="shared" si="608"/>
        <v>1086</v>
      </c>
      <c r="Q1319" s="180"/>
      <c r="R1319" s="180"/>
      <c r="S1319" s="184">
        <v>16</v>
      </c>
      <c r="T1319" s="184">
        <v>25</v>
      </c>
      <c r="U1319" s="184">
        <f t="shared" si="609"/>
        <v>124</v>
      </c>
      <c r="V1319" s="204">
        <f t="shared" si="610"/>
        <v>165</v>
      </c>
    </row>
    <row r="1320" spans="1:22" ht="12">
      <c r="A1320" s="180" t="str">
        <f t="shared" si="602"/>
        <v>LW19 12080Drewnopodobne</v>
      </c>
      <c r="B1320" s="203" t="s">
        <v>103</v>
      </c>
      <c r="C1320" s="168" t="s">
        <v>432</v>
      </c>
      <c r="D1320" s="204">
        <v>120</v>
      </c>
      <c r="E1320" s="182">
        <v>80</v>
      </c>
      <c r="F1320" s="219" t="s">
        <v>3064</v>
      </c>
      <c r="G1320" s="206" t="str">
        <f t="shared" si="603"/>
        <v>59,05</v>
      </c>
      <c r="H1320" s="206" t="str">
        <f t="shared" si="604"/>
        <v>59,05</v>
      </c>
      <c r="I1320" s="206">
        <f t="shared" si="611"/>
        <v>62.05</v>
      </c>
      <c r="J1320" s="216"/>
      <c r="K1320" s="207">
        <f t="shared" si="605"/>
        <v>850.5</v>
      </c>
      <c r="L1320" s="214">
        <f t="shared" si="606"/>
        <v>851</v>
      </c>
      <c r="M1320" s="209">
        <v>1</v>
      </c>
      <c r="N1320" s="210">
        <v>60</v>
      </c>
      <c r="O1320" s="211">
        <f t="shared" si="607"/>
        <v>911</v>
      </c>
      <c r="P1320" s="212">
        <f t="shared" si="608"/>
        <v>911</v>
      </c>
      <c r="Q1320" s="180"/>
      <c r="R1320" s="180"/>
      <c r="S1320" s="184">
        <v>16</v>
      </c>
      <c r="T1320" s="184">
        <v>25</v>
      </c>
      <c r="U1320" s="184">
        <f t="shared" si="609"/>
        <v>124</v>
      </c>
      <c r="V1320" s="204">
        <f t="shared" si="610"/>
        <v>165</v>
      </c>
    </row>
    <row r="1321" spans="1:22" ht="12">
      <c r="A1321" s="180" t="str">
        <f t="shared" si="602"/>
        <v>LW20 12080Drewnopodobne</v>
      </c>
      <c r="B1321" s="203" t="s">
        <v>105</v>
      </c>
      <c r="C1321" s="168" t="s">
        <v>432</v>
      </c>
      <c r="D1321" s="204">
        <v>120</v>
      </c>
      <c r="E1321" s="182">
        <v>80</v>
      </c>
      <c r="F1321" s="219" t="s">
        <v>3065</v>
      </c>
      <c r="G1321" s="206" t="str">
        <f t="shared" si="603"/>
        <v>61,54</v>
      </c>
      <c r="H1321" s="206" t="str">
        <f t="shared" si="604"/>
        <v>61,54</v>
      </c>
      <c r="I1321" s="206">
        <f t="shared" si="611"/>
        <v>64.539999999999992</v>
      </c>
      <c r="J1321" s="216"/>
      <c r="K1321" s="207">
        <f t="shared" si="605"/>
        <v>934</v>
      </c>
      <c r="L1321" s="214">
        <f t="shared" si="606"/>
        <v>934</v>
      </c>
      <c r="M1321" s="209">
        <v>1</v>
      </c>
      <c r="N1321" s="210">
        <v>60</v>
      </c>
      <c r="O1321" s="211">
        <f t="shared" si="607"/>
        <v>994</v>
      </c>
      <c r="P1321" s="212">
        <f t="shared" si="608"/>
        <v>994</v>
      </c>
      <c r="Q1321" s="180"/>
      <c r="R1321" s="180"/>
      <c r="S1321" s="184">
        <v>16</v>
      </c>
      <c r="T1321" s="184">
        <v>25</v>
      </c>
      <c r="U1321" s="184">
        <f t="shared" si="609"/>
        <v>124</v>
      </c>
      <c r="V1321" s="204">
        <f t="shared" si="610"/>
        <v>165</v>
      </c>
    </row>
    <row r="1322" spans="1:22" ht="12">
      <c r="A1322" s="180" t="str">
        <f t="shared" si="602"/>
        <v>LW2512080Drewnopodobne</v>
      </c>
      <c r="B1322" s="217" t="s">
        <v>559</v>
      </c>
      <c r="C1322" s="168" t="s">
        <v>432</v>
      </c>
      <c r="D1322" s="204">
        <v>120</v>
      </c>
      <c r="E1322" s="182">
        <v>80</v>
      </c>
      <c r="F1322" s="219" t="s">
        <v>3066</v>
      </c>
      <c r="G1322" s="206" t="str">
        <f t="shared" si="603"/>
        <v>48,61</v>
      </c>
      <c r="H1322" s="206" t="str">
        <f t="shared" si="604"/>
        <v>48,61</v>
      </c>
      <c r="I1322" s="206">
        <f t="shared" si="611"/>
        <v>51.61</v>
      </c>
      <c r="J1322" s="216"/>
      <c r="K1322" s="207">
        <f t="shared" si="605"/>
        <v>748</v>
      </c>
      <c r="L1322" s="214">
        <f t="shared" si="606"/>
        <v>748</v>
      </c>
      <c r="M1322" s="209">
        <v>1</v>
      </c>
      <c r="N1322" s="210">
        <v>60</v>
      </c>
      <c r="O1322" s="211">
        <f t="shared" si="607"/>
        <v>808</v>
      </c>
      <c r="P1322" s="212">
        <f t="shared" si="608"/>
        <v>808</v>
      </c>
      <c r="Q1322" s="180"/>
      <c r="R1322" s="180"/>
      <c r="S1322" s="184">
        <v>16</v>
      </c>
      <c r="T1322" s="184">
        <v>25</v>
      </c>
      <c r="U1322" s="184">
        <f t="shared" si="609"/>
        <v>124</v>
      </c>
      <c r="V1322" s="204">
        <f t="shared" si="610"/>
        <v>165</v>
      </c>
    </row>
    <row r="1323" spans="1:22" ht="12">
      <c r="A1323" s="180" t="str">
        <f t="shared" si="602"/>
        <v>LW2612080Drewnopodobne</v>
      </c>
      <c r="B1323" s="217" t="s">
        <v>560</v>
      </c>
      <c r="C1323" s="168" t="s">
        <v>432</v>
      </c>
      <c r="D1323" s="204">
        <v>120</v>
      </c>
      <c r="E1323" s="182">
        <v>80</v>
      </c>
      <c r="F1323" s="219" t="s">
        <v>3067</v>
      </c>
      <c r="G1323" s="206" t="str">
        <f t="shared" si="603"/>
        <v>51,07</v>
      </c>
      <c r="H1323" s="206" t="str">
        <f t="shared" si="604"/>
        <v>51,07</v>
      </c>
      <c r="I1323" s="206">
        <f t="shared" si="611"/>
        <v>54.07</v>
      </c>
      <c r="J1323" s="216"/>
      <c r="K1323" s="207">
        <f t="shared" si="605"/>
        <v>867.5</v>
      </c>
      <c r="L1323" s="214">
        <f t="shared" si="606"/>
        <v>868</v>
      </c>
      <c r="M1323" s="209">
        <v>1</v>
      </c>
      <c r="N1323" s="210">
        <v>60</v>
      </c>
      <c r="O1323" s="211">
        <f t="shared" si="607"/>
        <v>928</v>
      </c>
      <c r="P1323" s="212">
        <f t="shared" si="608"/>
        <v>928</v>
      </c>
      <c r="Q1323" s="180"/>
      <c r="R1323" s="180"/>
      <c r="S1323" s="184">
        <v>16</v>
      </c>
      <c r="T1323" s="184">
        <v>25</v>
      </c>
      <c r="U1323" s="184">
        <f t="shared" si="609"/>
        <v>124</v>
      </c>
      <c r="V1323" s="204">
        <f t="shared" si="610"/>
        <v>165</v>
      </c>
    </row>
    <row r="1324" spans="1:22" ht="12">
      <c r="A1324" s="180" t="str">
        <f t="shared" si="602"/>
        <v>LW2712080Drewnopodobne</v>
      </c>
      <c r="B1324" s="217" t="s">
        <v>1738</v>
      </c>
      <c r="C1324" s="168" t="s">
        <v>432</v>
      </c>
      <c r="D1324" s="204">
        <v>120</v>
      </c>
      <c r="E1324" s="182">
        <v>80</v>
      </c>
      <c r="F1324" s="219" t="s">
        <v>73</v>
      </c>
      <c r="G1324" s="206" t="str">
        <f t="shared" si="603"/>
        <v>52,36</v>
      </c>
      <c r="H1324" s="206" t="str">
        <f t="shared" si="604"/>
        <v>52,36</v>
      </c>
      <c r="I1324" s="206">
        <f t="shared" si="611"/>
        <v>55.36</v>
      </c>
      <c r="J1324" s="216"/>
      <c r="K1324" s="207">
        <f t="shared" si="605"/>
        <v>842</v>
      </c>
      <c r="L1324" s="214">
        <f t="shared" si="606"/>
        <v>842</v>
      </c>
      <c r="M1324" s="209">
        <v>1</v>
      </c>
      <c r="N1324" s="210">
        <v>60</v>
      </c>
      <c r="O1324" s="211">
        <f t="shared" si="607"/>
        <v>902</v>
      </c>
      <c r="P1324" s="212">
        <f t="shared" si="608"/>
        <v>902</v>
      </c>
      <c r="Q1324" s="180"/>
      <c r="R1324" s="180"/>
      <c r="S1324" s="184">
        <v>16</v>
      </c>
      <c r="T1324" s="184">
        <v>25</v>
      </c>
      <c r="U1324" s="184">
        <f t="shared" si="609"/>
        <v>124</v>
      </c>
      <c r="V1324" s="204">
        <f t="shared" si="610"/>
        <v>165</v>
      </c>
    </row>
    <row r="1325" spans="1:22" ht="12">
      <c r="A1325" s="180" t="str">
        <f t="shared" si="602"/>
        <v>LW2812080Drewnopodobne</v>
      </c>
      <c r="B1325" s="217" t="s">
        <v>1739</v>
      </c>
      <c r="C1325" s="168" t="s">
        <v>432</v>
      </c>
      <c r="D1325" s="204">
        <v>120</v>
      </c>
      <c r="E1325" s="182">
        <v>80</v>
      </c>
      <c r="F1325" s="219" t="s">
        <v>3068</v>
      </c>
      <c r="G1325" s="206" t="str">
        <f t="shared" si="603"/>
        <v>54,97</v>
      </c>
      <c r="H1325" s="206" t="str">
        <f t="shared" si="604"/>
        <v>54,97</v>
      </c>
      <c r="I1325" s="206">
        <f t="shared" si="611"/>
        <v>57.97</v>
      </c>
      <c r="J1325" s="216"/>
      <c r="K1325" s="207">
        <f t="shared" si="605"/>
        <v>981.5</v>
      </c>
      <c r="L1325" s="214">
        <f t="shared" si="606"/>
        <v>982</v>
      </c>
      <c r="M1325" s="209">
        <v>1</v>
      </c>
      <c r="N1325" s="210">
        <v>60</v>
      </c>
      <c r="O1325" s="211">
        <f t="shared" si="607"/>
        <v>1042</v>
      </c>
      <c r="P1325" s="212">
        <f t="shared" si="608"/>
        <v>1042</v>
      </c>
      <c r="Q1325" s="180"/>
      <c r="R1325" s="180"/>
      <c r="S1325" s="184">
        <v>16</v>
      </c>
      <c r="T1325" s="184">
        <v>25</v>
      </c>
      <c r="U1325" s="184">
        <f t="shared" si="609"/>
        <v>124</v>
      </c>
      <c r="V1325" s="204">
        <f t="shared" si="610"/>
        <v>165</v>
      </c>
    </row>
    <row r="1326" spans="1:22" ht="12">
      <c r="A1326" s="180" t="str">
        <f t="shared" si="602"/>
        <v>LW2912080Drewnopodobne</v>
      </c>
      <c r="B1326" s="217" t="s">
        <v>1740</v>
      </c>
      <c r="C1326" s="168" t="s">
        <v>432</v>
      </c>
      <c r="D1326" s="204">
        <v>120</v>
      </c>
      <c r="E1326" s="182">
        <v>80</v>
      </c>
      <c r="F1326" s="219" t="s">
        <v>3069</v>
      </c>
      <c r="G1326" s="206" t="str">
        <f t="shared" si="603"/>
        <v>58,55</v>
      </c>
      <c r="H1326" s="206" t="str">
        <f t="shared" si="604"/>
        <v>58,55</v>
      </c>
      <c r="I1326" s="206">
        <f t="shared" si="611"/>
        <v>61.55</v>
      </c>
      <c r="J1326" s="216"/>
      <c r="K1326" s="207">
        <f t="shared" si="605"/>
        <v>925</v>
      </c>
      <c r="L1326" s="214">
        <f t="shared" si="606"/>
        <v>925</v>
      </c>
      <c r="M1326" s="209">
        <v>1</v>
      </c>
      <c r="N1326" s="210">
        <v>60</v>
      </c>
      <c r="O1326" s="211">
        <f t="shared" si="607"/>
        <v>985</v>
      </c>
      <c r="P1326" s="212">
        <f t="shared" si="608"/>
        <v>985</v>
      </c>
      <c r="Q1326" s="180"/>
      <c r="R1326" s="180"/>
      <c r="S1326" s="184">
        <v>16</v>
      </c>
      <c r="T1326" s="184">
        <v>25</v>
      </c>
      <c r="U1326" s="184">
        <f t="shared" si="609"/>
        <v>124</v>
      </c>
      <c r="V1326" s="204">
        <f t="shared" si="610"/>
        <v>165</v>
      </c>
    </row>
    <row r="1327" spans="1:22" ht="12">
      <c r="A1327" s="180" t="str">
        <f t="shared" si="602"/>
        <v>LW3012080Drewnopodobne</v>
      </c>
      <c r="B1327" s="217" t="s">
        <v>1742</v>
      </c>
      <c r="C1327" s="168" t="s">
        <v>432</v>
      </c>
      <c r="D1327" s="204">
        <v>120</v>
      </c>
      <c r="E1327" s="182">
        <v>80</v>
      </c>
      <c r="F1327" s="219" t="s">
        <v>3070</v>
      </c>
      <c r="G1327" s="206" t="str">
        <f t="shared" si="603"/>
        <v>61,16</v>
      </c>
      <c r="H1327" s="206" t="str">
        <f t="shared" si="604"/>
        <v>61,16</v>
      </c>
      <c r="I1327" s="206">
        <f t="shared" si="611"/>
        <v>64.16</v>
      </c>
      <c r="J1327" s="216"/>
      <c r="K1327" s="207">
        <f t="shared" si="605"/>
        <v>1106</v>
      </c>
      <c r="L1327" s="214">
        <f t="shared" si="606"/>
        <v>1106</v>
      </c>
      <c r="M1327" s="209">
        <v>1</v>
      </c>
      <c r="N1327" s="210">
        <v>60</v>
      </c>
      <c r="O1327" s="211">
        <f t="shared" si="607"/>
        <v>1166</v>
      </c>
      <c r="P1327" s="212">
        <f t="shared" si="608"/>
        <v>1166</v>
      </c>
      <c r="Q1327" s="180"/>
      <c r="R1327" s="180"/>
      <c r="S1327" s="184">
        <v>16</v>
      </c>
      <c r="T1327" s="184">
        <v>25</v>
      </c>
      <c r="U1327" s="184">
        <f t="shared" si="609"/>
        <v>124</v>
      </c>
      <c r="V1327" s="204">
        <f t="shared" si="610"/>
        <v>165</v>
      </c>
    </row>
    <row r="1328" spans="1:22" ht="13.5" customHeight="1">
      <c r="A1328" s="180" t="str">
        <f t="shared" si="602"/>
        <v>LW3112080Drewnopodobne</v>
      </c>
      <c r="B1328" s="217" t="s">
        <v>1743</v>
      </c>
      <c r="C1328" s="168" t="s">
        <v>432</v>
      </c>
      <c r="D1328" s="204">
        <v>120</v>
      </c>
      <c r="E1328" s="182">
        <v>80</v>
      </c>
      <c r="F1328" s="219" t="s">
        <v>3071</v>
      </c>
      <c r="G1328" s="206" t="str">
        <f t="shared" si="603"/>
        <v>63,13</v>
      </c>
      <c r="H1328" s="206" t="str">
        <f t="shared" si="604"/>
        <v>63,13</v>
      </c>
      <c r="I1328" s="206">
        <f t="shared" si="611"/>
        <v>66.13</v>
      </c>
      <c r="J1328" s="182"/>
      <c r="K1328" s="207">
        <f t="shared" si="605"/>
        <v>1075.5</v>
      </c>
      <c r="L1328" s="214">
        <f t="shared" si="606"/>
        <v>1076</v>
      </c>
      <c r="M1328" s="209">
        <v>1</v>
      </c>
      <c r="N1328" s="210">
        <v>60</v>
      </c>
      <c r="O1328" s="211">
        <f t="shared" si="607"/>
        <v>1136</v>
      </c>
      <c r="P1328" s="212">
        <f t="shared" si="608"/>
        <v>1136</v>
      </c>
      <c r="Q1328" s="180"/>
      <c r="R1328" s="180"/>
      <c r="S1328" s="184">
        <v>16</v>
      </c>
      <c r="T1328" s="184">
        <v>25</v>
      </c>
      <c r="U1328" s="184">
        <f t="shared" si="609"/>
        <v>124</v>
      </c>
      <c r="V1328" s="204">
        <f t="shared" si="610"/>
        <v>165</v>
      </c>
    </row>
    <row r="1329" spans="1:35" ht="12">
      <c r="A1329" s="180" t="str">
        <f t="shared" si="602"/>
        <v>LW3212080Drewnopodobne</v>
      </c>
      <c r="B1329" s="217" t="s">
        <v>1744</v>
      </c>
      <c r="C1329" s="168" t="s">
        <v>432</v>
      </c>
      <c r="D1329" s="204">
        <v>120</v>
      </c>
      <c r="E1329" s="182">
        <v>80</v>
      </c>
      <c r="F1329" s="219" t="s">
        <v>3072</v>
      </c>
      <c r="G1329" s="206" t="str">
        <f t="shared" si="603"/>
        <v>65,74</v>
      </c>
      <c r="H1329" s="206" t="str">
        <f t="shared" si="604"/>
        <v>65,74</v>
      </c>
      <c r="I1329" s="206">
        <f t="shared" si="611"/>
        <v>68.739999999999995</v>
      </c>
      <c r="J1329" s="216"/>
      <c r="K1329" s="207">
        <f t="shared" si="605"/>
        <v>1218</v>
      </c>
      <c r="L1329" s="214">
        <f t="shared" si="606"/>
        <v>1218</v>
      </c>
      <c r="M1329" s="209">
        <v>1</v>
      </c>
      <c r="N1329" s="210">
        <v>60</v>
      </c>
      <c r="O1329" s="211">
        <f t="shared" si="607"/>
        <v>1278</v>
      </c>
      <c r="P1329" s="212">
        <f t="shared" si="608"/>
        <v>1278</v>
      </c>
      <c r="Q1329" s="180"/>
      <c r="R1329" s="180"/>
      <c r="S1329" s="184">
        <v>16</v>
      </c>
      <c r="T1329" s="184">
        <v>25</v>
      </c>
      <c r="U1329" s="184">
        <f t="shared" si="609"/>
        <v>124</v>
      </c>
      <c r="V1329" s="204">
        <f t="shared" si="610"/>
        <v>165</v>
      </c>
    </row>
    <row r="1330" spans="1:35" ht="12">
      <c r="A1330" s="180" t="str">
        <f t="shared" si="602"/>
        <v>LW3312080Drewnopodobne</v>
      </c>
      <c r="B1330" s="217" t="s">
        <v>1745</v>
      </c>
      <c r="C1330" s="168" t="s">
        <v>432</v>
      </c>
      <c r="D1330" s="204">
        <v>120</v>
      </c>
      <c r="E1330" s="182">
        <v>80</v>
      </c>
      <c r="F1330" s="219" t="s">
        <v>3073</v>
      </c>
      <c r="G1330" s="206" t="str">
        <f t="shared" si="603"/>
        <v>67,6</v>
      </c>
      <c r="H1330" s="206" t="str">
        <f t="shared" si="604"/>
        <v>67,6</v>
      </c>
      <c r="I1330" s="206">
        <f t="shared" si="611"/>
        <v>70.599999999999994</v>
      </c>
      <c r="J1330" s="216"/>
      <c r="K1330" s="207">
        <f t="shared" si="605"/>
        <v>1056.5</v>
      </c>
      <c r="L1330" s="214">
        <f t="shared" si="606"/>
        <v>1057</v>
      </c>
      <c r="M1330" s="209">
        <v>1</v>
      </c>
      <c r="N1330" s="210">
        <v>60</v>
      </c>
      <c r="O1330" s="211">
        <f t="shared" si="607"/>
        <v>1117</v>
      </c>
      <c r="P1330" s="212">
        <f t="shared" si="608"/>
        <v>1117</v>
      </c>
      <c r="Q1330" s="180"/>
      <c r="R1330" s="180"/>
      <c r="S1330" s="184">
        <v>16</v>
      </c>
      <c r="T1330" s="184">
        <v>25</v>
      </c>
      <c r="U1330" s="184">
        <f t="shared" si="609"/>
        <v>124</v>
      </c>
      <c r="V1330" s="204">
        <f t="shared" si="610"/>
        <v>165</v>
      </c>
    </row>
    <row r="1331" spans="1:35" ht="12">
      <c r="A1331" s="180" t="str">
        <f t="shared" si="602"/>
        <v>LW3412080Drewnopodobne</v>
      </c>
      <c r="B1331" s="217" t="s">
        <v>1746</v>
      </c>
      <c r="C1331" s="168" t="s">
        <v>432</v>
      </c>
      <c r="D1331" s="204">
        <v>120</v>
      </c>
      <c r="E1331" s="182">
        <v>80</v>
      </c>
      <c r="F1331" s="219" t="s">
        <v>3074</v>
      </c>
      <c r="G1331" s="206" t="str">
        <f t="shared" si="603"/>
        <v>66,16</v>
      </c>
      <c r="H1331" s="206" t="str">
        <f t="shared" si="604"/>
        <v>66,16</v>
      </c>
      <c r="I1331" s="206">
        <f t="shared" si="611"/>
        <v>69.16</v>
      </c>
      <c r="J1331" s="216"/>
      <c r="K1331" s="207">
        <f t="shared" si="605"/>
        <v>1224.5</v>
      </c>
      <c r="L1331" s="214">
        <f t="shared" si="606"/>
        <v>1225</v>
      </c>
      <c r="M1331" s="209">
        <v>1</v>
      </c>
      <c r="N1331" s="210">
        <v>60</v>
      </c>
      <c r="O1331" s="211">
        <f t="shared" si="607"/>
        <v>1285</v>
      </c>
      <c r="P1331" s="212">
        <f t="shared" si="608"/>
        <v>1285</v>
      </c>
      <c r="Q1331" s="180"/>
      <c r="R1331" s="180"/>
      <c r="S1331" s="184">
        <v>16</v>
      </c>
      <c r="T1331" s="184">
        <v>25</v>
      </c>
      <c r="U1331" s="184">
        <f t="shared" si="609"/>
        <v>124</v>
      </c>
      <c r="V1331" s="204">
        <f t="shared" si="610"/>
        <v>165</v>
      </c>
    </row>
    <row r="1332" spans="1:35" ht="12">
      <c r="A1332" s="180" t="str">
        <f t="shared" si="602"/>
        <v>LW3512080Drewnopodobne</v>
      </c>
      <c r="B1332" s="217" t="s">
        <v>1747</v>
      </c>
      <c r="C1332" s="168" t="s">
        <v>432</v>
      </c>
      <c r="D1332" s="204">
        <v>120</v>
      </c>
      <c r="E1332" s="182">
        <v>80</v>
      </c>
      <c r="F1332" s="219" t="s">
        <v>3075</v>
      </c>
      <c r="G1332" s="206" t="str">
        <f t="shared" si="603"/>
        <v>59,16</v>
      </c>
      <c r="H1332" s="206" t="str">
        <f t="shared" si="604"/>
        <v>59,16</v>
      </c>
      <c r="I1332" s="206">
        <f t="shared" si="611"/>
        <v>62.16</v>
      </c>
      <c r="J1332" s="216"/>
      <c r="K1332" s="207">
        <f t="shared" si="605"/>
        <v>858.5</v>
      </c>
      <c r="L1332" s="214">
        <f t="shared" si="606"/>
        <v>859</v>
      </c>
      <c r="M1332" s="209">
        <v>1</v>
      </c>
      <c r="N1332" s="210">
        <v>60</v>
      </c>
      <c r="O1332" s="211">
        <f t="shared" si="607"/>
        <v>919</v>
      </c>
      <c r="P1332" s="212">
        <f t="shared" si="608"/>
        <v>919</v>
      </c>
      <c r="Q1332" s="180"/>
      <c r="R1332" s="180"/>
      <c r="S1332" s="184">
        <v>16</v>
      </c>
      <c r="T1332" s="184">
        <v>25</v>
      </c>
      <c r="U1332" s="184">
        <f t="shared" si="609"/>
        <v>124</v>
      </c>
      <c r="V1332" s="204">
        <f t="shared" si="610"/>
        <v>165</v>
      </c>
    </row>
    <row r="1333" spans="1:35" ht="12">
      <c r="A1333" s="180" t="str">
        <f t="shared" si="602"/>
        <v>LW3612080Drewnopodobne</v>
      </c>
      <c r="B1333" s="217" t="s">
        <v>1748</v>
      </c>
      <c r="C1333" s="168" t="s">
        <v>432</v>
      </c>
      <c r="D1333" s="204">
        <v>120</v>
      </c>
      <c r="E1333" s="182">
        <v>80</v>
      </c>
      <c r="F1333" s="219" t="s">
        <v>3076</v>
      </c>
      <c r="G1333" s="206" t="str">
        <f t="shared" si="603"/>
        <v>61,77</v>
      </c>
      <c r="H1333" s="206" t="str">
        <f t="shared" si="604"/>
        <v>61,77</v>
      </c>
      <c r="I1333" s="206">
        <f t="shared" si="611"/>
        <v>64.77000000000001</v>
      </c>
      <c r="J1333" s="216"/>
      <c r="K1333" s="207">
        <f t="shared" si="605"/>
        <v>1001.5</v>
      </c>
      <c r="L1333" s="214">
        <f t="shared" si="606"/>
        <v>1002</v>
      </c>
      <c r="M1333" s="209">
        <v>1</v>
      </c>
      <c r="N1333" s="210">
        <v>60</v>
      </c>
      <c r="O1333" s="211">
        <f t="shared" si="607"/>
        <v>1062</v>
      </c>
      <c r="P1333" s="212">
        <f t="shared" si="608"/>
        <v>1062</v>
      </c>
      <c r="Q1333" s="180"/>
      <c r="R1333" s="180"/>
      <c r="S1333" s="184">
        <v>16</v>
      </c>
      <c r="T1333" s="184">
        <v>25</v>
      </c>
      <c r="U1333" s="184">
        <f t="shared" si="609"/>
        <v>124</v>
      </c>
      <c r="V1333" s="204">
        <f t="shared" si="610"/>
        <v>165</v>
      </c>
    </row>
    <row r="1334" spans="1:35" ht="12">
      <c r="A1334" s="180" t="str">
        <f t="shared" si="602"/>
        <v>LW3712080Drewnopodobne</v>
      </c>
      <c r="B1334" s="217" t="s">
        <v>1907</v>
      </c>
      <c r="C1334" s="168" t="s">
        <v>432</v>
      </c>
      <c r="D1334" s="204">
        <v>120</v>
      </c>
      <c r="E1334" s="182">
        <v>80</v>
      </c>
      <c r="F1334" s="219" t="s">
        <v>3077</v>
      </c>
      <c r="G1334" s="206" t="str">
        <f t="shared" si="603"/>
        <v>59,94</v>
      </c>
      <c r="H1334" s="206" t="str">
        <f t="shared" si="604"/>
        <v>59,94</v>
      </c>
      <c r="I1334" s="206">
        <f t="shared" si="611"/>
        <v>62.94</v>
      </c>
      <c r="J1334" s="216"/>
      <c r="K1334" s="207">
        <f t="shared" si="605"/>
        <v>799.5</v>
      </c>
      <c r="L1334" s="214">
        <f t="shared" si="606"/>
        <v>800</v>
      </c>
      <c r="M1334" s="209">
        <v>1</v>
      </c>
      <c r="N1334" s="210">
        <v>60</v>
      </c>
      <c r="O1334" s="211">
        <f t="shared" si="607"/>
        <v>860</v>
      </c>
      <c r="P1334" s="212">
        <f t="shared" si="608"/>
        <v>860</v>
      </c>
      <c r="Q1334" s="180"/>
      <c r="R1334" s="180"/>
      <c r="S1334" s="184">
        <v>16</v>
      </c>
      <c r="T1334" s="184">
        <v>25</v>
      </c>
      <c r="U1334" s="184">
        <f t="shared" si="609"/>
        <v>124</v>
      </c>
      <c r="V1334" s="204">
        <f t="shared" si="610"/>
        <v>165</v>
      </c>
    </row>
    <row r="1335" spans="1:35" s="199" customFormat="1" ht="12">
      <c r="A1335" s="180" t="str">
        <f t="shared" si="602"/>
        <v>LW3812080Drewnopodobne</v>
      </c>
      <c r="B1335" s="217" t="s">
        <v>1978</v>
      </c>
      <c r="C1335" s="168" t="s">
        <v>432</v>
      </c>
      <c r="D1335" s="204">
        <v>120</v>
      </c>
      <c r="E1335" s="182">
        <v>80</v>
      </c>
      <c r="F1335" s="219" t="s">
        <v>3060</v>
      </c>
      <c r="G1335" s="206" t="str">
        <f t="shared" si="603"/>
        <v>59,2</v>
      </c>
      <c r="H1335" s="206" t="str">
        <f t="shared" si="604"/>
        <v>59,2</v>
      </c>
      <c r="I1335" s="206">
        <f t="shared" si="611"/>
        <v>62.2</v>
      </c>
      <c r="J1335" s="216"/>
      <c r="K1335" s="207">
        <f t="shared" si="605"/>
        <v>922.5</v>
      </c>
      <c r="L1335" s="214">
        <f t="shared" si="606"/>
        <v>923</v>
      </c>
      <c r="M1335" s="209">
        <v>1</v>
      </c>
      <c r="N1335" s="210">
        <v>60</v>
      </c>
      <c r="O1335" s="211">
        <f t="shared" si="607"/>
        <v>983</v>
      </c>
      <c r="P1335" s="212">
        <f t="shared" si="608"/>
        <v>983</v>
      </c>
      <c r="Q1335" s="180"/>
      <c r="R1335" s="180"/>
      <c r="S1335" s="184">
        <v>16</v>
      </c>
      <c r="T1335" s="184">
        <v>25</v>
      </c>
      <c r="U1335" s="184">
        <f t="shared" si="609"/>
        <v>124</v>
      </c>
      <c r="V1335" s="204">
        <f t="shared" si="610"/>
        <v>165</v>
      </c>
    </row>
    <row r="1336" spans="1:35" ht="12">
      <c r="A1336" s="221" t="str">
        <f t="shared" ref="A1336:A1372" si="612">CONCATENATE(B1336,D1336,E1336,C1336)</f>
        <v>LW duble 1 13050Podstawowy</v>
      </c>
      <c r="B1336" s="203" t="s">
        <v>90</v>
      </c>
      <c r="C1336" s="168" t="s">
        <v>431</v>
      </c>
      <c r="D1336" s="204">
        <v>130</v>
      </c>
      <c r="E1336" s="182">
        <v>50</v>
      </c>
      <c r="F1336" s="219" t="s">
        <v>79</v>
      </c>
      <c r="G1336" s="206" t="str">
        <f t="shared" ref="G1336:G1372" si="613">LEFT(F1336,FIND("kg",F1336)-2)</f>
        <v>41,48</v>
      </c>
      <c r="H1336" s="206" t="str">
        <f t="shared" ref="H1336:H1372" si="614">MID(G1336,1,5)</f>
        <v>41,48</v>
      </c>
      <c r="I1336" s="206">
        <f t="shared" ref="I1336:I1372" si="615">H1336+3</f>
        <v>44.48</v>
      </c>
      <c r="J1336" s="219" t="s">
        <v>3212</v>
      </c>
      <c r="K1336" s="207" t="str">
        <f t="shared" ref="K1336:K1372" si="616">LEFT(J1336,FIND("zł",J1336)-2)</f>
        <v>687,97</v>
      </c>
      <c r="L1336" s="208">
        <f t="shared" ref="L1336:L1372" si="617">ROUNDUP(K1336,0)</f>
        <v>688</v>
      </c>
      <c r="M1336" s="209">
        <v>1.25</v>
      </c>
      <c r="N1336" s="210">
        <v>60</v>
      </c>
      <c r="O1336" s="211">
        <f t="shared" ref="O1336:O1372" si="618">L1336*M1336+N1336</f>
        <v>920</v>
      </c>
      <c r="P1336" s="212">
        <f>INT(O1336)</f>
        <v>920</v>
      </c>
      <c r="Q1336" s="180"/>
      <c r="R1336" s="180"/>
      <c r="S1336" s="184">
        <v>16</v>
      </c>
      <c r="T1336" s="184">
        <v>14</v>
      </c>
      <c r="U1336" s="184">
        <f t="shared" ref="U1336:U1372" si="619">IF(I1336&lt;=$AA$6,$AB$5,IF(I1336&lt;=$AA$16,$AB$7,IF(I1336&lt;=$AA$18,$AB$17,IF(I1336&lt;=$AA$20,AB$19,$AB$21))))</f>
        <v>79</v>
      </c>
      <c r="V1336" s="204">
        <f t="shared" ref="V1336:V1372" si="620">SUM(S1336:U1336)</f>
        <v>109</v>
      </c>
      <c r="Y1336" s="199"/>
      <c r="Z1336" s="199"/>
      <c r="AA1336" s="201"/>
      <c r="AB1336" s="202"/>
      <c r="AC1336" s="199"/>
      <c r="AD1336" s="202"/>
      <c r="AE1336" s="199"/>
      <c r="AF1336" s="199"/>
      <c r="AG1336" s="199"/>
      <c r="AH1336" s="199"/>
      <c r="AI1336" s="199"/>
    </row>
    <row r="1337" spans="1:35" ht="12">
      <c r="A1337" s="180" t="str">
        <f t="shared" si="612"/>
        <v>LW duble 213050Podstawowy</v>
      </c>
      <c r="B1337" s="203" t="s">
        <v>1749</v>
      </c>
      <c r="C1337" s="168" t="s">
        <v>431</v>
      </c>
      <c r="D1337" s="204">
        <v>130</v>
      </c>
      <c r="E1337" s="182">
        <v>50</v>
      </c>
      <c r="F1337" s="219" t="s">
        <v>3146</v>
      </c>
      <c r="G1337" s="206" t="str">
        <f t="shared" si="613"/>
        <v>40,6</v>
      </c>
      <c r="H1337" s="206" t="str">
        <f t="shared" si="614"/>
        <v>40,6</v>
      </c>
      <c r="I1337" s="206">
        <f t="shared" si="615"/>
        <v>43.6</v>
      </c>
      <c r="J1337" s="219" t="s">
        <v>3213</v>
      </c>
      <c r="K1337" s="207" t="str">
        <f t="shared" si="616"/>
        <v>790,45</v>
      </c>
      <c r="L1337" s="208">
        <f t="shared" si="617"/>
        <v>791</v>
      </c>
      <c r="M1337" s="209">
        <v>1</v>
      </c>
      <c r="N1337" s="210">
        <v>60</v>
      </c>
      <c r="O1337" s="211">
        <f t="shared" si="618"/>
        <v>851</v>
      </c>
      <c r="P1337" s="212">
        <f t="shared" ref="P1337:P1372" si="621">INT(O1337)</f>
        <v>851</v>
      </c>
      <c r="Q1337" s="180"/>
      <c r="R1337" s="180"/>
      <c r="S1337" s="184">
        <v>16</v>
      </c>
      <c r="T1337" s="184">
        <v>14</v>
      </c>
      <c r="U1337" s="184">
        <f t="shared" si="619"/>
        <v>79</v>
      </c>
      <c r="V1337" s="204">
        <f t="shared" si="620"/>
        <v>109</v>
      </c>
      <c r="Y1337" s="199"/>
      <c r="Z1337" s="199"/>
      <c r="AA1337" s="201"/>
      <c r="AB1337" s="202"/>
      <c r="AC1337" s="199"/>
      <c r="AD1337" s="199"/>
      <c r="AE1337" s="199"/>
      <c r="AF1337" s="199"/>
      <c r="AG1337" s="199"/>
      <c r="AH1337" s="199"/>
      <c r="AI1337" s="199"/>
    </row>
    <row r="1338" spans="1:35" ht="12">
      <c r="A1338" s="180" t="str">
        <f t="shared" si="612"/>
        <v>LW duble 313050Podstawowy</v>
      </c>
      <c r="B1338" s="203" t="s">
        <v>1750</v>
      </c>
      <c r="C1338" s="168" t="s">
        <v>431</v>
      </c>
      <c r="D1338" s="204">
        <v>130</v>
      </c>
      <c r="E1338" s="182">
        <v>50</v>
      </c>
      <c r="F1338" s="219" t="s">
        <v>3147</v>
      </c>
      <c r="G1338" s="206" t="str">
        <f t="shared" si="613"/>
        <v>46,17</v>
      </c>
      <c r="H1338" s="206" t="str">
        <f t="shared" si="614"/>
        <v>46,17</v>
      </c>
      <c r="I1338" s="206">
        <f t="shared" si="615"/>
        <v>49.17</v>
      </c>
      <c r="J1338" s="219" t="s">
        <v>3214</v>
      </c>
      <c r="K1338" s="207" t="str">
        <f t="shared" si="616"/>
        <v>1004,09</v>
      </c>
      <c r="L1338" s="208">
        <f t="shared" si="617"/>
        <v>1005</v>
      </c>
      <c r="M1338" s="209">
        <v>1</v>
      </c>
      <c r="N1338" s="210">
        <v>60</v>
      </c>
      <c r="O1338" s="211">
        <f t="shared" si="618"/>
        <v>1065</v>
      </c>
      <c r="P1338" s="212">
        <f t="shared" si="621"/>
        <v>1065</v>
      </c>
      <c r="Q1338" s="180"/>
      <c r="R1338" s="180"/>
      <c r="S1338" s="184">
        <v>16</v>
      </c>
      <c r="T1338" s="184">
        <v>25</v>
      </c>
      <c r="U1338" s="184">
        <f t="shared" si="619"/>
        <v>79</v>
      </c>
      <c r="V1338" s="204">
        <f t="shared" si="620"/>
        <v>120</v>
      </c>
      <c r="Y1338" s="199"/>
      <c r="Z1338" s="199"/>
      <c r="AA1338" s="201"/>
      <c r="AB1338" s="202"/>
      <c r="AC1338" s="199"/>
      <c r="AD1338" s="199"/>
      <c r="AE1338" s="199"/>
      <c r="AF1338" s="199"/>
      <c r="AG1338" s="199"/>
      <c r="AH1338" s="199"/>
      <c r="AI1338" s="199"/>
    </row>
    <row r="1339" spans="1:35" ht="12">
      <c r="A1339" s="180" t="str">
        <f t="shared" si="612"/>
        <v>LW1 13050Podstawowy</v>
      </c>
      <c r="B1339" s="203" t="s">
        <v>93</v>
      </c>
      <c r="C1339" s="168" t="s">
        <v>431</v>
      </c>
      <c r="D1339" s="204">
        <v>130</v>
      </c>
      <c r="E1339" s="182">
        <v>50</v>
      </c>
      <c r="F1339" s="219" t="s">
        <v>0</v>
      </c>
      <c r="G1339" s="206" t="str">
        <f t="shared" si="613"/>
        <v>29,99</v>
      </c>
      <c r="H1339" s="206" t="str">
        <f t="shared" si="614"/>
        <v>29,99</v>
      </c>
      <c r="I1339" s="206">
        <f t="shared" si="615"/>
        <v>32.989999999999995</v>
      </c>
      <c r="J1339" s="219" t="s">
        <v>3215</v>
      </c>
      <c r="K1339" s="207" t="str">
        <f t="shared" si="616"/>
        <v>439,57</v>
      </c>
      <c r="L1339" s="208">
        <f t="shared" si="617"/>
        <v>440</v>
      </c>
      <c r="M1339" s="209">
        <v>1</v>
      </c>
      <c r="N1339" s="210">
        <v>60</v>
      </c>
      <c r="O1339" s="211">
        <f t="shared" si="618"/>
        <v>500</v>
      </c>
      <c r="P1339" s="212">
        <f t="shared" si="621"/>
        <v>500</v>
      </c>
      <c r="Q1339" s="180"/>
      <c r="R1339" s="180"/>
      <c r="S1339" s="184">
        <v>16</v>
      </c>
      <c r="T1339" s="184">
        <v>25</v>
      </c>
      <c r="U1339" s="184">
        <f t="shared" si="619"/>
        <v>69</v>
      </c>
      <c r="V1339" s="204">
        <f t="shared" si="620"/>
        <v>110</v>
      </c>
      <c r="Y1339" s="199"/>
      <c r="Z1339" s="199"/>
      <c r="AA1339" s="201"/>
      <c r="AB1339" s="202"/>
      <c r="AC1339" s="199"/>
      <c r="AD1339" s="199"/>
      <c r="AE1339" s="199"/>
      <c r="AF1339" s="199"/>
      <c r="AG1339" s="199"/>
      <c r="AH1339" s="199"/>
      <c r="AI1339" s="199"/>
    </row>
    <row r="1340" spans="1:35" ht="12">
      <c r="A1340" s="180" t="str">
        <f t="shared" si="612"/>
        <v>LW2 13050Podstawowy</v>
      </c>
      <c r="B1340" s="203" t="s">
        <v>104</v>
      </c>
      <c r="C1340" s="168" t="s">
        <v>431</v>
      </c>
      <c r="D1340" s="204">
        <v>130</v>
      </c>
      <c r="E1340" s="182">
        <v>50</v>
      </c>
      <c r="F1340" s="219" t="s">
        <v>3148</v>
      </c>
      <c r="G1340" s="206" t="str">
        <f t="shared" si="613"/>
        <v>31,46</v>
      </c>
      <c r="H1340" s="206" t="str">
        <f t="shared" si="614"/>
        <v>31,46</v>
      </c>
      <c r="I1340" s="206">
        <f t="shared" si="615"/>
        <v>34.46</v>
      </c>
      <c r="J1340" s="219" t="s">
        <v>3216</v>
      </c>
      <c r="K1340" s="207" t="str">
        <f t="shared" si="616"/>
        <v>487,51</v>
      </c>
      <c r="L1340" s="208">
        <f t="shared" si="617"/>
        <v>488</v>
      </c>
      <c r="M1340" s="209">
        <v>1</v>
      </c>
      <c r="N1340" s="210">
        <v>60</v>
      </c>
      <c r="O1340" s="211">
        <f t="shared" si="618"/>
        <v>548</v>
      </c>
      <c r="P1340" s="212">
        <f t="shared" si="621"/>
        <v>548</v>
      </c>
      <c r="Q1340" s="180"/>
      <c r="R1340" s="180"/>
      <c r="S1340" s="184">
        <v>16</v>
      </c>
      <c r="T1340" s="184">
        <v>25</v>
      </c>
      <c r="U1340" s="184">
        <f t="shared" si="619"/>
        <v>69</v>
      </c>
      <c r="V1340" s="204">
        <f t="shared" si="620"/>
        <v>110</v>
      </c>
      <c r="Y1340" s="199"/>
      <c r="Z1340" s="199"/>
      <c r="AA1340" s="199"/>
      <c r="AB1340" s="199"/>
      <c r="AC1340" s="199"/>
      <c r="AD1340" s="199"/>
      <c r="AE1340" s="199"/>
      <c r="AF1340" s="199"/>
      <c r="AG1340" s="199"/>
      <c r="AH1340" s="199"/>
      <c r="AI1340" s="199"/>
    </row>
    <row r="1341" spans="1:35" ht="12">
      <c r="A1341" s="180" t="str">
        <f t="shared" si="612"/>
        <v>LW3 13050Podstawowy</v>
      </c>
      <c r="B1341" s="203" t="s">
        <v>106</v>
      </c>
      <c r="C1341" s="168" t="s">
        <v>431</v>
      </c>
      <c r="D1341" s="204">
        <v>130</v>
      </c>
      <c r="E1341" s="182">
        <v>50</v>
      </c>
      <c r="F1341" s="219" t="s">
        <v>3149</v>
      </c>
      <c r="G1341" s="206" t="str">
        <f t="shared" si="613"/>
        <v>31,28</v>
      </c>
      <c r="H1341" s="206" t="str">
        <f t="shared" si="614"/>
        <v>31,28</v>
      </c>
      <c r="I1341" s="206">
        <f t="shared" si="615"/>
        <v>34.28</v>
      </c>
      <c r="J1341" s="219" t="s">
        <v>3217</v>
      </c>
      <c r="K1341" s="207" t="str">
        <f t="shared" si="616"/>
        <v>499,62</v>
      </c>
      <c r="L1341" s="208">
        <f t="shared" si="617"/>
        <v>500</v>
      </c>
      <c r="M1341" s="209">
        <v>1.08</v>
      </c>
      <c r="N1341" s="210">
        <v>60</v>
      </c>
      <c r="O1341" s="211">
        <f t="shared" si="618"/>
        <v>600</v>
      </c>
      <c r="P1341" s="212">
        <f t="shared" si="621"/>
        <v>600</v>
      </c>
      <c r="Q1341" s="180"/>
      <c r="R1341" s="180"/>
      <c r="S1341" s="184">
        <v>16</v>
      </c>
      <c r="T1341" s="184">
        <v>25</v>
      </c>
      <c r="U1341" s="184">
        <f t="shared" si="619"/>
        <v>69</v>
      </c>
      <c r="V1341" s="204">
        <f t="shared" si="620"/>
        <v>110</v>
      </c>
      <c r="Y1341" s="199"/>
      <c r="Z1341" s="199"/>
      <c r="AA1341" s="199"/>
      <c r="AB1341" s="199"/>
      <c r="AC1341" s="199"/>
      <c r="AD1341" s="199"/>
      <c r="AE1341" s="199"/>
      <c r="AF1341" s="199"/>
      <c r="AG1341" s="199"/>
      <c r="AH1341" s="199"/>
      <c r="AI1341" s="199"/>
    </row>
    <row r="1342" spans="1:35" ht="12">
      <c r="A1342" s="180" t="str">
        <f t="shared" si="612"/>
        <v>LW4 13050Podstawowy</v>
      </c>
      <c r="B1342" s="203" t="s">
        <v>107</v>
      </c>
      <c r="C1342" s="168" t="s">
        <v>431</v>
      </c>
      <c r="D1342" s="204">
        <v>130</v>
      </c>
      <c r="E1342" s="182">
        <v>50</v>
      </c>
      <c r="F1342" s="219" t="s">
        <v>3150</v>
      </c>
      <c r="G1342" s="206" t="str">
        <f t="shared" si="613"/>
        <v>35,06</v>
      </c>
      <c r="H1342" s="206" t="str">
        <f t="shared" si="614"/>
        <v>35,06</v>
      </c>
      <c r="I1342" s="206">
        <f t="shared" si="615"/>
        <v>38.06</v>
      </c>
      <c r="J1342" s="219" t="s">
        <v>3218</v>
      </c>
      <c r="K1342" s="207" t="str">
        <f t="shared" si="616"/>
        <v>576,63</v>
      </c>
      <c r="L1342" s="208">
        <f t="shared" si="617"/>
        <v>577</v>
      </c>
      <c r="M1342" s="209">
        <v>1</v>
      </c>
      <c r="N1342" s="210">
        <v>60</v>
      </c>
      <c r="O1342" s="211">
        <f t="shared" si="618"/>
        <v>637</v>
      </c>
      <c r="P1342" s="212">
        <f t="shared" si="621"/>
        <v>637</v>
      </c>
      <c r="Q1342" s="180"/>
      <c r="R1342" s="180"/>
      <c r="S1342" s="184">
        <v>16</v>
      </c>
      <c r="T1342" s="184">
        <v>25</v>
      </c>
      <c r="U1342" s="184">
        <f t="shared" si="619"/>
        <v>69</v>
      </c>
      <c r="V1342" s="204">
        <f t="shared" si="620"/>
        <v>110</v>
      </c>
      <c r="Y1342" s="199"/>
      <c r="Z1342" s="199"/>
      <c r="AA1342" s="199"/>
      <c r="AB1342" s="199"/>
      <c r="AC1342" s="199"/>
      <c r="AD1342" s="199"/>
      <c r="AE1342" s="199"/>
      <c r="AF1342" s="199"/>
      <c r="AG1342" s="199"/>
      <c r="AH1342" s="199"/>
      <c r="AI1342" s="199"/>
    </row>
    <row r="1343" spans="1:35" ht="12">
      <c r="A1343" s="180" t="str">
        <f t="shared" si="612"/>
        <v>LW5 13050Podstawowy</v>
      </c>
      <c r="B1343" s="203" t="s">
        <v>108</v>
      </c>
      <c r="C1343" s="168" t="s">
        <v>431</v>
      </c>
      <c r="D1343" s="204">
        <v>130</v>
      </c>
      <c r="E1343" s="182">
        <v>50</v>
      </c>
      <c r="F1343" s="219" t="s">
        <v>3151</v>
      </c>
      <c r="G1343" s="206" t="str">
        <f t="shared" si="613"/>
        <v>35,69</v>
      </c>
      <c r="H1343" s="206" t="str">
        <f t="shared" si="614"/>
        <v>35,69</v>
      </c>
      <c r="I1343" s="206">
        <f t="shared" si="615"/>
        <v>38.69</v>
      </c>
      <c r="J1343" s="219" t="s">
        <v>3219</v>
      </c>
      <c r="K1343" s="207" t="str">
        <f t="shared" si="616"/>
        <v>608,25</v>
      </c>
      <c r="L1343" s="208">
        <f t="shared" si="617"/>
        <v>609</v>
      </c>
      <c r="M1343" s="209">
        <v>1</v>
      </c>
      <c r="N1343" s="210">
        <v>60</v>
      </c>
      <c r="O1343" s="211">
        <f t="shared" si="618"/>
        <v>669</v>
      </c>
      <c r="P1343" s="212">
        <f t="shared" si="621"/>
        <v>669</v>
      </c>
      <c r="Q1343" s="180"/>
      <c r="R1343" s="180"/>
      <c r="S1343" s="184">
        <v>16</v>
      </c>
      <c r="T1343" s="184">
        <v>25</v>
      </c>
      <c r="U1343" s="184">
        <f t="shared" si="619"/>
        <v>69</v>
      </c>
      <c r="V1343" s="204">
        <f t="shared" si="620"/>
        <v>110</v>
      </c>
      <c r="Y1343" s="199"/>
      <c r="Z1343" s="199"/>
      <c r="AA1343" s="199"/>
      <c r="AB1343" s="199"/>
      <c r="AC1343" s="199"/>
      <c r="AD1343" s="199"/>
      <c r="AE1343" s="199"/>
      <c r="AF1343" s="199"/>
      <c r="AG1343" s="199"/>
      <c r="AH1343" s="199"/>
      <c r="AI1343" s="199"/>
    </row>
    <row r="1344" spans="1:35" ht="12">
      <c r="A1344" s="180" t="str">
        <f t="shared" si="612"/>
        <v>LW6 13050Podstawowy</v>
      </c>
      <c r="B1344" s="203" t="s">
        <v>109</v>
      </c>
      <c r="C1344" s="168" t="s">
        <v>431</v>
      </c>
      <c r="D1344" s="204">
        <v>130</v>
      </c>
      <c r="E1344" s="182">
        <v>50</v>
      </c>
      <c r="F1344" s="219" t="s">
        <v>2143</v>
      </c>
      <c r="G1344" s="206" t="str">
        <f t="shared" si="613"/>
        <v>38,5</v>
      </c>
      <c r="H1344" s="206" t="str">
        <f t="shared" si="614"/>
        <v>38,5</v>
      </c>
      <c r="I1344" s="206">
        <f t="shared" si="615"/>
        <v>41.5</v>
      </c>
      <c r="J1344" s="219" t="s">
        <v>3220</v>
      </c>
      <c r="K1344" s="207" t="str">
        <f t="shared" si="616"/>
        <v>670,28</v>
      </c>
      <c r="L1344" s="208">
        <f t="shared" si="617"/>
        <v>671</v>
      </c>
      <c r="M1344" s="209">
        <v>1</v>
      </c>
      <c r="N1344" s="210">
        <v>60</v>
      </c>
      <c r="O1344" s="211">
        <f t="shared" si="618"/>
        <v>731</v>
      </c>
      <c r="P1344" s="212">
        <f t="shared" si="621"/>
        <v>731</v>
      </c>
      <c r="Q1344" s="180"/>
      <c r="R1344" s="180"/>
      <c r="S1344" s="184">
        <v>16</v>
      </c>
      <c r="T1344" s="184">
        <v>25</v>
      </c>
      <c r="U1344" s="184">
        <f t="shared" si="619"/>
        <v>79</v>
      </c>
      <c r="V1344" s="204">
        <f t="shared" si="620"/>
        <v>120</v>
      </c>
    </row>
    <row r="1345" spans="1:29" ht="12">
      <c r="A1345" s="180" t="str">
        <f t="shared" si="612"/>
        <v>LW7 13050Podstawowy</v>
      </c>
      <c r="B1345" s="203" t="s">
        <v>110</v>
      </c>
      <c r="C1345" s="168" t="s">
        <v>431</v>
      </c>
      <c r="D1345" s="204">
        <v>130</v>
      </c>
      <c r="E1345" s="182">
        <v>50</v>
      </c>
      <c r="F1345" s="219" t="s">
        <v>3152</v>
      </c>
      <c r="G1345" s="206" t="str">
        <f t="shared" si="613"/>
        <v>33,91</v>
      </c>
      <c r="H1345" s="206" t="str">
        <f t="shared" si="614"/>
        <v>33,91</v>
      </c>
      <c r="I1345" s="206">
        <f t="shared" si="615"/>
        <v>36.909999999999997</v>
      </c>
      <c r="J1345" s="219" t="s">
        <v>3221</v>
      </c>
      <c r="K1345" s="207" t="str">
        <f t="shared" si="616"/>
        <v>572,45</v>
      </c>
      <c r="L1345" s="208">
        <f t="shared" si="617"/>
        <v>573</v>
      </c>
      <c r="M1345" s="209">
        <v>1</v>
      </c>
      <c r="N1345" s="210">
        <v>60</v>
      </c>
      <c r="O1345" s="211">
        <f t="shared" si="618"/>
        <v>633</v>
      </c>
      <c r="P1345" s="212">
        <f t="shared" si="621"/>
        <v>633</v>
      </c>
      <c r="Q1345" s="180"/>
      <c r="R1345" s="180"/>
      <c r="S1345" s="184">
        <v>16</v>
      </c>
      <c r="T1345" s="184">
        <v>25</v>
      </c>
      <c r="U1345" s="184">
        <f t="shared" si="619"/>
        <v>69</v>
      </c>
      <c r="V1345" s="204">
        <f t="shared" si="620"/>
        <v>110</v>
      </c>
    </row>
    <row r="1346" spans="1:29" ht="12">
      <c r="A1346" s="180" t="str">
        <f t="shared" si="612"/>
        <v>LW8 13050Podstawowy</v>
      </c>
      <c r="B1346" s="203" t="s">
        <v>111</v>
      </c>
      <c r="C1346" s="168" t="s">
        <v>431</v>
      </c>
      <c r="D1346" s="204">
        <v>130</v>
      </c>
      <c r="E1346" s="182">
        <v>50</v>
      </c>
      <c r="F1346" s="219" t="s">
        <v>3153</v>
      </c>
      <c r="G1346" s="206" t="str">
        <f t="shared" si="613"/>
        <v>36,73</v>
      </c>
      <c r="H1346" s="206" t="str">
        <f t="shared" si="614"/>
        <v>36,73</v>
      </c>
      <c r="I1346" s="206">
        <f t="shared" si="615"/>
        <v>39.729999999999997</v>
      </c>
      <c r="J1346" s="219" t="s">
        <v>3222</v>
      </c>
      <c r="K1346" s="207" t="str">
        <f t="shared" si="616"/>
        <v>634,55</v>
      </c>
      <c r="L1346" s="208">
        <f t="shared" si="617"/>
        <v>635</v>
      </c>
      <c r="M1346" s="209">
        <v>1</v>
      </c>
      <c r="N1346" s="210">
        <v>60</v>
      </c>
      <c r="O1346" s="211">
        <f t="shared" si="618"/>
        <v>695</v>
      </c>
      <c r="P1346" s="212">
        <f t="shared" si="621"/>
        <v>695</v>
      </c>
      <c r="Q1346" s="180"/>
      <c r="R1346" s="180"/>
      <c r="S1346" s="184">
        <v>16</v>
      </c>
      <c r="T1346" s="184">
        <v>25</v>
      </c>
      <c r="U1346" s="184">
        <f t="shared" si="619"/>
        <v>69</v>
      </c>
      <c r="V1346" s="204">
        <f t="shared" si="620"/>
        <v>110</v>
      </c>
    </row>
    <row r="1347" spans="1:29" ht="12">
      <c r="A1347" s="180" t="str">
        <f t="shared" si="612"/>
        <v>LW9 13050Podstawowy</v>
      </c>
      <c r="B1347" s="203" t="s">
        <v>112</v>
      </c>
      <c r="C1347" s="168" t="s">
        <v>431</v>
      </c>
      <c r="D1347" s="204">
        <v>130</v>
      </c>
      <c r="E1347" s="182">
        <v>50</v>
      </c>
      <c r="F1347" s="219" t="s">
        <v>3154</v>
      </c>
      <c r="G1347" s="206" t="str">
        <f t="shared" si="613"/>
        <v>36,94</v>
      </c>
      <c r="H1347" s="206" t="str">
        <f t="shared" si="614"/>
        <v>36,94</v>
      </c>
      <c r="I1347" s="206">
        <f t="shared" si="615"/>
        <v>39.94</v>
      </c>
      <c r="J1347" s="219" t="s">
        <v>3223</v>
      </c>
      <c r="K1347" s="207" t="str">
        <f t="shared" si="616"/>
        <v>682,47</v>
      </c>
      <c r="L1347" s="208">
        <f t="shared" si="617"/>
        <v>683</v>
      </c>
      <c r="M1347" s="209">
        <v>1</v>
      </c>
      <c r="N1347" s="210">
        <v>60</v>
      </c>
      <c r="O1347" s="211">
        <f t="shared" si="618"/>
        <v>743</v>
      </c>
      <c r="P1347" s="212">
        <f t="shared" si="621"/>
        <v>743</v>
      </c>
      <c r="Q1347" s="180"/>
      <c r="R1347" s="180"/>
      <c r="S1347" s="184">
        <v>16</v>
      </c>
      <c r="T1347" s="184">
        <v>25</v>
      </c>
      <c r="U1347" s="184">
        <f t="shared" si="619"/>
        <v>69</v>
      </c>
      <c r="V1347" s="204">
        <f t="shared" si="620"/>
        <v>110</v>
      </c>
    </row>
    <row r="1348" spans="1:29" ht="12">
      <c r="A1348" s="180" t="str">
        <f t="shared" si="612"/>
        <v>LW10 13050Podstawowy</v>
      </c>
      <c r="B1348" s="203" t="s">
        <v>94</v>
      </c>
      <c r="C1348" s="168" t="s">
        <v>431</v>
      </c>
      <c r="D1348" s="204">
        <v>130</v>
      </c>
      <c r="E1348" s="182">
        <v>50</v>
      </c>
      <c r="F1348" s="219" t="s">
        <v>3155</v>
      </c>
      <c r="G1348" s="206" t="str">
        <f t="shared" si="613"/>
        <v>39,76</v>
      </c>
      <c r="H1348" s="206" t="str">
        <f t="shared" si="614"/>
        <v>39,76</v>
      </c>
      <c r="I1348" s="206">
        <f t="shared" si="615"/>
        <v>42.76</v>
      </c>
      <c r="J1348" s="219" t="s">
        <v>3224</v>
      </c>
      <c r="K1348" s="207" t="str">
        <f t="shared" si="616"/>
        <v>744,47</v>
      </c>
      <c r="L1348" s="208">
        <f t="shared" si="617"/>
        <v>745</v>
      </c>
      <c r="M1348" s="209">
        <v>1</v>
      </c>
      <c r="N1348" s="210">
        <v>60</v>
      </c>
      <c r="O1348" s="211">
        <f t="shared" si="618"/>
        <v>805</v>
      </c>
      <c r="P1348" s="212">
        <f t="shared" si="621"/>
        <v>805</v>
      </c>
      <c r="Q1348" s="180"/>
      <c r="R1348" s="180"/>
      <c r="S1348" s="184">
        <v>16</v>
      </c>
      <c r="T1348" s="184">
        <v>25</v>
      </c>
      <c r="U1348" s="184">
        <f t="shared" si="619"/>
        <v>79</v>
      </c>
      <c r="V1348" s="204">
        <f t="shared" si="620"/>
        <v>120</v>
      </c>
      <c r="AA1348" s="192"/>
      <c r="AB1348" s="191"/>
    </row>
    <row r="1349" spans="1:29" ht="12">
      <c r="A1349" s="180" t="str">
        <f t="shared" si="612"/>
        <v>LW11 13050Podstawowy</v>
      </c>
      <c r="B1349" s="203" t="s">
        <v>95</v>
      </c>
      <c r="C1349" s="168" t="s">
        <v>431</v>
      </c>
      <c r="D1349" s="204">
        <v>130</v>
      </c>
      <c r="E1349" s="182">
        <v>50</v>
      </c>
      <c r="F1349" s="219" t="s">
        <v>3156</v>
      </c>
      <c r="G1349" s="206" t="str">
        <f t="shared" si="613"/>
        <v>39,4</v>
      </c>
      <c r="H1349" s="206" t="str">
        <f t="shared" si="614"/>
        <v>39,4</v>
      </c>
      <c r="I1349" s="206">
        <f t="shared" si="615"/>
        <v>42.4</v>
      </c>
      <c r="J1349" s="219" t="s">
        <v>3225</v>
      </c>
      <c r="K1349" s="207" t="str">
        <f t="shared" si="616"/>
        <v>618,69</v>
      </c>
      <c r="L1349" s="208">
        <f t="shared" si="617"/>
        <v>619</v>
      </c>
      <c r="M1349" s="209">
        <v>1</v>
      </c>
      <c r="N1349" s="210">
        <v>60</v>
      </c>
      <c r="O1349" s="211">
        <f t="shared" si="618"/>
        <v>679</v>
      </c>
      <c r="P1349" s="212">
        <f t="shared" si="621"/>
        <v>679</v>
      </c>
      <c r="Q1349" s="180"/>
      <c r="R1349" s="180"/>
      <c r="S1349" s="184">
        <v>16</v>
      </c>
      <c r="T1349" s="184">
        <v>25</v>
      </c>
      <c r="U1349" s="184">
        <f t="shared" si="619"/>
        <v>79</v>
      </c>
      <c r="V1349" s="204">
        <f t="shared" si="620"/>
        <v>120</v>
      </c>
      <c r="AA1349" s="192"/>
      <c r="AB1349" s="202"/>
      <c r="AC1349" s="199"/>
    </row>
    <row r="1350" spans="1:29" ht="12">
      <c r="A1350" s="180" t="str">
        <f t="shared" si="612"/>
        <v>LW12 13050Podstawowy</v>
      </c>
      <c r="B1350" s="203" t="s">
        <v>96</v>
      </c>
      <c r="C1350" s="168" t="s">
        <v>431</v>
      </c>
      <c r="D1350" s="204">
        <v>130</v>
      </c>
      <c r="E1350" s="182">
        <v>50</v>
      </c>
      <c r="F1350" s="219" t="s">
        <v>3157</v>
      </c>
      <c r="G1350" s="206" t="str">
        <f t="shared" si="613"/>
        <v>42,22</v>
      </c>
      <c r="H1350" s="206" t="str">
        <f t="shared" si="614"/>
        <v>42,22</v>
      </c>
      <c r="I1350" s="206">
        <f t="shared" si="615"/>
        <v>45.22</v>
      </c>
      <c r="J1350" s="219" t="s">
        <v>3226</v>
      </c>
      <c r="K1350" s="207" t="str">
        <f t="shared" si="616"/>
        <v>718,90</v>
      </c>
      <c r="L1350" s="208">
        <f t="shared" si="617"/>
        <v>719</v>
      </c>
      <c r="M1350" s="209">
        <v>1</v>
      </c>
      <c r="N1350" s="210">
        <v>60</v>
      </c>
      <c r="O1350" s="211">
        <f t="shared" si="618"/>
        <v>779</v>
      </c>
      <c r="P1350" s="212">
        <f t="shared" si="621"/>
        <v>779</v>
      </c>
      <c r="Q1350" s="180"/>
      <c r="R1350" s="180"/>
      <c r="S1350" s="184">
        <v>16</v>
      </c>
      <c r="T1350" s="184">
        <v>25</v>
      </c>
      <c r="U1350" s="184">
        <f t="shared" si="619"/>
        <v>79</v>
      </c>
      <c r="V1350" s="204">
        <f t="shared" si="620"/>
        <v>120</v>
      </c>
      <c r="AA1350" s="192"/>
      <c r="AB1350" s="202"/>
      <c r="AC1350" s="199"/>
    </row>
    <row r="1351" spans="1:29" ht="12">
      <c r="A1351" s="180" t="str">
        <f t="shared" si="612"/>
        <v>LW13 13050Podstawowy</v>
      </c>
      <c r="B1351" s="203" t="s">
        <v>97</v>
      </c>
      <c r="C1351" s="168" t="s">
        <v>431</v>
      </c>
      <c r="D1351" s="204">
        <v>130</v>
      </c>
      <c r="E1351" s="182">
        <v>50</v>
      </c>
      <c r="F1351" s="219" t="s">
        <v>3158</v>
      </c>
      <c r="G1351" s="206" t="str">
        <f t="shared" si="613"/>
        <v>41,69</v>
      </c>
      <c r="H1351" s="206" t="str">
        <f t="shared" si="614"/>
        <v>41,69</v>
      </c>
      <c r="I1351" s="206">
        <f t="shared" si="615"/>
        <v>44.69</v>
      </c>
      <c r="J1351" s="219" t="s">
        <v>3227</v>
      </c>
      <c r="K1351" s="207" t="str">
        <f t="shared" si="616"/>
        <v>722,25</v>
      </c>
      <c r="L1351" s="208">
        <f t="shared" si="617"/>
        <v>723</v>
      </c>
      <c r="M1351" s="209">
        <v>1</v>
      </c>
      <c r="N1351" s="210">
        <v>60</v>
      </c>
      <c r="O1351" s="211">
        <f t="shared" si="618"/>
        <v>783</v>
      </c>
      <c r="P1351" s="212">
        <f t="shared" si="621"/>
        <v>783</v>
      </c>
      <c r="Q1351" s="180"/>
      <c r="R1351" s="180"/>
      <c r="S1351" s="184">
        <v>16</v>
      </c>
      <c r="T1351" s="184">
        <v>25</v>
      </c>
      <c r="U1351" s="184">
        <f t="shared" si="619"/>
        <v>79</v>
      </c>
      <c r="V1351" s="204">
        <f t="shared" si="620"/>
        <v>120</v>
      </c>
      <c r="AA1351" s="192"/>
      <c r="AB1351" s="202"/>
      <c r="AC1351" s="199"/>
    </row>
    <row r="1352" spans="1:29" ht="12">
      <c r="A1352" s="180" t="str">
        <f t="shared" si="612"/>
        <v>LW14 13050Podstawowy</v>
      </c>
      <c r="B1352" s="203" t="s">
        <v>98</v>
      </c>
      <c r="C1352" s="168" t="s">
        <v>431</v>
      </c>
      <c r="D1352" s="204">
        <v>130</v>
      </c>
      <c r="E1352" s="182">
        <v>50</v>
      </c>
      <c r="F1352" s="219" t="s">
        <v>3159</v>
      </c>
      <c r="G1352" s="206" t="str">
        <f t="shared" si="613"/>
        <v>44,51</v>
      </c>
      <c r="H1352" s="206" t="str">
        <f t="shared" si="614"/>
        <v>44,51</v>
      </c>
      <c r="I1352" s="206">
        <f t="shared" si="615"/>
        <v>47.51</v>
      </c>
      <c r="J1352" s="219" t="s">
        <v>3228</v>
      </c>
      <c r="K1352" s="207" t="str">
        <f t="shared" si="616"/>
        <v>806,65</v>
      </c>
      <c r="L1352" s="208">
        <f t="shared" si="617"/>
        <v>807</v>
      </c>
      <c r="M1352" s="209">
        <v>1</v>
      </c>
      <c r="N1352" s="210">
        <v>60</v>
      </c>
      <c r="O1352" s="211">
        <f t="shared" si="618"/>
        <v>867</v>
      </c>
      <c r="P1352" s="212">
        <f t="shared" si="621"/>
        <v>867</v>
      </c>
      <c r="Q1352" s="180"/>
      <c r="R1352" s="180"/>
      <c r="S1352" s="184">
        <v>16</v>
      </c>
      <c r="T1352" s="184">
        <v>25</v>
      </c>
      <c r="U1352" s="184">
        <f t="shared" si="619"/>
        <v>79</v>
      </c>
      <c r="V1352" s="204">
        <f t="shared" si="620"/>
        <v>120</v>
      </c>
      <c r="AA1352" s="192"/>
      <c r="AB1352" s="202"/>
      <c r="AC1352" s="199"/>
    </row>
    <row r="1353" spans="1:29" ht="12">
      <c r="A1353" s="180" t="str">
        <f t="shared" si="612"/>
        <v>LW15 13050Podstawowy</v>
      </c>
      <c r="B1353" s="203" t="s">
        <v>99</v>
      </c>
      <c r="C1353" s="168" t="s">
        <v>431</v>
      </c>
      <c r="D1353" s="204">
        <v>130</v>
      </c>
      <c r="E1353" s="182">
        <v>50</v>
      </c>
      <c r="F1353" s="219" t="s">
        <v>3160</v>
      </c>
      <c r="G1353" s="206" t="str">
        <f t="shared" si="613"/>
        <v>38,64</v>
      </c>
      <c r="H1353" s="206" t="str">
        <f t="shared" si="614"/>
        <v>38,64</v>
      </c>
      <c r="I1353" s="206">
        <f t="shared" si="615"/>
        <v>41.64</v>
      </c>
      <c r="J1353" s="219" t="s">
        <v>3229</v>
      </c>
      <c r="K1353" s="207" t="str">
        <f t="shared" si="616"/>
        <v>582,16</v>
      </c>
      <c r="L1353" s="208">
        <f t="shared" si="617"/>
        <v>583</v>
      </c>
      <c r="M1353" s="209">
        <v>1</v>
      </c>
      <c r="N1353" s="210">
        <v>60</v>
      </c>
      <c r="O1353" s="211">
        <f t="shared" si="618"/>
        <v>643</v>
      </c>
      <c r="P1353" s="212">
        <f t="shared" si="621"/>
        <v>643</v>
      </c>
      <c r="Q1353" s="180"/>
      <c r="R1353" s="180"/>
      <c r="S1353" s="184">
        <v>16</v>
      </c>
      <c r="T1353" s="184">
        <v>25</v>
      </c>
      <c r="U1353" s="184">
        <f t="shared" si="619"/>
        <v>79</v>
      </c>
      <c r="V1353" s="204">
        <f t="shared" si="620"/>
        <v>120</v>
      </c>
      <c r="AA1353" s="192"/>
      <c r="AB1353" s="202"/>
      <c r="AC1353" s="199"/>
    </row>
    <row r="1354" spans="1:29" ht="12">
      <c r="A1354" s="180" t="str">
        <f t="shared" si="612"/>
        <v>LW16 13050Podstawowy</v>
      </c>
      <c r="B1354" s="203" t="s">
        <v>100</v>
      </c>
      <c r="C1354" s="168" t="s">
        <v>431</v>
      </c>
      <c r="D1354" s="204">
        <v>130</v>
      </c>
      <c r="E1354" s="182">
        <v>50</v>
      </c>
      <c r="F1354" s="219" t="s">
        <v>3161</v>
      </c>
      <c r="G1354" s="206" t="str">
        <f t="shared" si="613"/>
        <v>41,49</v>
      </c>
      <c r="H1354" s="206" t="str">
        <f t="shared" si="614"/>
        <v>41,49</v>
      </c>
      <c r="I1354" s="206">
        <f t="shared" si="615"/>
        <v>44.49</v>
      </c>
      <c r="J1354" s="219" t="s">
        <v>3230</v>
      </c>
      <c r="K1354" s="207" t="str">
        <f t="shared" si="616"/>
        <v>712,59</v>
      </c>
      <c r="L1354" s="208">
        <f t="shared" si="617"/>
        <v>713</v>
      </c>
      <c r="M1354" s="209">
        <v>1</v>
      </c>
      <c r="N1354" s="210">
        <v>60</v>
      </c>
      <c r="O1354" s="211">
        <f t="shared" si="618"/>
        <v>773</v>
      </c>
      <c r="P1354" s="212">
        <f t="shared" si="621"/>
        <v>773</v>
      </c>
      <c r="Q1354" s="180"/>
      <c r="R1354" s="180"/>
      <c r="S1354" s="184">
        <v>16</v>
      </c>
      <c r="T1354" s="184">
        <v>25</v>
      </c>
      <c r="U1354" s="184">
        <f t="shared" si="619"/>
        <v>79</v>
      </c>
      <c r="V1354" s="204">
        <f t="shared" si="620"/>
        <v>120</v>
      </c>
      <c r="AB1354" s="199"/>
      <c r="AC1354" s="199"/>
    </row>
    <row r="1355" spans="1:29" ht="12">
      <c r="A1355" s="180" t="str">
        <f t="shared" si="612"/>
        <v>LW17 13050Podstawowy</v>
      </c>
      <c r="B1355" s="203" t="s">
        <v>101</v>
      </c>
      <c r="C1355" s="168" t="s">
        <v>431</v>
      </c>
      <c r="D1355" s="204">
        <v>130</v>
      </c>
      <c r="E1355" s="182">
        <v>50</v>
      </c>
      <c r="F1355" s="219" t="s">
        <v>3162</v>
      </c>
      <c r="G1355" s="206" t="str">
        <f t="shared" si="613"/>
        <v>43,03</v>
      </c>
      <c r="H1355" s="206" t="str">
        <f t="shared" si="614"/>
        <v>43,03</v>
      </c>
      <c r="I1355" s="206">
        <f t="shared" si="615"/>
        <v>46.03</v>
      </c>
      <c r="J1355" s="219" t="s">
        <v>3231</v>
      </c>
      <c r="K1355" s="207" t="str">
        <f t="shared" si="616"/>
        <v>797,09</v>
      </c>
      <c r="L1355" s="208">
        <f t="shared" si="617"/>
        <v>798</v>
      </c>
      <c r="M1355" s="209">
        <v>1</v>
      </c>
      <c r="N1355" s="210">
        <v>60</v>
      </c>
      <c r="O1355" s="211">
        <f t="shared" si="618"/>
        <v>858</v>
      </c>
      <c r="P1355" s="212">
        <f t="shared" si="621"/>
        <v>858</v>
      </c>
      <c r="Q1355" s="180"/>
      <c r="R1355" s="180"/>
      <c r="S1355" s="184">
        <v>16</v>
      </c>
      <c r="T1355" s="184">
        <v>25</v>
      </c>
      <c r="U1355" s="184">
        <f t="shared" si="619"/>
        <v>79</v>
      </c>
      <c r="V1355" s="204">
        <f t="shared" si="620"/>
        <v>120</v>
      </c>
      <c r="AB1355" s="201"/>
      <c r="AC1355" s="199"/>
    </row>
    <row r="1356" spans="1:29" ht="11.25" customHeight="1">
      <c r="A1356" s="180" t="str">
        <f t="shared" si="612"/>
        <v>LW18 13050Podstawowy</v>
      </c>
      <c r="B1356" s="203" t="s">
        <v>102</v>
      </c>
      <c r="C1356" s="168" t="s">
        <v>431</v>
      </c>
      <c r="D1356" s="204">
        <v>130</v>
      </c>
      <c r="E1356" s="182">
        <v>50</v>
      </c>
      <c r="F1356" s="219" t="s">
        <v>3163</v>
      </c>
      <c r="G1356" s="206" t="str">
        <f t="shared" si="613"/>
        <v>45,85</v>
      </c>
      <c r="H1356" s="206" t="str">
        <f t="shared" si="614"/>
        <v>45,85</v>
      </c>
      <c r="I1356" s="206">
        <f t="shared" si="615"/>
        <v>48.85</v>
      </c>
      <c r="J1356" s="219" t="s">
        <v>3232</v>
      </c>
      <c r="K1356" s="207" t="str">
        <f t="shared" si="616"/>
        <v>846,35</v>
      </c>
      <c r="L1356" s="208">
        <f t="shared" si="617"/>
        <v>847</v>
      </c>
      <c r="M1356" s="209">
        <v>1</v>
      </c>
      <c r="N1356" s="210">
        <v>60</v>
      </c>
      <c r="O1356" s="211">
        <f t="shared" si="618"/>
        <v>907</v>
      </c>
      <c r="P1356" s="212">
        <f t="shared" si="621"/>
        <v>907</v>
      </c>
      <c r="Q1356" s="180"/>
      <c r="R1356" s="180"/>
      <c r="S1356" s="184">
        <v>16</v>
      </c>
      <c r="T1356" s="184">
        <v>25</v>
      </c>
      <c r="U1356" s="184">
        <f t="shared" si="619"/>
        <v>79</v>
      </c>
      <c r="V1356" s="204">
        <f t="shared" si="620"/>
        <v>120</v>
      </c>
    </row>
    <row r="1357" spans="1:29" ht="12">
      <c r="A1357" s="180" t="str">
        <f t="shared" si="612"/>
        <v>LW19 13050Podstawowy</v>
      </c>
      <c r="B1357" s="203" t="s">
        <v>103</v>
      </c>
      <c r="C1357" s="168" t="s">
        <v>431</v>
      </c>
      <c r="D1357" s="204">
        <v>130</v>
      </c>
      <c r="E1357" s="182">
        <v>50</v>
      </c>
      <c r="F1357" s="219" t="s">
        <v>10</v>
      </c>
      <c r="G1357" s="206" t="str">
        <f t="shared" si="613"/>
        <v>40,01</v>
      </c>
      <c r="H1357" s="206" t="str">
        <f t="shared" si="614"/>
        <v>40,01</v>
      </c>
      <c r="I1357" s="206">
        <f t="shared" si="615"/>
        <v>43.01</v>
      </c>
      <c r="J1357" s="219" t="s">
        <v>3233</v>
      </c>
      <c r="K1357" s="207" t="str">
        <f t="shared" si="616"/>
        <v>664,83</v>
      </c>
      <c r="L1357" s="208">
        <f t="shared" si="617"/>
        <v>665</v>
      </c>
      <c r="M1357" s="209">
        <v>1</v>
      </c>
      <c r="N1357" s="210">
        <v>60</v>
      </c>
      <c r="O1357" s="211">
        <f t="shared" si="618"/>
        <v>725</v>
      </c>
      <c r="P1357" s="212">
        <f t="shared" si="621"/>
        <v>725</v>
      </c>
      <c r="Q1357" s="180"/>
      <c r="R1357" s="180"/>
      <c r="S1357" s="184">
        <v>16</v>
      </c>
      <c r="T1357" s="184">
        <v>25</v>
      </c>
      <c r="U1357" s="184">
        <f t="shared" si="619"/>
        <v>79</v>
      </c>
      <c r="V1357" s="204">
        <f t="shared" si="620"/>
        <v>120</v>
      </c>
    </row>
    <row r="1358" spans="1:29" ht="12">
      <c r="A1358" s="180" t="str">
        <f t="shared" si="612"/>
        <v>LW20 13050Podstawowy</v>
      </c>
      <c r="B1358" s="203" t="s">
        <v>105</v>
      </c>
      <c r="C1358" s="168" t="s">
        <v>431</v>
      </c>
      <c r="D1358" s="204">
        <v>130</v>
      </c>
      <c r="E1358" s="182">
        <v>50</v>
      </c>
      <c r="F1358" s="219" t="s">
        <v>3164</v>
      </c>
      <c r="G1358" s="206" t="str">
        <f t="shared" si="613"/>
        <v>42,86</v>
      </c>
      <c r="H1358" s="206" t="str">
        <f t="shared" si="614"/>
        <v>42,86</v>
      </c>
      <c r="I1358" s="206">
        <f t="shared" si="615"/>
        <v>45.86</v>
      </c>
      <c r="J1358" s="219" t="s">
        <v>3234</v>
      </c>
      <c r="K1358" s="207" t="str">
        <f t="shared" si="616"/>
        <v>749,59</v>
      </c>
      <c r="L1358" s="208">
        <f t="shared" si="617"/>
        <v>750</v>
      </c>
      <c r="M1358" s="209">
        <v>1</v>
      </c>
      <c r="N1358" s="210">
        <v>60</v>
      </c>
      <c r="O1358" s="211">
        <f t="shared" si="618"/>
        <v>810</v>
      </c>
      <c r="P1358" s="212">
        <f t="shared" si="621"/>
        <v>810</v>
      </c>
      <c r="Q1358" s="180"/>
      <c r="R1358" s="180"/>
      <c r="S1358" s="184">
        <v>16</v>
      </c>
      <c r="T1358" s="184">
        <v>25</v>
      </c>
      <c r="U1358" s="184">
        <f t="shared" si="619"/>
        <v>79</v>
      </c>
      <c r="V1358" s="204">
        <f t="shared" si="620"/>
        <v>120</v>
      </c>
    </row>
    <row r="1359" spans="1:29" ht="12">
      <c r="A1359" s="180" t="str">
        <f t="shared" si="612"/>
        <v>LW2513050Podstawowy</v>
      </c>
      <c r="B1359" s="203" t="s">
        <v>559</v>
      </c>
      <c r="C1359" s="168" t="s">
        <v>431</v>
      </c>
      <c r="D1359" s="204">
        <v>130</v>
      </c>
      <c r="E1359" s="182">
        <v>50</v>
      </c>
      <c r="F1359" s="219" t="s">
        <v>3165</v>
      </c>
      <c r="G1359" s="206" t="str">
        <f t="shared" si="613"/>
        <v>32,25</v>
      </c>
      <c r="H1359" s="206" t="str">
        <f t="shared" si="614"/>
        <v>32,25</v>
      </c>
      <c r="I1359" s="206">
        <f t="shared" si="615"/>
        <v>35.25</v>
      </c>
      <c r="J1359" s="219" t="s">
        <v>3235</v>
      </c>
      <c r="K1359" s="207" t="str">
        <f t="shared" si="616"/>
        <v>586,40</v>
      </c>
      <c r="L1359" s="208">
        <f t="shared" si="617"/>
        <v>587</v>
      </c>
      <c r="M1359" s="209">
        <v>1</v>
      </c>
      <c r="N1359" s="210">
        <v>60</v>
      </c>
      <c r="O1359" s="211">
        <f t="shared" si="618"/>
        <v>647</v>
      </c>
      <c r="P1359" s="212">
        <f t="shared" si="621"/>
        <v>647</v>
      </c>
      <c r="Q1359" s="180"/>
      <c r="R1359" s="180"/>
      <c r="S1359" s="184">
        <v>16</v>
      </c>
      <c r="T1359" s="184">
        <v>25</v>
      </c>
      <c r="U1359" s="184">
        <f t="shared" si="619"/>
        <v>69</v>
      </c>
      <c r="V1359" s="204">
        <f t="shared" si="620"/>
        <v>110</v>
      </c>
    </row>
    <row r="1360" spans="1:29" ht="12">
      <c r="A1360" s="180" t="str">
        <f t="shared" si="612"/>
        <v>LW2613050Podstawowy</v>
      </c>
      <c r="B1360" s="203" t="s">
        <v>560</v>
      </c>
      <c r="C1360" s="168" t="s">
        <v>431</v>
      </c>
      <c r="D1360" s="204">
        <v>130</v>
      </c>
      <c r="E1360" s="182">
        <v>50</v>
      </c>
      <c r="F1360" s="219" t="s">
        <v>1923</v>
      </c>
      <c r="G1360" s="206" t="str">
        <f t="shared" si="613"/>
        <v>35,09</v>
      </c>
      <c r="H1360" s="206" t="str">
        <f t="shared" si="614"/>
        <v>35,09</v>
      </c>
      <c r="I1360" s="206">
        <f t="shared" si="615"/>
        <v>38.090000000000003</v>
      </c>
      <c r="J1360" s="219" t="s">
        <v>3236</v>
      </c>
      <c r="K1360" s="207" t="str">
        <f t="shared" si="616"/>
        <v>702,11</v>
      </c>
      <c r="L1360" s="208">
        <f t="shared" si="617"/>
        <v>703</v>
      </c>
      <c r="M1360" s="209">
        <v>1</v>
      </c>
      <c r="N1360" s="210">
        <v>60</v>
      </c>
      <c r="O1360" s="211">
        <f t="shared" si="618"/>
        <v>763</v>
      </c>
      <c r="P1360" s="212">
        <f t="shared" si="621"/>
        <v>763</v>
      </c>
      <c r="Q1360" s="180"/>
      <c r="R1360" s="180"/>
      <c r="S1360" s="184">
        <v>16</v>
      </c>
      <c r="T1360" s="184">
        <v>25</v>
      </c>
      <c r="U1360" s="184">
        <f t="shared" si="619"/>
        <v>69</v>
      </c>
      <c r="V1360" s="204">
        <f t="shared" si="620"/>
        <v>110</v>
      </c>
    </row>
    <row r="1361" spans="1:22" ht="12">
      <c r="A1361" s="180" t="str">
        <f t="shared" si="612"/>
        <v>LW2713050Podstawowy</v>
      </c>
      <c r="B1361" s="203" t="s">
        <v>1738</v>
      </c>
      <c r="C1361" s="168" t="s">
        <v>431</v>
      </c>
      <c r="D1361" s="204">
        <v>130</v>
      </c>
      <c r="E1361" s="182">
        <v>50</v>
      </c>
      <c r="F1361" s="219" t="s">
        <v>3166</v>
      </c>
      <c r="G1361" s="206" t="str">
        <f t="shared" si="613"/>
        <v>35,63</v>
      </c>
      <c r="H1361" s="206" t="str">
        <f t="shared" si="614"/>
        <v>35,63</v>
      </c>
      <c r="I1361" s="206">
        <f t="shared" si="615"/>
        <v>38.630000000000003</v>
      </c>
      <c r="J1361" s="219" t="s">
        <v>3237</v>
      </c>
      <c r="K1361" s="207" t="str">
        <f t="shared" si="616"/>
        <v>674,36</v>
      </c>
      <c r="L1361" s="208">
        <f t="shared" si="617"/>
        <v>675</v>
      </c>
      <c r="M1361" s="209">
        <v>1</v>
      </c>
      <c r="N1361" s="210">
        <v>60</v>
      </c>
      <c r="O1361" s="211">
        <f t="shared" si="618"/>
        <v>735</v>
      </c>
      <c r="P1361" s="212">
        <f t="shared" si="621"/>
        <v>735</v>
      </c>
      <c r="Q1361" s="180"/>
      <c r="R1361" s="180"/>
      <c r="S1361" s="184">
        <v>16</v>
      </c>
      <c r="T1361" s="184">
        <v>25</v>
      </c>
      <c r="U1361" s="184">
        <f t="shared" si="619"/>
        <v>69</v>
      </c>
      <c r="V1361" s="204">
        <f t="shared" si="620"/>
        <v>110</v>
      </c>
    </row>
    <row r="1362" spans="1:22" ht="12">
      <c r="A1362" s="180" t="str">
        <f t="shared" si="612"/>
        <v>LW2813050Podstawowy</v>
      </c>
      <c r="B1362" s="203" t="s">
        <v>1739</v>
      </c>
      <c r="C1362" s="168" t="s">
        <v>431</v>
      </c>
      <c r="D1362" s="204">
        <v>130</v>
      </c>
      <c r="E1362" s="182">
        <v>50</v>
      </c>
      <c r="F1362" s="219" t="s">
        <v>3167</v>
      </c>
      <c r="G1362" s="206" t="str">
        <f t="shared" si="613"/>
        <v>38,6</v>
      </c>
      <c r="H1362" s="206" t="str">
        <f t="shared" si="614"/>
        <v>38,6</v>
      </c>
      <c r="I1362" s="206">
        <f t="shared" si="615"/>
        <v>41.6</v>
      </c>
      <c r="J1362" s="219" t="s">
        <v>3238</v>
      </c>
      <c r="K1362" s="207" t="str">
        <f t="shared" si="616"/>
        <v>810,02</v>
      </c>
      <c r="L1362" s="208">
        <f t="shared" si="617"/>
        <v>811</v>
      </c>
      <c r="M1362" s="209">
        <v>1</v>
      </c>
      <c r="N1362" s="210">
        <v>60</v>
      </c>
      <c r="O1362" s="211">
        <f t="shared" si="618"/>
        <v>871</v>
      </c>
      <c r="P1362" s="212">
        <f t="shared" si="621"/>
        <v>871</v>
      </c>
      <c r="Q1362" s="180"/>
      <c r="R1362" s="180"/>
      <c r="S1362" s="184">
        <v>16</v>
      </c>
      <c r="T1362" s="184">
        <v>25</v>
      </c>
      <c r="U1362" s="184">
        <f t="shared" si="619"/>
        <v>79</v>
      </c>
      <c r="V1362" s="204">
        <f t="shared" si="620"/>
        <v>120</v>
      </c>
    </row>
    <row r="1363" spans="1:22" ht="12">
      <c r="A1363" s="180" t="str">
        <f t="shared" si="612"/>
        <v>LW2913050Podstawowy</v>
      </c>
      <c r="B1363" s="203" t="s">
        <v>1740</v>
      </c>
      <c r="C1363" s="168" t="s">
        <v>431</v>
      </c>
      <c r="D1363" s="204">
        <v>130</v>
      </c>
      <c r="E1363" s="182">
        <v>50</v>
      </c>
      <c r="F1363" s="219" t="s">
        <v>3168</v>
      </c>
      <c r="G1363" s="206" t="str">
        <f t="shared" si="613"/>
        <v>41,52</v>
      </c>
      <c r="H1363" s="206" t="str">
        <f t="shared" si="614"/>
        <v>41,52</v>
      </c>
      <c r="I1363" s="206">
        <f t="shared" si="615"/>
        <v>44.52</v>
      </c>
      <c r="J1363" s="219" t="s">
        <v>3239</v>
      </c>
      <c r="K1363" s="207" t="str">
        <f t="shared" si="616"/>
        <v>749,36</v>
      </c>
      <c r="L1363" s="208">
        <f t="shared" si="617"/>
        <v>750</v>
      </c>
      <c r="M1363" s="209">
        <v>1</v>
      </c>
      <c r="N1363" s="210">
        <v>60</v>
      </c>
      <c r="O1363" s="211">
        <f t="shared" si="618"/>
        <v>810</v>
      </c>
      <c r="P1363" s="212">
        <f t="shared" si="621"/>
        <v>810</v>
      </c>
      <c r="Q1363" s="180"/>
      <c r="R1363" s="180"/>
      <c r="S1363" s="184">
        <v>16</v>
      </c>
      <c r="T1363" s="184">
        <v>25</v>
      </c>
      <c r="U1363" s="184">
        <f t="shared" si="619"/>
        <v>79</v>
      </c>
      <c r="V1363" s="204">
        <f t="shared" si="620"/>
        <v>120</v>
      </c>
    </row>
    <row r="1364" spans="1:22" ht="12">
      <c r="A1364" s="180" t="str">
        <f t="shared" si="612"/>
        <v>LW3013050Podstawowy</v>
      </c>
      <c r="B1364" s="203" t="s">
        <v>1742</v>
      </c>
      <c r="C1364" s="168" t="s">
        <v>431</v>
      </c>
      <c r="D1364" s="204">
        <v>130</v>
      </c>
      <c r="E1364" s="182">
        <v>50</v>
      </c>
      <c r="F1364" s="219" t="s">
        <v>3169</v>
      </c>
      <c r="G1364" s="206" t="str">
        <f t="shared" si="613"/>
        <v>44,49</v>
      </c>
      <c r="H1364" s="206" t="str">
        <f t="shared" si="614"/>
        <v>44,49</v>
      </c>
      <c r="I1364" s="206">
        <f t="shared" si="615"/>
        <v>47.49</v>
      </c>
      <c r="J1364" s="219" t="s">
        <v>3240</v>
      </c>
      <c r="K1364" s="207" t="str">
        <f t="shared" si="616"/>
        <v>926,61</v>
      </c>
      <c r="L1364" s="208">
        <f t="shared" si="617"/>
        <v>927</v>
      </c>
      <c r="M1364" s="209">
        <v>1</v>
      </c>
      <c r="N1364" s="210">
        <v>60</v>
      </c>
      <c r="O1364" s="211">
        <f t="shared" si="618"/>
        <v>987</v>
      </c>
      <c r="P1364" s="212">
        <f t="shared" si="621"/>
        <v>987</v>
      </c>
      <c r="Q1364" s="180"/>
      <c r="R1364" s="180"/>
      <c r="S1364" s="184">
        <v>16</v>
      </c>
      <c r="T1364" s="184">
        <v>25</v>
      </c>
      <c r="U1364" s="184">
        <f t="shared" si="619"/>
        <v>79</v>
      </c>
      <c r="V1364" s="204">
        <f t="shared" si="620"/>
        <v>120</v>
      </c>
    </row>
    <row r="1365" spans="1:22" ht="12">
      <c r="A1365" s="180" t="str">
        <f t="shared" si="612"/>
        <v>LW3113050Podstawowy</v>
      </c>
      <c r="B1365" s="203" t="s">
        <v>1743</v>
      </c>
      <c r="C1365" s="168" t="s">
        <v>431</v>
      </c>
      <c r="D1365" s="204">
        <v>130</v>
      </c>
      <c r="E1365" s="182">
        <v>50</v>
      </c>
      <c r="F1365" s="219" t="s">
        <v>3170</v>
      </c>
      <c r="G1365" s="206" t="str">
        <f t="shared" si="613"/>
        <v>45,64</v>
      </c>
      <c r="H1365" s="206" t="str">
        <f t="shared" si="614"/>
        <v>45,64</v>
      </c>
      <c r="I1365" s="206">
        <f t="shared" si="615"/>
        <v>48.64</v>
      </c>
      <c r="J1365" s="219" t="s">
        <v>3241</v>
      </c>
      <c r="K1365" s="207" t="str">
        <f t="shared" si="616"/>
        <v>892,64</v>
      </c>
      <c r="L1365" s="208">
        <f t="shared" si="617"/>
        <v>893</v>
      </c>
      <c r="M1365" s="209">
        <v>1</v>
      </c>
      <c r="N1365" s="210">
        <v>60</v>
      </c>
      <c r="O1365" s="211">
        <f t="shared" si="618"/>
        <v>953</v>
      </c>
      <c r="P1365" s="212">
        <f t="shared" si="621"/>
        <v>953</v>
      </c>
      <c r="Q1365" s="180"/>
      <c r="R1365" s="180"/>
      <c r="S1365" s="184">
        <v>16</v>
      </c>
      <c r="T1365" s="184">
        <v>25</v>
      </c>
      <c r="U1365" s="184">
        <f t="shared" si="619"/>
        <v>79</v>
      </c>
      <c r="V1365" s="204">
        <f t="shared" si="620"/>
        <v>120</v>
      </c>
    </row>
    <row r="1366" spans="1:22" ht="12">
      <c r="A1366" s="180" t="str">
        <f t="shared" si="612"/>
        <v>LW3213050Podstawowy</v>
      </c>
      <c r="B1366" s="203" t="s">
        <v>1744</v>
      </c>
      <c r="C1366" s="168" t="s">
        <v>431</v>
      </c>
      <c r="D1366" s="204">
        <v>130</v>
      </c>
      <c r="E1366" s="182">
        <v>50</v>
      </c>
      <c r="F1366" s="219" t="s">
        <v>3066</v>
      </c>
      <c r="G1366" s="206" t="str">
        <f t="shared" si="613"/>
        <v>48,61</v>
      </c>
      <c r="H1366" s="206" t="str">
        <f t="shared" si="614"/>
        <v>48,61</v>
      </c>
      <c r="I1366" s="206">
        <f t="shared" si="615"/>
        <v>51.61</v>
      </c>
      <c r="J1366" s="219" t="s">
        <v>3242</v>
      </c>
      <c r="K1366" s="207" t="str">
        <f t="shared" si="616"/>
        <v>1031,66</v>
      </c>
      <c r="L1366" s="208">
        <f t="shared" si="617"/>
        <v>1032</v>
      </c>
      <c r="M1366" s="209">
        <v>1</v>
      </c>
      <c r="N1366" s="210">
        <v>60</v>
      </c>
      <c r="O1366" s="211">
        <f t="shared" si="618"/>
        <v>1092</v>
      </c>
      <c r="P1366" s="212">
        <f t="shared" si="621"/>
        <v>1092</v>
      </c>
      <c r="Q1366" s="180"/>
      <c r="R1366" s="180"/>
      <c r="S1366" s="184">
        <v>16</v>
      </c>
      <c r="T1366" s="184">
        <v>25</v>
      </c>
      <c r="U1366" s="184">
        <f t="shared" si="619"/>
        <v>124</v>
      </c>
      <c r="V1366" s="204">
        <f t="shared" si="620"/>
        <v>165</v>
      </c>
    </row>
    <row r="1367" spans="1:22" ht="12">
      <c r="A1367" s="180" t="str">
        <f t="shared" si="612"/>
        <v>LW3313050Podstawowy</v>
      </c>
      <c r="B1367" s="203" t="s">
        <v>1745</v>
      </c>
      <c r="C1367" s="168" t="s">
        <v>431</v>
      </c>
      <c r="D1367" s="204">
        <v>130</v>
      </c>
      <c r="E1367" s="182">
        <v>50</v>
      </c>
      <c r="F1367" s="219" t="s">
        <v>3171</v>
      </c>
      <c r="G1367" s="206" t="str">
        <f t="shared" si="613"/>
        <v>49,74</v>
      </c>
      <c r="H1367" s="206" t="str">
        <f t="shared" si="614"/>
        <v>49,74</v>
      </c>
      <c r="I1367" s="206">
        <f t="shared" si="615"/>
        <v>52.74</v>
      </c>
      <c r="J1367" s="219" t="s">
        <v>3243</v>
      </c>
      <c r="K1367" s="207" t="str">
        <f t="shared" si="616"/>
        <v>869,18</v>
      </c>
      <c r="L1367" s="208">
        <f t="shared" si="617"/>
        <v>870</v>
      </c>
      <c r="M1367" s="209">
        <v>1</v>
      </c>
      <c r="N1367" s="210">
        <v>60</v>
      </c>
      <c r="O1367" s="211">
        <f t="shared" si="618"/>
        <v>930</v>
      </c>
      <c r="P1367" s="212">
        <f t="shared" si="621"/>
        <v>930</v>
      </c>
      <c r="Q1367" s="180"/>
      <c r="R1367" s="180"/>
      <c r="S1367" s="184">
        <v>16</v>
      </c>
      <c r="T1367" s="184">
        <v>25</v>
      </c>
      <c r="U1367" s="184">
        <f t="shared" si="619"/>
        <v>124</v>
      </c>
      <c r="V1367" s="204">
        <f t="shared" si="620"/>
        <v>165</v>
      </c>
    </row>
    <row r="1368" spans="1:22" ht="12">
      <c r="A1368" s="180" t="str">
        <f t="shared" si="612"/>
        <v>LW3413050Podstawowy</v>
      </c>
      <c r="B1368" s="203" t="s">
        <v>1746</v>
      </c>
      <c r="C1368" s="168" t="s">
        <v>431</v>
      </c>
      <c r="D1368" s="204">
        <v>130</v>
      </c>
      <c r="E1368" s="182">
        <v>50</v>
      </c>
      <c r="F1368" s="219" t="s">
        <v>3172</v>
      </c>
      <c r="G1368" s="206" t="str">
        <f t="shared" si="613"/>
        <v>49,04</v>
      </c>
      <c r="H1368" s="206" t="str">
        <f t="shared" si="614"/>
        <v>49,04</v>
      </c>
      <c r="I1368" s="206">
        <f t="shared" si="615"/>
        <v>52.04</v>
      </c>
      <c r="J1368" s="219" t="s">
        <v>3244</v>
      </c>
      <c r="K1368" s="207" t="str">
        <f t="shared" si="616"/>
        <v>1037,78</v>
      </c>
      <c r="L1368" s="208">
        <f t="shared" si="617"/>
        <v>1038</v>
      </c>
      <c r="M1368" s="209">
        <v>1</v>
      </c>
      <c r="N1368" s="210">
        <v>60</v>
      </c>
      <c r="O1368" s="211">
        <f t="shared" si="618"/>
        <v>1098</v>
      </c>
      <c r="P1368" s="212">
        <f t="shared" si="621"/>
        <v>1098</v>
      </c>
      <c r="Q1368" s="180"/>
      <c r="R1368" s="180"/>
      <c r="S1368" s="184">
        <v>16</v>
      </c>
      <c r="T1368" s="184">
        <v>25</v>
      </c>
      <c r="U1368" s="184">
        <f t="shared" si="619"/>
        <v>124</v>
      </c>
      <c r="V1368" s="204">
        <f t="shared" si="620"/>
        <v>165</v>
      </c>
    </row>
    <row r="1369" spans="1:22" ht="12">
      <c r="A1369" s="180" t="str">
        <f t="shared" si="612"/>
        <v>LW3513050Podstawowy</v>
      </c>
      <c r="B1369" s="203" t="s">
        <v>1747</v>
      </c>
      <c r="C1369" s="168" t="s">
        <v>431</v>
      </c>
      <c r="D1369" s="204">
        <v>130</v>
      </c>
      <c r="E1369" s="182">
        <v>50</v>
      </c>
      <c r="F1369" s="219" t="s">
        <v>3173</v>
      </c>
      <c r="G1369" s="206" t="str">
        <f t="shared" si="613"/>
        <v>40,16</v>
      </c>
      <c r="H1369" s="206" t="str">
        <f t="shared" si="614"/>
        <v>40,16</v>
      </c>
      <c r="I1369" s="206">
        <f t="shared" si="615"/>
        <v>43.16</v>
      </c>
      <c r="J1369" s="219" t="s">
        <v>3245</v>
      </c>
      <c r="K1369" s="207" t="str">
        <f t="shared" si="616"/>
        <v>673,27</v>
      </c>
      <c r="L1369" s="208">
        <f t="shared" si="617"/>
        <v>674</v>
      </c>
      <c r="M1369" s="209">
        <v>1</v>
      </c>
      <c r="N1369" s="210">
        <v>60</v>
      </c>
      <c r="O1369" s="211">
        <f t="shared" si="618"/>
        <v>734</v>
      </c>
      <c r="P1369" s="212">
        <f t="shared" si="621"/>
        <v>734</v>
      </c>
      <c r="Q1369" s="180"/>
      <c r="R1369" s="180"/>
      <c r="S1369" s="184">
        <v>16</v>
      </c>
      <c r="T1369" s="184">
        <v>25</v>
      </c>
      <c r="U1369" s="184">
        <f t="shared" si="619"/>
        <v>79</v>
      </c>
      <c r="V1369" s="204">
        <f t="shared" si="620"/>
        <v>120</v>
      </c>
    </row>
    <row r="1370" spans="1:22" ht="12">
      <c r="A1370" s="180" t="str">
        <f t="shared" si="612"/>
        <v>LW3613050Podstawowy</v>
      </c>
      <c r="B1370" s="203" t="s">
        <v>1748</v>
      </c>
      <c r="C1370" s="168" t="s">
        <v>431</v>
      </c>
      <c r="D1370" s="204">
        <v>130</v>
      </c>
      <c r="E1370" s="182">
        <v>50</v>
      </c>
      <c r="F1370" s="219" t="s">
        <v>3174</v>
      </c>
      <c r="G1370" s="206" t="str">
        <f t="shared" si="613"/>
        <v>43,13</v>
      </c>
      <c r="H1370" s="206" t="str">
        <f t="shared" si="614"/>
        <v>43,13</v>
      </c>
      <c r="I1370" s="206">
        <f t="shared" si="615"/>
        <v>46.13</v>
      </c>
      <c r="J1370" s="219" t="s">
        <v>3246</v>
      </c>
      <c r="K1370" s="207" t="str">
        <f t="shared" si="616"/>
        <v>812,31</v>
      </c>
      <c r="L1370" s="208">
        <f t="shared" si="617"/>
        <v>813</v>
      </c>
      <c r="M1370" s="209">
        <v>1</v>
      </c>
      <c r="N1370" s="210">
        <v>60</v>
      </c>
      <c r="O1370" s="211">
        <f t="shared" si="618"/>
        <v>873</v>
      </c>
      <c r="P1370" s="212">
        <f t="shared" si="621"/>
        <v>873</v>
      </c>
      <c r="Q1370" s="180"/>
      <c r="R1370" s="180"/>
      <c r="S1370" s="184">
        <v>16</v>
      </c>
      <c r="T1370" s="184">
        <v>25</v>
      </c>
      <c r="U1370" s="184">
        <f t="shared" si="619"/>
        <v>79</v>
      </c>
      <c r="V1370" s="204">
        <f t="shared" si="620"/>
        <v>120</v>
      </c>
    </row>
    <row r="1371" spans="1:22" ht="12">
      <c r="A1371" s="180" t="str">
        <f t="shared" si="612"/>
        <v>LW3713050Podstawowy</v>
      </c>
      <c r="B1371" s="203" t="s">
        <v>1907</v>
      </c>
      <c r="C1371" s="168" t="s">
        <v>431</v>
      </c>
      <c r="D1371" s="204">
        <v>130</v>
      </c>
      <c r="E1371" s="182">
        <v>50</v>
      </c>
      <c r="F1371" s="219" t="s">
        <v>3175</v>
      </c>
      <c r="G1371" s="206" t="str">
        <f t="shared" si="613"/>
        <v>39,43</v>
      </c>
      <c r="H1371" s="206" t="str">
        <f t="shared" si="614"/>
        <v>39,43</v>
      </c>
      <c r="I1371" s="206">
        <f t="shared" si="615"/>
        <v>42.43</v>
      </c>
      <c r="J1371" s="219" t="s">
        <v>3247</v>
      </c>
      <c r="K1371" s="207" t="str">
        <f t="shared" si="616"/>
        <v>606,07</v>
      </c>
      <c r="L1371" s="208">
        <f t="shared" si="617"/>
        <v>607</v>
      </c>
      <c r="M1371" s="209">
        <v>1</v>
      </c>
      <c r="N1371" s="210">
        <v>60</v>
      </c>
      <c r="O1371" s="211">
        <f t="shared" si="618"/>
        <v>667</v>
      </c>
      <c r="P1371" s="212">
        <f t="shared" si="621"/>
        <v>667</v>
      </c>
      <c r="Q1371" s="180"/>
      <c r="R1371" s="180"/>
      <c r="S1371" s="184">
        <v>16</v>
      </c>
      <c r="T1371" s="184">
        <v>25</v>
      </c>
      <c r="U1371" s="184">
        <f t="shared" si="619"/>
        <v>79</v>
      </c>
      <c r="V1371" s="204">
        <f t="shared" si="620"/>
        <v>120</v>
      </c>
    </row>
    <row r="1372" spans="1:22" ht="12">
      <c r="A1372" s="180" t="str">
        <f t="shared" si="612"/>
        <v>LW3813050Podstawowy</v>
      </c>
      <c r="B1372" s="203" t="s">
        <v>1978</v>
      </c>
      <c r="C1372" s="168" t="s">
        <v>431</v>
      </c>
      <c r="D1372" s="204">
        <v>130</v>
      </c>
      <c r="E1372" s="182">
        <v>50</v>
      </c>
      <c r="F1372" s="219" t="s">
        <v>3176</v>
      </c>
      <c r="G1372" s="206" t="str">
        <f t="shared" si="613"/>
        <v>40,56</v>
      </c>
      <c r="H1372" s="206" t="str">
        <f t="shared" si="614"/>
        <v>40,56</v>
      </c>
      <c r="I1372" s="206">
        <f t="shared" si="615"/>
        <v>43.56</v>
      </c>
      <c r="J1372" s="219" t="s">
        <v>3248</v>
      </c>
      <c r="K1372" s="207" t="str">
        <f t="shared" si="616"/>
        <v>735,87</v>
      </c>
      <c r="L1372" s="208">
        <f t="shared" si="617"/>
        <v>736</v>
      </c>
      <c r="M1372" s="209">
        <v>1</v>
      </c>
      <c r="N1372" s="210">
        <v>60</v>
      </c>
      <c r="O1372" s="211">
        <f t="shared" si="618"/>
        <v>796</v>
      </c>
      <c r="P1372" s="212">
        <f t="shared" si="621"/>
        <v>796</v>
      </c>
      <c r="Q1372" s="180"/>
      <c r="R1372" s="180"/>
      <c r="S1372" s="184">
        <v>16</v>
      </c>
      <c r="T1372" s="184">
        <v>25</v>
      </c>
      <c r="U1372" s="184">
        <f t="shared" si="619"/>
        <v>79</v>
      </c>
      <c r="V1372" s="204">
        <f t="shared" si="620"/>
        <v>120</v>
      </c>
    </row>
    <row r="1373" spans="1:22" ht="12">
      <c r="A1373" s="221" t="str">
        <f t="shared" ref="A1373:A1409" si="622">CONCATENATE(B1373,D1373,E1373,C1373)</f>
        <v>LW duble 1 13050Kolor</v>
      </c>
      <c r="B1373" s="203" t="s">
        <v>90</v>
      </c>
      <c r="C1373" s="168" t="s">
        <v>2</v>
      </c>
      <c r="D1373" s="204">
        <v>130</v>
      </c>
      <c r="E1373" s="182">
        <v>50</v>
      </c>
      <c r="F1373" s="219" t="s">
        <v>79</v>
      </c>
      <c r="G1373" s="206" t="str">
        <f>LEFT(F1373,FIND("kg",F1373)-2)</f>
        <v>41,48</v>
      </c>
      <c r="H1373" s="206" t="str">
        <f t="shared" ref="H1373:H1409" si="623">MID(G1373,1,5)</f>
        <v>41,48</v>
      </c>
      <c r="I1373" s="206">
        <f t="shared" ref="I1373:I1409" si="624">H1373+3</f>
        <v>44.48</v>
      </c>
      <c r="J1373" s="219" t="s">
        <v>3177</v>
      </c>
      <c r="K1373" s="207" t="str">
        <f t="shared" ref="K1373:K1382" si="625">LEFT(J1373,FIND("zł",J1373)-2)</f>
        <v>777,02</v>
      </c>
      <c r="L1373" s="214">
        <f t="shared" ref="L1373:L1388" si="626">ROUNDUP(K1373,0)</f>
        <v>778</v>
      </c>
      <c r="M1373" s="209">
        <v>1</v>
      </c>
      <c r="N1373" s="210">
        <v>60</v>
      </c>
      <c r="O1373" s="211">
        <f t="shared" ref="O1373:O1409" si="627">L1373*M1373+N1373</f>
        <v>838</v>
      </c>
      <c r="P1373" s="212">
        <f t="shared" ref="P1373:P1409" si="628">INT(O1373)</f>
        <v>838</v>
      </c>
      <c r="Q1373" s="180"/>
      <c r="R1373" s="180"/>
      <c r="S1373" s="184">
        <v>16</v>
      </c>
      <c r="T1373" s="184">
        <v>25</v>
      </c>
      <c r="U1373" s="184">
        <f t="shared" ref="U1373:U1409" si="629">IF(I1373&lt;=$AA$6,$AB$5,IF(I1373&lt;=$AA$16,$AB$7,IF(I1373&lt;=$AA$18,$AB$17,IF(I1373&lt;=$AA$20,AB$19,$AB$21))))</f>
        <v>79</v>
      </c>
      <c r="V1373" s="204">
        <f>SUM(S1373:U1373)</f>
        <v>120</v>
      </c>
    </row>
    <row r="1374" spans="1:22" ht="12">
      <c r="A1374" s="180" t="str">
        <f t="shared" si="622"/>
        <v>LW duble 2 13050Kolor</v>
      </c>
      <c r="B1374" s="203" t="s">
        <v>91</v>
      </c>
      <c r="C1374" s="168" t="s">
        <v>2</v>
      </c>
      <c r="D1374" s="204">
        <v>130</v>
      </c>
      <c r="E1374" s="182">
        <v>50</v>
      </c>
      <c r="F1374" s="219" t="s">
        <v>3146</v>
      </c>
      <c r="G1374" s="206" t="str">
        <f t="shared" ref="G1374:G1409" si="630">LEFT(F1374,FIND("kg",F1374)-2)</f>
        <v>40,6</v>
      </c>
      <c r="H1374" s="206" t="str">
        <f t="shared" si="623"/>
        <v>40,6</v>
      </c>
      <c r="I1374" s="206">
        <f t="shared" si="624"/>
        <v>43.6</v>
      </c>
      <c r="J1374" s="219" t="s">
        <v>3178</v>
      </c>
      <c r="K1374" s="207" t="str">
        <f t="shared" si="625"/>
        <v>877,18</v>
      </c>
      <c r="L1374" s="214">
        <f t="shared" si="626"/>
        <v>878</v>
      </c>
      <c r="M1374" s="209">
        <v>1</v>
      </c>
      <c r="N1374" s="210">
        <v>60</v>
      </c>
      <c r="O1374" s="211">
        <f t="shared" si="627"/>
        <v>938</v>
      </c>
      <c r="P1374" s="212">
        <f t="shared" si="628"/>
        <v>938</v>
      </c>
      <c r="Q1374" s="180"/>
      <c r="R1374" s="180"/>
      <c r="S1374" s="184">
        <v>16</v>
      </c>
      <c r="T1374" s="184">
        <v>25</v>
      </c>
      <c r="U1374" s="184">
        <f t="shared" si="629"/>
        <v>79</v>
      </c>
      <c r="V1374" s="204">
        <f t="shared" ref="V1374:V1409" si="631">SUM(S1374:U1374)</f>
        <v>120</v>
      </c>
    </row>
    <row r="1375" spans="1:22" ht="12">
      <c r="A1375" s="180" t="str">
        <f t="shared" si="622"/>
        <v>LW duble 3 13050Kolor</v>
      </c>
      <c r="B1375" s="203" t="s">
        <v>92</v>
      </c>
      <c r="C1375" s="168" t="s">
        <v>2</v>
      </c>
      <c r="D1375" s="204">
        <v>130</v>
      </c>
      <c r="E1375" s="182">
        <v>50</v>
      </c>
      <c r="F1375" s="219" t="s">
        <v>3147</v>
      </c>
      <c r="G1375" s="206" t="str">
        <f t="shared" si="630"/>
        <v>46,17</v>
      </c>
      <c r="H1375" s="206" t="str">
        <f t="shared" si="623"/>
        <v>46,17</v>
      </c>
      <c r="I1375" s="206">
        <f t="shared" si="624"/>
        <v>49.17</v>
      </c>
      <c r="J1375" s="219" t="s">
        <v>3179</v>
      </c>
      <c r="K1375" s="207" t="str">
        <f t="shared" si="625"/>
        <v>1101,62</v>
      </c>
      <c r="L1375" s="214">
        <f t="shared" si="626"/>
        <v>1102</v>
      </c>
      <c r="M1375" s="209">
        <v>1</v>
      </c>
      <c r="N1375" s="210">
        <v>60</v>
      </c>
      <c r="O1375" s="211">
        <f t="shared" si="627"/>
        <v>1162</v>
      </c>
      <c r="P1375" s="212">
        <f t="shared" si="628"/>
        <v>1162</v>
      </c>
      <c r="Q1375" s="180"/>
      <c r="R1375" s="180"/>
      <c r="S1375" s="184">
        <v>16</v>
      </c>
      <c r="T1375" s="184">
        <v>25</v>
      </c>
      <c r="U1375" s="184">
        <f t="shared" si="629"/>
        <v>79</v>
      </c>
      <c r="V1375" s="204">
        <f t="shared" si="631"/>
        <v>120</v>
      </c>
    </row>
    <row r="1376" spans="1:22" ht="12">
      <c r="A1376" s="180" t="str">
        <f t="shared" si="622"/>
        <v>LW1 13050Kolor</v>
      </c>
      <c r="B1376" s="203" t="s">
        <v>93</v>
      </c>
      <c r="C1376" s="168" t="s">
        <v>2</v>
      </c>
      <c r="D1376" s="204">
        <v>130</v>
      </c>
      <c r="E1376" s="182">
        <v>50</v>
      </c>
      <c r="F1376" s="219" t="s">
        <v>0</v>
      </c>
      <c r="G1376" s="206" t="str">
        <f t="shared" si="630"/>
        <v>29,99</v>
      </c>
      <c r="H1376" s="206" t="str">
        <f t="shared" si="623"/>
        <v>29,99</v>
      </c>
      <c r="I1376" s="206">
        <f t="shared" si="624"/>
        <v>32.989999999999995</v>
      </c>
      <c r="J1376" s="219" t="s">
        <v>3180</v>
      </c>
      <c r="K1376" s="207" t="str">
        <f t="shared" si="625"/>
        <v>504,03</v>
      </c>
      <c r="L1376" s="214">
        <f t="shared" si="626"/>
        <v>505</v>
      </c>
      <c r="M1376" s="209">
        <v>1</v>
      </c>
      <c r="N1376" s="210">
        <v>60</v>
      </c>
      <c r="O1376" s="211">
        <f t="shared" si="627"/>
        <v>565</v>
      </c>
      <c r="P1376" s="212">
        <f t="shared" si="628"/>
        <v>565</v>
      </c>
      <c r="Q1376" s="180"/>
      <c r="R1376" s="180"/>
      <c r="S1376" s="184">
        <v>16</v>
      </c>
      <c r="T1376" s="184">
        <v>25</v>
      </c>
      <c r="U1376" s="184">
        <f t="shared" si="629"/>
        <v>69</v>
      </c>
      <c r="V1376" s="204">
        <f t="shared" si="631"/>
        <v>110</v>
      </c>
    </row>
    <row r="1377" spans="1:22" ht="13.5" customHeight="1">
      <c r="A1377" s="180" t="str">
        <f t="shared" si="622"/>
        <v>LW2 13050Kolor</v>
      </c>
      <c r="B1377" s="203" t="s">
        <v>104</v>
      </c>
      <c r="C1377" s="168" t="s">
        <v>2</v>
      </c>
      <c r="D1377" s="204">
        <v>130</v>
      </c>
      <c r="E1377" s="182">
        <v>50</v>
      </c>
      <c r="F1377" s="219" t="s">
        <v>3148</v>
      </c>
      <c r="G1377" s="206" t="str">
        <f t="shared" si="630"/>
        <v>31,46</v>
      </c>
      <c r="H1377" s="206" t="str">
        <f t="shared" si="623"/>
        <v>31,46</v>
      </c>
      <c r="I1377" s="206">
        <f t="shared" si="624"/>
        <v>34.46</v>
      </c>
      <c r="J1377" s="219" t="s">
        <v>3181</v>
      </c>
      <c r="K1377" s="207" t="str">
        <f t="shared" si="625"/>
        <v>554,68</v>
      </c>
      <c r="L1377" s="214">
        <f t="shared" si="626"/>
        <v>555</v>
      </c>
      <c r="M1377" s="209">
        <v>1</v>
      </c>
      <c r="N1377" s="210">
        <v>60</v>
      </c>
      <c r="O1377" s="211">
        <f t="shared" si="627"/>
        <v>615</v>
      </c>
      <c r="P1377" s="212">
        <f t="shared" si="628"/>
        <v>615</v>
      </c>
      <c r="Q1377" s="180"/>
      <c r="R1377" s="180"/>
      <c r="S1377" s="184">
        <v>16</v>
      </c>
      <c r="T1377" s="184">
        <v>25</v>
      </c>
      <c r="U1377" s="184">
        <f t="shared" si="629"/>
        <v>69</v>
      </c>
      <c r="V1377" s="204">
        <f t="shared" si="631"/>
        <v>110</v>
      </c>
    </row>
    <row r="1378" spans="1:22" ht="13.5" customHeight="1">
      <c r="A1378" s="180" t="str">
        <f t="shared" si="622"/>
        <v>LW3 13050Kolor</v>
      </c>
      <c r="B1378" s="203" t="s">
        <v>106</v>
      </c>
      <c r="C1378" s="168" t="s">
        <v>2</v>
      </c>
      <c r="D1378" s="204">
        <v>130</v>
      </c>
      <c r="E1378" s="182">
        <v>50</v>
      </c>
      <c r="F1378" s="219" t="s">
        <v>3149</v>
      </c>
      <c r="G1378" s="206" t="str">
        <f t="shared" si="630"/>
        <v>31,28</v>
      </c>
      <c r="H1378" s="206" t="str">
        <f t="shared" si="623"/>
        <v>31,28</v>
      </c>
      <c r="I1378" s="206">
        <f t="shared" si="624"/>
        <v>34.28</v>
      </c>
      <c r="J1378" s="219" t="s">
        <v>3182</v>
      </c>
      <c r="K1378" s="207" t="str">
        <f t="shared" si="625"/>
        <v>566,75</v>
      </c>
      <c r="L1378" s="214">
        <f t="shared" si="626"/>
        <v>567</v>
      </c>
      <c r="M1378" s="209">
        <v>1</v>
      </c>
      <c r="N1378" s="210">
        <v>60</v>
      </c>
      <c r="O1378" s="211">
        <f t="shared" si="627"/>
        <v>627</v>
      </c>
      <c r="P1378" s="212">
        <f t="shared" si="628"/>
        <v>627</v>
      </c>
      <c r="Q1378" s="180"/>
      <c r="R1378" s="180"/>
      <c r="S1378" s="184">
        <v>16</v>
      </c>
      <c r="T1378" s="184">
        <v>25</v>
      </c>
      <c r="U1378" s="184">
        <f t="shared" si="629"/>
        <v>69</v>
      </c>
      <c r="V1378" s="204">
        <f t="shared" si="631"/>
        <v>110</v>
      </c>
    </row>
    <row r="1379" spans="1:22" ht="13.5" customHeight="1">
      <c r="A1379" s="180" t="str">
        <f t="shared" si="622"/>
        <v>LW4 13050Kolor</v>
      </c>
      <c r="B1379" s="203" t="s">
        <v>107</v>
      </c>
      <c r="C1379" s="168" t="s">
        <v>2</v>
      </c>
      <c r="D1379" s="204">
        <v>130</v>
      </c>
      <c r="E1379" s="182">
        <v>50</v>
      </c>
      <c r="F1379" s="219" t="s">
        <v>3150</v>
      </c>
      <c r="G1379" s="206" t="str">
        <f t="shared" si="630"/>
        <v>35,06</v>
      </c>
      <c r="H1379" s="206" t="str">
        <f t="shared" si="623"/>
        <v>35,06</v>
      </c>
      <c r="I1379" s="206">
        <f t="shared" si="624"/>
        <v>38.06</v>
      </c>
      <c r="J1379" s="219" t="s">
        <v>3183</v>
      </c>
      <c r="K1379" s="207" t="str">
        <f t="shared" si="625"/>
        <v>651,51</v>
      </c>
      <c r="L1379" s="214">
        <f t="shared" si="626"/>
        <v>652</v>
      </c>
      <c r="M1379" s="209">
        <v>1</v>
      </c>
      <c r="N1379" s="210">
        <v>60</v>
      </c>
      <c r="O1379" s="211">
        <f t="shared" si="627"/>
        <v>712</v>
      </c>
      <c r="P1379" s="212">
        <f t="shared" si="628"/>
        <v>712</v>
      </c>
      <c r="Q1379" s="180"/>
      <c r="R1379" s="180"/>
      <c r="S1379" s="184">
        <v>16</v>
      </c>
      <c r="T1379" s="184">
        <v>25</v>
      </c>
      <c r="U1379" s="184">
        <f t="shared" si="629"/>
        <v>69</v>
      </c>
      <c r="V1379" s="204">
        <f t="shared" si="631"/>
        <v>110</v>
      </c>
    </row>
    <row r="1380" spans="1:22" ht="12">
      <c r="A1380" s="180" t="str">
        <f t="shared" si="622"/>
        <v>LW5 13050Kolor</v>
      </c>
      <c r="B1380" s="203" t="s">
        <v>108</v>
      </c>
      <c r="C1380" s="168" t="s">
        <v>2</v>
      </c>
      <c r="D1380" s="204">
        <v>130</v>
      </c>
      <c r="E1380" s="182">
        <v>50</v>
      </c>
      <c r="F1380" s="219" t="s">
        <v>3151</v>
      </c>
      <c r="G1380" s="206" t="str">
        <f t="shared" si="630"/>
        <v>35,69</v>
      </c>
      <c r="H1380" s="206" t="str">
        <f t="shared" si="623"/>
        <v>35,69</v>
      </c>
      <c r="I1380" s="206">
        <f t="shared" si="624"/>
        <v>38.69</v>
      </c>
      <c r="J1380" s="219" t="s">
        <v>3184</v>
      </c>
      <c r="K1380" s="207" t="str">
        <f t="shared" si="625"/>
        <v>684,72</v>
      </c>
      <c r="L1380" s="214">
        <f t="shared" si="626"/>
        <v>685</v>
      </c>
      <c r="M1380" s="209">
        <v>1</v>
      </c>
      <c r="N1380" s="210">
        <v>60</v>
      </c>
      <c r="O1380" s="211">
        <f t="shared" si="627"/>
        <v>745</v>
      </c>
      <c r="P1380" s="212">
        <f t="shared" si="628"/>
        <v>745</v>
      </c>
      <c r="Q1380" s="180"/>
      <c r="R1380" s="180"/>
      <c r="S1380" s="184">
        <v>16</v>
      </c>
      <c r="T1380" s="184">
        <v>25</v>
      </c>
      <c r="U1380" s="184">
        <f t="shared" si="629"/>
        <v>69</v>
      </c>
      <c r="V1380" s="204">
        <f t="shared" si="631"/>
        <v>110</v>
      </c>
    </row>
    <row r="1381" spans="1:22" ht="12">
      <c r="A1381" s="180" t="str">
        <f t="shared" si="622"/>
        <v>LW6 13050Kolor</v>
      </c>
      <c r="B1381" s="203" t="s">
        <v>109</v>
      </c>
      <c r="C1381" s="168" t="s">
        <v>2</v>
      </c>
      <c r="D1381" s="204">
        <v>130</v>
      </c>
      <c r="E1381" s="182">
        <v>50</v>
      </c>
      <c r="F1381" s="219" t="s">
        <v>2143</v>
      </c>
      <c r="G1381" s="206" t="str">
        <f t="shared" si="630"/>
        <v>38,5</v>
      </c>
      <c r="H1381" s="206" t="str">
        <f t="shared" si="623"/>
        <v>38,5</v>
      </c>
      <c r="I1381" s="206">
        <f t="shared" si="624"/>
        <v>41.5</v>
      </c>
      <c r="J1381" s="219" t="s">
        <v>3185</v>
      </c>
      <c r="K1381" s="207" t="str">
        <f t="shared" si="625"/>
        <v>752,35</v>
      </c>
      <c r="L1381" s="214">
        <f t="shared" si="626"/>
        <v>753</v>
      </c>
      <c r="M1381" s="209">
        <v>1</v>
      </c>
      <c r="N1381" s="210">
        <v>60</v>
      </c>
      <c r="O1381" s="211">
        <f t="shared" si="627"/>
        <v>813</v>
      </c>
      <c r="P1381" s="212">
        <f t="shared" si="628"/>
        <v>813</v>
      </c>
      <c r="Q1381" s="180"/>
      <c r="R1381" s="180"/>
      <c r="S1381" s="184">
        <v>16</v>
      </c>
      <c r="T1381" s="184">
        <v>25</v>
      </c>
      <c r="U1381" s="184">
        <f t="shared" si="629"/>
        <v>79</v>
      </c>
      <c r="V1381" s="204">
        <f t="shared" si="631"/>
        <v>120</v>
      </c>
    </row>
    <row r="1382" spans="1:22" ht="12">
      <c r="A1382" s="180" t="str">
        <f t="shared" si="622"/>
        <v>LW7 13050Kolor</v>
      </c>
      <c r="B1382" s="203" t="s">
        <v>110</v>
      </c>
      <c r="C1382" s="168" t="s">
        <v>2</v>
      </c>
      <c r="D1382" s="204">
        <v>130</v>
      </c>
      <c r="E1382" s="182">
        <v>50</v>
      </c>
      <c r="F1382" s="219" t="s">
        <v>3152</v>
      </c>
      <c r="G1382" s="206" t="str">
        <f t="shared" si="630"/>
        <v>33,91</v>
      </c>
      <c r="H1382" s="206" t="str">
        <f t="shared" si="623"/>
        <v>33,91</v>
      </c>
      <c r="I1382" s="206">
        <f t="shared" si="624"/>
        <v>36.909999999999997</v>
      </c>
      <c r="J1382" s="219" t="s">
        <v>3186</v>
      </c>
      <c r="K1382" s="207" t="str">
        <f t="shared" si="625"/>
        <v>645,18</v>
      </c>
      <c r="L1382" s="214">
        <f t="shared" si="626"/>
        <v>646</v>
      </c>
      <c r="M1382" s="209">
        <v>1</v>
      </c>
      <c r="N1382" s="210">
        <v>60</v>
      </c>
      <c r="O1382" s="211">
        <f t="shared" si="627"/>
        <v>706</v>
      </c>
      <c r="P1382" s="212">
        <f t="shared" si="628"/>
        <v>706</v>
      </c>
      <c r="Q1382" s="180"/>
      <c r="R1382" s="180"/>
      <c r="S1382" s="184">
        <v>16</v>
      </c>
      <c r="T1382" s="184">
        <v>25</v>
      </c>
      <c r="U1382" s="184">
        <f t="shared" si="629"/>
        <v>69</v>
      </c>
      <c r="V1382" s="204">
        <f t="shared" si="631"/>
        <v>110</v>
      </c>
    </row>
    <row r="1383" spans="1:22" ht="12">
      <c r="A1383" s="180" t="str">
        <f t="shared" si="622"/>
        <v>LW8 13050Kolor</v>
      </c>
      <c r="B1383" s="203" t="s">
        <v>111</v>
      </c>
      <c r="C1383" s="168" t="s">
        <v>2</v>
      </c>
      <c r="D1383" s="204">
        <v>130</v>
      </c>
      <c r="E1383" s="182">
        <v>50</v>
      </c>
      <c r="F1383" s="219" t="s">
        <v>3153</v>
      </c>
      <c r="G1383" s="206" t="str">
        <f t="shared" si="630"/>
        <v>36,73</v>
      </c>
      <c r="H1383" s="206" t="str">
        <f t="shared" si="623"/>
        <v>36,73</v>
      </c>
      <c r="I1383" s="206">
        <f t="shared" si="624"/>
        <v>39.729999999999997</v>
      </c>
      <c r="J1383" s="219" t="s">
        <v>3187</v>
      </c>
      <c r="K1383" s="207" t="str">
        <f>LEFT(J1383,FIND("zł",J1383)-2)</f>
        <v>712,87</v>
      </c>
      <c r="L1383" s="214">
        <f t="shared" si="626"/>
        <v>713</v>
      </c>
      <c r="M1383" s="209">
        <v>1</v>
      </c>
      <c r="N1383" s="210">
        <v>60</v>
      </c>
      <c r="O1383" s="211">
        <f t="shared" si="627"/>
        <v>773</v>
      </c>
      <c r="P1383" s="212">
        <f t="shared" si="628"/>
        <v>773</v>
      </c>
      <c r="Q1383" s="180"/>
      <c r="R1383" s="180"/>
      <c r="S1383" s="184">
        <v>16</v>
      </c>
      <c r="T1383" s="184">
        <v>25</v>
      </c>
      <c r="U1383" s="184">
        <f t="shared" si="629"/>
        <v>69</v>
      </c>
      <c r="V1383" s="204">
        <f t="shared" si="631"/>
        <v>110</v>
      </c>
    </row>
    <row r="1384" spans="1:22" ht="12">
      <c r="A1384" s="180" t="str">
        <f t="shared" si="622"/>
        <v>LW9 13050Kolor</v>
      </c>
      <c r="B1384" s="203" t="s">
        <v>112</v>
      </c>
      <c r="C1384" s="168" t="s">
        <v>2</v>
      </c>
      <c r="D1384" s="204">
        <v>130</v>
      </c>
      <c r="E1384" s="182">
        <v>50</v>
      </c>
      <c r="F1384" s="219" t="s">
        <v>3154</v>
      </c>
      <c r="G1384" s="206" t="str">
        <f t="shared" si="630"/>
        <v>36,94</v>
      </c>
      <c r="H1384" s="206" t="str">
        <f t="shared" si="623"/>
        <v>36,94</v>
      </c>
      <c r="I1384" s="206">
        <f t="shared" si="624"/>
        <v>39.94</v>
      </c>
      <c r="J1384" s="219" t="s">
        <v>3188</v>
      </c>
      <c r="K1384" s="207" t="str">
        <f t="shared" ref="K1384:K1388" si="632">LEFT(J1384,FIND("zł",J1384)-2)</f>
        <v>761,63</v>
      </c>
      <c r="L1384" s="214">
        <f t="shared" si="626"/>
        <v>762</v>
      </c>
      <c r="M1384" s="209">
        <v>1</v>
      </c>
      <c r="N1384" s="210">
        <v>60</v>
      </c>
      <c r="O1384" s="211">
        <f t="shared" si="627"/>
        <v>822</v>
      </c>
      <c r="P1384" s="212">
        <f t="shared" si="628"/>
        <v>822</v>
      </c>
      <c r="Q1384" s="180"/>
      <c r="R1384" s="180"/>
      <c r="S1384" s="184">
        <v>16</v>
      </c>
      <c r="T1384" s="184">
        <v>25</v>
      </c>
      <c r="U1384" s="184">
        <f t="shared" si="629"/>
        <v>69</v>
      </c>
      <c r="V1384" s="204">
        <f t="shared" si="631"/>
        <v>110</v>
      </c>
    </row>
    <row r="1385" spans="1:22" ht="12">
      <c r="A1385" s="180" t="str">
        <f t="shared" si="622"/>
        <v>LW10 13050Kolor</v>
      </c>
      <c r="B1385" s="203" t="s">
        <v>94</v>
      </c>
      <c r="C1385" s="168" t="s">
        <v>2</v>
      </c>
      <c r="D1385" s="204">
        <v>130</v>
      </c>
      <c r="E1385" s="182">
        <v>50</v>
      </c>
      <c r="F1385" s="219" t="s">
        <v>3155</v>
      </c>
      <c r="G1385" s="206" t="str">
        <f t="shared" si="630"/>
        <v>39,76</v>
      </c>
      <c r="H1385" s="206" t="str">
        <f t="shared" si="623"/>
        <v>39,76</v>
      </c>
      <c r="I1385" s="206">
        <f t="shared" si="624"/>
        <v>42.76</v>
      </c>
      <c r="J1385" s="219" t="s">
        <v>3189</v>
      </c>
      <c r="K1385" s="207" t="str">
        <f t="shared" si="632"/>
        <v>829,22</v>
      </c>
      <c r="L1385" s="214">
        <f t="shared" si="626"/>
        <v>830</v>
      </c>
      <c r="M1385" s="209">
        <v>1</v>
      </c>
      <c r="N1385" s="210">
        <v>60</v>
      </c>
      <c r="O1385" s="211">
        <f t="shared" si="627"/>
        <v>890</v>
      </c>
      <c r="P1385" s="212">
        <f t="shared" si="628"/>
        <v>890</v>
      </c>
      <c r="Q1385" s="180"/>
      <c r="R1385" s="180"/>
      <c r="S1385" s="184">
        <v>16</v>
      </c>
      <c r="T1385" s="184">
        <v>25</v>
      </c>
      <c r="U1385" s="184">
        <f t="shared" si="629"/>
        <v>79</v>
      </c>
      <c r="V1385" s="204">
        <f t="shared" si="631"/>
        <v>120</v>
      </c>
    </row>
    <row r="1386" spans="1:22" ht="12">
      <c r="A1386" s="180" t="str">
        <f t="shared" si="622"/>
        <v>LW11 13050Kolor</v>
      </c>
      <c r="B1386" s="203" t="s">
        <v>95</v>
      </c>
      <c r="C1386" s="168" t="s">
        <v>2</v>
      </c>
      <c r="D1386" s="204">
        <v>130</v>
      </c>
      <c r="E1386" s="182">
        <v>50</v>
      </c>
      <c r="F1386" s="219" t="s">
        <v>3156</v>
      </c>
      <c r="G1386" s="206" t="str">
        <f t="shared" si="630"/>
        <v>39,4</v>
      </c>
      <c r="H1386" s="206" t="str">
        <f t="shared" si="623"/>
        <v>39,4</v>
      </c>
      <c r="I1386" s="206">
        <f t="shared" si="624"/>
        <v>42.4</v>
      </c>
      <c r="J1386" s="219" t="s">
        <v>3190</v>
      </c>
      <c r="K1386" s="207" t="str">
        <f t="shared" si="632"/>
        <v>703,22</v>
      </c>
      <c r="L1386" s="214">
        <f t="shared" si="626"/>
        <v>704</v>
      </c>
      <c r="M1386" s="209">
        <v>1</v>
      </c>
      <c r="N1386" s="210">
        <v>60</v>
      </c>
      <c r="O1386" s="211">
        <f t="shared" si="627"/>
        <v>764</v>
      </c>
      <c r="P1386" s="212">
        <f t="shared" si="628"/>
        <v>764</v>
      </c>
      <c r="Q1386" s="180"/>
      <c r="R1386" s="180"/>
      <c r="S1386" s="184">
        <v>16</v>
      </c>
      <c r="T1386" s="184">
        <v>25</v>
      </c>
      <c r="U1386" s="184">
        <f t="shared" si="629"/>
        <v>79</v>
      </c>
      <c r="V1386" s="204">
        <f t="shared" si="631"/>
        <v>120</v>
      </c>
    </row>
    <row r="1387" spans="1:22" ht="12">
      <c r="A1387" s="180" t="str">
        <f t="shared" si="622"/>
        <v>LW12 13050Kolor</v>
      </c>
      <c r="B1387" s="203" t="s">
        <v>96</v>
      </c>
      <c r="C1387" s="168" t="s">
        <v>2</v>
      </c>
      <c r="D1387" s="204">
        <v>130</v>
      </c>
      <c r="E1387" s="182">
        <v>50</v>
      </c>
      <c r="F1387" s="219" t="s">
        <v>3157</v>
      </c>
      <c r="G1387" s="206" t="str">
        <f t="shared" si="630"/>
        <v>42,22</v>
      </c>
      <c r="H1387" s="206" t="str">
        <f t="shared" si="623"/>
        <v>42,22</v>
      </c>
      <c r="I1387" s="206">
        <f t="shared" si="624"/>
        <v>45.22</v>
      </c>
      <c r="J1387" s="219" t="s">
        <v>3191</v>
      </c>
      <c r="K1387" s="207" t="str">
        <f t="shared" si="632"/>
        <v>809,03</v>
      </c>
      <c r="L1387" s="214">
        <f t="shared" si="626"/>
        <v>810</v>
      </c>
      <c r="M1387" s="209">
        <v>1</v>
      </c>
      <c r="N1387" s="210">
        <v>60</v>
      </c>
      <c r="O1387" s="211">
        <f t="shared" si="627"/>
        <v>870</v>
      </c>
      <c r="P1387" s="212">
        <f t="shared" si="628"/>
        <v>870</v>
      </c>
      <c r="Q1387" s="180"/>
      <c r="R1387" s="180"/>
      <c r="S1387" s="184">
        <v>16</v>
      </c>
      <c r="T1387" s="184">
        <v>25</v>
      </c>
      <c r="U1387" s="184">
        <f t="shared" si="629"/>
        <v>79</v>
      </c>
      <c r="V1387" s="204">
        <f t="shared" si="631"/>
        <v>120</v>
      </c>
    </row>
    <row r="1388" spans="1:22" ht="12">
      <c r="A1388" s="180" t="str">
        <f t="shared" si="622"/>
        <v>LW13 13050Kolor</v>
      </c>
      <c r="B1388" s="203" t="s">
        <v>97</v>
      </c>
      <c r="C1388" s="168" t="s">
        <v>2</v>
      </c>
      <c r="D1388" s="204">
        <v>130</v>
      </c>
      <c r="E1388" s="182">
        <v>50</v>
      </c>
      <c r="F1388" s="219" t="s">
        <v>3158</v>
      </c>
      <c r="G1388" s="206" t="str">
        <f t="shared" si="630"/>
        <v>41,69</v>
      </c>
      <c r="H1388" s="206" t="str">
        <f t="shared" si="623"/>
        <v>41,69</v>
      </c>
      <c r="I1388" s="206">
        <f t="shared" si="624"/>
        <v>44.69</v>
      </c>
      <c r="J1388" s="219" t="s">
        <v>3192</v>
      </c>
      <c r="K1388" s="207" t="str">
        <f t="shared" si="632"/>
        <v>811,56</v>
      </c>
      <c r="L1388" s="214">
        <f t="shared" si="626"/>
        <v>812</v>
      </c>
      <c r="M1388" s="209">
        <v>1</v>
      </c>
      <c r="N1388" s="210">
        <v>60</v>
      </c>
      <c r="O1388" s="211">
        <f t="shared" si="627"/>
        <v>872</v>
      </c>
      <c r="P1388" s="212">
        <f t="shared" si="628"/>
        <v>872</v>
      </c>
      <c r="Q1388" s="180"/>
      <c r="R1388" s="180"/>
      <c r="S1388" s="184">
        <v>16</v>
      </c>
      <c r="T1388" s="184">
        <v>25</v>
      </c>
      <c r="U1388" s="184">
        <f t="shared" si="629"/>
        <v>79</v>
      </c>
      <c r="V1388" s="204">
        <f t="shared" si="631"/>
        <v>120</v>
      </c>
    </row>
    <row r="1389" spans="1:22" ht="12">
      <c r="A1389" s="180" t="str">
        <f t="shared" si="622"/>
        <v>LW14 13050Kolor</v>
      </c>
      <c r="B1389" s="203" t="s">
        <v>98</v>
      </c>
      <c r="C1389" s="168" t="s">
        <v>2</v>
      </c>
      <c r="D1389" s="204">
        <v>130</v>
      </c>
      <c r="E1389" s="182">
        <v>50</v>
      </c>
      <c r="F1389" s="219" t="s">
        <v>3159</v>
      </c>
      <c r="G1389" s="206" t="str">
        <f t="shared" si="630"/>
        <v>44,51</v>
      </c>
      <c r="H1389" s="206" t="str">
        <f t="shared" si="623"/>
        <v>44,51</v>
      </c>
      <c r="I1389" s="206">
        <f t="shared" si="624"/>
        <v>47.51</v>
      </c>
      <c r="J1389" s="219" t="s">
        <v>3193</v>
      </c>
      <c r="K1389" s="207" t="str">
        <f>LEFT(J1389,FIND("zł",J1389)-2)</f>
        <v>901,56</v>
      </c>
      <c r="L1389" s="214">
        <f>ROUNDUP(K1389,0)</f>
        <v>902</v>
      </c>
      <c r="M1389" s="209">
        <v>1</v>
      </c>
      <c r="N1389" s="210">
        <v>60</v>
      </c>
      <c r="O1389" s="211">
        <f t="shared" si="627"/>
        <v>962</v>
      </c>
      <c r="P1389" s="212">
        <f t="shared" si="628"/>
        <v>962</v>
      </c>
      <c r="Q1389" s="180"/>
      <c r="R1389" s="180"/>
      <c r="S1389" s="184">
        <v>16</v>
      </c>
      <c r="T1389" s="184">
        <v>25</v>
      </c>
      <c r="U1389" s="184">
        <f t="shared" si="629"/>
        <v>79</v>
      </c>
      <c r="V1389" s="204">
        <f t="shared" si="631"/>
        <v>120</v>
      </c>
    </row>
    <row r="1390" spans="1:22" ht="12">
      <c r="A1390" s="180" t="str">
        <f t="shared" si="622"/>
        <v>LW15 13050Kolor</v>
      </c>
      <c r="B1390" s="203" t="s">
        <v>99</v>
      </c>
      <c r="C1390" s="168" t="s">
        <v>2</v>
      </c>
      <c r="D1390" s="204">
        <v>130</v>
      </c>
      <c r="E1390" s="182">
        <v>50</v>
      </c>
      <c r="F1390" s="219" t="s">
        <v>3160</v>
      </c>
      <c r="G1390" s="206" t="str">
        <f t="shared" si="630"/>
        <v>38,64</v>
      </c>
      <c r="H1390" s="206" t="str">
        <f t="shared" si="623"/>
        <v>38,64</v>
      </c>
      <c r="I1390" s="206">
        <f t="shared" si="624"/>
        <v>41.64</v>
      </c>
      <c r="J1390" s="219" t="s">
        <v>3194</v>
      </c>
      <c r="K1390" s="207" t="str">
        <f t="shared" ref="K1390:K1409" si="633">LEFT(J1390,FIND("zł",J1390)-2)</f>
        <v>665,07</v>
      </c>
      <c r="L1390" s="214">
        <f t="shared" ref="L1390:L1409" si="634">ROUNDUP(K1390,0)</f>
        <v>666</v>
      </c>
      <c r="M1390" s="209">
        <v>1</v>
      </c>
      <c r="N1390" s="210">
        <v>60</v>
      </c>
      <c r="O1390" s="211">
        <f t="shared" si="627"/>
        <v>726</v>
      </c>
      <c r="P1390" s="212">
        <f t="shared" si="628"/>
        <v>726</v>
      </c>
      <c r="Q1390" s="180"/>
      <c r="R1390" s="180"/>
      <c r="S1390" s="184">
        <v>16</v>
      </c>
      <c r="T1390" s="184">
        <v>25</v>
      </c>
      <c r="U1390" s="184">
        <f t="shared" si="629"/>
        <v>79</v>
      </c>
      <c r="V1390" s="204">
        <f t="shared" si="631"/>
        <v>120</v>
      </c>
    </row>
    <row r="1391" spans="1:22" ht="12">
      <c r="A1391" s="180" t="str">
        <f t="shared" si="622"/>
        <v>LW16 13050Kolor</v>
      </c>
      <c r="B1391" s="203" t="s">
        <v>100</v>
      </c>
      <c r="C1391" s="168" t="s">
        <v>2</v>
      </c>
      <c r="D1391" s="204">
        <v>130</v>
      </c>
      <c r="E1391" s="182">
        <v>50</v>
      </c>
      <c r="F1391" s="219" t="s">
        <v>3161</v>
      </c>
      <c r="G1391" s="206" t="str">
        <f t="shared" si="630"/>
        <v>41,49</v>
      </c>
      <c r="H1391" s="206" t="str">
        <f t="shared" si="623"/>
        <v>41,49</v>
      </c>
      <c r="I1391" s="206">
        <f t="shared" si="624"/>
        <v>44.49</v>
      </c>
      <c r="J1391" s="219" t="s">
        <v>3195</v>
      </c>
      <c r="K1391" s="207" t="str">
        <f t="shared" si="633"/>
        <v>801,09</v>
      </c>
      <c r="L1391" s="214">
        <f t="shared" si="634"/>
        <v>802</v>
      </c>
      <c r="M1391" s="209">
        <v>1</v>
      </c>
      <c r="N1391" s="210">
        <v>60</v>
      </c>
      <c r="O1391" s="211">
        <f t="shared" si="627"/>
        <v>862</v>
      </c>
      <c r="P1391" s="212">
        <f t="shared" si="628"/>
        <v>862</v>
      </c>
      <c r="Q1391" s="180"/>
      <c r="R1391" s="180"/>
      <c r="S1391" s="184">
        <v>16</v>
      </c>
      <c r="T1391" s="184">
        <v>25</v>
      </c>
      <c r="U1391" s="184">
        <f t="shared" si="629"/>
        <v>79</v>
      </c>
      <c r="V1391" s="204">
        <f t="shared" si="631"/>
        <v>120</v>
      </c>
    </row>
    <row r="1392" spans="1:22" ht="12">
      <c r="A1392" s="180" t="str">
        <f t="shared" si="622"/>
        <v>LW17 13050Kolor</v>
      </c>
      <c r="B1392" s="203" t="s">
        <v>101</v>
      </c>
      <c r="C1392" s="168" t="s">
        <v>2</v>
      </c>
      <c r="D1392" s="204">
        <v>130</v>
      </c>
      <c r="E1392" s="182">
        <v>50</v>
      </c>
      <c r="F1392" s="219" t="s">
        <v>3162</v>
      </c>
      <c r="G1392" s="206" t="str">
        <f t="shared" si="630"/>
        <v>43,03</v>
      </c>
      <c r="H1392" s="206" t="str">
        <f t="shared" si="623"/>
        <v>43,03</v>
      </c>
      <c r="I1392" s="206">
        <f t="shared" si="624"/>
        <v>46.03</v>
      </c>
      <c r="J1392" s="219" t="s">
        <v>3196</v>
      </c>
      <c r="K1392" s="207" t="str">
        <f t="shared" si="633"/>
        <v>889,27</v>
      </c>
      <c r="L1392" s="214">
        <f t="shared" si="634"/>
        <v>890</v>
      </c>
      <c r="M1392" s="209">
        <v>1</v>
      </c>
      <c r="N1392" s="210">
        <v>60</v>
      </c>
      <c r="O1392" s="211">
        <f t="shared" si="627"/>
        <v>950</v>
      </c>
      <c r="P1392" s="212">
        <f t="shared" si="628"/>
        <v>950</v>
      </c>
      <c r="Q1392" s="180"/>
      <c r="R1392" s="180"/>
      <c r="S1392" s="184">
        <v>16</v>
      </c>
      <c r="T1392" s="184">
        <v>25</v>
      </c>
      <c r="U1392" s="184">
        <f t="shared" si="629"/>
        <v>79</v>
      </c>
      <c r="V1392" s="204">
        <f t="shared" si="631"/>
        <v>120</v>
      </c>
    </row>
    <row r="1393" spans="1:22" ht="12">
      <c r="A1393" s="180" t="str">
        <f t="shared" si="622"/>
        <v>LW18 13050Kolor</v>
      </c>
      <c r="B1393" s="203" t="s">
        <v>102</v>
      </c>
      <c r="C1393" s="168" t="s">
        <v>2</v>
      </c>
      <c r="D1393" s="204">
        <v>130</v>
      </c>
      <c r="E1393" s="182">
        <v>50</v>
      </c>
      <c r="F1393" s="219" t="s">
        <v>3163</v>
      </c>
      <c r="G1393" s="206" t="str">
        <f t="shared" si="630"/>
        <v>45,85</v>
      </c>
      <c r="H1393" s="206" t="str">
        <f t="shared" si="623"/>
        <v>45,85</v>
      </c>
      <c r="I1393" s="206">
        <f t="shared" si="624"/>
        <v>48.85</v>
      </c>
      <c r="J1393" s="219" t="s">
        <v>3197</v>
      </c>
      <c r="K1393" s="207" t="str">
        <f t="shared" si="633"/>
        <v>944,12</v>
      </c>
      <c r="L1393" s="214">
        <f t="shared" si="634"/>
        <v>945</v>
      </c>
      <c r="M1393" s="209">
        <v>1</v>
      </c>
      <c r="N1393" s="210">
        <v>60</v>
      </c>
      <c r="O1393" s="211">
        <f t="shared" si="627"/>
        <v>1005</v>
      </c>
      <c r="P1393" s="212">
        <f t="shared" si="628"/>
        <v>1005</v>
      </c>
      <c r="Q1393" s="180"/>
      <c r="R1393" s="180"/>
      <c r="S1393" s="184">
        <v>16</v>
      </c>
      <c r="T1393" s="184">
        <v>25</v>
      </c>
      <c r="U1393" s="184">
        <f t="shared" si="629"/>
        <v>79</v>
      </c>
      <c r="V1393" s="204">
        <f t="shared" si="631"/>
        <v>120</v>
      </c>
    </row>
    <row r="1394" spans="1:22" ht="12">
      <c r="A1394" s="180" t="str">
        <f t="shared" si="622"/>
        <v>LW19 13050Kolor</v>
      </c>
      <c r="B1394" s="203" t="s">
        <v>103</v>
      </c>
      <c r="C1394" s="168" t="s">
        <v>2</v>
      </c>
      <c r="D1394" s="204">
        <v>130</v>
      </c>
      <c r="E1394" s="182">
        <v>50</v>
      </c>
      <c r="F1394" s="219" t="s">
        <v>10</v>
      </c>
      <c r="G1394" s="206" t="str">
        <f t="shared" si="630"/>
        <v>40,01</v>
      </c>
      <c r="H1394" s="206" t="str">
        <f t="shared" si="623"/>
        <v>40,01</v>
      </c>
      <c r="I1394" s="206">
        <f t="shared" si="624"/>
        <v>43.01</v>
      </c>
      <c r="J1394" s="219" t="s">
        <v>3198</v>
      </c>
      <c r="K1394" s="207" t="str">
        <f t="shared" si="633"/>
        <v>750,60</v>
      </c>
      <c r="L1394" s="214">
        <f t="shared" si="634"/>
        <v>751</v>
      </c>
      <c r="M1394" s="209">
        <v>1</v>
      </c>
      <c r="N1394" s="210">
        <v>60</v>
      </c>
      <c r="O1394" s="211">
        <f t="shared" si="627"/>
        <v>811</v>
      </c>
      <c r="P1394" s="212">
        <f t="shared" si="628"/>
        <v>811</v>
      </c>
      <c r="Q1394" s="180"/>
      <c r="R1394" s="180"/>
      <c r="S1394" s="184">
        <v>16</v>
      </c>
      <c r="T1394" s="184">
        <v>25</v>
      </c>
      <c r="U1394" s="184">
        <f t="shared" si="629"/>
        <v>79</v>
      </c>
      <c r="V1394" s="204">
        <f t="shared" si="631"/>
        <v>120</v>
      </c>
    </row>
    <row r="1395" spans="1:22" ht="12">
      <c r="A1395" s="180" t="str">
        <f t="shared" si="622"/>
        <v>LW20 13050Kolor</v>
      </c>
      <c r="B1395" s="203" t="s">
        <v>105</v>
      </c>
      <c r="C1395" s="168" t="s">
        <v>2</v>
      </c>
      <c r="D1395" s="204">
        <v>130</v>
      </c>
      <c r="E1395" s="182">
        <v>50</v>
      </c>
      <c r="F1395" s="219" t="s">
        <v>3164</v>
      </c>
      <c r="G1395" s="206" t="str">
        <f t="shared" si="630"/>
        <v>42,86</v>
      </c>
      <c r="H1395" s="206" t="str">
        <f t="shared" si="623"/>
        <v>42,86</v>
      </c>
      <c r="I1395" s="206">
        <f t="shared" si="624"/>
        <v>45.86</v>
      </c>
      <c r="J1395" s="219" t="s">
        <v>85</v>
      </c>
      <c r="K1395" s="207" t="str">
        <f t="shared" si="633"/>
        <v>840,96</v>
      </c>
      <c r="L1395" s="214">
        <f t="shared" si="634"/>
        <v>841</v>
      </c>
      <c r="M1395" s="209">
        <v>1</v>
      </c>
      <c r="N1395" s="210">
        <v>60</v>
      </c>
      <c r="O1395" s="211">
        <f t="shared" si="627"/>
        <v>901</v>
      </c>
      <c r="P1395" s="212">
        <f t="shared" si="628"/>
        <v>901</v>
      </c>
      <c r="Q1395" s="180"/>
      <c r="R1395" s="180"/>
      <c r="S1395" s="184">
        <v>16</v>
      </c>
      <c r="T1395" s="184">
        <v>25</v>
      </c>
      <c r="U1395" s="184">
        <f t="shared" si="629"/>
        <v>79</v>
      </c>
      <c r="V1395" s="204">
        <f t="shared" si="631"/>
        <v>120</v>
      </c>
    </row>
    <row r="1396" spans="1:22" ht="12">
      <c r="A1396" s="180" t="str">
        <f t="shared" si="622"/>
        <v>LW2513050Kolor</v>
      </c>
      <c r="B1396" s="203" t="s">
        <v>559</v>
      </c>
      <c r="C1396" s="168" t="s">
        <v>2</v>
      </c>
      <c r="D1396" s="204">
        <v>130</v>
      </c>
      <c r="E1396" s="182">
        <v>50</v>
      </c>
      <c r="F1396" s="219" t="s">
        <v>3165</v>
      </c>
      <c r="G1396" s="206" t="str">
        <f t="shared" si="630"/>
        <v>32,25</v>
      </c>
      <c r="H1396" s="206" t="str">
        <f t="shared" si="623"/>
        <v>32,25</v>
      </c>
      <c r="I1396" s="206">
        <f t="shared" si="624"/>
        <v>35.25</v>
      </c>
      <c r="J1396" s="219" t="s">
        <v>3199</v>
      </c>
      <c r="K1396" s="207" t="str">
        <f t="shared" si="633"/>
        <v>655,40</v>
      </c>
      <c r="L1396" s="214">
        <f t="shared" si="634"/>
        <v>656</v>
      </c>
      <c r="M1396" s="209">
        <v>1</v>
      </c>
      <c r="N1396" s="210">
        <v>60</v>
      </c>
      <c r="O1396" s="211">
        <f t="shared" si="627"/>
        <v>716</v>
      </c>
      <c r="P1396" s="212">
        <f t="shared" si="628"/>
        <v>716</v>
      </c>
      <c r="Q1396" s="180"/>
      <c r="R1396" s="180"/>
      <c r="S1396" s="184">
        <v>16</v>
      </c>
      <c r="T1396" s="184">
        <v>25</v>
      </c>
      <c r="U1396" s="184">
        <f t="shared" si="629"/>
        <v>69</v>
      </c>
      <c r="V1396" s="204">
        <f t="shared" si="631"/>
        <v>110</v>
      </c>
    </row>
    <row r="1397" spans="1:22" ht="12">
      <c r="A1397" s="180" t="str">
        <f t="shared" si="622"/>
        <v>LW2613050Kolor</v>
      </c>
      <c r="B1397" s="203" t="s">
        <v>560</v>
      </c>
      <c r="C1397" s="168" t="s">
        <v>2</v>
      </c>
      <c r="D1397" s="204">
        <v>130</v>
      </c>
      <c r="E1397" s="182">
        <v>50</v>
      </c>
      <c r="F1397" s="219" t="s">
        <v>1923</v>
      </c>
      <c r="G1397" s="206" t="str">
        <f t="shared" si="630"/>
        <v>35,09</v>
      </c>
      <c r="H1397" s="206" t="str">
        <f t="shared" si="623"/>
        <v>35,09</v>
      </c>
      <c r="I1397" s="206">
        <f t="shared" si="624"/>
        <v>38.090000000000003</v>
      </c>
      <c r="J1397" s="219" t="s">
        <v>3200</v>
      </c>
      <c r="K1397" s="207" t="str">
        <f t="shared" si="633"/>
        <v>776,45</v>
      </c>
      <c r="L1397" s="214">
        <f t="shared" si="634"/>
        <v>777</v>
      </c>
      <c r="M1397" s="209">
        <v>1</v>
      </c>
      <c r="N1397" s="210">
        <v>60</v>
      </c>
      <c r="O1397" s="211">
        <f t="shared" si="627"/>
        <v>837</v>
      </c>
      <c r="P1397" s="212">
        <f t="shared" si="628"/>
        <v>837</v>
      </c>
      <c r="Q1397" s="180"/>
      <c r="R1397" s="180"/>
      <c r="S1397" s="184">
        <v>16</v>
      </c>
      <c r="T1397" s="184">
        <v>25</v>
      </c>
      <c r="U1397" s="184">
        <f t="shared" si="629"/>
        <v>69</v>
      </c>
      <c r="V1397" s="204">
        <f t="shared" si="631"/>
        <v>110</v>
      </c>
    </row>
    <row r="1398" spans="1:22" ht="12">
      <c r="A1398" s="180" t="str">
        <f t="shared" si="622"/>
        <v>LW2713050Kolor</v>
      </c>
      <c r="B1398" s="203" t="s">
        <v>1738</v>
      </c>
      <c r="C1398" s="168" t="s">
        <v>2</v>
      </c>
      <c r="D1398" s="204">
        <v>130</v>
      </c>
      <c r="E1398" s="182">
        <v>50</v>
      </c>
      <c r="F1398" s="219" t="s">
        <v>3166</v>
      </c>
      <c r="G1398" s="206" t="str">
        <f t="shared" si="630"/>
        <v>35,63</v>
      </c>
      <c r="H1398" s="206" t="str">
        <f t="shared" si="623"/>
        <v>35,63</v>
      </c>
      <c r="I1398" s="206">
        <f t="shared" si="624"/>
        <v>38.630000000000003</v>
      </c>
      <c r="J1398" s="219" t="s">
        <v>3201</v>
      </c>
      <c r="K1398" s="207" t="str">
        <f t="shared" si="633"/>
        <v>750,56</v>
      </c>
      <c r="L1398" s="214">
        <f t="shared" si="634"/>
        <v>751</v>
      </c>
      <c r="M1398" s="209">
        <v>1</v>
      </c>
      <c r="N1398" s="210">
        <v>60</v>
      </c>
      <c r="O1398" s="211">
        <f t="shared" si="627"/>
        <v>811</v>
      </c>
      <c r="P1398" s="212">
        <f t="shared" si="628"/>
        <v>811</v>
      </c>
      <c r="Q1398" s="180"/>
      <c r="R1398" s="180"/>
      <c r="S1398" s="184">
        <v>16</v>
      </c>
      <c r="T1398" s="184">
        <v>25</v>
      </c>
      <c r="U1398" s="184">
        <f t="shared" si="629"/>
        <v>69</v>
      </c>
      <c r="V1398" s="204">
        <f t="shared" si="631"/>
        <v>110</v>
      </c>
    </row>
    <row r="1399" spans="1:22" ht="12">
      <c r="A1399" s="180" t="str">
        <f t="shared" si="622"/>
        <v>LW2813050Kolor</v>
      </c>
      <c r="B1399" s="203" t="s">
        <v>1739</v>
      </c>
      <c r="C1399" s="168" t="s">
        <v>2</v>
      </c>
      <c r="D1399" s="204">
        <v>130</v>
      </c>
      <c r="E1399" s="182">
        <v>50</v>
      </c>
      <c r="F1399" s="219" t="s">
        <v>3167</v>
      </c>
      <c r="G1399" s="206" t="str">
        <f t="shared" si="630"/>
        <v>38,6</v>
      </c>
      <c r="H1399" s="206" t="str">
        <f t="shared" si="623"/>
        <v>38,6</v>
      </c>
      <c r="I1399" s="206">
        <f t="shared" si="624"/>
        <v>41.6</v>
      </c>
      <c r="J1399" s="219" t="s">
        <v>3202</v>
      </c>
      <c r="K1399" s="207" t="str">
        <f t="shared" si="633"/>
        <v>891,81</v>
      </c>
      <c r="L1399" s="214">
        <f t="shared" si="634"/>
        <v>892</v>
      </c>
      <c r="M1399" s="209">
        <v>1</v>
      </c>
      <c r="N1399" s="210">
        <v>60</v>
      </c>
      <c r="O1399" s="211">
        <f t="shared" si="627"/>
        <v>952</v>
      </c>
      <c r="P1399" s="212">
        <f t="shared" si="628"/>
        <v>952</v>
      </c>
      <c r="Q1399" s="180"/>
      <c r="R1399" s="180"/>
      <c r="S1399" s="184">
        <v>16</v>
      </c>
      <c r="T1399" s="184">
        <v>25</v>
      </c>
      <c r="U1399" s="184">
        <f t="shared" si="629"/>
        <v>79</v>
      </c>
      <c r="V1399" s="204">
        <f t="shared" si="631"/>
        <v>120</v>
      </c>
    </row>
    <row r="1400" spans="1:22" ht="12">
      <c r="A1400" s="180" t="str">
        <f t="shared" si="622"/>
        <v>LW2913050Kolor</v>
      </c>
      <c r="B1400" s="203" t="s">
        <v>1740</v>
      </c>
      <c r="C1400" s="168" t="s">
        <v>2</v>
      </c>
      <c r="D1400" s="204">
        <v>130</v>
      </c>
      <c r="E1400" s="182">
        <v>50</v>
      </c>
      <c r="F1400" s="219" t="s">
        <v>3168</v>
      </c>
      <c r="G1400" s="206" t="str">
        <f t="shared" si="630"/>
        <v>41,52</v>
      </c>
      <c r="H1400" s="206" t="str">
        <f t="shared" si="623"/>
        <v>41,52</v>
      </c>
      <c r="I1400" s="206">
        <f t="shared" si="624"/>
        <v>44.52</v>
      </c>
      <c r="J1400" s="219" t="s">
        <v>3203</v>
      </c>
      <c r="K1400" s="207" t="str">
        <f t="shared" si="633"/>
        <v>838,14</v>
      </c>
      <c r="L1400" s="214">
        <f t="shared" si="634"/>
        <v>839</v>
      </c>
      <c r="M1400" s="209">
        <v>1</v>
      </c>
      <c r="N1400" s="210">
        <v>60</v>
      </c>
      <c r="O1400" s="211">
        <f t="shared" si="627"/>
        <v>899</v>
      </c>
      <c r="P1400" s="212">
        <f t="shared" si="628"/>
        <v>899</v>
      </c>
      <c r="Q1400" s="180"/>
      <c r="R1400" s="180"/>
      <c r="S1400" s="184">
        <v>16</v>
      </c>
      <c r="T1400" s="184">
        <v>25</v>
      </c>
      <c r="U1400" s="184">
        <f t="shared" si="629"/>
        <v>79</v>
      </c>
      <c r="V1400" s="204">
        <f t="shared" si="631"/>
        <v>120</v>
      </c>
    </row>
    <row r="1401" spans="1:22" ht="12">
      <c r="A1401" s="180" t="str">
        <f t="shared" si="622"/>
        <v>LW3013050Kolor</v>
      </c>
      <c r="B1401" s="203" t="s">
        <v>1742</v>
      </c>
      <c r="C1401" s="168" t="s">
        <v>2</v>
      </c>
      <c r="D1401" s="204">
        <v>130</v>
      </c>
      <c r="E1401" s="182">
        <v>50</v>
      </c>
      <c r="F1401" s="219" t="s">
        <v>3169</v>
      </c>
      <c r="G1401" s="206" t="str">
        <f t="shared" si="630"/>
        <v>44,49</v>
      </c>
      <c r="H1401" s="206" t="str">
        <f t="shared" si="623"/>
        <v>44,49</v>
      </c>
      <c r="I1401" s="206">
        <f t="shared" si="624"/>
        <v>47.49</v>
      </c>
      <c r="J1401" s="219" t="s">
        <v>3204</v>
      </c>
      <c r="K1401" s="207" t="str">
        <f t="shared" si="633"/>
        <v>1021,00</v>
      </c>
      <c r="L1401" s="214">
        <f t="shared" si="634"/>
        <v>1021</v>
      </c>
      <c r="M1401" s="209">
        <v>1</v>
      </c>
      <c r="N1401" s="210">
        <v>60</v>
      </c>
      <c r="O1401" s="211">
        <f t="shared" si="627"/>
        <v>1081</v>
      </c>
      <c r="P1401" s="212">
        <f t="shared" si="628"/>
        <v>1081</v>
      </c>
      <c r="Q1401" s="180"/>
      <c r="R1401" s="180"/>
      <c r="S1401" s="184">
        <v>16</v>
      </c>
      <c r="T1401" s="184">
        <v>25</v>
      </c>
      <c r="U1401" s="184">
        <f t="shared" si="629"/>
        <v>79</v>
      </c>
      <c r="V1401" s="204">
        <f t="shared" si="631"/>
        <v>120</v>
      </c>
    </row>
    <row r="1402" spans="1:22" ht="12">
      <c r="A1402" s="180" t="str">
        <f t="shared" si="622"/>
        <v>LW3113050Kolor</v>
      </c>
      <c r="B1402" s="203" t="s">
        <v>1743</v>
      </c>
      <c r="C1402" s="168" t="s">
        <v>2</v>
      </c>
      <c r="D1402" s="204">
        <v>130</v>
      </c>
      <c r="E1402" s="182">
        <v>50</v>
      </c>
      <c r="F1402" s="219" t="s">
        <v>3170</v>
      </c>
      <c r="G1402" s="206" t="str">
        <f t="shared" si="630"/>
        <v>45,64</v>
      </c>
      <c r="H1402" s="206" t="str">
        <f t="shared" si="623"/>
        <v>45,64</v>
      </c>
      <c r="I1402" s="206">
        <f t="shared" si="624"/>
        <v>48.64</v>
      </c>
      <c r="J1402" s="219" t="s">
        <v>3205</v>
      </c>
      <c r="K1402" s="207" t="str">
        <f t="shared" si="633"/>
        <v>990,21</v>
      </c>
      <c r="L1402" s="214">
        <f t="shared" si="634"/>
        <v>991</v>
      </c>
      <c r="M1402" s="209">
        <v>1</v>
      </c>
      <c r="N1402" s="210">
        <v>60</v>
      </c>
      <c r="O1402" s="211">
        <f t="shared" si="627"/>
        <v>1051</v>
      </c>
      <c r="P1402" s="212">
        <f t="shared" si="628"/>
        <v>1051</v>
      </c>
      <c r="Q1402" s="180"/>
      <c r="R1402" s="180"/>
      <c r="S1402" s="184">
        <v>16</v>
      </c>
      <c r="T1402" s="184">
        <v>25</v>
      </c>
      <c r="U1402" s="184">
        <f t="shared" si="629"/>
        <v>79</v>
      </c>
      <c r="V1402" s="204">
        <f t="shared" si="631"/>
        <v>120</v>
      </c>
    </row>
    <row r="1403" spans="1:22" ht="12">
      <c r="A1403" s="180" t="str">
        <f t="shared" si="622"/>
        <v>LW3213050Kolor</v>
      </c>
      <c r="B1403" s="203" t="s">
        <v>1744</v>
      </c>
      <c r="C1403" s="168" t="s">
        <v>2</v>
      </c>
      <c r="D1403" s="204">
        <v>130</v>
      </c>
      <c r="E1403" s="182">
        <v>50</v>
      </c>
      <c r="F1403" s="219" t="s">
        <v>3066</v>
      </c>
      <c r="G1403" s="206" t="str">
        <f t="shared" si="630"/>
        <v>48,61</v>
      </c>
      <c r="H1403" s="206" t="str">
        <f t="shared" si="623"/>
        <v>48,61</v>
      </c>
      <c r="I1403" s="206">
        <f t="shared" si="624"/>
        <v>51.61</v>
      </c>
      <c r="J1403" s="219" t="s">
        <v>3206</v>
      </c>
      <c r="K1403" s="207" t="str">
        <f t="shared" si="633"/>
        <v>1134,83</v>
      </c>
      <c r="L1403" s="214">
        <f t="shared" si="634"/>
        <v>1135</v>
      </c>
      <c r="M1403" s="209">
        <v>1</v>
      </c>
      <c r="N1403" s="210">
        <v>60</v>
      </c>
      <c r="O1403" s="211">
        <f t="shared" si="627"/>
        <v>1195</v>
      </c>
      <c r="P1403" s="212">
        <f t="shared" si="628"/>
        <v>1195</v>
      </c>
      <c r="Q1403" s="180"/>
      <c r="R1403" s="180"/>
      <c r="S1403" s="184">
        <v>16</v>
      </c>
      <c r="T1403" s="184">
        <v>25</v>
      </c>
      <c r="U1403" s="184">
        <f t="shared" si="629"/>
        <v>124</v>
      </c>
      <c r="V1403" s="204">
        <f t="shared" si="631"/>
        <v>165</v>
      </c>
    </row>
    <row r="1404" spans="1:22" ht="12">
      <c r="A1404" s="180" t="str">
        <f t="shared" si="622"/>
        <v>LW3313050Kolor</v>
      </c>
      <c r="B1404" s="203" t="s">
        <v>1745</v>
      </c>
      <c r="C1404" s="168" t="s">
        <v>2</v>
      </c>
      <c r="D1404" s="204">
        <v>130</v>
      </c>
      <c r="E1404" s="182">
        <v>50</v>
      </c>
      <c r="F1404" s="219" t="s">
        <v>3171</v>
      </c>
      <c r="G1404" s="206" t="str">
        <f t="shared" si="630"/>
        <v>49,74</v>
      </c>
      <c r="H1404" s="206" t="str">
        <f t="shared" si="623"/>
        <v>49,74</v>
      </c>
      <c r="I1404" s="206">
        <f t="shared" si="624"/>
        <v>52.74</v>
      </c>
      <c r="J1404" s="219" t="s">
        <v>3207</v>
      </c>
      <c r="K1404" s="207" t="str">
        <f t="shared" si="633"/>
        <v>975,64</v>
      </c>
      <c r="L1404" s="214">
        <f t="shared" si="634"/>
        <v>976</v>
      </c>
      <c r="M1404" s="209">
        <v>1</v>
      </c>
      <c r="N1404" s="210">
        <v>60</v>
      </c>
      <c r="O1404" s="211">
        <f t="shared" si="627"/>
        <v>1036</v>
      </c>
      <c r="P1404" s="212">
        <f t="shared" si="628"/>
        <v>1036</v>
      </c>
      <c r="Q1404" s="180"/>
      <c r="R1404" s="180"/>
      <c r="S1404" s="184">
        <v>16</v>
      </c>
      <c r="T1404" s="184">
        <v>25</v>
      </c>
      <c r="U1404" s="184">
        <f t="shared" si="629"/>
        <v>124</v>
      </c>
      <c r="V1404" s="204">
        <f t="shared" si="631"/>
        <v>165</v>
      </c>
    </row>
    <row r="1405" spans="1:22" ht="12">
      <c r="A1405" s="180" t="str">
        <f t="shared" si="622"/>
        <v>LW3413050Kolor</v>
      </c>
      <c r="B1405" s="203" t="s">
        <v>1746</v>
      </c>
      <c r="C1405" s="168" t="s">
        <v>2</v>
      </c>
      <c r="D1405" s="204">
        <v>130</v>
      </c>
      <c r="E1405" s="182">
        <v>50</v>
      </c>
      <c r="F1405" s="219" t="s">
        <v>3172</v>
      </c>
      <c r="G1405" s="206" t="str">
        <f t="shared" si="630"/>
        <v>49,04</v>
      </c>
      <c r="H1405" s="206" t="str">
        <f t="shared" si="623"/>
        <v>49,04</v>
      </c>
      <c r="I1405" s="206">
        <f t="shared" si="624"/>
        <v>52.04</v>
      </c>
      <c r="J1405" s="219" t="s">
        <v>3208</v>
      </c>
      <c r="K1405" s="207" t="str">
        <f t="shared" si="633"/>
        <v>1141,86</v>
      </c>
      <c r="L1405" s="214">
        <f t="shared" si="634"/>
        <v>1142</v>
      </c>
      <c r="M1405" s="209">
        <v>1</v>
      </c>
      <c r="N1405" s="210">
        <v>60</v>
      </c>
      <c r="O1405" s="211">
        <f t="shared" si="627"/>
        <v>1202</v>
      </c>
      <c r="P1405" s="212">
        <f t="shared" si="628"/>
        <v>1202</v>
      </c>
      <c r="Q1405" s="180"/>
      <c r="R1405" s="180"/>
      <c r="S1405" s="184">
        <v>16</v>
      </c>
      <c r="T1405" s="184">
        <v>25</v>
      </c>
      <c r="U1405" s="184">
        <f t="shared" si="629"/>
        <v>124</v>
      </c>
      <c r="V1405" s="204">
        <f t="shared" si="631"/>
        <v>165</v>
      </c>
    </row>
    <row r="1406" spans="1:22" ht="12">
      <c r="A1406" s="180" t="str">
        <f t="shared" si="622"/>
        <v>LW3513050Kolor</v>
      </c>
      <c r="B1406" s="203" t="s">
        <v>1747</v>
      </c>
      <c r="C1406" s="168" t="s">
        <v>2</v>
      </c>
      <c r="D1406" s="204">
        <v>130</v>
      </c>
      <c r="E1406" s="182">
        <v>50</v>
      </c>
      <c r="F1406" s="219" t="s">
        <v>3173</v>
      </c>
      <c r="G1406" s="206" t="str">
        <f t="shared" si="630"/>
        <v>40,16</v>
      </c>
      <c r="H1406" s="206" t="str">
        <f t="shared" si="623"/>
        <v>40,16</v>
      </c>
      <c r="I1406" s="206">
        <f t="shared" si="624"/>
        <v>43.16</v>
      </c>
      <c r="J1406" s="219" t="s">
        <v>3209</v>
      </c>
      <c r="K1406" s="207" t="str">
        <f t="shared" si="633"/>
        <v>759,22</v>
      </c>
      <c r="L1406" s="214">
        <f t="shared" si="634"/>
        <v>760</v>
      </c>
      <c r="M1406" s="209">
        <v>1</v>
      </c>
      <c r="N1406" s="210">
        <v>60</v>
      </c>
      <c r="O1406" s="211">
        <f t="shared" si="627"/>
        <v>820</v>
      </c>
      <c r="P1406" s="212">
        <f t="shared" si="628"/>
        <v>820</v>
      </c>
      <c r="Q1406" s="180"/>
      <c r="R1406" s="180"/>
      <c r="S1406" s="184">
        <v>16</v>
      </c>
      <c r="T1406" s="184">
        <v>25</v>
      </c>
      <c r="U1406" s="184">
        <f t="shared" si="629"/>
        <v>79</v>
      </c>
      <c r="V1406" s="204">
        <f t="shared" si="631"/>
        <v>120</v>
      </c>
    </row>
    <row r="1407" spans="1:22" ht="12">
      <c r="A1407" s="180" t="str">
        <f t="shared" si="622"/>
        <v>LW3613050Kolor</v>
      </c>
      <c r="B1407" s="203" t="s">
        <v>1748</v>
      </c>
      <c r="C1407" s="168" t="s">
        <v>2</v>
      </c>
      <c r="D1407" s="204">
        <v>130</v>
      </c>
      <c r="E1407" s="182">
        <v>50</v>
      </c>
      <c r="F1407" s="219" t="s">
        <v>3174</v>
      </c>
      <c r="G1407" s="206" t="str">
        <f t="shared" si="630"/>
        <v>43,13</v>
      </c>
      <c r="H1407" s="206" t="str">
        <f t="shared" si="623"/>
        <v>43,13</v>
      </c>
      <c r="I1407" s="206">
        <f t="shared" si="624"/>
        <v>46.13</v>
      </c>
      <c r="J1407" s="219" t="s">
        <v>3210</v>
      </c>
      <c r="K1407" s="207" t="str">
        <f t="shared" si="633"/>
        <v>903,86</v>
      </c>
      <c r="L1407" s="214">
        <f t="shared" si="634"/>
        <v>904</v>
      </c>
      <c r="M1407" s="209">
        <v>1</v>
      </c>
      <c r="N1407" s="210">
        <v>60</v>
      </c>
      <c r="O1407" s="211">
        <f t="shared" si="627"/>
        <v>964</v>
      </c>
      <c r="P1407" s="212">
        <f t="shared" si="628"/>
        <v>964</v>
      </c>
      <c r="Q1407" s="180"/>
      <c r="R1407" s="180"/>
      <c r="S1407" s="184">
        <v>16</v>
      </c>
      <c r="T1407" s="184">
        <v>25</v>
      </c>
      <c r="U1407" s="184">
        <f t="shared" si="629"/>
        <v>79</v>
      </c>
      <c r="V1407" s="204">
        <f t="shared" si="631"/>
        <v>120</v>
      </c>
    </row>
    <row r="1408" spans="1:22" ht="12">
      <c r="A1408" s="180" t="str">
        <f t="shared" si="622"/>
        <v>LW3713050Kolor</v>
      </c>
      <c r="B1408" s="203" t="s">
        <v>1907</v>
      </c>
      <c r="C1408" s="168" t="s">
        <v>2</v>
      </c>
      <c r="D1408" s="204">
        <v>130</v>
      </c>
      <c r="E1408" s="182">
        <v>50</v>
      </c>
      <c r="F1408" s="219" t="s">
        <v>3175</v>
      </c>
      <c r="G1408" s="206" t="str">
        <f t="shared" si="630"/>
        <v>39,43</v>
      </c>
      <c r="H1408" s="206" t="str">
        <f t="shared" si="623"/>
        <v>39,43</v>
      </c>
      <c r="I1408" s="206">
        <f t="shared" si="624"/>
        <v>42.43</v>
      </c>
      <c r="J1408" s="219" t="s">
        <v>83</v>
      </c>
      <c r="K1408" s="207" t="str">
        <f t="shared" si="633"/>
        <v>690,52</v>
      </c>
      <c r="L1408" s="214">
        <f t="shared" si="634"/>
        <v>691</v>
      </c>
      <c r="M1408" s="209">
        <v>1</v>
      </c>
      <c r="N1408" s="210">
        <v>60</v>
      </c>
      <c r="O1408" s="211">
        <f t="shared" si="627"/>
        <v>751</v>
      </c>
      <c r="P1408" s="212">
        <f t="shared" si="628"/>
        <v>751</v>
      </c>
      <c r="Q1408" s="180"/>
      <c r="R1408" s="180"/>
      <c r="S1408" s="184">
        <v>16</v>
      </c>
      <c r="T1408" s="184">
        <v>25</v>
      </c>
      <c r="U1408" s="184">
        <f t="shared" si="629"/>
        <v>79</v>
      </c>
      <c r="V1408" s="204">
        <f t="shared" si="631"/>
        <v>120</v>
      </c>
    </row>
    <row r="1409" spans="1:22" s="199" customFormat="1" ht="12">
      <c r="A1409" s="180" t="str">
        <f t="shared" si="622"/>
        <v>LW3813050Kolor</v>
      </c>
      <c r="B1409" s="203" t="s">
        <v>1978</v>
      </c>
      <c r="C1409" s="168" t="s">
        <v>2</v>
      </c>
      <c r="D1409" s="204">
        <v>130</v>
      </c>
      <c r="E1409" s="182">
        <v>50</v>
      </c>
      <c r="F1409" s="219" t="s">
        <v>3176</v>
      </c>
      <c r="G1409" s="206" t="str">
        <f t="shared" si="630"/>
        <v>40,56</v>
      </c>
      <c r="H1409" s="206" t="str">
        <f t="shared" si="623"/>
        <v>40,56</v>
      </c>
      <c r="I1409" s="206">
        <f t="shared" si="624"/>
        <v>43.56</v>
      </c>
      <c r="J1409" s="219" t="s">
        <v>3211</v>
      </c>
      <c r="K1409" s="207" t="str">
        <f t="shared" si="633"/>
        <v>822,04</v>
      </c>
      <c r="L1409" s="214">
        <f t="shared" si="634"/>
        <v>823</v>
      </c>
      <c r="M1409" s="209">
        <v>1</v>
      </c>
      <c r="N1409" s="210">
        <v>60</v>
      </c>
      <c r="O1409" s="211">
        <f t="shared" si="627"/>
        <v>883</v>
      </c>
      <c r="P1409" s="212">
        <f t="shared" si="628"/>
        <v>883</v>
      </c>
      <c r="Q1409" s="180"/>
      <c r="R1409" s="180"/>
      <c r="S1409" s="184">
        <v>16</v>
      </c>
      <c r="T1409" s="184">
        <v>25</v>
      </c>
      <c r="U1409" s="184">
        <f t="shared" si="629"/>
        <v>79</v>
      </c>
      <c r="V1409" s="204">
        <f t="shared" si="631"/>
        <v>120</v>
      </c>
    </row>
    <row r="1410" spans="1:22" ht="12">
      <c r="A1410" s="221" t="str">
        <f t="shared" ref="A1410:A1446" si="635">CONCATENATE(B1410,D1410,E1410,C1410)</f>
        <v>LW duble 1 13050Drewnopodobne</v>
      </c>
      <c r="B1410" s="203" t="s">
        <v>90</v>
      </c>
      <c r="C1410" s="168" t="s">
        <v>432</v>
      </c>
      <c r="D1410" s="204">
        <v>130</v>
      </c>
      <c r="E1410" s="182">
        <v>50</v>
      </c>
      <c r="F1410" s="219" t="s">
        <v>79</v>
      </c>
      <c r="G1410" s="206" t="str">
        <f t="shared" ref="G1410:G1446" si="636">LEFT(F1410,FIND("kg",F1410)-2)</f>
        <v>41,48</v>
      </c>
      <c r="H1410" s="206" t="str">
        <f t="shared" ref="H1410:H1446" si="637">MID(G1410,1,5)</f>
        <v>41,48</v>
      </c>
      <c r="I1410" s="206">
        <f>H1410+3</f>
        <v>44.48</v>
      </c>
      <c r="J1410" s="215"/>
      <c r="K1410" s="207">
        <f t="shared" ref="K1410:K1446" si="638">L1336+(L1373-L1336)/2</f>
        <v>733</v>
      </c>
      <c r="L1410" s="214">
        <f t="shared" ref="L1410:L1446" si="639">ROUNDUP(K1410,0)</f>
        <v>733</v>
      </c>
      <c r="M1410" s="209">
        <v>1</v>
      </c>
      <c r="N1410" s="210">
        <v>60</v>
      </c>
      <c r="O1410" s="211">
        <f t="shared" ref="O1410:O1446" si="640">L1410*M1410+N1410</f>
        <v>793</v>
      </c>
      <c r="P1410" s="212">
        <f t="shared" ref="P1410:P1446" si="641">INT(O1410)</f>
        <v>793</v>
      </c>
      <c r="Q1410" s="180"/>
      <c r="R1410" s="180"/>
      <c r="S1410" s="184">
        <v>16</v>
      </c>
      <c r="T1410" s="184">
        <v>25</v>
      </c>
      <c r="U1410" s="184">
        <f t="shared" ref="U1410:U1446" si="642">IF(I1410&lt;=$AA$6,$AB$5,IF(I1410&lt;=$AA$16,$AB$7,IF(I1410&lt;=$AA$18,$AB$17,IF(I1410&lt;=$AA$20,AB$19,$AB$21))))</f>
        <v>79</v>
      </c>
      <c r="V1410" s="204">
        <f t="shared" ref="V1410:V1446" si="643">SUM(S1410:U1410)</f>
        <v>120</v>
      </c>
    </row>
    <row r="1411" spans="1:22" ht="12">
      <c r="A1411" s="180" t="str">
        <f t="shared" si="635"/>
        <v>LW duble 2 13050Drewnopodobne</v>
      </c>
      <c r="B1411" s="203" t="s">
        <v>91</v>
      </c>
      <c r="C1411" s="168" t="s">
        <v>432</v>
      </c>
      <c r="D1411" s="204">
        <v>130</v>
      </c>
      <c r="E1411" s="182">
        <v>50</v>
      </c>
      <c r="F1411" s="219" t="s">
        <v>3146</v>
      </c>
      <c r="G1411" s="206" t="str">
        <f t="shared" si="636"/>
        <v>40,6</v>
      </c>
      <c r="H1411" s="206" t="str">
        <f t="shared" si="637"/>
        <v>40,6</v>
      </c>
      <c r="I1411" s="206">
        <f t="shared" ref="I1411:I1446" si="644">H1411+3</f>
        <v>43.6</v>
      </c>
      <c r="J1411" s="216"/>
      <c r="K1411" s="207">
        <f t="shared" si="638"/>
        <v>834.5</v>
      </c>
      <c r="L1411" s="214">
        <f t="shared" si="639"/>
        <v>835</v>
      </c>
      <c r="M1411" s="209">
        <v>1</v>
      </c>
      <c r="N1411" s="210">
        <v>60</v>
      </c>
      <c r="O1411" s="211">
        <f t="shared" si="640"/>
        <v>895</v>
      </c>
      <c r="P1411" s="212">
        <f t="shared" si="641"/>
        <v>895</v>
      </c>
      <c r="Q1411" s="180"/>
      <c r="R1411" s="180"/>
      <c r="S1411" s="184">
        <v>16</v>
      </c>
      <c r="T1411" s="184">
        <v>25</v>
      </c>
      <c r="U1411" s="184">
        <f t="shared" si="642"/>
        <v>79</v>
      </c>
      <c r="V1411" s="204">
        <f t="shared" si="643"/>
        <v>120</v>
      </c>
    </row>
    <row r="1412" spans="1:22" ht="12">
      <c r="A1412" s="180" t="str">
        <f t="shared" si="635"/>
        <v>LW duble 313050Drewnopodobne</v>
      </c>
      <c r="B1412" s="203" t="s">
        <v>1750</v>
      </c>
      <c r="C1412" s="168" t="s">
        <v>432</v>
      </c>
      <c r="D1412" s="204">
        <v>130</v>
      </c>
      <c r="E1412" s="182">
        <v>50</v>
      </c>
      <c r="F1412" s="219" t="s">
        <v>3147</v>
      </c>
      <c r="G1412" s="206" t="str">
        <f t="shared" si="636"/>
        <v>46,17</v>
      </c>
      <c r="H1412" s="206" t="str">
        <f t="shared" si="637"/>
        <v>46,17</v>
      </c>
      <c r="I1412" s="206">
        <f t="shared" si="644"/>
        <v>49.17</v>
      </c>
      <c r="J1412" s="216"/>
      <c r="K1412" s="207">
        <f t="shared" si="638"/>
        <v>1053.5</v>
      </c>
      <c r="L1412" s="214">
        <f t="shared" si="639"/>
        <v>1054</v>
      </c>
      <c r="M1412" s="209">
        <v>1</v>
      </c>
      <c r="N1412" s="210">
        <v>60</v>
      </c>
      <c r="O1412" s="211">
        <f t="shared" si="640"/>
        <v>1114</v>
      </c>
      <c r="P1412" s="212">
        <f t="shared" si="641"/>
        <v>1114</v>
      </c>
      <c r="Q1412" s="180"/>
      <c r="R1412" s="180"/>
      <c r="S1412" s="184">
        <v>16</v>
      </c>
      <c r="T1412" s="184">
        <v>25</v>
      </c>
      <c r="U1412" s="184">
        <f t="shared" si="642"/>
        <v>79</v>
      </c>
      <c r="V1412" s="204">
        <f t="shared" si="643"/>
        <v>120</v>
      </c>
    </row>
    <row r="1413" spans="1:22" ht="12">
      <c r="A1413" s="180" t="str">
        <f t="shared" si="635"/>
        <v>LW1 13050Drewnopodobne</v>
      </c>
      <c r="B1413" s="203" t="s">
        <v>93</v>
      </c>
      <c r="C1413" s="168" t="s">
        <v>432</v>
      </c>
      <c r="D1413" s="204">
        <v>130</v>
      </c>
      <c r="E1413" s="182">
        <v>50</v>
      </c>
      <c r="F1413" s="219" t="s">
        <v>0</v>
      </c>
      <c r="G1413" s="206" t="str">
        <f t="shared" si="636"/>
        <v>29,99</v>
      </c>
      <c r="H1413" s="206" t="str">
        <f t="shared" si="637"/>
        <v>29,99</v>
      </c>
      <c r="I1413" s="206">
        <f t="shared" si="644"/>
        <v>32.989999999999995</v>
      </c>
      <c r="J1413" s="216"/>
      <c r="K1413" s="207">
        <f t="shared" si="638"/>
        <v>472.5</v>
      </c>
      <c r="L1413" s="214">
        <f t="shared" si="639"/>
        <v>473</v>
      </c>
      <c r="M1413" s="209">
        <v>1</v>
      </c>
      <c r="N1413" s="210">
        <v>60</v>
      </c>
      <c r="O1413" s="211">
        <f t="shared" si="640"/>
        <v>533</v>
      </c>
      <c r="P1413" s="212">
        <f t="shared" si="641"/>
        <v>533</v>
      </c>
      <c r="Q1413" s="180"/>
      <c r="R1413" s="180"/>
      <c r="S1413" s="184">
        <v>16</v>
      </c>
      <c r="T1413" s="184">
        <v>25</v>
      </c>
      <c r="U1413" s="184">
        <f t="shared" si="642"/>
        <v>69</v>
      </c>
      <c r="V1413" s="204">
        <f t="shared" si="643"/>
        <v>110</v>
      </c>
    </row>
    <row r="1414" spans="1:22" ht="12">
      <c r="A1414" s="180" t="str">
        <f t="shared" si="635"/>
        <v>LW2 13050Drewnopodobne</v>
      </c>
      <c r="B1414" s="203" t="s">
        <v>104</v>
      </c>
      <c r="C1414" s="168" t="s">
        <v>432</v>
      </c>
      <c r="D1414" s="204">
        <v>130</v>
      </c>
      <c r="E1414" s="182">
        <v>50</v>
      </c>
      <c r="F1414" s="219" t="s">
        <v>3148</v>
      </c>
      <c r="G1414" s="206" t="str">
        <f t="shared" si="636"/>
        <v>31,46</v>
      </c>
      <c r="H1414" s="206" t="str">
        <f t="shared" si="637"/>
        <v>31,46</v>
      </c>
      <c r="I1414" s="206">
        <f t="shared" si="644"/>
        <v>34.46</v>
      </c>
      <c r="J1414" s="216"/>
      <c r="K1414" s="207">
        <f t="shared" si="638"/>
        <v>521.5</v>
      </c>
      <c r="L1414" s="214">
        <f t="shared" si="639"/>
        <v>522</v>
      </c>
      <c r="M1414" s="209">
        <v>1</v>
      </c>
      <c r="N1414" s="210">
        <v>60</v>
      </c>
      <c r="O1414" s="211">
        <f t="shared" si="640"/>
        <v>582</v>
      </c>
      <c r="P1414" s="212">
        <f t="shared" si="641"/>
        <v>582</v>
      </c>
      <c r="Q1414" s="180"/>
      <c r="R1414" s="180"/>
      <c r="S1414" s="184">
        <v>16</v>
      </c>
      <c r="T1414" s="184">
        <v>25</v>
      </c>
      <c r="U1414" s="184">
        <f t="shared" si="642"/>
        <v>69</v>
      </c>
      <c r="V1414" s="204">
        <f t="shared" si="643"/>
        <v>110</v>
      </c>
    </row>
    <row r="1415" spans="1:22" ht="12">
      <c r="A1415" s="180" t="str">
        <f t="shared" si="635"/>
        <v>LW3 13050Drewnopodobne</v>
      </c>
      <c r="B1415" s="203" t="s">
        <v>106</v>
      </c>
      <c r="C1415" s="168" t="s">
        <v>432</v>
      </c>
      <c r="D1415" s="204">
        <v>130</v>
      </c>
      <c r="E1415" s="182">
        <v>50</v>
      </c>
      <c r="F1415" s="219" t="s">
        <v>3149</v>
      </c>
      <c r="G1415" s="206" t="str">
        <f t="shared" si="636"/>
        <v>31,28</v>
      </c>
      <c r="H1415" s="206" t="str">
        <f t="shared" si="637"/>
        <v>31,28</v>
      </c>
      <c r="I1415" s="206">
        <f t="shared" si="644"/>
        <v>34.28</v>
      </c>
      <c r="J1415" s="216"/>
      <c r="K1415" s="207">
        <f t="shared" si="638"/>
        <v>533.5</v>
      </c>
      <c r="L1415" s="214">
        <f t="shared" si="639"/>
        <v>534</v>
      </c>
      <c r="M1415" s="209">
        <v>1</v>
      </c>
      <c r="N1415" s="210">
        <v>60</v>
      </c>
      <c r="O1415" s="211">
        <f t="shared" si="640"/>
        <v>594</v>
      </c>
      <c r="P1415" s="212">
        <f t="shared" si="641"/>
        <v>594</v>
      </c>
      <c r="Q1415" s="180"/>
      <c r="R1415" s="180"/>
      <c r="S1415" s="184">
        <v>16</v>
      </c>
      <c r="T1415" s="184">
        <v>25</v>
      </c>
      <c r="U1415" s="184">
        <f t="shared" si="642"/>
        <v>69</v>
      </c>
      <c r="V1415" s="204">
        <f t="shared" si="643"/>
        <v>110</v>
      </c>
    </row>
    <row r="1416" spans="1:22" ht="12">
      <c r="A1416" s="180" t="str">
        <f t="shared" si="635"/>
        <v>LW4 13050Drewnopodobne</v>
      </c>
      <c r="B1416" s="203" t="s">
        <v>107</v>
      </c>
      <c r="C1416" s="168" t="s">
        <v>432</v>
      </c>
      <c r="D1416" s="204">
        <v>130</v>
      </c>
      <c r="E1416" s="182">
        <v>50</v>
      </c>
      <c r="F1416" s="219" t="s">
        <v>3150</v>
      </c>
      <c r="G1416" s="206" t="str">
        <f t="shared" si="636"/>
        <v>35,06</v>
      </c>
      <c r="H1416" s="206" t="str">
        <f t="shared" si="637"/>
        <v>35,06</v>
      </c>
      <c r="I1416" s="206">
        <f t="shared" si="644"/>
        <v>38.06</v>
      </c>
      <c r="J1416" s="216"/>
      <c r="K1416" s="207">
        <f t="shared" si="638"/>
        <v>614.5</v>
      </c>
      <c r="L1416" s="214">
        <f t="shared" si="639"/>
        <v>615</v>
      </c>
      <c r="M1416" s="209">
        <v>1</v>
      </c>
      <c r="N1416" s="210">
        <v>60</v>
      </c>
      <c r="O1416" s="211">
        <f t="shared" si="640"/>
        <v>675</v>
      </c>
      <c r="P1416" s="212">
        <f t="shared" si="641"/>
        <v>675</v>
      </c>
      <c r="Q1416" s="180"/>
      <c r="R1416" s="180"/>
      <c r="S1416" s="184">
        <v>16</v>
      </c>
      <c r="T1416" s="184">
        <v>25</v>
      </c>
      <c r="U1416" s="184">
        <f t="shared" si="642"/>
        <v>69</v>
      </c>
      <c r="V1416" s="204">
        <f t="shared" si="643"/>
        <v>110</v>
      </c>
    </row>
    <row r="1417" spans="1:22" ht="12">
      <c r="A1417" s="180" t="str">
        <f t="shared" si="635"/>
        <v>LW5 13050Drewnopodobne</v>
      </c>
      <c r="B1417" s="203" t="s">
        <v>108</v>
      </c>
      <c r="C1417" s="168" t="s">
        <v>432</v>
      </c>
      <c r="D1417" s="204">
        <v>130</v>
      </c>
      <c r="E1417" s="182">
        <v>50</v>
      </c>
      <c r="F1417" s="219" t="s">
        <v>3151</v>
      </c>
      <c r="G1417" s="206" t="str">
        <f t="shared" si="636"/>
        <v>35,69</v>
      </c>
      <c r="H1417" s="206" t="str">
        <f t="shared" si="637"/>
        <v>35,69</v>
      </c>
      <c r="I1417" s="206">
        <f t="shared" si="644"/>
        <v>38.69</v>
      </c>
      <c r="J1417" s="216"/>
      <c r="K1417" s="207">
        <f t="shared" si="638"/>
        <v>647</v>
      </c>
      <c r="L1417" s="214">
        <f t="shared" si="639"/>
        <v>647</v>
      </c>
      <c r="M1417" s="209">
        <v>1</v>
      </c>
      <c r="N1417" s="210">
        <v>60</v>
      </c>
      <c r="O1417" s="211">
        <f t="shared" si="640"/>
        <v>707</v>
      </c>
      <c r="P1417" s="212">
        <f t="shared" si="641"/>
        <v>707</v>
      </c>
      <c r="Q1417" s="180"/>
      <c r="R1417" s="180"/>
      <c r="S1417" s="184">
        <v>16</v>
      </c>
      <c r="T1417" s="184">
        <v>25</v>
      </c>
      <c r="U1417" s="184">
        <f t="shared" si="642"/>
        <v>69</v>
      </c>
      <c r="V1417" s="204">
        <f t="shared" si="643"/>
        <v>110</v>
      </c>
    </row>
    <row r="1418" spans="1:22" ht="12">
      <c r="A1418" s="180" t="str">
        <f t="shared" si="635"/>
        <v>LW6 13050Drewnopodobne</v>
      </c>
      <c r="B1418" s="203" t="s">
        <v>109</v>
      </c>
      <c r="C1418" s="168" t="s">
        <v>432</v>
      </c>
      <c r="D1418" s="204">
        <v>130</v>
      </c>
      <c r="E1418" s="182">
        <v>50</v>
      </c>
      <c r="F1418" s="219" t="s">
        <v>2143</v>
      </c>
      <c r="G1418" s="206" t="str">
        <f t="shared" si="636"/>
        <v>38,5</v>
      </c>
      <c r="H1418" s="206" t="str">
        <f t="shared" si="637"/>
        <v>38,5</v>
      </c>
      <c r="I1418" s="206">
        <f t="shared" si="644"/>
        <v>41.5</v>
      </c>
      <c r="J1418" s="216"/>
      <c r="K1418" s="207">
        <f t="shared" si="638"/>
        <v>712</v>
      </c>
      <c r="L1418" s="214">
        <f t="shared" si="639"/>
        <v>712</v>
      </c>
      <c r="M1418" s="209">
        <v>1</v>
      </c>
      <c r="N1418" s="210">
        <v>60</v>
      </c>
      <c r="O1418" s="211">
        <f t="shared" si="640"/>
        <v>772</v>
      </c>
      <c r="P1418" s="212">
        <f t="shared" si="641"/>
        <v>772</v>
      </c>
      <c r="Q1418" s="180"/>
      <c r="R1418" s="180"/>
      <c r="S1418" s="184">
        <v>16</v>
      </c>
      <c r="T1418" s="184">
        <v>25</v>
      </c>
      <c r="U1418" s="184">
        <f t="shared" si="642"/>
        <v>79</v>
      </c>
      <c r="V1418" s="204">
        <f t="shared" si="643"/>
        <v>120</v>
      </c>
    </row>
    <row r="1419" spans="1:22" ht="12">
      <c r="A1419" s="180" t="str">
        <f t="shared" si="635"/>
        <v>LW7 13050Drewnopodobne</v>
      </c>
      <c r="B1419" s="203" t="s">
        <v>110</v>
      </c>
      <c r="C1419" s="168" t="s">
        <v>432</v>
      </c>
      <c r="D1419" s="204">
        <v>130</v>
      </c>
      <c r="E1419" s="182">
        <v>50</v>
      </c>
      <c r="F1419" s="219" t="s">
        <v>3152</v>
      </c>
      <c r="G1419" s="206" t="str">
        <f t="shared" si="636"/>
        <v>33,91</v>
      </c>
      <c r="H1419" s="206" t="str">
        <f t="shared" si="637"/>
        <v>33,91</v>
      </c>
      <c r="I1419" s="206">
        <f t="shared" si="644"/>
        <v>36.909999999999997</v>
      </c>
      <c r="J1419" s="216"/>
      <c r="K1419" s="207">
        <f t="shared" si="638"/>
        <v>609.5</v>
      </c>
      <c r="L1419" s="214">
        <f t="shared" si="639"/>
        <v>610</v>
      </c>
      <c r="M1419" s="209">
        <v>1</v>
      </c>
      <c r="N1419" s="210">
        <v>60</v>
      </c>
      <c r="O1419" s="211">
        <f t="shared" si="640"/>
        <v>670</v>
      </c>
      <c r="P1419" s="212">
        <f t="shared" si="641"/>
        <v>670</v>
      </c>
      <c r="Q1419" s="180"/>
      <c r="R1419" s="180"/>
      <c r="S1419" s="184">
        <v>16</v>
      </c>
      <c r="T1419" s="184">
        <v>25</v>
      </c>
      <c r="U1419" s="184">
        <f t="shared" si="642"/>
        <v>69</v>
      </c>
      <c r="V1419" s="204">
        <f t="shared" si="643"/>
        <v>110</v>
      </c>
    </row>
    <row r="1420" spans="1:22" ht="12">
      <c r="A1420" s="180" t="str">
        <f t="shared" si="635"/>
        <v>LW8 13050Drewnopodobne</v>
      </c>
      <c r="B1420" s="203" t="s">
        <v>111</v>
      </c>
      <c r="C1420" s="168" t="s">
        <v>432</v>
      </c>
      <c r="D1420" s="204">
        <v>130</v>
      </c>
      <c r="E1420" s="182">
        <v>50</v>
      </c>
      <c r="F1420" s="219" t="s">
        <v>3153</v>
      </c>
      <c r="G1420" s="206" t="str">
        <f t="shared" si="636"/>
        <v>36,73</v>
      </c>
      <c r="H1420" s="206" t="str">
        <f t="shared" si="637"/>
        <v>36,73</v>
      </c>
      <c r="I1420" s="206">
        <f t="shared" si="644"/>
        <v>39.729999999999997</v>
      </c>
      <c r="J1420" s="216"/>
      <c r="K1420" s="207">
        <f t="shared" si="638"/>
        <v>674</v>
      </c>
      <c r="L1420" s="214">
        <f t="shared" si="639"/>
        <v>674</v>
      </c>
      <c r="M1420" s="209">
        <v>1</v>
      </c>
      <c r="N1420" s="210">
        <v>60</v>
      </c>
      <c r="O1420" s="211">
        <f t="shared" si="640"/>
        <v>734</v>
      </c>
      <c r="P1420" s="212">
        <f t="shared" si="641"/>
        <v>734</v>
      </c>
      <c r="Q1420" s="180"/>
      <c r="R1420" s="180"/>
      <c r="S1420" s="184">
        <v>16</v>
      </c>
      <c r="T1420" s="184">
        <v>25</v>
      </c>
      <c r="U1420" s="184">
        <f t="shared" si="642"/>
        <v>69</v>
      </c>
      <c r="V1420" s="204">
        <f t="shared" si="643"/>
        <v>110</v>
      </c>
    </row>
    <row r="1421" spans="1:22" ht="12">
      <c r="A1421" s="180" t="str">
        <f t="shared" si="635"/>
        <v>LW9 13050Drewnopodobne</v>
      </c>
      <c r="B1421" s="203" t="s">
        <v>112</v>
      </c>
      <c r="C1421" s="168" t="s">
        <v>432</v>
      </c>
      <c r="D1421" s="204">
        <v>130</v>
      </c>
      <c r="E1421" s="182">
        <v>50</v>
      </c>
      <c r="F1421" s="219" t="s">
        <v>3154</v>
      </c>
      <c r="G1421" s="206" t="str">
        <f t="shared" si="636"/>
        <v>36,94</v>
      </c>
      <c r="H1421" s="206" t="str">
        <f t="shared" si="637"/>
        <v>36,94</v>
      </c>
      <c r="I1421" s="206">
        <f t="shared" si="644"/>
        <v>39.94</v>
      </c>
      <c r="J1421" s="216"/>
      <c r="K1421" s="207">
        <f t="shared" si="638"/>
        <v>722.5</v>
      </c>
      <c r="L1421" s="214">
        <f t="shared" si="639"/>
        <v>723</v>
      </c>
      <c r="M1421" s="209">
        <v>1</v>
      </c>
      <c r="N1421" s="210">
        <v>60</v>
      </c>
      <c r="O1421" s="211">
        <f t="shared" si="640"/>
        <v>783</v>
      </c>
      <c r="P1421" s="212">
        <f t="shared" si="641"/>
        <v>783</v>
      </c>
      <c r="Q1421" s="180"/>
      <c r="R1421" s="180"/>
      <c r="S1421" s="184">
        <v>16</v>
      </c>
      <c r="T1421" s="184">
        <v>25</v>
      </c>
      <c r="U1421" s="184">
        <f t="shared" si="642"/>
        <v>69</v>
      </c>
      <c r="V1421" s="204">
        <f t="shared" si="643"/>
        <v>110</v>
      </c>
    </row>
    <row r="1422" spans="1:22" ht="12">
      <c r="A1422" s="180" t="str">
        <f t="shared" si="635"/>
        <v>LW10 13050Drewnopodobne</v>
      </c>
      <c r="B1422" s="203" t="s">
        <v>94</v>
      </c>
      <c r="C1422" s="168" t="s">
        <v>432</v>
      </c>
      <c r="D1422" s="204">
        <v>130</v>
      </c>
      <c r="E1422" s="182">
        <v>50</v>
      </c>
      <c r="F1422" s="219" t="s">
        <v>3155</v>
      </c>
      <c r="G1422" s="206" t="str">
        <f t="shared" si="636"/>
        <v>39,76</v>
      </c>
      <c r="H1422" s="206" t="str">
        <f t="shared" si="637"/>
        <v>39,76</v>
      </c>
      <c r="I1422" s="206">
        <f t="shared" si="644"/>
        <v>42.76</v>
      </c>
      <c r="J1422" s="216"/>
      <c r="K1422" s="207">
        <f t="shared" si="638"/>
        <v>787.5</v>
      </c>
      <c r="L1422" s="214">
        <f t="shared" si="639"/>
        <v>788</v>
      </c>
      <c r="M1422" s="209">
        <v>1</v>
      </c>
      <c r="N1422" s="210">
        <v>60</v>
      </c>
      <c r="O1422" s="211">
        <f t="shared" si="640"/>
        <v>848</v>
      </c>
      <c r="P1422" s="212">
        <f t="shared" si="641"/>
        <v>848</v>
      </c>
      <c r="Q1422" s="180"/>
      <c r="R1422" s="180"/>
      <c r="S1422" s="184">
        <v>16</v>
      </c>
      <c r="T1422" s="184">
        <v>25</v>
      </c>
      <c r="U1422" s="184">
        <f t="shared" si="642"/>
        <v>79</v>
      </c>
      <c r="V1422" s="204">
        <f t="shared" si="643"/>
        <v>120</v>
      </c>
    </row>
    <row r="1423" spans="1:22" ht="12">
      <c r="A1423" s="180" t="str">
        <f t="shared" si="635"/>
        <v>LW11 13050Drewnopodobne</v>
      </c>
      <c r="B1423" s="203" t="s">
        <v>95</v>
      </c>
      <c r="C1423" s="168" t="s">
        <v>432</v>
      </c>
      <c r="D1423" s="204">
        <v>130</v>
      </c>
      <c r="E1423" s="182">
        <v>50</v>
      </c>
      <c r="F1423" s="219" t="s">
        <v>3156</v>
      </c>
      <c r="G1423" s="206" t="str">
        <f t="shared" si="636"/>
        <v>39,4</v>
      </c>
      <c r="H1423" s="206" t="str">
        <f t="shared" si="637"/>
        <v>39,4</v>
      </c>
      <c r="I1423" s="206">
        <f t="shared" si="644"/>
        <v>42.4</v>
      </c>
      <c r="J1423" s="216"/>
      <c r="K1423" s="207">
        <f t="shared" si="638"/>
        <v>661.5</v>
      </c>
      <c r="L1423" s="214">
        <f t="shared" si="639"/>
        <v>662</v>
      </c>
      <c r="M1423" s="209">
        <v>1</v>
      </c>
      <c r="N1423" s="210">
        <v>60</v>
      </c>
      <c r="O1423" s="211">
        <f t="shared" si="640"/>
        <v>722</v>
      </c>
      <c r="P1423" s="212">
        <f t="shared" si="641"/>
        <v>722</v>
      </c>
      <c r="Q1423" s="180"/>
      <c r="R1423" s="180"/>
      <c r="S1423" s="184">
        <v>16</v>
      </c>
      <c r="T1423" s="184">
        <v>25</v>
      </c>
      <c r="U1423" s="184">
        <f t="shared" si="642"/>
        <v>79</v>
      </c>
      <c r="V1423" s="204">
        <f t="shared" si="643"/>
        <v>120</v>
      </c>
    </row>
    <row r="1424" spans="1:22" ht="12">
      <c r="A1424" s="180" t="str">
        <f t="shared" si="635"/>
        <v>LW12 13050Drewnopodobne</v>
      </c>
      <c r="B1424" s="203" t="s">
        <v>96</v>
      </c>
      <c r="C1424" s="168" t="s">
        <v>432</v>
      </c>
      <c r="D1424" s="204">
        <v>130</v>
      </c>
      <c r="E1424" s="182">
        <v>50</v>
      </c>
      <c r="F1424" s="219" t="s">
        <v>3157</v>
      </c>
      <c r="G1424" s="206" t="str">
        <f t="shared" si="636"/>
        <v>42,22</v>
      </c>
      <c r="H1424" s="206" t="str">
        <f t="shared" si="637"/>
        <v>42,22</v>
      </c>
      <c r="I1424" s="206">
        <f t="shared" si="644"/>
        <v>45.22</v>
      </c>
      <c r="J1424" s="216"/>
      <c r="K1424" s="207">
        <f t="shared" si="638"/>
        <v>764.5</v>
      </c>
      <c r="L1424" s="214">
        <f t="shared" si="639"/>
        <v>765</v>
      </c>
      <c r="M1424" s="209">
        <v>1</v>
      </c>
      <c r="N1424" s="210">
        <v>60</v>
      </c>
      <c r="O1424" s="211">
        <f t="shared" si="640"/>
        <v>825</v>
      </c>
      <c r="P1424" s="212">
        <f t="shared" si="641"/>
        <v>825</v>
      </c>
      <c r="Q1424" s="180"/>
      <c r="R1424" s="180"/>
      <c r="S1424" s="184">
        <v>16</v>
      </c>
      <c r="T1424" s="184">
        <v>25</v>
      </c>
      <c r="U1424" s="184">
        <f t="shared" si="642"/>
        <v>79</v>
      </c>
      <c r="V1424" s="204">
        <f t="shared" si="643"/>
        <v>120</v>
      </c>
    </row>
    <row r="1425" spans="1:22" ht="12">
      <c r="A1425" s="180" t="str">
        <f t="shared" si="635"/>
        <v>LW13 13050Drewnopodobne</v>
      </c>
      <c r="B1425" s="203" t="s">
        <v>97</v>
      </c>
      <c r="C1425" s="168" t="s">
        <v>432</v>
      </c>
      <c r="D1425" s="204">
        <v>130</v>
      </c>
      <c r="E1425" s="182">
        <v>50</v>
      </c>
      <c r="F1425" s="219" t="s">
        <v>3158</v>
      </c>
      <c r="G1425" s="206" t="str">
        <f t="shared" si="636"/>
        <v>41,69</v>
      </c>
      <c r="H1425" s="206" t="str">
        <f t="shared" si="637"/>
        <v>41,69</v>
      </c>
      <c r="I1425" s="206">
        <f t="shared" si="644"/>
        <v>44.69</v>
      </c>
      <c r="J1425" s="216"/>
      <c r="K1425" s="207">
        <f t="shared" si="638"/>
        <v>767.5</v>
      </c>
      <c r="L1425" s="214">
        <f t="shared" si="639"/>
        <v>768</v>
      </c>
      <c r="M1425" s="209">
        <v>1</v>
      </c>
      <c r="N1425" s="210">
        <v>60</v>
      </c>
      <c r="O1425" s="211">
        <f t="shared" si="640"/>
        <v>828</v>
      </c>
      <c r="P1425" s="212">
        <f t="shared" si="641"/>
        <v>828</v>
      </c>
      <c r="Q1425" s="180"/>
      <c r="R1425" s="180"/>
      <c r="S1425" s="184">
        <v>16</v>
      </c>
      <c r="T1425" s="184">
        <v>25</v>
      </c>
      <c r="U1425" s="184">
        <f t="shared" si="642"/>
        <v>79</v>
      </c>
      <c r="V1425" s="204">
        <f t="shared" si="643"/>
        <v>120</v>
      </c>
    </row>
    <row r="1426" spans="1:22" ht="12">
      <c r="A1426" s="180" t="str">
        <f t="shared" si="635"/>
        <v>LW14 13050Drewnopodobne</v>
      </c>
      <c r="B1426" s="203" t="s">
        <v>98</v>
      </c>
      <c r="C1426" s="168" t="s">
        <v>432</v>
      </c>
      <c r="D1426" s="204">
        <v>130</v>
      </c>
      <c r="E1426" s="182">
        <v>50</v>
      </c>
      <c r="F1426" s="219" t="s">
        <v>3159</v>
      </c>
      <c r="G1426" s="206" t="str">
        <f t="shared" si="636"/>
        <v>44,51</v>
      </c>
      <c r="H1426" s="206" t="str">
        <f t="shared" si="637"/>
        <v>44,51</v>
      </c>
      <c r="I1426" s="206">
        <f t="shared" si="644"/>
        <v>47.51</v>
      </c>
      <c r="J1426" s="216"/>
      <c r="K1426" s="207">
        <f t="shared" si="638"/>
        <v>854.5</v>
      </c>
      <c r="L1426" s="214">
        <f t="shared" si="639"/>
        <v>855</v>
      </c>
      <c r="M1426" s="209">
        <v>1</v>
      </c>
      <c r="N1426" s="210">
        <v>60</v>
      </c>
      <c r="O1426" s="211">
        <f t="shared" si="640"/>
        <v>915</v>
      </c>
      <c r="P1426" s="212">
        <f t="shared" si="641"/>
        <v>915</v>
      </c>
      <c r="Q1426" s="180"/>
      <c r="R1426" s="180"/>
      <c r="S1426" s="184">
        <v>16</v>
      </c>
      <c r="T1426" s="184">
        <v>25</v>
      </c>
      <c r="U1426" s="184">
        <f t="shared" si="642"/>
        <v>79</v>
      </c>
      <c r="V1426" s="204">
        <f t="shared" si="643"/>
        <v>120</v>
      </c>
    </row>
    <row r="1427" spans="1:22" ht="12">
      <c r="A1427" s="180" t="str">
        <f t="shared" si="635"/>
        <v>LW15 13050Drewnopodobne</v>
      </c>
      <c r="B1427" s="203" t="s">
        <v>99</v>
      </c>
      <c r="C1427" s="168" t="s">
        <v>432</v>
      </c>
      <c r="D1427" s="204">
        <v>130</v>
      </c>
      <c r="E1427" s="182">
        <v>50</v>
      </c>
      <c r="F1427" s="219" t="s">
        <v>3160</v>
      </c>
      <c r="G1427" s="206" t="str">
        <f t="shared" si="636"/>
        <v>38,64</v>
      </c>
      <c r="H1427" s="206" t="str">
        <f t="shared" si="637"/>
        <v>38,64</v>
      </c>
      <c r="I1427" s="206">
        <f t="shared" si="644"/>
        <v>41.64</v>
      </c>
      <c r="J1427" s="216"/>
      <c r="K1427" s="207">
        <f t="shared" si="638"/>
        <v>624.5</v>
      </c>
      <c r="L1427" s="214">
        <f t="shared" si="639"/>
        <v>625</v>
      </c>
      <c r="M1427" s="209">
        <v>1</v>
      </c>
      <c r="N1427" s="210">
        <v>60</v>
      </c>
      <c r="O1427" s="211">
        <f t="shared" si="640"/>
        <v>685</v>
      </c>
      <c r="P1427" s="212">
        <f t="shared" si="641"/>
        <v>685</v>
      </c>
      <c r="Q1427" s="180"/>
      <c r="R1427" s="180"/>
      <c r="S1427" s="184">
        <v>16</v>
      </c>
      <c r="T1427" s="184">
        <v>25</v>
      </c>
      <c r="U1427" s="184">
        <f t="shared" si="642"/>
        <v>79</v>
      </c>
      <c r="V1427" s="204">
        <f t="shared" si="643"/>
        <v>120</v>
      </c>
    </row>
    <row r="1428" spans="1:22" ht="12">
      <c r="A1428" s="180" t="str">
        <f t="shared" si="635"/>
        <v>LW16 13050Drewnopodobne</v>
      </c>
      <c r="B1428" s="203" t="s">
        <v>100</v>
      </c>
      <c r="C1428" s="168" t="s">
        <v>432</v>
      </c>
      <c r="D1428" s="204">
        <v>130</v>
      </c>
      <c r="E1428" s="182">
        <v>50</v>
      </c>
      <c r="F1428" s="219" t="s">
        <v>3161</v>
      </c>
      <c r="G1428" s="206" t="str">
        <f t="shared" si="636"/>
        <v>41,49</v>
      </c>
      <c r="H1428" s="206" t="str">
        <f t="shared" si="637"/>
        <v>41,49</v>
      </c>
      <c r="I1428" s="206">
        <f t="shared" si="644"/>
        <v>44.49</v>
      </c>
      <c r="J1428" s="216"/>
      <c r="K1428" s="207">
        <f t="shared" si="638"/>
        <v>757.5</v>
      </c>
      <c r="L1428" s="214">
        <f t="shared" si="639"/>
        <v>758</v>
      </c>
      <c r="M1428" s="209">
        <v>1</v>
      </c>
      <c r="N1428" s="210">
        <v>60</v>
      </c>
      <c r="O1428" s="211">
        <f t="shared" si="640"/>
        <v>818</v>
      </c>
      <c r="P1428" s="212">
        <f t="shared" si="641"/>
        <v>818</v>
      </c>
      <c r="Q1428" s="180"/>
      <c r="R1428" s="180"/>
      <c r="S1428" s="184">
        <v>16</v>
      </c>
      <c r="T1428" s="184">
        <v>25</v>
      </c>
      <c r="U1428" s="184">
        <f t="shared" si="642"/>
        <v>79</v>
      </c>
      <c r="V1428" s="204">
        <f t="shared" si="643"/>
        <v>120</v>
      </c>
    </row>
    <row r="1429" spans="1:22" ht="12">
      <c r="A1429" s="180" t="str">
        <f t="shared" si="635"/>
        <v>LW17 13050Drewnopodobne</v>
      </c>
      <c r="B1429" s="203" t="s">
        <v>101</v>
      </c>
      <c r="C1429" s="168" t="s">
        <v>432</v>
      </c>
      <c r="D1429" s="204">
        <v>130</v>
      </c>
      <c r="E1429" s="182">
        <v>50</v>
      </c>
      <c r="F1429" s="219" t="s">
        <v>3162</v>
      </c>
      <c r="G1429" s="206" t="str">
        <f t="shared" si="636"/>
        <v>43,03</v>
      </c>
      <c r="H1429" s="206" t="str">
        <f t="shared" si="637"/>
        <v>43,03</v>
      </c>
      <c r="I1429" s="206">
        <f t="shared" si="644"/>
        <v>46.03</v>
      </c>
      <c r="J1429" s="216"/>
      <c r="K1429" s="207">
        <f t="shared" si="638"/>
        <v>844</v>
      </c>
      <c r="L1429" s="214">
        <f t="shared" si="639"/>
        <v>844</v>
      </c>
      <c r="M1429" s="209">
        <v>1</v>
      </c>
      <c r="N1429" s="210">
        <v>60</v>
      </c>
      <c r="O1429" s="211">
        <f t="shared" si="640"/>
        <v>904</v>
      </c>
      <c r="P1429" s="212">
        <f t="shared" si="641"/>
        <v>904</v>
      </c>
      <c r="Q1429" s="180"/>
      <c r="R1429" s="180"/>
      <c r="S1429" s="184">
        <v>16</v>
      </c>
      <c r="T1429" s="184">
        <v>25</v>
      </c>
      <c r="U1429" s="184">
        <f t="shared" si="642"/>
        <v>79</v>
      </c>
      <c r="V1429" s="204">
        <f t="shared" si="643"/>
        <v>120</v>
      </c>
    </row>
    <row r="1430" spans="1:22" ht="12">
      <c r="A1430" s="180" t="str">
        <f t="shared" si="635"/>
        <v>LW18 13050Drewnopodobne</v>
      </c>
      <c r="B1430" s="203" t="s">
        <v>102</v>
      </c>
      <c r="C1430" s="168" t="s">
        <v>432</v>
      </c>
      <c r="D1430" s="204">
        <v>130</v>
      </c>
      <c r="E1430" s="182">
        <v>50</v>
      </c>
      <c r="F1430" s="219" t="s">
        <v>3163</v>
      </c>
      <c r="G1430" s="206" t="str">
        <f t="shared" si="636"/>
        <v>45,85</v>
      </c>
      <c r="H1430" s="206" t="str">
        <f t="shared" si="637"/>
        <v>45,85</v>
      </c>
      <c r="I1430" s="206">
        <f t="shared" si="644"/>
        <v>48.85</v>
      </c>
      <c r="J1430" s="216"/>
      <c r="K1430" s="207">
        <f t="shared" si="638"/>
        <v>896</v>
      </c>
      <c r="L1430" s="214">
        <f t="shared" si="639"/>
        <v>896</v>
      </c>
      <c r="M1430" s="209">
        <v>1</v>
      </c>
      <c r="N1430" s="210">
        <v>60</v>
      </c>
      <c r="O1430" s="211">
        <f t="shared" si="640"/>
        <v>956</v>
      </c>
      <c r="P1430" s="212">
        <f t="shared" si="641"/>
        <v>956</v>
      </c>
      <c r="Q1430" s="180"/>
      <c r="R1430" s="180"/>
      <c r="S1430" s="184">
        <v>16</v>
      </c>
      <c r="T1430" s="184">
        <v>25</v>
      </c>
      <c r="U1430" s="184">
        <f t="shared" si="642"/>
        <v>79</v>
      </c>
      <c r="V1430" s="204">
        <f t="shared" si="643"/>
        <v>120</v>
      </c>
    </row>
    <row r="1431" spans="1:22" ht="12">
      <c r="A1431" s="180" t="str">
        <f t="shared" si="635"/>
        <v>LW19 13050Drewnopodobne</v>
      </c>
      <c r="B1431" s="203" t="s">
        <v>103</v>
      </c>
      <c r="C1431" s="168" t="s">
        <v>432</v>
      </c>
      <c r="D1431" s="204">
        <v>130</v>
      </c>
      <c r="E1431" s="182">
        <v>50</v>
      </c>
      <c r="F1431" s="219" t="s">
        <v>10</v>
      </c>
      <c r="G1431" s="206" t="str">
        <f t="shared" si="636"/>
        <v>40,01</v>
      </c>
      <c r="H1431" s="206" t="str">
        <f t="shared" si="637"/>
        <v>40,01</v>
      </c>
      <c r="I1431" s="206">
        <f t="shared" si="644"/>
        <v>43.01</v>
      </c>
      <c r="J1431" s="216"/>
      <c r="K1431" s="207">
        <f t="shared" si="638"/>
        <v>708</v>
      </c>
      <c r="L1431" s="214">
        <f t="shared" si="639"/>
        <v>708</v>
      </c>
      <c r="M1431" s="209">
        <v>1</v>
      </c>
      <c r="N1431" s="210">
        <v>60</v>
      </c>
      <c r="O1431" s="211">
        <f t="shared" si="640"/>
        <v>768</v>
      </c>
      <c r="P1431" s="212">
        <f t="shared" si="641"/>
        <v>768</v>
      </c>
      <c r="Q1431" s="180"/>
      <c r="R1431" s="180"/>
      <c r="S1431" s="184">
        <v>16</v>
      </c>
      <c r="T1431" s="184">
        <v>25</v>
      </c>
      <c r="U1431" s="184">
        <f t="shared" si="642"/>
        <v>79</v>
      </c>
      <c r="V1431" s="204">
        <f t="shared" si="643"/>
        <v>120</v>
      </c>
    </row>
    <row r="1432" spans="1:22" ht="12">
      <c r="A1432" s="180" t="str">
        <f t="shared" si="635"/>
        <v>LW20 13050Drewnopodobne</v>
      </c>
      <c r="B1432" s="203" t="s">
        <v>105</v>
      </c>
      <c r="C1432" s="168" t="s">
        <v>432</v>
      </c>
      <c r="D1432" s="204">
        <v>130</v>
      </c>
      <c r="E1432" s="182">
        <v>50</v>
      </c>
      <c r="F1432" s="219" t="s">
        <v>3164</v>
      </c>
      <c r="G1432" s="206" t="str">
        <f t="shared" si="636"/>
        <v>42,86</v>
      </c>
      <c r="H1432" s="206" t="str">
        <f t="shared" si="637"/>
        <v>42,86</v>
      </c>
      <c r="I1432" s="206">
        <f t="shared" si="644"/>
        <v>45.86</v>
      </c>
      <c r="J1432" s="216"/>
      <c r="K1432" s="207">
        <f t="shared" si="638"/>
        <v>795.5</v>
      </c>
      <c r="L1432" s="214">
        <f t="shared" si="639"/>
        <v>796</v>
      </c>
      <c r="M1432" s="209">
        <v>1</v>
      </c>
      <c r="N1432" s="210">
        <v>60</v>
      </c>
      <c r="O1432" s="211">
        <f t="shared" si="640"/>
        <v>856</v>
      </c>
      <c r="P1432" s="212">
        <f t="shared" si="641"/>
        <v>856</v>
      </c>
      <c r="Q1432" s="180"/>
      <c r="R1432" s="180"/>
      <c r="S1432" s="184">
        <v>16</v>
      </c>
      <c r="T1432" s="184">
        <v>25</v>
      </c>
      <c r="U1432" s="184">
        <f t="shared" si="642"/>
        <v>79</v>
      </c>
      <c r="V1432" s="204">
        <f t="shared" si="643"/>
        <v>120</v>
      </c>
    </row>
    <row r="1433" spans="1:22" ht="12">
      <c r="A1433" s="180" t="str">
        <f t="shared" si="635"/>
        <v>LW2513050Drewnopodobne</v>
      </c>
      <c r="B1433" s="217" t="s">
        <v>559</v>
      </c>
      <c r="C1433" s="168" t="s">
        <v>432</v>
      </c>
      <c r="D1433" s="204">
        <v>130</v>
      </c>
      <c r="E1433" s="182">
        <v>50</v>
      </c>
      <c r="F1433" s="219" t="s">
        <v>3165</v>
      </c>
      <c r="G1433" s="206" t="str">
        <f t="shared" si="636"/>
        <v>32,25</v>
      </c>
      <c r="H1433" s="206" t="str">
        <f t="shared" si="637"/>
        <v>32,25</v>
      </c>
      <c r="I1433" s="206">
        <f t="shared" si="644"/>
        <v>35.25</v>
      </c>
      <c r="J1433" s="216"/>
      <c r="K1433" s="207">
        <f t="shared" si="638"/>
        <v>621.5</v>
      </c>
      <c r="L1433" s="214">
        <f t="shared" si="639"/>
        <v>622</v>
      </c>
      <c r="M1433" s="209">
        <v>1</v>
      </c>
      <c r="N1433" s="210">
        <v>60</v>
      </c>
      <c r="O1433" s="211">
        <f t="shared" si="640"/>
        <v>682</v>
      </c>
      <c r="P1433" s="212">
        <f t="shared" si="641"/>
        <v>682</v>
      </c>
      <c r="Q1433" s="180"/>
      <c r="R1433" s="180"/>
      <c r="S1433" s="184">
        <v>16</v>
      </c>
      <c r="T1433" s="184">
        <v>25</v>
      </c>
      <c r="U1433" s="184">
        <f t="shared" si="642"/>
        <v>69</v>
      </c>
      <c r="V1433" s="204">
        <f t="shared" si="643"/>
        <v>110</v>
      </c>
    </row>
    <row r="1434" spans="1:22" ht="12">
      <c r="A1434" s="180" t="str">
        <f t="shared" si="635"/>
        <v>LW2613050Drewnopodobne</v>
      </c>
      <c r="B1434" s="217" t="s">
        <v>560</v>
      </c>
      <c r="C1434" s="168" t="s">
        <v>432</v>
      </c>
      <c r="D1434" s="204">
        <v>130</v>
      </c>
      <c r="E1434" s="182">
        <v>50</v>
      </c>
      <c r="F1434" s="219" t="s">
        <v>1923</v>
      </c>
      <c r="G1434" s="206" t="str">
        <f t="shared" si="636"/>
        <v>35,09</v>
      </c>
      <c r="H1434" s="206" t="str">
        <f t="shared" si="637"/>
        <v>35,09</v>
      </c>
      <c r="I1434" s="206">
        <f t="shared" si="644"/>
        <v>38.090000000000003</v>
      </c>
      <c r="J1434" s="216"/>
      <c r="K1434" s="207">
        <f t="shared" si="638"/>
        <v>740</v>
      </c>
      <c r="L1434" s="214">
        <f t="shared" si="639"/>
        <v>740</v>
      </c>
      <c r="M1434" s="209">
        <v>1</v>
      </c>
      <c r="N1434" s="210">
        <v>60</v>
      </c>
      <c r="O1434" s="211">
        <f t="shared" si="640"/>
        <v>800</v>
      </c>
      <c r="P1434" s="212">
        <f t="shared" si="641"/>
        <v>800</v>
      </c>
      <c r="Q1434" s="180"/>
      <c r="R1434" s="180"/>
      <c r="S1434" s="184">
        <v>16</v>
      </c>
      <c r="T1434" s="184">
        <v>25</v>
      </c>
      <c r="U1434" s="184">
        <f t="shared" si="642"/>
        <v>69</v>
      </c>
      <c r="V1434" s="204">
        <f t="shared" si="643"/>
        <v>110</v>
      </c>
    </row>
    <row r="1435" spans="1:22" ht="12">
      <c r="A1435" s="180" t="str">
        <f t="shared" si="635"/>
        <v>LW2713050Drewnopodobne</v>
      </c>
      <c r="B1435" s="217" t="s">
        <v>1738</v>
      </c>
      <c r="C1435" s="168" t="s">
        <v>432</v>
      </c>
      <c r="D1435" s="204">
        <v>130</v>
      </c>
      <c r="E1435" s="182">
        <v>50</v>
      </c>
      <c r="F1435" s="219" t="s">
        <v>3166</v>
      </c>
      <c r="G1435" s="206" t="str">
        <f t="shared" si="636"/>
        <v>35,63</v>
      </c>
      <c r="H1435" s="206" t="str">
        <f t="shared" si="637"/>
        <v>35,63</v>
      </c>
      <c r="I1435" s="206">
        <f t="shared" si="644"/>
        <v>38.630000000000003</v>
      </c>
      <c r="J1435" s="216"/>
      <c r="K1435" s="207">
        <f t="shared" si="638"/>
        <v>713</v>
      </c>
      <c r="L1435" s="214">
        <f t="shared" si="639"/>
        <v>713</v>
      </c>
      <c r="M1435" s="209">
        <v>1</v>
      </c>
      <c r="N1435" s="210">
        <v>60</v>
      </c>
      <c r="O1435" s="211">
        <f t="shared" si="640"/>
        <v>773</v>
      </c>
      <c r="P1435" s="212">
        <f t="shared" si="641"/>
        <v>773</v>
      </c>
      <c r="Q1435" s="180"/>
      <c r="R1435" s="180"/>
      <c r="S1435" s="184">
        <v>16</v>
      </c>
      <c r="T1435" s="184">
        <v>25</v>
      </c>
      <c r="U1435" s="184">
        <f t="shared" si="642"/>
        <v>69</v>
      </c>
      <c r="V1435" s="204">
        <f t="shared" si="643"/>
        <v>110</v>
      </c>
    </row>
    <row r="1436" spans="1:22" ht="12">
      <c r="A1436" s="180" t="str">
        <f t="shared" si="635"/>
        <v>LW2813050Drewnopodobne</v>
      </c>
      <c r="B1436" s="217" t="s">
        <v>1739</v>
      </c>
      <c r="C1436" s="168" t="s">
        <v>432</v>
      </c>
      <c r="D1436" s="204">
        <v>130</v>
      </c>
      <c r="E1436" s="182">
        <v>50</v>
      </c>
      <c r="F1436" s="219" t="s">
        <v>3167</v>
      </c>
      <c r="G1436" s="206" t="str">
        <f t="shared" si="636"/>
        <v>38,6</v>
      </c>
      <c r="H1436" s="206" t="str">
        <f t="shared" si="637"/>
        <v>38,6</v>
      </c>
      <c r="I1436" s="206">
        <f t="shared" si="644"/>
        <v>41.6</v>
      </c>
      <c r="J1436" s="216"/>
      <c r="K1436" s="207">
        <f t="shared" si="638"/>
        <v>851.5</v>
      </c>
      <c r="L1436" s="214">
        <f t="shared" si="639"/>
        <v>852</v>
      </c>
      <c r="M1436" s="209">
        <v>1</v>
      </c>
      <c r="N1436" s="210">
        <v>60</v>
      </c>
      <c r="O1436" s="211">
        <f t="shared" si="640"/>
        <v>912</v>
      </c>
      <c r="P1436" s="212">
        <f t="shared" si="641"/>
        <v>912</v>
      </c>
      <c r="Q1436" s="180"/>
      <c r="R1436" s="180"/>
      <c r="S1436" s="184">
        <v>16</v>
      </c>
      <c r="T1436" s="184">
        <v>25</v>
      </c>
      <c r="U1436" s="184">
        <f t="shared" si="642"/>
        <v>79</v>
      </c>
      <c r="V1436" s="204">
        <f t="shared" si="643"/>
        <v>120</v>
      </c>
    </row>
    <row r="1437" spans="1:22" ht="12">
      <c r="A1437" s="180" t="str">
        <f t="shared" si="635"/>
        <v>LW2913050Drewnopodobne</v>
      </c>
      <c r="B1437" s="217" t="s">
        <v>1740</v>
      </c>
      <c r="C1437" s="168" t="s">
        <v>432</v>
      </c>
      <c r="D1437" s="204">
        <v>130</v>
      </c>
      <c r="E1437" s="182">
        <v>50</v>
      </c>
      <c r="F1437" s="219" t="s">
        <v>3168</v>
      </c>
      <c r="G1437" s="206" t="str">
        <f t="shared" si="636"/>
        <v>41,52</v>
      </c>
      <c r="H1437" s="206" t="str">
        <f t="shared" si="637"/>
        <v>41,52</v>
      </c>
      <c r="I1437" s="206">
        <f t="shared" si="644"/>
        <v>44.52</v>
      </c>
      <c r="J1437" s="216"/>
      <c r="K1437" s="207">
        <f t="shared" si="638"/>
        <v>794.5</v>
      </c>
      <c r="L1437" s="214">
        <f t="shared" si="639"/>
        <v>795</v>
      </c>
      <c r="M1437" s="209">
        <v>1</v>
      </c>
      <c r="N1437" s="210">
        <v>60</v>
      </c>
      <c r="O1437" s="211">
        <f t="shared" si="640"/>
        <v>855</v>
      </c>
      <c r="P1437" s="212">
        <f t="shared" si="641"/>
        <v>855</v>
      </c>
      <c r="Q1437" s="180"/>
      <c r="R1437" s="180"/>
      <c r="S1437" s="184">
        <v>16</v>
      </c>
      <c r="T1437" s="184">
        <v>25</v>
      </c>
      <c r="U1437" s="184">
        <f t="shared" si="642"/>
        <v>79</v>
      </c>
      <c r="V1437" s="204">
        <f t="shared" si="643"/>
        <v>120</v>
      </c>
    </row>
    <row r="1438" spans="1:22" ht="12">
      <c r="A1438" s="180" t="str">
        <f t="shared" si="635"/>
        <v>LW3013050Drewnopodobne</v>
      </c>
      <c r="B1438" s="217" t="s">
        <v>1742</v>
      </c>
      <c r="C1438" s="168" t="s">
        <v>432</v>
      </c>
      <c r="D1438" s="204">
        <v>130</v>
      </c>
      <c r="E1438" s="182">
        <v>50</v>
      </c>
      <c r="F1438" s="219" t="s">
        <v>3169</v>
      </c>
      <c r="G1438" s="206" t="str">
        <f t="shared" si="636"/>
        <v>44,49</v>
      </c>
      <c r="H1438" s="206" t="str">
        <f t="shared" si="637"/>
        <v>44,49</v>
      </c>
      <c r="I1438" s="206">
        <f t="shared" si="644"/>
        <v>47.49</v>
      </c>
      <c r="J1438" s="216"/>
      <c r="K1438" s="207">
        <f t="shared" si="638"/>
        <v>974</v>
      </c>
      <c r="L1438" s="214">
        <f t="shared" si="639"/>
        <v>974</v>
      </c>
      <c r="M1438" s="209">
        <v>1</v>
      </c>
      <c r="N1438" s="210">
        <v>60</v>
      </c>
      <c r="O1438" s="211">
        <f t="shared" si="640"/>
        <v>1034</v>
      </c>
      <c r="P1438" s="212">
        <f t="shared" si="641"/>
        <v>1034</v>
      </c>
      <c r="Q1438" s="180"/>
      <c r="R1438" s="180"/>
      <c r="S1438" s="184">
        <v>16</v>
      </c>
      <c r="T1438" s="184">
        <v>25</v>
      </c>
      <c r="U1438" s="184">
        <f t="shared" si="642"/>
        <v>79</v>
      </c>
      <c r="V1438" s="204">
        <f t="shared" si="643"/>
        <v>120</v>
      </c>
    </row>
    <row r="1439" spans="1:22" ht="13.5" customHeight="1">
      <c r="A1439" s="180" t="str">
        <f t="shared" si="635"/>
        <v>LW3113050Drewnopodobne</v>
      </c>
      <c r="B1439" s="217" t="s">
        <v>1743</v>
      </c>
      <c r="C1439" s="168" t="s">
        <v>432</v>
      </c>
      <c r="D1439" s="204">
        <v>130</v>
      </c>
      <c r="E1439" s="182">
        <v>50</v>
      </c>
      <c r="F1439" s="219" t="s">
        <v>3170</v>
      </c>
      <c r="G1439" s="206" t="str">
        <f t="shared" si="636"/>
        <v>45,64</v>
      </c>
      <c r="H1439" s="206" t="str">
        <f t="shared" si="637"/>
        <v>45,64</v>
      </c>
      <c r="I1439" s="206">
        <f t="shared" si="644"/>
        <v>48.64</v>
      </c>
      <c r="J1439" s="182"/>
      <c r="K1439" s="207">
        <f t="shared" si="638"/>
        <v>942</v>
      </c>
      <c r="L1439" s="214">
        <f t="shared" si="639"/>
        <v>942</v>
      </c>
      <c r="M1439" s="209">
        <v>1</v>
      </c>
      <c r="N1439" s="210">
        <v>60</v>
      </c>
      <c r="O1439" s="211">
        <f t="shared" si="640"/>
        <v>1002</v>
      </c>
      <c r="P1439" s="212">
        <f t="shared" si="641"/>
        <v>1002</v>
      </c>
      <c r="Q1439" s="180"/>
      <c r="R1439" s="180"/>
      <c r="S1439" s="184">
        <v>16</v>
      </c>
      <c r="T1439" s="184">
        <v>25</v>
      </c>
      <c r="U1439" s="184">
        <f t="shared" si="642"/>
        <v>79</v>
      </c>
      <c r="V1439" s="204">
        <f t="shared" si="643"/>
        <v>120</v>
      </c>
    </row>
    <row r="1440" spans="1:22" ht="12">
      <c r="A1440" s="180" t="str">
        <f t="shared" si="635"/>
        <v>LW3213050Drewnopodobne</v>
      </c>
      <c r="B1440" s="217" t="s">
        <v>1744</v>
      </c>
      <c r="C1440" s="168" t="s">
        <v>432</v>
      </c>
      <c r="D1440" s="204">
        <v>130</v>
      </c>
      <c r="E1440" s="182">
        <v>50</v>
      </c>
      <c r="F1440" s="219" t="s">
        <v>3066</v>
      </c>
      <c r="G1440" s="206" t="str">
        <f t="shared" si="636"/>
        <v>48,61</v>
      </c>
      <c r="H1440" s="206" t="str">
        <f t="shared" si="637"/>
        <v>48,61</v>
      </c>
      <c r="I1440" s="206">
        <f t="shared" si="644"/>
        <v>51.61</v>
      </c>
      <c r="J1440" s="216"/>
      <c r="K1440" s="207">
        <f t="shared" si="638"/>
        <v>1083.5</v>
      </c>
      <c r="L1440" s="214">
        <f t="shared" si="639"/>
        <v>1084</v>
      </c>
      <c r="M1440" s="209">
        <v>1</v>
      </c>
      <c r="N1440" s="210">
        <v>60</v>
      </c>
      <c r="O1440" s="211">
        <f t="shared" si="640"/>
        <v>1144</v>
      </c>
      <c r="P1440" s="212">
        <f t="shared" si="641"/>
        <v>1144</v>
      </c>
      <c r="Q1440" s="180"/>
      <c r="R1440" s="180"/>
      <c r="S1440" s="184">
        <v>16</v>
      </c>
      <c r="T1440" s="184">
        <v>25</v>
      </c>
      <c r="U1440" s="184">
        <f t="shared" si="642"/>
        <v>124</v>
      </c>
      <c r="V1440" s="204">
        <f t="shared" si="643"/>
        <v>165</v>
      </c>
    </row>
    <row r="1441" spans="1:35" ht="12">
      <c r="A1441" s="180" t="str">
        <f t="shared" si="635"/>
        <v>LW3313050Drewnopodobne</v>
      </c>
      <c r="B1441" s="217" t="s">
        <v>1745</v>
      </c>
      <c r="C1441" s="168" t="s">
        <v>432</v>
      </c>
      <c r="D1441" s="204">
        <v>130</v>
      </c>
      <c r="E1441" s="182">
        <v>50</v>
      </c>
      <c r="F1441" s="219" t="s">
        <v>3171</v>
      </c>
      <c r="G1441" s="206" t="str">
        <f t="shared" si="636"/>
        <v>49,74</v>
      </c>
      <c r="H1441" s="206" t="str">
        <f t="shared" si="637"/>
        <v>49,74</v>
      </c>
      <c r="I1441" s="206">
        <f t="shared" si="644"/>
        <v>52.74</v>
      </c>
      <c r="J1441" s="216"/>
      <c r="K1441" s="207">
        <f t="shared" si="638"/>
        <v>923</v>
      </c>
      <c r="L1441" s="214">
        <f t="shared" si="639"/>
        <v>923</v>
      </c>
      <c r="M1441" s="209">
        <v>1</v>
      </c>
      <c r="N1441" s="210">
        <v>60</v>
      </c>
      <c r="O1441" s="211">
        <f t="shared" si="640"/>
        <v>983</v>
      </c>
      <c r="P1441" s="212">
        <f t="shared" si="641"/>
        <v>983</v>
      </c>
      <c r="Q1441" s="180"/>
      <c r="R1441" s="180"/>
      <c r="S1441" s="184">
        <v>16</v>
      </c>
      <c r="T1441" s="184">
        <v>25</v>
      </c>
      <c r="U1441" s="184">
        <f t="shared" si="642"/>
        <v>124</v>
      </c>
      <c r="V1441" s="204">
        <f t="shared" si="643"/>
        <v>165</v>
      </c>
    </row>
    <row r="1442" spans="1:35" ht="12">
      <c r="A1442" s="180" t="str">
        <f t="shared" si="635"/>
        <v>LW3413050Drewnopodobne</v>
      </c>
      <c r="B1442" s="217" t="s">
        <v>1746</v>
      </c>
      <c r="C1442" s="168" t="s">
        <v>432</v>
      </c>
      <c r="D1442" s="204">
        <v>130</v>
      </c>
      <c r="E1442" s="182">
        <v>50</v>
      </c>
      <c r="F1442" s="219" t="s">
        <v>3172</v>
      </c>
      <c r="G1442" s="206" t="str">
        <f t="shared" si="636"/>
        <v>49,04</v>
      </c>
      <c r="H1442" s="206" t="str">
        <f t="shared" si="637"/>
        <v>49,04</v>
      </c>
      <c r="I1442" s="206">
        <f t="shared" si="644"/>
        <v>52.04</v>
      </c>
      <c r="J1442" s="216"/>
      <c r="K1442" s="207">
        <f t="shared" si="638"/>
        <v>1090</v>
      </c>
      <c r="L1442" s="214">
        <f t="shared" si="639"/>
        <v>1090</v>
      </c>
      <c r="M1442" s="209">
        <v>1</v>
      </c>
      <c r="N1442" s="210">
        <v>60</v>
      </c>
      <c r="O1442" s="211">
        <f t="shared" si="640"/>
        <v>1150</v>
      </c>
      <c r="P1442" s="212">
        <f t="shared" si="641"/>
        <v>1150</v>
      </c>
      <c r="Q1442" s="180"/>
      <c r="R1442" s="180"/>
      <c r="S1442" s="184">
        <v>16</v>
      </c>
      <c r="T1442" s="184">
        <v>25</v>
      </c>
      <c r="U1442" s="184">
        <f t="shared" si="642"/>
        <v>124</v>
      </c>
      <c r="V1442" s="204">
        <f t="shared" si="643"/>
        <v>165</v>
      </c>
    </row>
    <row r="1443" spans="1:35" ht="12">
      <c r="A1443" s="180" t="str">
        <f t="shared" si="635"/>
        <v>LW3513050Drewnopodobne</v>
      </c>
      <c r="B1443" s="217" t="s">
        <v>1747</v>
      </c>
      <c r="C1443" s="168" t="s">
        <v>432</v>
      </c>
      <c r="D1443" s="204">
        <v>130</v>
      </c>
      <c r="E1443" s="182">
        <v>50</v>
      </c>
      <c r="F1443" s="219" t="s">
        <v>3173</v>
      </c>
      <c r="G1443" s="206" t="str">
        <f t="shared" si="636"/>
        <v>40,16</v>
      </c>
      <c r="H1443" s="206" t="str">
        <f t="shared" si="637"/>
        <v>40,16</v>
      </c>
      <c r="I1443" s="206">
        <f t="shared" si="644"/>
        <v>43.16</v>
      </c>
      <c r="J1443" s="216"/>
      <c r="K1443" s="207">
        <f t="shared" si="638"/>
        <v>717</v>
      </c>
      <c r="L1443" s="214">
        <f t="shared" si="639"/>
        <v>717</v>
      </c>
      <c r="M1443" s="209">
        <v>1</v>
      </c>
      <c r="N1443" s="210">
        <v>60</v>
      </c>
      <c r="O1443" s="211">
        <f t="shared" si="640"/>
        <v>777</v>
      </c>
      <c r="P1443" s="212">
        <f t="shared" si="641"/>
        <v>777</v>
      </c>
      <c r="Q1443" s="180"/>
      <c r="R1443" s="180"/>
      <c r="S1443" s="184">
        <v>16</v>
      </c>
      <c r="T1443" s="184">
        <v>25</v>
      </c>
      <c r="U1443" s="184">
        <f t="shared" si="642"/>
        <v>79</v>
      </c>
      <c r="V1443" s="204">
        <f t="shared" si="643"/>
        <v>120</v>
      </c>
    </row>
    <row r="1444" spans="1:35" ht="12">
      <c r="A1444" s="180" t="str">
        <f t="shared" si="635"/>
        <v>LW3613050Drewnopodobne</v>
      </c>
      <c r="B1444" s="217" t="s">
        <v>1748</v>
      </c>
      <c r="C1444" s="168" t="s">
        <v>432</v>
      </c>
      <c r="D1444" s="204">
        <v>130</v>
      </c>
      <c r="E1444" s="182">
        <v>50</v>
      </c>
      <c r="F1444" s="219" t="s">
        <v>3174</v>
      </c>
      <c r="G1444" s="206" t="str">
        <f t="shared" si="636"/>
        <v>43,13</v>
      </c>
      <c r="H1444" s="206" t="str">
        <f t="shared" si="637"/>
        <v>43,13</v>
      </c>
      <c r="I1444" s="206">
        <f t="shared" si="644"/>
        <v>46.13</v>
      </c>
      <c r="J1444" s="216"/>
      <c r="K1444" s="207">
        <f t="shared" si="638"/>
        <v>858.5</v>
      </c>
      <c r="L1444" s="214">
        <f t="shared" si="639"/>
        <v>859</v>
      </c>
      <c r="M1444" s="209">
        <v>1</v>
      </c>
      <c r="N1444" s="210">
        <v>60</v>
      </c>
      <c r="O1444" s="211">
        <f t="shared" si="640"/>
        <v>919</v>
      </c>
      <c r="P1444" s="212">
        <f t="shared" si="641"/>
        <v>919</v>
      </c>
      <c r="Q1444" s="180"/>
      <c r="R1444" s="180"/>
      <c r="S1444" s="184">
        <v>16</v>
      </c>
      <c r="T1444" s="184">
        <v>25</v>
      </c>
      <c r="U1444" s="184">
        <f t="shared" si="642"/>
        <v>79</v>
      </c>
      <c r="V1444" s="204">
        <f t="shared" si="643"/>
        <v>120</v>
      </c>
    </row>
    <row r="1445" spans="1:35" ht="12">
      <c r="A1445" s="180" t="str">
        <f t="shared" si="635"/>
        <v>LW3713050Drewnopodobne</v>
      </c>
      <c r="B1445" s="217" t="s">
        <v>1907</v>
      </c>
      <c r="C1445" s="168" t="s">
        <v>432</v>
      </c>
      <c r="D1445" s="204">
        <v>130</v>
      </c>
      <c r="E1445" s="182">
        <v>50</v>
      </c>
      <c r="F1445" s="219" t="s">
        <v>3175</v>
      </c>
      <c r="G1445" s="206" t="str">
        <f t="shared" si="636"/>
        <v>39,43</v>
      </c>
      <c r="H1445" s="206" t="str">
        <f t="shared" si="637"/>
        <v>39,43</v>
      </c>
      <c r="I1445" s="206">
        <f t="shared" si="644"/>
        <v>42.43</v>
      </c>
      <c r="J1445" s="216"/>
      <c r="K1445" s="207">
        <f t="shared" si="638"/>
        <v>649</v>
      </c>
      <c r="L1445" s="214">
        <f t="shared" si="639"/>
        <v>649</v>
      </c>
      <c r="M1445" s="209">
        <v>1</v>
      </c>
      <c r="N1445" s="210">
        <v>60</v>
      </c>
      <c r="O1445" s="211">
        <f t="shared" si="640"/>
        <v>709</v>
      </c>
      <c r="P1445" s="212">
        <f t="shared" si="641"/>
        <v>709</v>
      </c>
      <c r="Q1445" s="180"/>
      <c r="R1445" s="180"/>
      <c r="S1445" s="184">
        <v>16</v>
      </c>
      <c r="T1445" s="184">
        <v>25</v>
      </c>
      <c r="U1445" s="184">
        <f t="shared" si="642"/>
        <v>79</v>
      </c>
      <c r="V1445" s="204">
        <f t="shared" si="643"/>
        <v>120</v>
      </c>
    </row>
    <row r="1446" spans="1:35" s="199" customFormat="1" ht="12.75" customHeight="1">
      <c r="A1446" s="180" t="str">
        <f t="shared" si="635"/>
        <v>LW3813050Drewnopodobne</v>
      </c>
      <c r="B1446" s="217" t="s">
        <v>1978</v>
      </c>
      <c r="C1446" s="168" t="s">
        <v>432</v>
      </c>
      <c r="D1446" s="204">
        <v>130</v>
      </c>
      <c r="E1446" s="182">
        <v>50</v>
      </c>
      <c r="F1446" s="219" t="s">
        <v>3176</v>
      </c>
      <c r="G1446" s="206" t="str">
        <f t="shared" si="636"/>
        <v>40,56</v>
      </c>
      <c r="H1446" s="206" t="str">
        <f t="shared" si="637"/>
        <v>40,56</v>
      </c>
      <c r="I1446" s="206">
        <f t="shared" si="644"/>
        <v>43.56</v>
      </c>
      <c r="J1446" s="216"/>
      <c r="K1446" s="207">
        <f t="shared" si="638"/>
        <v>779.5</v>
      </c>
      <c r="L1446" s="214">
        <f t="shared" si="639"/>
        <v>780</v>
      </c>
      <c r="M1446" s="209">
        <v>1</v>
      </c>
      <c r="N1446" s="210">
        <v>60</v>
      </c>
      <c r="O1446" s="211">
        <f t="shared" si="640"/>
        <v>840</v>
      </c>
      <c r="P1446" s="212">
        <f t="shared" si="641"/>
        <v>840</v>
      </c>
      <c r="Q1446" s="180"/>
      <c r="R1446" s="180"/>
      <c r="S1446" s="184">
        <v>16</v>
      </c>
      <c r="T1446" s="184">
        <v>25</v>
      </c>
      <c r="U1446" s="184">
        <f t="shared" si="642"/>
        <v>79</v>
      </c>
      <c r="V1446" s="204">
        <f t="shared" si="643"/>
        <v>120</v>
      </c>
    </row>
    <row r="1447" spans="1:35" ht="12">
      <c r="A1447" s="221" t="str">
        <f t="shared" ref="A1447:A1483" si="645">CONCATENATE(B1447,D1447,E1447,C1447)</f>
        <v>LW duble 1 13060Podstawowy</v>
      </c>
      <c r="B1447" s="203" t="s">
        <v>90</v>
      </c>
      <c r="C1447" s="168" t="s">
        <v>431</v>
      </c>
      <c r="D1447" s="204">
        <v>130</v>
      </c>
      <c r="E1447" s="182">
        <v>60</v>
      </c>
      <c r="F1447" s="219" t="s">
        <v>3249</v>
      </c>
      <c r="G1447" s="206" t="str">
        <f t="shared" ref="G1447:G1483" si="646">LEFT(F1447,FIND("kg",F1447)-2)</f>
        <v>48,35</v>
      </c>
      <c r="H1447" s="206" t="str">
        <f t="shared" ref="H1447:H1483" si="647">MID(G1447,1,5)</f>
        <v>48,35</v>
      </c>
      <c r="I1447" s="206">
        <f t="shared" ref="I1447:I1483" si="648">H1447+3</f>
        <v>51.35</v>
      </c>
      <c r="J1447" s="219" t="s">
        <v>3273</v>
      </c>
      <c r="K1447" s="207" t="str">
        <f t="shared" ref="K1447:K1483" si="649">LEFT(J1447,FIND("zł",J1447)-2)</f>
        <v>732,85</v>
      </c>
      <c r="L1447" s="208">
        <f t="shared" ref="L1447:L1483" si="650">ROUNDUP(K1447,0)</f>
        <v>733</v>
      </c>
      <c r="M1447" s="209">
        <v>1.25</v>
      </c>
      <c r="N1447" s="210">
        <v>60</v>
      </c>
      <c r="O1447" s="211">
        <f t="shared" ref="O1447:O1483" si="651">L1447*M1447+N1447</f>
        <v>976.25</v>
      </c>
      <c r="P1447" s="212">
        <f>INT(O1447)</f>
        <v>976</v>
      </c>
      <c r="Q1447" s="180"/>
      <c r="R1447" s="180"/>
      <c r="S1447" s="184">
        <v>16</v>
      </c>
      <c r="T1447" s="184">
        <v>14</v>
      </c>
      <c r="U1447" s="184">
        <f t="shared" ref="U1447:U1483" si="652">IF(I1447&lt;=$AA$6,$AB$5,IF(I1447&lt;=$AA$16,$AB$7,IF(I1447&lt;=$AA$18,$AB$17,IF(I1447&lt;=$AA$20,AB$19,$AB$21))))</f>
        <v>124</v>
      </c>
      <c r="V1447" s="204">
        <f t="shared" ref="V1447:V1483" si="653">SUM(S1447:U1447)</f>
        <v>154</v>
      </c>
      <c r="Y1447" s="199"/>
      <c r="Z1447" s="199"/>
      <c r="AA1447" s="201"/>
      <c r="AB1447" s="202"/>
      <c r="AC1447" s="199"/>
      <c r="AD1447" s="202"/>
      <c r="AE1447" s="199"/>
      <c r="AF1447" s="199"/>
      <c r="AG1447" s="199"/>
      <c r="AH1447" s="199"/>
      <c r="AI1447" s="199"/>
    </row>
    <row r="1448" spans="1:35" ht="12">
      <c r="A1448" s="180" t="str">
        <f t="shared" si="645"/>
        <v>LW duble 213060Podstawowy</v>
      </c>
      <c r="B1448" s="203" t="s">
        <v>1749</v>
      </c>
      <c r="C1448" s="168" t="s">
        <v>431</v>
      </c>
      <c r="D1448" s="204">
        <v>130</v>
      </c>
      <c r="E1448" s="182">
        <v>60</v>
      </c>
      <c r="F1448" s="219" t="s">
        <v>3050</v>
      </c>
      <c r="G1448" s="206" t="str">
        <f t="shared" si="646"/>
        <v>45,61</v>
      </c>
      <c r="H1448" s="206" t="str">
        <f t="shared" si="647"/>
        <v>45,61</v>
      </c>
      <c r="I1448" s="206">
        <f t="shared" si="648"/>
        <v>48.61</v>
      </c>
      <c r="J1448" s="219" t="s">
        <v>3274</v>
      </c>
      <c r="K1448" s="207" t="str">
        <f t="shared" si="649"/>
        <v>826,71</v>
      </c>
      <c r="L1448" s="208">
        <f t="shared" si="650"/>
        <v>827</v>
      </c>
      <c r="M1448" s="209">
        <v>1</v>
      </c>
      <c r="N1448" s="210">
        <v>60</v>
      </c>
      <c r="O1448" s="211">
        <f t="shared" si="651"/>
        <v>887</v>
      </c>
      <c r="P1448" s="212">
        <f t="shared" ref="P1448:P1483" si="654">INT(O1448)</f>
        <v>887</v>
      </c>
      <c r="Q1448" s="180"/>
      <c r="R1448" s="180"/>
      <c r="S1448" s="184">
        <v>16</v>
      </c>
      <c r="T1448" s="184">
        <v>14</v>
      </c>
      <c r="U1448" s="184">
        <f t="shared" si="652"/>
        <v>79</v>
      </c>
      <c r="V1448" s="204">
        <f t="shared" si="653"/>
        <v>109</v>
      </c>
      <c r="Y1448" s="199"/>
      <c r="Z1448" s="199"/>
      <c r="AA1448" s="201"/>
      <c r="AB1448" s="202"/>
      <c r="AC1448" s="199"/>
      <c r="AD1448" s="199"/>
      <c r="AE1448" s="199"/>
      <c r="AF1448" s="199"/>
      <c r="AG1448" s="199"/>
      <c r="AH1448" s="199"/>
      <c r="AI1448" s="199"/>
    </row>
    <row r="1449" spans="1:35" ht="12">
      <c r="A1449" s="180" t="str">
        <f t="shared" si="645"/>
        <v>LW duble 313060Podstawowy</v>
      </c>
      <c r="B1449" s="203" t="s">
        <v>1750</v>
      </c>
      <c r="C1449" s="168" t="s">
        <v>431</v>
      </c>
      <c r="D1449" s="204">
        <v>130</v>
      </c>
      <c r="E1449" s="182">
        <v>60</v>
      </c>
      <c r="F1449" s="219" t="s">
        <v>3250</v>
      </c>
      <c r="G1449" s="206" t="str">
        <f t="shared" si="646"/>
        <v>53,02</v>
      </c>
      <c r="H1449" s="206" t="str">
        <f t="shared" si="647"/>
        <v>53,02</v>
      </c>
      <c r="I1449" s="206">
        <f t="shared" si="648"/>
        <v>56.02</v>
      </c>
      <c r="J1449" s="219" t="s">
        <v>3275</v>
      </c>
      <c r="K1449" s="207" t="str">
        <f t="shared" si="649"/>
        <v>1049,67</v>
      </c>
      <c r="L1449" s="208">
        <f t="shared" si="650"/>
        <v>1050</v>
      </c>
      <c r="M1449" s="209">
        <v>1</v>
      </c>
      <c r="N1449" s="210">
        <v>60</v>
      </c>
      <c r="O1449" s="211">
        <f t="shared" si="651"/>
        <v>1110</v>
      </c>
      <c r="P1449" s="212">
        <f t="shared" si="654"/>
        <v>1110</v>
      </c>
      <c r="Q1449" s="180"/>
      <c r="R1449" s="180"/>
      <c r="S1449" s="184">
        <v>16</v>
      </c>
      <c r="T1449" s="184">
        <v>25</v>
      </c>
      <c r="U1449" s="184">
        <f t="shared" si="652"/>
        <v>124</v>
      </c>
      <c r="V1449" s="204">
        <f t="shared" si="653"/>
        <v>165</v>
      </c>
      <c r="Y1449" s="199"/>
      <c r="Z1449" s="199"/>
      <c r="AA1449" s="201"/>
      <c r="AB1449" s="202"/>
      <c r="AC1449" s="199"/>
      <c r="AD1449" s="199"/>
      <c r="AE1449" s="199"/>
      <c r="AF1449" s="199"/>
      <c r="AG1449" s="199"/>
      <c r="AH1449" s="199"/>
      <c r="AI1449" s="199"/>
    </row>
    <row r="1450" spans="1:35" ht="12">
      <c r="A1450" s="180" t="str">
        <f t="shared" si="645"/>
        <v>LW1 13060Podstawowy</v>
      </c>
      <c r="B1450" s="203" t="s">
        <v>93</v>
      </c>
      <c r="C1450" s="168" t="s">
        <v>431</v>
      </c>
      <c r="D1450" s="204">
        <v>130</v>
      </c>
      <c r="E1450" s="182">
        <v>60</v>
      </c>
      <c r="F1450" s="219" t="s">
        <v>3251</v>
      </c>
      <c r="G1450" s="206" t="str">
        <f t="shared" si="646"/>
        <v>35,28</v>
      </c>
      <c r="H1450" s="206" t="str">
        <f t="shared" si="647"/>
        <v>35,28</v>
      </c>
      <c r="I1450" s="206">
        <f t="shared" si="648"/>
        <v>38.28</v>
      </c>
      <c r="J1450" s="219" t="s">
        <v>3276</v>
      </c>
      <c r="K1450" s="207" t="str">
        <f t="shared" si="649"/>
        <v>475,52</v>
      </c>
      <c r="L1450" s="208">
        <f t="shared" si="650"/>
        <v>476</v>
      </c>
      <c r="M1450" s="209">
        <v>1</v>
      </c>
      <c r="N1450" s="210">
        <v>60</v>
      </c>
      <c r="O1450" s="211">
        <f t="shared" si="651"/>
        <v>536</v>
      </c>
      <c r="P1450" s="212">
        <f t="shared" si="654"/>
        <v>536</v>
      </c>
      <c r="Q1450" s="180"/>
      <c r="R1450" s="180"/>
      <c r="S1450" s="184">
        <v>16</v>
      </c>
      <c r="T1450" s="184">
        <v>25</v>
      </c>
      <c r="U1450" s="184">
        <f t="shared" si="652"/>
        <v>69</v>
      </c>
      <c r="V1450" s="204">
        <f t="shared" si="653"/>
        <v>110</v>
      </c>
      <c r="Y1450" s="199"/>
      <c r="Z1450" s="199"/>
      <c r="AA1450" s="201"/>
      <c r="AB1450" s="202"/>
      <c r="AC1450" s="199"/>
      <c r="AD1450" s="199"/>
      <c r="AE1450" s="199"/>
      <c r="AF1450" s="199"/>
      <c r="AG1450" s="199"/>
      <c r="AH1450" s="199"/>
      <c r="AI1450" s="199"/>
    </row>
    <row r="1451" spans="1:35" ht="12">
      <c r="A1451" s="180" t="str">
        <f t="shared" si="645"/>
        <v>LW2 13060Podstawowy</v>
      </c>
      <c r="B1451" s="203" t="s">
        <v>104</v>
      </c>
      <c r="C1451" s="168" t="s">
        <v>431</v>
      </c>
      <c r="D1451" s="204">
        <v>130</v>
      </c>
      <c r="E1451" s="182">
        <v>60</v>
      </c>
      <c r="F1451" s="219" t="s">
        <v>3252</v>
      </c>
      <c r="G1451" s="206" t="str">
        <f t="shared" si="646"/>
        <v>36,76</v>
      </c>
      <c r="H1451" s="206" t="str">
        <f t="shared" si="647"/>
        <v>36,76</v>
      </c>
      <c r="I1451" s="206">
        <f t="shared" si="648"/>
        <v>39.76</v>
      </c>
      <c r="J1451" s="219" t="s">
        <v>3277</v>
      </c>
      <c r="K1451" s="207" t="str">
        <f t="shared" si="649"/>
        <v>523,46</v>
      </c>
      <c r="L1451" s="208">
        <f t="shared" si="650"/>
        <v>524</v>
      </c>
      <c r="M1451" s="209">
        <v>1</v>
      </c>
      <c r="N1451" s="210">
        <v>60</v>
      </c>
      <c r="O1451" s="211">
        <f t="shared" si="651"/>
        <v>584</v>
      </c>
      <c r="P1451" s="212">
        <f t="shared" si="654"/>
        <v>584</v>
      </c>
      <c r="Q1451" s="180"/>
      <c r="R1451" s="180"/>
      <c r="S1451" s="184">
        <v>16</v>
      </c>
      <c r="T1451" s="184">
        <v>25</v>
      </c>
      <c r="U1451" s="184">
        <f t="shared" si="652"/>
        <v>69</v>
      </c>
      <c r="V1451" s="204">
        <f t="shared" si="653"/>
        <v>110</v>
      </c>
      <c r="Y1451" s="199"/>
      <c r="Z1451" s="199"/>
      <c r="AA1451" s="199"/>
      <c r="AB1451" s="199"/>
      <c r="AC1451" s="199"/>
      <c r="AD1451" s="199"/>
      <c r="AE1451" s="199"/>
      <c r="AF1451" s="199"/>
      <c r="AG1451" s="199"/>
      <c r="AH1451" s="199"/>
      <c r="AI1451" s="199"/>
    </row>
    <row r="1452" spans="1:35" ht="12">
      <c r="A1452" s="180" t="str">
        <f t="shared" si="645"/>
        <v>LW3 13060Podstawowy</v>
      </c>
      <c r="B1452" s="203" t="s">
        <v>106</v>
      </c>
      <c r="C1452" s="168" t="s">
        <v>431</v>
      </c>
      <c r="D1452" s="204">
        <v>130</v>
      </c>
      <c r="E1452" s="182">
        <v>60</v>
      </c>
      <c r="F1452" s="219" t="s">
        <v>3253</v>
      </c>
      <c r="G1452" s="206" t="str">
        <f t="shared" si="646"/>
        <v>37,71</v>
      </c>
      <c r="H1452" s="206" t="str">
        <f t="shared" si="647"/>
        <v>37,71</v>
      </c>
      <c r="I1452" s="206">
        <f t="shared" si="648"/>
        <v>40.71</v>
      </c>
      <c r="J1452" s="219" t="s">
        <v>3278</v>
      </c>
      <c r="K1452" s="207" t="str">
        <f t="shared" si="649"/>
        <v>541,64</v>
      </c>
      <c r="L1452" s="208">
        <f t="shared" si="650"/>
        <v>542</v>
      </c>
      <c r="M1452" s="209">
        <v>1.08</v>
      </c>
      <c r="N1452" s="210">
        <v>60</v>
      </c>
      <c r="O1452" s="211">
        <f t="shared" si="651"/>
        <v>645.36</v>
      </c>
      <c r="P1452" s="212">
        <f t="shared" si="654"/>
        <v>645</v>
      </c>
      <c r="Q1452" s="180"/>
      <c r="R1452" s="180"/>
      <c r="S1452" s="184">
        <v>16</v>
      </c>
      <c r="T1452" s="184">
        <v>25</v>
      </c>
      <c r="U1452" s="184">
        <f t="shared" si="652"/>
        <v>79</v>
      </c>
      <c r="V1452" s="204">
        <f t="shared" si="653"/>
        <v>120</v>
      </c>
      <c r="Y1452" s="199"/>
      <c r="Z1452" s="199"/>
      <c r="AA1452" s="199"/>
      <c r="AB1452" s="199"/>
      <c r="AC1452" s="199"/>
      <c r="AD1452" s="199"/>
      <c r="AE1452" s="199"/>
      <c r="AF1452" s="199"/>
      <c r="AG1452" s="199"/>
      <c r="AH1452" s="199"/>
      <c r="AI1452" s="199"/>
    </row>
    <row r="1453" spans="1:35" ht="12">
      <c r="A1453" s="180" t="str">
        <f t="shared" si="645"/>
        <v>LW4 13060Podstawowy</v>
      </c>
      <c r="B1453" s="203" t="s">
        <v>107</v>
      </c>
      <c r="C1453" s="168" t="s">
        <v>431</v>
      </c>
      <c r="D1453" s="204">
        <v>130</v>
      </c>
      <c r="E1453" s="182">
        <v>60</v>
      </c>
      <c r="F1453" s="219" t="s">
        <v>3254</v>
      </c>
      <c r="G1453" s="206" t="str">
        <f t="shared" si="646"/>
        <v>41,75</v>
      </c>
      <c r="H1453" s="206" t="str">
        <f t="shared" si="647"/>
        <v>41,75</v>
      </c>
      <c r="I1453" s="206">
        <f t="shared" si="648"/>
        <v>44.75</v>
      </c>
      <c r="J1453" s="219" t="s">
        <v>3279</v>
      </c>
      <c r="K1453" s="207" t="str">
        <f t="shared" si="649"/>
        <v>619,80</v>
      </c>
      <c r="L1453" s="208">
        <f t="shared" si="650"/>
        <v>620</v>
      </c>
      <c r="M1453" s="209">
        <v>1</v>
      </c>
      <c r="N1453" s="210">
        <v>60</v>
      </c>
      <c r="O1453" s="211">
        <f t="shared" si="651"/>
        <v>680</v>
      </c>
      <c r="P1453" s="212">
        <f t="shared" si="654"/>
        <v>680</v>
      </c>
      <c r="Q1453" s="180"/>
      <c r="R1453" s="180"/>
      <c r="S1453" s="184">
        <v>16</v>
      </c>
      <c r="T1453" s="184">
        <v>25</v>
      </c>
      <c r="U1453" s="184">
        <f t="shared" si="652"/>
        <v>79</v>
      </c>
      <c r="V1453" s="204">
        <f t="shared" si="653"/>
        <v>120</v>
      </c>
      <c r="Y1453" s="199"/>
      <c r="Z1453" s="199"/>
      <c r="AA1453" s="199"/>
      <c r="AB1453" s="199"/>
      <c r="AC1453" s="199"/>
      <c r="AD1453" s="199"/>
      <c r="AE1453" s="199"/>
      <c r="AF1453" s="199"/>
      <c r="AG1453" s="199"/>
      <c r="AH1453" s="199"/>
      <c r="AI1453" s="199"/>
    </row>
    <row r="1454" spans="1:35" ht="12">
      <c r="A1454" s="180" t="str">
        <f t="shared" si="645"/>
        <v>LW5 13060Podstawowy</v>
      </c>
      <c r="B1454" s="203" t="s">
        <v>108</v>
      </c>
      <c r="C1454" s="168" t="s">
        <v>431</v>
      </c>
      <c r="D1454" s="204">
        <v>130</v>
      </c>
      <c r="E1454" s="182">
        <v>60</v>
      </c>
      <c r="F1454" s="219" t="s">
        <v>1752</v>
      </c>
      <c r="G1454" s="206" t="str">
        <f t="shared" si="646"/>
        <v>42,37</v>
      </c>
      <c r="H1454" s="206" t="str">
        <f t="shared" si="647"/>
        <v>42,37</v>
      </c>
      <c r="I1454" s="206">
        <f t="shared" si="648"/>
        <v>45.37</v>
      </c>
      <c r="J1454" s="219" t="s">
        <v>1756</v>
      </c>
      <c r="K1454" s="207" t="str">
        <f t="shared" si="649"/>
        <v>651,43</v>
      </c>
      <c r="L1454" s="208">
        <f t="shared" si="650"/>
        <v>652</v>
      </c>
      <c r="M1454" s="209">
        <v>1</v>
      </c>
      <c r="N1454" s="210">
        <v>60</v>
      </c>
      <c r="O1454" s="211">
        <f t="shared" si="651"/>
        <v>712</v>
      </c>
      <c r="P1454" s="212">
        <f t="shared" si="654"/>
        <v>712</v>
      </c>
      <c r="Q1454" s="180"/>
      <c r="R1454" s="180"/>
      <c r="S1454" s="184">
        <v>16</v>
      </c>
      <c r="T1454" s="184">
        <v>25</v>
      </c>
      <c r="U1454" s="184">
        <f t="shared" si="652"/>
        <v>79</v>
      </c>
      <c r="V1454" s="204">
        <f t="shared" si="653"/>
        <v>120</v>
      </c>
      <c r="Y1454" s="199"/>
      <c r="Z1454" s="199"/>
      <c r="AA1454" s="199"/>
      <c r="AB1454" s="199"/>
      <c r="AC1454" s="199"/>
      <c r="AD1454" s="199"/>
      <c r="AE1454" s="199"/>
      <c r="AF1454" s="199"/>
      <c r="AG1454" s="199"/>
      <c r="AH1454" s="199"/>
      <c r="AI1454" s="199"/>
    </row>
    <row r="1455" spans="1:35" ht="12">
      <c r="A1455" s="180" t="str">
        <f t="shared" si="645"/>
        <v>LW6 13060Podstawowy</v>
      </c>
      <c r="B1455" s="203" t="s">
        <v>109</v>
      </c>
      <c r="C1455" s="168" t="s">
        <v>431</v>
      </c>
      <c r="D1455" s="204">
        <v>130</v>
      </c>
      <c r="E1455" s="182">
        <v>60</v>
      </c>
      <c r="F1455" s="219" t="s">
        <v>1753</v>
      </c>
      <c r="G1455" s="206" t="str">
        <f t="shared" si="646"/>
        <v>45,19</v>
      </c>
      <c r="H1455" s="206" t="str">
        <f t="shared" si="647"/>
        <v>45,19</v>
      </c>
      <c r="I1455" s="206">
        <f t="shared" si="648"/>
        <v>48.19</v>
      </c>
      <c r="J1455" s="219" t="s">
        <v>1757</v>
      </c>
      <c r="K1455" s="207" t="str">
        <f t="shared" si="649"/>
        <v>713,45</v>
      </c>
      <c r="L1455" s="208">
        <f t="shared" si="650"/>
        <v>714</v>
      </c>
      <c r="M1455" s="209">
        <v>1</v>
      </c>
      <c r="N1455" s="210">
        <v>60</v>
      </c>
      <c r="O1455" s="211">
        <f t="shared" si="651"/>
        <v>774</v>
      </c>
      <c r="P1455" s="212">
        <f t="shared" si="654"/>
        <v>774</v>
      </c>
      <c r="Q1455" s="180"/>
      <c r="R1455" s="180"/>
      <c r="S1455" s="184">
        <v>16</v>
      </c>
      <c r="T1455" s="184">
        <v>25</v>
      </c>
      <c r="U1455" s="184">
        <f t="shared" si="652"/>
        <v>79</v>
      </c>
      <c r="V1455" s="204">
        <f t="shared" si="653"/>
        <v>120</v>
      </c>
    </row>
    <row r="1456" spans="1:35" ht="12">
      <c r="A1456" s="180" t="str">
        <f t="shared" si="645"/>
        <v>LW7 13060Podstawowy</v>
      </c>
      <c r="B1456" s="203" t="s">
        <v>110</v>
      </c>
      <c r="C1456" s="168" t="s">
        <v>431</v>
      </c>
      <c r="D1456" s="204">
        <v>130</v>
      </c>
      <c r="E1456" s="182">
        <v>60</v>
      </c>
      <c r="F1456" s="219" t="s">
        <v>16</v>
      </c>
      <c r="G1456" s="206" t="str">
        <f t="shared" si="646"/>
        <v>40,59</v>
      </c>
      <c r="H1456" s="206" t="str">
        <f t="shared" si="647"/>
        <v>40,59</v>
      </c>
      <c r="I1456" s="206">
        <f t="shared" si="648"/>
        <v>43.59</v>
      </c>
      <c r="J1456" s="219" t="s">
        <v>1758</v>
      </c>
      <c r="K1456" s="207" t="str">
        <f t="shared" si="649"/>
        <v>615,63</v>
      </c>
      <c r="L1456" s="208">
        <f t="shared" si="650"/>
        <v>616</v>
      </c>
      <c r="M1456" s="209">
        <v>1</v>
      </c>
      <c r="N1456" s="210">
        <v>60</v>
      </c>
      <c r="O1456" s="211">
        <f t="shared" si="651"/>
        <v>676</v>
      </c>
      <c r="P1456" s="212">
        <f t="shared" si="654"/>
        <v>676</v>
      </c>
      <c r="Q1456" s="180"/>
      <c r="R1456" s="180"/>
      <c r="S1456" s="184">
        <v>16</v>
      </c>
      <c r="T1456" s="184">
        <v>25</v>
      </c>
      <c r="U1456" s="184">
        <f t="shared" si="652"/>
        <v>79</v>
      </c>
      <c r="V1456" s="204">
        <f t="shared" si="653"/>
        <v>120</v>
      </c>
    </row>
    <row r="1457" spans="1:29" ht="12">
      <c r="A1457" s="180" t="str">
        <f t="shared" si="645"/>
        <v>LW8 13060Podstawowy</v>
      </c>
      <c r="B1457" s="203" t="s">
        <v>111</v>
      </c>
      <c r="C1457" s="168" t="s">
        <v>431</v>
      </c>
      <c r="D1457" s="204">
        <v>130</v>
      </c>
      <c r="E1457" s="182">
        <v>60</v>
      </c>
      <c r="F1457" s="219" t="s">
        <v>1754</v>
      </c>
      <c r="G1457" s="206" t="str">
        <f t="shared" si="646"/>
        <v>43,42</v>
      </c>
      <c r="H1457" s="206" t="str">
        <f t="shared" si="647"/>
        <v>43,42</v>
      </c>
      <c r="I1457" s="206">
        <f t="shared" si="648"/>
        <v>46.42</v>
      </c>
      <c r="J1457" s="219" t="s">
        <v>1759</v>
      </c>
      <c r="K1457" s="207" t="str">
        <f t="shared" si="649"/>
        <v>677,71</v>
      </c>
      <c r="L1457" s="208">
        <f t="shared" si="650"/>
        <v>678</v>
      </c>
      <c r="M1457" s="209">
        <v>1</v>
      </c>
      <c r="N1457" s="210">
        <v>60</v>
      </c>
      <c r="O1457" s="211">
        <f t="shared" si="651"/>
        <v>738</v>
      </c>
      <c r="P1457" s="212">
        <f t="shared" si="654"/>
        <v>738</v>
      </c>
      <c r="Q1457" s="180"/>
      <c r="R1457" s="180"/>
      <c r="S1457" s="184">
        <v>16</v>
      </c>
      <c r="T1457" s="184">
        <v>25</v>
      </c>
      <c r="U1457" s="184">
        <f t="shared" si="652"/>
        <v>79</v>
      </c>
      <c r="V1457" s="204">
        <f t="shared" si="653"/>
        <v>120</v>
      </c>
    </row>
    <row r="1458" spans="1:29" ht="12">
      <c r="A1458" s="180" t="str">
        <f t="shared" si="645"/>
        <v>LW9 13060Podstawowy</v>
      </c>
      <c r="B1458" s="203" t="s">
        <v>112</v>
      </c>
      <c r="C1458" s="168" t="s">
        <v>431</v>
      </c>
      <c r="D1458" s="204">
        <v>130</v>
      </c>
      <c r="E1458" s="182">
        <v>60</v>
      </c>
      <c r="F1458" s="219" t="s">
        <v>1755</v>
      </c>
      <c r="G1458" s="206" t="str">
        <f t="shared" si="646"/>
        <v>43,12</v>
      </c>
      <c r="H1458" s="206" t="str">
        <f t="shared" si="647"/>
        <v>43,12</v>
      </c>
      <c r="I1458" s="206">
        <f t="shared" si="648"/>
        <v>46.12</v>
      </c>
      <c r="J1458" s="219" t="s">
        <v>1760</v>
      </c>
      <c r="K1458" s="207" t="str">
        <f t="shared" si="649"/>
        <v>723,31</v>
      </c>
      <c r="L1458" s="208">
        <f t="shared" si="650"/>
        <v>724</v>
      </c>
      <c r="M1458" s="209">
        <v>1</v>
      </c>
      <c r="N1458" s="210">
        <v>60</v>
      </c>
      <c r="O1458" s="211">
        <f t="shared" si="651"/>
        <v>784</v>
      </c>
      <c r="P1458" s="212">
        <f t="shared" si="654"/>
        <v>784</v>
      </c>
      <c r="Q1458" s="180"/>
      <c r="R1458" s="180"/>
      <c r="S1458" s="184">
        <v>16</v>
      </c>
      <c r="T1458" s="184">
        <v>25</v>
      </c>
      <c r="U1458" s="184">
        <f t="shared" si="652"/>
        <v>79</v>
      </c>
      <c r="V1458" s="204">
        <f t="shared" si="653"/>
        <v>120</v>
      </c>
    </row>
    <row r="1459" spans="1:29" ht="12">
      <c r="A1459" s="180" t="str">
        <f t="shared" si="645"/>
        <v>LW10 13060Podstawowy</v>
      </c>
      <c r="B1459" s="203" t="s">
        <v>94</v>
      </c>
      <c r="C1459" s="168" t="s">
        <v>431</v>
      </c>
      <c r="D1459" s="204">
        <v>130</v>
      </c>
      <c r="E1459" s="182">
        <v>60</v>
      </c>
      <c r="F1459" s="219" t="s">
        <v>3255</v>
      </c>
      <c r="G1459" s="206" t="str">
        <f t="shared" si="646"/>
        <v>45,94</v>
      </c>
      <c r="H1459" s="206" t="str">
        <f t="shared" si="647"/>
        <v>45,94</v>
      </c>
      <c r="I1459" s="206">
        <f t="shared" si="648"/>
        <v>48.94</v>
      </c>
      <c r="J1459" s="219" t="s">
        <v>3280</v>
      </c>
      <c r="K1459" s="207" t="str">
        <f t="shared" si="649"/>
        <v>785,31</v>
      </c>
      <c r="L1459" s="208">
        <f t="shared" si="650"/>
        <v>786</v>
      </c>
      <c r="M1459" s="209">
        <v>1</v>
      </c>
      <c r="N1459" s="210">
        <v>60</v>
      </c>
      <c r="O1459" s="211">
        <f t="shared" si="651"/>
        <v>846</v>
      </c>
      <c r="P1459" s="212">
        <f t="shared" si="654"/>
        <v>846</v>
      </c>
      <c r="Q1459" s="180"/>
      <c r="R1459" s="180"/>
      <c r="S1459" s="184">
        <v>16</v>
      </c>
      <c r="T1459" s="184">
        <v>25</v>
      </c>
      <c r="U1459" s="184">
        <f t="shared" si="652"/>
        <v>79</v>
      </c>
      <c r="V1459" s="204">
        <f t="shared" si="653"/>
        <v>120</v>
      </c>
      <c r="AA1459" s="192"/>
      <c r="AB1459" s="191"/>
    </row>
    <row r="1460" spans="1:29" ht="12">
      <c r="A1460" s="180" t="str">
        <f t="shared" si="645"/>
        <v>LW11 13060Podstawowy</v>
      </c>
      <c r="B1460" s="203" t="s">
        <v>95</v>
      </c>
      <c r="C1460" s="168" t="s">
        <v>431</v>
      </c>
      <c r="D1460" s="204">
        <v>130</v>
      </c>
      <c r="E1460" s="182">
        <v>60</v>
      </c>
      <c r="F1460" s="219" t="s">
        <v>3256</v>
      </c>
      <c r="G1460" s="206" t="str">
        <f t="shared" si="646"/>
        <v>46,78</v>
      </c>
      <c r="H1460" s="206" t="str">
        <f t="shared" si="647"/>
        <v>46,78</v>
      </c>
      <c r="I1460" s="206">
        <f t="shared" si="648"/>
        <v>49.78</v>
      </c>
      <c r="J1460" s="219" t="s">
        <v>3281</v>
      </c>
      <c r="K1460" s="207" t="str">
        <f t="shared" si="649"/>
        <v>665,05</v>
      </c>
      <c r="L1460" s="208">
        <f t="shared" si="650"/>
        <v>666</v>
      </c>
      <c r="M1460" s="209">
        <v>1</v>
      </c>
      <c r="N1460" s="210">
        <v>60</v>
      </c>
      <c r="O1460" s="211">
        <f t="shared" si="651"/>
        <v>726</v>
      </c>
      <c r="P1460" s="212">
        <f t="shared" si="654"/>
        <v>726</v>
      </c>
      <c r="Q1460" s="180"/>
      <c r="R1460" s="180"/>
      <c r="S1460" s="184">
        <v>16</v>
      </c>
      <c r="T1460" s="184">
        <v>25</v>
      </c>
      <c r="U1460" s="184">
        <f t="shared" si="652"/>
        <v>79</v>
      </c>
      <c r="V1460" s="204">
        <f t="shared" si="653"/>
        <v>120</v>
      </c>
      <c r="AA1460" s="192"/>
      <c r="AB1460" s="202"/>
      <c r="AC1460" s="199"/>
    </row>
    <row r="1461" spans="1:29" ht="12">
      <c r="A1461" s="180" t="str">
        <f t="shared" si="645"/>
        <v>LW12 13060Podstawowy</v>
      </c>
      <c r="B1461" s="203" t="s">
        <v>96</v>
      </c>
      <c r="C1461" s="168" t="s">
        <v>431</v>
      </c>
      <c r="D1461" s="204">
        <v>130</v>
      </c>
      <c r="E1461" s="182">
        <v>60</v>
      </c>
      <c r="F1461" s="219" t="s">
        <v>3257</v>
      </c>
      <c r="G1461" s="206" t="str">
        <f t="shared" si="646"/>
        <v>49,6</v>
      </c>
      <c r="H1461" s="206" t="str">
        <f t="shared" si="647"/>
        <v>49,6</v>
      </c>
      <c r="I1461" s="206">
        <f t="shared" si="648"/>
        <v>52.6</v>
      </c>
      <c r="J1461" s="219" t="s">
        <v>3282</v>
      </c>
      <c r="K1461" s="207" t="str">
        <f t="shared" si="649"/>
        <v>765,28</v>
      </c>
      <c r="L1461" s="208">
        <f t="shared" si="650"/>
        <v>766</v>
      </c>
      <c r="M1461" s="209">
        <v>1</v>
      </c>
      <c r="N1461" s="210">
        <v>60</v>
      </c>
      <c r="O1461" s="211">
        <f t="shared" si="651"/>
        <v>826</v>
      </c>
      <c r="P1461" s="212">
        <f t="shared" si="654"/>
        <v>826</v>
      </c>
      <c r="Q1461" s="180"/>
      <c r="R1461" s="180"/>
      <c r="S1461" s="184">
        <v>16</v>
      </c>
      <c r="T1461" s="184">
        <v>25</v>
      </c>
      <c r="U1461" s="184">
        <f t="shared" si="652"/>
        <v>124</v>
      </c>
      <c r="V1461" s="204">
        <f t="shared" si="653"/>
        <v>165</v>
      </c>
      <c r="AA1461" s="192"/>
      <c r="AB1461" s="202"/>
      <c r="AC1461" s="199"/>
    </row>
    <row r="1462" spans="1:29" ht="12">
      <c r="A1462" s="180" t="str">
        <f t="shared" si="645"/>
        <v>LW13 13060Podstawowy</v>
      </c>
      <c r="B1462" s="203" t="s">
        <v>97</v>
      </c>
      <c r="C1462" s="168" t="s">
        <v>431</v>
      </c>
      <c r="D1462" s="204">
        <v>130</v>
      </c>
      <c r="E1462" s="182">
        <v>60</v>
      </c>
      <c r="F1462" s="219" t="s">
        <v>3258</v>
      </c>
      <c r="G1462" s="206" t="str">
        <f t="shared" si="646"/>
        <v>48,57</v>
      </c>
      <c r="H1462" s="206" t="str">
        <f t="shared" si="647"/>
        <v>48,57</v>
      </c>
      <c r="I1462" s="206">
        <f t="shared" si="648"/>
        <v>51.57</v>
      </c>
      <c r="J1462" s="219" t="s">
        <v>3283</v>
      </c>
      <c r="K1462" s="207" t="str">
        <f t="shared" si="649"/>
        <v>766,29</v>
      </c>
      <c r="L1462" s="208">
        <f t="shared" si="650"/>
        <v>767</v>
      </c>
      <c r="M1462" s="209">
        <v>1</v>
      </c>
      <c r="N1462" s="210">
        <v>60</v>
      </c>
      <c r="O1462" s="211">
        <f t="shared" si="651"/>
        <v>827</v>
      </c>
      <c r="P1462" s="212">
        <f t="shared" si="654"/>
        <v>827</v>
      </c>
      <c r="Q1462" s="180"/>
      <c r="R1462" s="180"/>
      <c r="S1462" s="184">
        <v>16</v>
      </c>
      <c r="T1462" s="184">
        <v>25</v>
      </c>
      <c r="U1462" s="184">
        <f t="shared" si="652"/>
        <v>124</v>
      </c>
      <c r="V1462" s="204">
        <f t="shared" si="653"/>
        <v>165</v>
      </c>
      <c r="AA1462" s="192"/>
      <c r="AB1462" s="202"/>
      <c r="AC1462" s="199"/>
    </row>
    <row r="1463" spans="1:29" ht="12">
      <c r="A1463" s="180" t="str">
        <f t="shared" si="645"/>
        <v>LW14 13060Podstawowy</v>
      </c>
      <c r="B1463" s="203" t="s">
        <v>98</v>
      </c>
      <c r="C1463" s="168" t="s">
        <v>431</v>
      </c>
      <c r="D1463" s="204">
        <v>130</v>
      </c>
      <c r="E1463" s="182">
        <v>60</v>
      </c>
      <c r="F1463" s="219" t="s">
        <v>3259</v>
      </c>
      <c r="G1463" s="206" t="str">
        <f t="shared" si="646"/>
        <v>51,38</v>
      </c>
      <c r="H1463" s="206" t="str">
        <f t="shared" si="647"/>
        <v>51,38</v>
      </c>
      <c r="I1463" s="206">
        <f t="shared" si="648"/>
        <v>54.38</v>
      </c>
      <c r="J1463" s="219" t="s">
        <v>3284</v>
      </c>
      <c r="K1463" s="207" t="str">
        <f t="shared" si="649"/>
        <v>850,68</v>
      </c>
      <c r="L1463" s="208">
        <f t="shared" si="650"/>
        <v>851</v>
      </c>
      <c r="M1463" s="209">
        <v>1</v>
      </c>
      <c r="N1463" s="210">
        <v>60</v>
      </c>
      <c r="O1463" s="211">
        <f t="shared" si="651"/>
        <v>911</v>
      </c>
      <c r="P1463" s="212">
        <f t="shared" si="654"/>
        <v>911</v>
      </c>
      <c r="Q1463" s="180"/>
      <c r="R1463" s="180"/>
      <c r="S1463" s="184">
        <v>16</v>
      </c>
      <c r="T1463" s="184">
        <v>25</v>
      </c>
      <c r="U1463" s="184">
        <f t="shared" si="652"/>
        <v>124</v>
      </c>
      <c r="V1463" s="204">
        <f t="shared" si="653"/>
        <v>165</v>
      </c>
      <c r="AA1463" s="192"/>
      <c r="AB1463" s="202"/>
      <c r="AC1463" s="199"/>
    </row>
    <row r="1464" spans="1:29" ht="12">
      <c r="A1464" s="180" t="str">
        <f t="shared" si="645"/>
        <v>LW15 13060Podstawowy</v>
      </c>
      <c r="B1464" s="203" t="s">
        <v>99</v>
      </c>
      <c r="C1464" s="168" t="s">
        <v>431</v>
      </c>
      <c r="D1464" s="204">
        <v>130</v>
      </c>
      <c r="E1464" s="182">
        <v>60</v>
      </c>
      <c r="F1464" s="219" t="s">
        <v>3260</v>
      </c>
      <c r="G1464" s="206" t="str">
        <f t="shared" si="646"/>
        <v>46,02</v>
      </c>
      <c r="H1464" s="206" t="str">
        <f t="shared" si="647"/>
        <v>46,02</v>
      </c>
      <c r="I1464" s="206">
        <f t="shared" si="648"/>
        <v>49.02</v>
      </c>
      <c r="J1464" s="219" t="s">
        <v>3285</v>
      </c>
      <c r="K1464" s="207" t="str">
        <f t="shared" si="649"/>
        <v>628,53</v>
      </c>
      <c r="L1464" s="208">
        <f t="shared" si="650"/>
        <v>629</v>
      </c>
      <c r="M1464" s="209">
        <v>1</v>
      </c>
      <c r="N1464" s="210">
        <v>60</v>
      </c>
      <c r="O1464" s="211">
        <f t="shared" si="651"/>
        <v>689</v>
      </c>
      <c r="P1464" s="212">
        <f t="shared" si="654"/>
        <v>689</v>
      </c>
      <c r="Q1464" s="180"/>
      <c r="R1464" s="180"/>
      <c r="S1464" s="184">
        <v>16</v>
      </c>
      <c r="T1464" s="184">
        <v>25</v>
      </c>
      <c r="U1464" s="184">
        <f t="shared" si="652"/>
        <v>79</v>
      </c>
      <c r="V1464" s="204">
        <f t="shared" si="653"/>
        <v>120</v>
      </c>
      <c r="AA1464" s="192"/>
      <c r="AB1464" s="202"/>
      <c r="AC1464" s="199"/>
    </row>
    <row r="1465" spans="1:29" ht="12">
      <c r="A1465" s="180" t="str">
        <f t="shared" si="645"/>
        <v>LW16 13060Podstawowy</v>
      </c>
      <c r="B1465" s="203" t="s">
        <v>100</v>
      </c>
      <c r="C1465" s="168" t="s">
        <v>431</v>
      </c>
      <c r="D1465" s="204">
        <v>130</v>
      </c>
      <c r="E1465" s="182">
        <v>60</v>
      </c>
      <c r="F1465" s="219" t="s">
        <v>3261</v>
      </c>
      <c r="G1465" s="206" t="str">
        <f t="shared" si="646"/>
        <v>48,87</v>
      </c>
      <c r="H1465" s="206" t="str">
        <f t="shared" si="647"/>
        <v>48,87</v>
      </c>
      <c r="I1465" s="206">
        <f t="shared" si="648"/>
        <v>51.87</v>
      </c>
      <c r="J1465" s="219" t="s">
        <v>3286</v>
      </c>
      <c r="K1465" s="207" t="str">
        <f t="shared" si="649"/>
        <v>758,97</v>
      </c>
      <c r="L1465" s="208">
        <f t="shared" si="650"/>
        <v>759</v>
      </c>
      <c r="M1465" s="209">
        <v>1</v>
      </c>
      <c r="N1465" s="210">
        <v>60</v>
      </c>
      <c r="O1465" s="211">
        <f t="shared" si="651"/>
        <v>819</v>
      </c>
      <c r="P1465" s="212">
        <f t="shared" si="654"/>
        <v>819</v>
      </c>
      <c r="Q1465" s="180"/>
      <c r="R1465" s="180"/>
      <c r="S1465" s="184">
        <v>16</v>
      </c>
      <c r="T1465" s="184">
        <v>25</v>
      </c>
      <c r="U1465" s="184">
        <f t="shared" si="652"/>
        <v>124</v>
      </c>
      <c r="V1465" s="204">
        <f t="shared" si="653"/>
        <v>165</v>
      </c>
      <c r="AB1465" s="199"/>
      <c r="AC1465" s="199"/>
    </row>
    <row r="1466" spans="1:29" ht="12">
      <c r="A1466" s="180" t="str">
        <f t="shared" si="645"/>
        <v>LW17 13060Podstawowy</v>
      </c>
      <c r="B1466" s="203" t="s">
        <v>101</v>
      </c>
      <c r="C1466" s="168" t="s">
        <v>431</v>
      </c>
      <c r="D1466" s="204">
        <v>130</v>
      </c>
      <c r="E1466" s="182">
        <v>60</v>
      </c>
      <c r="F1466" s="219" t="s">
        <v>3262</v>
      </c>
      <c r="G1466" s="206" t="str">
        <f t="shared" si="646"/>
        <v>49,4</v>
      </c>
      <c r="H1466" s="206" t="str">
        <f t="shared" si="647"/>
        <v>49,4</v>
      </c>
      <c r="I1466" s="206">
        <f t="shared" si="648"/>
        <v>52.4</v>
      </c>
      <c r="J1466" s="219" t="s">
        <v>3287</v>
      </c>
      <c r="K1466" s="207" t="str">
        <f t="shared" si="649"/>
        <v>838,79</v>
      </c>
      <c r="L1466" s="208">
        <f t="shared" si="650"/>
        <v>839</v>
      </c>
      <c r="M1466" s="209">
        <v>1</v>
      </c>
      <c r="N1466" s="210">
        <v>60</v>
      </c>
      <c r="O1466" s="211">
        <f t="shared" si="651"/>
        <v>899</v>
      </c>
      <c r="P1466" s="212">
        <f t="shared" si="654"/>
        <v>899</v>
      </c>
      <c r="Q1466" s="180"/>
      <c r="R1466" s="180"/>
      <c r="S1466" s="184">
        <v>16</v>
      </c>
      <c r="T1466" s="184">
        <v>25</v>
      </c>
      <c r="U1466" s="184">
        <f t="shared" si="652"/>
        <v>124</v>
      </c>
      <c r="V1466" s="204">
        <f t="shared" si="653"/>
        <v>165</v>
      </c>
      <c r="AB1466" s="201"/>
      <c r="AC1466" s="199"/>
    </row>
    <row r="1467" spans="1:29" ht="11.25" customHeight="1">
      <c r="A1467" s="180" t="str">
        <f t="shared" si="645"/>
        <v>LW18 13060Podstawowy</v>
      </c>
      <c r="B1467" s="203" t="s">
        <v>102</v>
      </c>
      <c r="C1467" s="168" t="s">
        <v>431</v>
      </c>
      <c r="D1467" s="204">
        <v>130</v>
      </c>
      <c r="E1467" s="182">
        <v>60</v>
      </c>
      <c r="F1467" s="219" t="s">
        <v>3263</v>
      </c>
      <c r="G1467" s="206" t="str">
        <f t="shared" si="646"/>
        <v>52,22</v>
      </c>
      <c r="H1467" s="206" t="str">
        <f t="shared" si="647"/>
        <v>52,22</v>
      </c>
      <c r="I1467" s="206">
        <f t="shared" si="648"/>
        <v>55.22</v>
      </c>
      <c r="J1467" s="219" t="s">
        <v>3288</v>
      </c>
      <c r="K1467" s="207" t="str">
        <f t="shared" si="649"/>
        <v>888,06</v>
      </c>
      <c r="L1467" s="208">
        <f t="shared" si="650"/>
        <v>889</v>
      </c>
      <c r="M1467" s="209">
        <v>1</v>
      </c>
      <c r="N1467" s="210">
        <v>60</v>
      </c>
      <c r="O1467" s="211">
        <f t="shared" si="651"/>
        <v>949</v>
      </c>
      <c r="P1467" s="212">
        <f t="shared" si="654"/>
        <v>949</v>
      </c>
      <c r="Q1467" s="180"/>
      <c r="R1467" s="180"/>
      <c r="S1467" s="184">
        <v>16</v>
      </c>
      <c r="T1467" s="184">
        <v>25</v>
      </c>
      <c r="U1467" s="184">
        <f t="shared" si="652"/>
        <v>124</v>
      </c>
      <c r="V1467" s="204">
        <f t="shared" si="653"/>
        <v>165</v>
      </c>
    </row>
    <row r="1468" spans="1:29" ht="12">
      <c r="A1468" s="180" t="str">
        <f t="shared" si="645"/>
        <v>LW19 13060Podstawowy</v>
      </c>
      <c r="B1468" s="203" t="s">
        <v>103</v>
      </c>
      <c r="C1468" s="168" t="s">
        <v>431</v>
      </c>
      <c r="D1468" s="204">
        <v>130</v>
      </c>
      <c r="E1468" s="182">
        <v>60</v>
      </c>
      <c r="F1468" s="219" t="s">
        <v>47</v>
      </c>
      <c r="G1468" s="206" t="str">
        <f t="shared" si="646"/>
        <v>46,89</v>
      </c>
      <c r="H1468" s="206" t="str">
        <f t="shared" si="647"/>
        <v>46,89</v>
      </c>
      <c r="I1468" s="206">
        <f t="shared" si="648"/>
        <v>49.89</v>
      </c>
      <c r="J1468" s="219" t="s">
        <v>3289</v>
      </c>
      <c r="K1468" s="207" t="str">
        <f t="shared" si="649"/>
        <v>708,86</v>
      </c>
      <c r="L1468" s="208">
        <f t="shared" si="650"/>
        <v>709</v>
      </c>
      <c r="M1468" s="209">
        <v>1</v>
      </c>
      <c r="N1468" s="210">
        <v>60</v>
      </c>
      <c r="O1468" s="211">
        <f t="shared" si="651"/>
        <v>769</v>
      </c>
      <c r="P1468" s="212">
        <f t="shared" si="654"/>
        <v>769</v>
      </c>
      <c r="Q1468" s="180"/>
      <c r="R1468" s="180"/>
      <c r="S1468" s="184">
        <v>16</v>
      </c>
      <c r="T1468" s="184">
        <v>25</v>
      </c>
      <c r="U1468" s="184">
        <f t="shared" si="652"/>
        <v>79</v>
      </c>
      <c r="V1468" s="204">
        <f t="shared" si="653"/>
        <v>120</v>
      </c>
    </row>
    <row r="1469" spans="1:29" ht="12">
      <c r="A1469" s="180" t="str">
        <f t="shared" si="645"/>
        <v>LW20 13060Podstawowy</v>
      </c>
      <c r="B1469" s="203" t="s">
        <v>105</v>
      </c>
      <c r="C1469" s="168" t="s">
        <v>431</v>
      </c>
      <c r="D1469" s="204">
        <v>130</v>
      </c>
      <c r="E1469" s="182">
        <v>60</v>
      </c>
      <c r="F1469" s="219" t="s">
        <v>3171</v>
      </c>
      <c r="G1469" s="206" t="str">
        <f t="shared" si="646"/>
        <v>49,74</v>
      </c>
      <c r="H1469" s="206" t="str">
        <f t="shared" si="647"/>
        <v>49,74</v>
      </c>
      <c r="I1469" s="206">
        <f t="shared" si="648"/>
        <v>52.74</v>
      </c>
      <c r="J1469" s="219" t="s">
        <v>3290</v>
      </c>
      <c r="K1469" s="207" t="str">
        <f t="shared" si="649"/>
        <v>793,64</v>
      </c>
      <c r="L1469" s="208">
        <f t="shared" si="650"/>
        <v>794</v>
      </c>
      <c r="M1469" s="209">
        <v>1</v>
      </c>
      <c r="N1469" s="210">
        <v>60</v>
      </c>
      <c r="O1469" s="211">
        <f t="shared" si="651"/>
        <v>854</v>
      </c>
      <c r="P1469" s="212">
        <f t="shared" si="654"/>
        <v>854</v>
      </c>
      <c r="Q1469" s="180"/>
      <c r="R1469" s="180"/>
      <c r="S1469" s="184">
        <v>16</v>
      </c>
      <c r="T1469" s="184">
        <v>25</v>
      </c>
      <c r="U1469" s="184">
        <f t="shared" si="652"/>
        <v>124</v>
      </c>
      <c r="V1469" s="204">
        <f t="shared" si="653"/>
        <v>165</v>
      </c>
    </row>
    <row r="1470" spans="1:29" ht="12">
      <c r="A1470" s="180" t="str">
        <f t="shared" si="645"/>
        <v>LW2513060Podstawowy</v>
      </c>
      <c r="B1470" s="203" t="s">
        <v>559</v>
      </c>
      <c r="C1470" s="168" t="s">
        <v>431</v>
      </c>
      <c r="D1470" s="204">
        <v>130</v>
      </c>
      <c r="E1470" s="182">
        <v>60</v>
      </c>
      <c r="F1470" s="219" t="s">
        <v>13</v>
      </c>
      <c r="G1470" s="206" t="str">
        <f t="shared" si="646"/>
        <v>38,16</v>
      </c>
      <c r="H1470" s="206" t="str">
        <f t="shared" si="647"/>
        <v>38,16</v>
      </c>
      <c r="I1470" s="206">
        <f t="shared" si="648"/>
        <v>41.16</v>
      </c>
      <c r="J1470" s="219" t="s">
        <v>3291</v>
      </c>
      <c r="K1470" s="207" t="str">
        <f t="shared" si="649"/>
        <v>626,02</v>
      </c>
      <c r="L1470" s="208">
        <f t="shared" si="650"/>
        <v>627</v>
      </c>
      <c r="M1470" s="209">
        <v>1</v>
      </c>
      <c r="N1470" s="210">
        <v>60</v>
      </c>
      <c r="O1470" s="211">
        <f t="shared" si="651"/>
        <v>687</v>
      </c>
      <c r="P1470" s="212">
        <f t="shared" si="654"/>
        <v>687</v>
      </c>
      <c r="Q1470" s="180"/>
      <c r="R1470" s="180"/>
      <c r="S1470" s="184">
        <v>16</v>
      </c>
      <c r="T1470" s="184">
        <v>25</v>
      </c>
      <c r="U1470" s="184">
        <f t="shared" si="652"/>
        <v>79</v>
      </c>
      <c r="V1470" s="204">
        <f t="shared" si="653"/>
        <v>120</v>
      </c>
    </row>
    <row r="1471" spans="1:29" ht="12">
      <c r="A1471" s="180" t="str">
        <f t="shared" si="645"/>
        <v>LW2613060Podstawowy</v>
      </c>
      <c r="B1471" s="203" t="s">
        <v>560</v>
      </c>
      <c r="C1471" s="168" t="s">
        <v>431</v>
      </c>
      <c r="D1471" s="204">
        <v>130</v>
      </c>
      <c r="E1471" s="182">
        <v>60</v>
      </c>
      <c r="F1471" s="219" t="s">
        <v>35</v>
      </c>
      <c r="G1471" s="206" t="str">
        <f t="shared" si="646"/>
        <v>41</v>
      </c>
      <c r="H1471" s="206" t="str">
        <f t="shared" si="647"/>
        <v>41</v>
      </c>
      <c r="I1471" s="206">
        <f t="shared" si="648"/>
        <v>44</v>
      </c>
      <c r="J1471" s="219" t="s">
        <v>3292</v>
      </c>
      <c r="K1471" s="207" t="str">
        <f t="shared" si="649"/>
        <v>743,32</v>
      </c>
      <c r="L1471" s="208">
        <f t="shared" si="650"/>
        <v>744</v>
      </c>
      <c r="M1471" s="209">
        <v>1</v>
      </c>
      <c r="N1471" s="210">
        <v>60</v>
      </c>
      <c r="O1471" s="211">
        <f t="shared" si="651"/>
        <v>804</v>
      </c>
      <c r="P1471" s="212">
        <f t="shared" si="654"/>
        <v>804</v>
      </c>
      <c r="Q1471" s="180"/>
      <c r="R1471" s="180"/>
      <c r="S1471" s="184">
        <v>16</v>
      </c>
      <c r="T1471" s="184">
        <v>25</v>
      </c>
      <c r="U1471" s="184">
        <f t="shared" si="652"/>
        <v>79</v>
      </c>
      <c r="V1471" s="204">
        <f t="shared" si="653"/>
        <v>120</v>
      </c>
    </row>
    <row r="1472" spans="1:29" ht="12">
      <c r="A1472" s="180" t="str">
        <f t="shared" si="645"/>
        <v>LW2713060Podstawowy</v>
      </c>
      <c r="B1472" s="203" t="s">
        <v>1738</v>
      </c>
      <c r="C1472" s="168" t="s">
        <v>431</v>
      </c>
      <c r="D1472" s="204">
        <v>130</v>
      </c>
      <c r="E1472" s="182">
        <v>60</v>
      </c>
      <c r="F1472" s="219" t="s">
        <v>3264</v>
      </c>
      <c r="G1472" s="206" t="str">
        <f t="shared" si="646"/>
        <v>41,67</v>
      </c>
      <c r="H1472" s="206" t="str">
        <f t="shared" si="647"/>
        <v>41,67</v>
      </c>
      <c r="I1472" s="206">
        <f t="shared" si="648"/>
        <v>44.67</v>
      </c>
      <c r="J1472" s="219" t="s">
        <v>3293</v>
      </c>
      <c r="K1472" s="207" t="str">
        <f t="shared" si="649"/>
        <v>714,55</v>
      </c>
      <c r="L1472" s="208">
        <f t="shared" si="650"/>
        <v>715</v>
      </c>
      <c r="M1472" s="209">
        <v>1</v>
      </c>
      <c r="N1472" s="210">
        <v>60</v>
      </c>
      <c r="O1472" s="211">
        <f t="shared" si="651"/>
        <v>775</v>
      </c>
      <c r="P1472" s="212">
        <f t="shared" si="654"/>
        <v>775</v>
      </c>
      <c r="Q1472" s="180"/>
      <c r="R1472" s="180"/>
      <c r="S1472" s="184">
        <v>16</v>
      </c>
      <c r="T1472" s="184">
        <v>25</v>
      </c>
      <c r="U1472" s="184">
        <f t="shared" si="652"/>
        <v>79</v>
      </c>
      <c r="V1472" s="204">
        <f t="shared" si="653"/>
        <v>120</v>
      </c>
    </row>
    <row r="1473" spans="1:22" ht="12">
      <c r="A1473" s="180" t="str">
        <f t="shared" si="645"/>
        <v>LW2813060Podstawowy</v>
      </c>
      <c r="B1473" s="203" t="s">
        <v>1739</v>
      </c>
      <c r="C1473" s="168" t="s">
        <v>431</v>
      </c>
      <c r="D1473" s="204">
        <v>130</v>
      </c>
      <c r="E1473" s="182">
        <v>60</v>
      </c>
      <c r="F1473" s="219" t="s">
        <v>3265</v>
      </c>
      <c r="G1473" s="206" t="str">
        <f t="shared" si="646"/>
        <v>44,64</v>
      </c>
      <c r="H1473" s="206" t="str">
        <f t="shared" si="647"/>
        <v>44,64</v>
      </c>
      <c r="I1473" s="206">
        <f t="shared" si="648"/>
        <v>47.64</v>
      </c>
      <c r="J1473" s="219" t="s">
        <v>3294</v>
      </c>
      <c r="K1473" s="207" t="str">
        <f t="shared" si="649"/>
        <v>851,84</v>
      </c>
      <c r="L1473" s="208">
        <f t="shared" si="650"/>
        <v>852</v>
      </c>
      <c r="M1473" s="209">
        <v>1</v>
      </c>
      <c r="N1473" s="210">
        <v>60</v>
      </c>
      <c r="O1473" s="211">
        <f t="shared" si="651"/>
        <v>912</v>
      </c>
      <c r="P1473" s="212">
        <f t="shared" si="654"/>
        <v>912</v>
      </c>
      <c r="Q1473" s="180"/>
      <c r="R1473" s="180"/>
      <c r="S1473" s="184">
        <v>16</v>
      </c>
      <c r="T1473" s="184">
        <v>25</v>
      </c>
      <c r="U1473" s="184">
        <f t="shared" si="652"/>
        <v>79</v>
      </c>
      <c r="V1473" s="204">
        <f t="shared" si="653"/>
        <v>120</v>
      </c>
    </row>
    <row r="1474" spans="1:22" ht="12">
      <c r="A1474" s="180" t="str">
        <f t="shared" si="645"/>
        <v>LW2913060Podstawowy</v>
      </c>
      <c r="B1474" s="203" t="s">
        <v>1740</v>
      </c>
      <c r="C1474" s="168" t="s">
        <v>431</v>
      </c>
      <c r="D1474" s="204">
        <v>130</v>
      </c>
      <c r="E1474" s="182">
        <v>60</v>
      </c>
      <c r="F1474" s="219" t="s">
        <v>3266</v>
      </c>
      <c r="G1474" s="206" t="str">
        <f t="shared" si="646"/>
        <v>47,72</v>
      </c>
      <c r="H1474" s="206" t="str">
        <f t="shared" si="647"/>
        <v>47,72</v>
      </c>
      <c r="I1474" s="206">
        <f t="shared" si="648"/>
        <v>50.72</v>
      </c>
      <c r="J1474" s="219" t="s">
        <v>3295</v>
      </c>
      <c r="K1474" s="207" t="str">
        <f t="shared" si="649"/>
        <v>790,29</v>
      </c>
      <c r="L1474" s="208">
        <f t="shared" si="650"/>
        <v>791</v>
      </c>
      <c r="M1474" s="209">
        <v>1</v>
      </c>
      <c r="N1474" s="210">
        <v>60</v>
      </c>
      <c r="O1474" s="211">
        <f t="shared" si="651"/>
        <v>851</v>
      </c>
      <c r="P1474" s="212">
        <f t="shared" si="654"/>
        <v>851</v>
      </c>
      <c r="Q1474" s="180"/>
      <c r="R1474" s="180"/>
      <c r="S1474" s="184">
        <v>16</v>
      </c>
      <c r="T1474" s="184">
        <v>25</v>
      </c>
      <c r="U1474" s="184">
        <f t="shared" si="652"/>
        <v>124</v>
      </c>
      <c r="V1474" s="204">
        <f t="shared" si="653"/>
        <v>165</v>
      </c>
    </row>
    <row r="1475" spans="1:22" ht="12">
      <c r="A1475" s="180" t="str">
        <f t="shared" si="645"/>
        <v>LW3013060Podstawowy</v>
      </c>
      <c r="B1475" s="203" t="s">
        <v>1742</v>
      </c>
      <c r="C1475" s="168" t="s">
        <v>431</v>
      </c>
      <c r="D1475" s="204">
        <v>130</v>
      </c>
      <c r="E1475" s="182">
        <v>60</v>
      </c>
      <c r="F1475" s="219" t="s">
        <v>23</v>
      </c>
      <c r="G1475" s="206" t="str">
        <f t="shared" si="646"/>
        <v>50,69</v>
      </c>
      <c r="H1475" s="206" t="str">
        <f t="shared" si="647"/>
        <v>50,69</v>
      </c>
      <c r="I1475" s="206">
        <f t="shared" si="648"/>
        <v>53.69</v>
      </c>
      <c r="J1475" s="219" t="s">
        <v>3296</v>
      </c>
      <c r="K1475" s="207" t="str">
        <f t="shared" si="649"/>
        <v>969,18</v>
      </c>
      <c r="L1475" s="208">
        <f t="shared" si="650"/>
        <v>970</v>
      </c>
      <c r="M1475" s="209">
        <v>1</v>
      </c>
      <c r="N1475" s="210">
        <v>60</v>
      </c>
      <c r="O1475" s="211">
        <f t="shared" si="651"/>
        <v>1030</v>
      </c>
      <c r="P1475" s="212">
        <f t="shared" si="654"/>
        <v>1030</v>
      </c>
      <c r="Q1475" s="180"/>
      <c r="R1475" s="180"/>
      <c r="S1475" s="184">
        <v>16</v>
      </c>
      <c r="T1475" s="184">
        <v>25</v>
      </c>
      <c r="U1475" s="184">
        <f t="shared" si="652"/>
        <v>124</v>
      </c>
      <c r="V1475" s="204">
        <f t="shared" si="653"/>
        <v>165</v>
      </c>
    </row>
    <row r="1476" spans="1:22" ht="12">
      <c r="A1476" s="180" t="str">
        <f t="shared" si="645"/>
        <v>LW3113060Podstawowy</v>
      </c>
      <c r="B1476" s="203" t="s">
        <v>1743</v>
      </c>
      <c r="C1476" s="168" t="s">
        <v>431</v>
      </c>
      <c r="D1476" s="204">
        <v>130</v>
      </c>
      <c r="E1476" s="182">
        <v>60</v>
      </c>
      <c r="F1476" s="219" t="s">
        <v>3267</v>
      </c>
      <c r="G1476" s="206" t="str">
        <f t="shared" si="646"/>
        <v>52,01</v>
      </c>
      <c r="H1476" s="206" t="str">
        <f t="shared" si="647"/>
        <v>52,01</v>
      </c>
      <c r="I1476" s="206">
        <f t="shared" si="648"/>
        <v>55.01</v>
      </c>
      <c r="J1476" s="219" t="s">
        <v>3297</v>
      </c>
      <c r="K1476" s="207" t="str">
        <f t="shared" si="649"/>
        <v>934,31</v>
      </c>
      <c r="L1476" s="208">
        <f t="shared" si="650"/>
        <v>935</v>
      </c>
      <c r="M1476" s="209">
        <v>1</v>
      </c>
      <c r="N1476" s="210">
        <v>60</v>
      </c>
      <c r="O1476" s="211">
        <f t="shared" si="651"/>
        <v>995</v>
      </c>
      <c r="P1476" s="212">
        <f t="shared" si="654"/>
        <v>995</v>
      </c>
      <c r="Q1476" s="180"/>
      <c r="R1476" s="180"/>
      <c r="S1476" s="184">
        <v>16</v>
      </c>
      <c r="T1476" s="184">
        <v>25</v>
      </c>
      <c r="U1476" s="184">
        <f t="shared" si="652"/>
        <v>124</v>
      </c>
      <c r="V1476" s="204">
        <f t="shared" si="653"/>
        <v>165</v>
      </c>
    </row>
    <row r="1477" spans="1:22" ht="12">
      <c r="A1477" s="180" t="str">
        <f t="shared" si="645"/>
        <v>LW3213060Podstawowy</v>
      </c>
      <c r="B1477" s="203" t="s">
        <v>1744</v>
      </c>
      <c r="C1477" s="168" t="s">
        <v>431</v>
      </c>
      <c r="D1477" s="204">
        <v>130</v>
      </c>
      <c r="E1477" s="182">
        <v>60</v>
      </c>
      <c r="F1477" s="219" t="s">
        <v>3268</v>
      </c>
      <c r="G1477" s="206" t="str">
        <f t="shared" si="646"/>
        <v>54,98</v>
      </c>
      <c r="H1477" s="206" t="str">
        <f t="shared" si="647"/>
        <v>54,98</v>
      </c>
      <c r="I1477" s="206">
        <f t="shared" si="648"/>
        <v>57.98</v>
      </c>
      <c r="J1477" s="219" t="s">
        <v>3298</v>
      </c>
      <c r="K1477" s="207" t="str">
        <f t="shared" si="649"/>
        <v>1074,99</v>
      </c>
      <c r="L1477" s="208">
        <f t="shared" si="650"/>
        <v>1075</v>
      </c>
      <c r="M1477" s="209">
        <v>1</v>
      </c>
      <c r="N1477" s="210">
        <v>60</v>
      </c>
      <c r="O1477" s="211">
        <f t="shared" si="651"/>
        <v>1135</v>
      </c>
      <c r="P1477" s="212">
        <f t="shared" si="654"/>
        <v>1135</v>
      </c>
      <c r="Q1477" s="180"/>
      <c r="R1477" s="180"/>
      <c r="S1477" s="184">
        <v>16</v>
      </c>
      <c r="T1477" s="184">
        <v>25</v>
      </c>
      <c r="U1477" s="184">
        <f t="shared" si="652"/>
        <v>124</v>
      </c>
      <c r="V1477" s="204">
        <f t="shared" si="653"/>
        <v>165</v>
      </c>
    </row>
    <row r="1478" spans="1:22" ht="12">
      <c r="A1478" s="180" t="str">
        <f t="shared" si="645"/>
        <v>LW3313060Podstawowy</v>
      </c>
      <c r="B1478" s="203" t="s">
        <v>1745</v>
      </c>
      <c r="C1478" s="168" t="s">
        <v>431</v>
      </c>
      <c r="D1478" s="204">
        <v>130</v>
      </c>
      <c r="E1478" s="182">
        <v>60</v>
      </c>
      <c r="F1478" s="219" t="s">
        <v>3269</v>
      </c>
      <c r="G1478" s="206" t="str">
        <f t="shared" si="646"/>
        <v>56,36</v>
      </c>
      <c r="H1478" s="206" t="str">
        <f t="shared" si="647"/>
        <v>56,36</v>
      </c>
      <c r="I1478" s="206">
        <f t="shared" si="648"/>
        <v>59.36</v>
      </c>
      <c r="J1478" s="219" t="s">
        <v>3299</v>
      </c>
      <c r="K1478" s="207" t="str">
        <f t="shared" si="649"/>
        <v>912,06</v>
      </c>
      <c r="L1478" s="208">
        <f t="shared" si="650"/>
        <v>913</v>
      </c>
      <c r="M1478" s="209">
        <v>1</v>
      </c>
      <c r="N1478" s="210">
        <v>60</v>
      </c>
      <c r="O1478" s="211">
        <f t="shared" si="651"/>
        <v>973</v>
      </c>
      <c r="P1478" s="212">
        <f t="shared" si="654"/>
        <v>973</v>
      </c>
      <c r="Q1478" s="180"/>
      <c r="R1478" s="180"/>
      <c r="S1478" s="184">
        <v>16</v>
      </c>
      <c r="T1478" s="184">
        <v>25</v>
      </c>
      <c r="U1478" s="184">
        <f t="shared" si="652"/>
        <v>124</v>
      </c>
      <c r="V1478" s="204">
        <f t="shared" si="653"/>
        <v>165</v>
      </c>
    </row>
    <row r="1479" spans="1:22" ht="12">
      <c r="A1479" s="180" t="str">
        <f t="shared" si="645"/>
        <v>LW3413060Podstawowy</v>
      </c>
      <c r="B1479" s="203" t="s">
        <v>1746</v>
      </c>
      <c r="C1479" s="168" t="s">
        <v>431</v>
      </c>
      <c r="D1479" s="204">
        <v>130</v>
      </c>
      <c r="E1479" s="182">
        <v>60</v>
      </c>
      <c r="F1479" s="219" t="s">
        <v>3270</v>
      </c>
      <c r="G1479" s="206" t="str">
        <f t="shared" si="646"/>
        <v>55,4</v>
      </c>
      <c r="H1479" s="206" t="str">
        <f t="shared" si="647"/>
        <v>55,4</v>
      </c>
      <c r="I1479" s="206">
        <f t="shared" si="648"/>
        <v>58.4</v>
      </c>
      <c r="J1479" s="219" t="s">
        <v>3300</v>
      </c>
      <c r="K1479" s="207" t="str">
        <f t="shared" si="649"/>
        <v>1081,11</v>
      </c>
      <c r="L1479" s="208">
        <f t="shared" si="650"/>
        <v>1082</v>
      </c>
      <c r="M1479" s="209">
        <v>1</v>
      </c>
      <c r="N1479" s="210">
        <v>60</v>
      </c>
      <c r="O1479" s="211">
        <f t="shared" si="651"/>
        <v>1142</v>
      </c>
      <c r="P1479" s="212">
        <f t="shared" si="654"/>
        <v>1142</v>
      </c>
      <c r="Q1479" s="180"/>
      <c r="R1479" s="180"/>
      <c r="S1479" s="184">
        <v>16</v>
      </c>
      <c r="T1479" s="184">
        <v>25</v>
      </c>
      <c r="U1479" s="184">
        <f t="shared" si="652"/>
        <v>124</v>
      </c>
      <c r="V1479" s="204">
        <f t="shared" si="653"/>
        <v>165</v>
      </c>
    </row>
    <row r="1480" spans="1:22" ht="12">
      <c r="A1480" s="180" t="str">
        <f t="shared" si="645"/>
        <v>LW3513060Podstawowy</v>
      </c>
      <c r="B1480" s="203" t="s">
        <v>1747</v>
      </c>
      <c r="C1480" s="168" t="s">
        <v>431</v>
      </c>
      <c r="D1480" s="204">
        <v>130</v>
      </c>
      <c r="E1480" s="182">
        <v>60</v>
      </c>
      <c r="F1480" s="219" t="s">
        <v>2771</v>
      </c>
      <c r="G1480" s="206" t="str">
        <f t="shared" si="646"/>
        <v>47,03</v>
      </c>
      <c r="H1480" s="206" t="str">
        <f t="shared" si="647"/>
        <v>47,03</v>
      </c>
      <c r="I1480" s="206">
        <f t="shared" si="648"/>
        <v>50.03</v>
      </c>
      <c r="J1480" s="219" t="s">
        <v>3301</v>
      </c>
      <c r="K1480" s="207" t="str">
        <f t="shared" si="649"/>
        <v>717,28</v>
      </c>
      <c r="L1480" s="208">
        <f t="shared" si="650"/>
        <v>718</v>
      </c>
      <c r="M1480" s="209">
        <v>1</v>
      </c>
      <c r="N1480" s="210">
        <v>60</v>
      </c>
      <c r="O1480" s="211">
        <f t="shared" si="651"/>
        <v>778</v>
      </c>
      <c r="P1480" s="212">
        <f t="shared" si="654"/>
        <v>778</v>
      </c>
      <c r="Q1480" s="180"/>
      <c r="R1480" s="180"/>
      <c r="S1480" s="184">
        <v>16</v>
      </c>
      <c r="T1480" s="184">
        <v>25</v>
      </c>
      <c r="U1480" s="184">
        <f t="shared" si="652"/>
        <v>124</v>
      </c>
      <c r="V1480" s="204">
        <f t="shared" si="653"/>
        <v>165</v>
      </c>
    </row>
    <row r="1481" spans="1:22" ht="12">
      <c r="A1481" s="180" t="str">
        <f t="shared" si="645"/>
        <v>LW3613060Podstawowy</v>
      </c>
      <c r="B1481" s="203" t="s">
        <v>1748</v>
      </c>
      <c r="C1481" s="168" t="s">
        <v>431</v>
      </c>
      <c r="D1481" s="204">
        <v>130</v>
      </c>
      <c r="E1481" s="182">
        <v>60</v>
      </c>
      <c r="F1481" s="219" t="s">
        <v>3271</v>
      </c>
      <c r="G1481" s="206" t="str">
        <f t="shared" si="646"/>
        <v>50</v>
      </c>
      <c r="H1481" s="206" t="str">
        <f t="shared" si="647"/>
        <v>50</v>
      </c>
      <c r="I1481" s="206">
        <f t="shared" si="648"/>
        <v>53</v>
      </c>
      <c r="J1481" s="219" t="s">
        <v>3302</v>
      </c>
      <c r="K1481" s="207" t="str">
        <f t="shared" si="649"/>
        <v>857,96</v>
      </c>
      <c r="L1481" s="208">
        <f t="shared" si="650"/>
        <v>858</v>
      </c>
      <c r="M1481" s="209">
        <v>1</v>
      </c>
      <c r="N1481" s="210">
        <v>60</v>
      </c>
      <c r="O1481" s="211">
        <f t="shared" si="651"/>
        <v>918</v>
      </c>
      <c r="P1481" s="212">
        <f t="shared" si="654"/>
        <v>918</v>
      </c>
      <c r="Q1481" s="180"/>
      <c r="R1481" s="180"/>
      <c r="S1481" s="184">
        <v>16</v>
      </c>
      <c r="T1481" s="184">
        <v>25</v>
      </c>
      <c r="U1481" s="184">
        <f t="shared" si="652"/>
        <v>124</v>
      </c>
      <c r="V1481" s="204">
        <f t="shared" si="653"/>
        <v>165</v>
      </c>
    </row>
    <row r="1482" spans="1:22" ht="12">
      <c r="A1482" s="180" t="str">
        <f t="shared" si="645"/>
        <v>LW3713060Podstawowy</v>
      </c>
      <c r="B1482" s="203" t="s">
        <v>1907</v>
      </c>
      <c r="C1482" s="168" t="s">
        <v>431</v>
      </c>
      <c r="D1482" s="204">
        <v>130</v>
      </c>
      <c r="E1482" s="182">
        <v>60</v>
      </c>
      <c r="F1482" s="219" t="s">
        <v>2950</v>
      </c>
      <c r="G1482" s="206" t="str">
        <f t="shared" si="646"/>
        <v>46,8</v>
      </c>
      <c r="H1482" s="206" t="str">
        <f t="shared" si="647"/>
        <v>46,8</v>
      </c>
      <c r="I1482" s="206">
        <f t="shared" si="648"/>
        <v>49.8</v>
      </c>
      <c r="J1482" s="219" t="s">
        <v>3303</v>
      </c>
      <c r="K1482" s="207" t="str">
        <f t="shared" si="649"/>
        <v>652,41</v>
      </c>
      <c r="L1482" s="208">
        <f t="shared" si="650"/>
        <v>653</v>
      </c>
      <c r="M1482" s="209">
        <v>1</v>
      </c>
      <c r="N1482" s="210">
        <v>60</v>
      </c>
      <c r="O1482" s="211">
        <f t="shared" si="651"/>
        <v>713</v>
      </c>
      <c r="P1482" s="212">
        <f t="shared" si="654"/>
        <v>713</v>
      </c>
      <c r="Q1482" s="180"/>
      <c r="R1482" s="180"/>
      <c r="S1482" s="184">
        <v>16</v>
      </c>
      <c r="T1482" s="184">
        <v>25</v>
      </c>
      <c r="U1482" s="184">
        <f t="shared" si="652"/>
        <v>79</v>
      </c>
      <c r="V1482" s="204">
        <f t="shared" si="653"/>
        <v>120</v>
      </c>
    </row>
    <row r="1483" spans="1:22" ht="12">
      <c r="A1483" s="180" t="str">
        <f t="shared" si="645"/>
        <v>LW3813060Podstawowy</v>
      </c>
      <c r="B1483" s="203" t="s">
        <v>1978</v>
      </c>
      <c r="C1483" s="168" t="s">
        <v>431</v>
      </c>
      <c r="D1483" s="204">
        <v>130</v>
      </c>
      <c r="E1483" s="182">
        <v>60</v>
      </c>
      <c r="F1483" s="219" t="s">
        <v>3272</v>
      </c>
      <c r="G1483" s="206" t="str">
        <f t="shared" si="646"/>
        <v>47,43</v>
      </c>
      <c r="H1483" s="206" t="str">
        <f t="shared" si="647"/>
        <v>47,43</v>
      </c>
      <c r="I1483" s="206">
        <f t="shared" si="648"/>
        <v>50.43</v>
      </c>
      <c r="J1483" s="219" t="s">
        <v>3304</v>
      </c>
      <c r="K1483" s="207" t="str">
        <f t="shared" si="649"/>
        <v>781,53</v>
      </c>
      <c r="L1483" s="208">
        <f t="shared" si="650"/>
        <v>782</v>
      </c>
      <c r="M1483" s="209">
        <v>1</v>
      </c>
      <c r="N1483" s="210">
        <v>60</v>
      </c>
      <c r="O1483" s="211">
        <f t="shared" si="651"/>
        <v>842</v>
      </c>
      <c r="P1483" s="212">
        <f t="shared" si="654"/>
        <v>842</v>
      </c>
      <c r="Q1483" s="180"/>
      <c r="R1483" s="180"/>
      <c r="S1483" s="184">
        <v>16</v>
      </c>
      <c r="T1483" s="184">
        <v>25</v>
      </c>
      <c r="U1483" s="184">
        <f t="shared" si="652"/>
        <v>124</v>
      </c>
      <c r="V1483" s="204">
        <f t="shared" si="653"/>
        <v>165</v>
      </c>
    </row>
    <row r="1484" spans="1:22" s="232" customFormat="1" ht="12">
      <c r="A1484" s="221" t="str">
        <f t="shared" ref="A1484:A1520" si="655">CONCATENATE(B1484,D1484,E1484,C1484)</f>
        <v>LW duble 1 13060Kolor</v>
      </c>
      <c r="B1484" s="222" t="s">
        <v>90</v>
      </c>
      <c r="C1484" s="223" t="s">
        <v>2</v>
      </c>
      <c r="D1484" s="224">
        <v>130</v>
      </c>
      <c r="E1484" s="224">
        <v>60</v>
      </c>
      <c r="F1484" s="225" t="s">
        <v>3249</v>
      </c>
      <c r="G1484" s="226" t="str">
        <f>LEFT(F1484,FIND("kg",F1484)-2)</f>
        <v>48,35</v>
      </c>
      <c r="H1484" s="226" t="str">
        <f t="shared" ref="H1484:H1520" si="656">MID(G1484,1,5)</f>
        <v>48,35</v>
      </c>
      <c r="I1484" s="226">
        <f t="shared" ref="I1484:I1520" si="657">H1484+3</f>
        <v>51.35</v>
      </c>
      <c r="J1484" s="225" t="s">
        <v>3305</v>
      </c>
      <c r="K1484" s="227" t="str">
        <f t="shared" ref="K1484:K1493" si="658">LEFT(J1484,FIND("zł",J1484)-2)</f>
        <v>836,69</v>
      </c>
      <c r="L1484" s="228">
        <f t="shared" ref="L1484:L1499" si="659">ROUNDUP(K1484,0)</f>
        <v>837</v>
      </c>
      <c r="M1484" s="229">
        <v>1</v>
      </c>
      <c r="N1484" s="221">
        <v>60</v>
      </c>
      <c r="O1484" s="230">
        <f t="shared" ref="O1484:O1520" si="660">L1484*M1484+N1484</f>
        <v>897</v>
      </c>
      <c r="P1484" s="231">
        <f t="shared" ref="P1484:P1520" si="661">INT(O1484)</f>
        <v>897</v>
      </c>
      <c r="Q1484" s="221"/>
      <c r="R1484" s="221"/>
      <c r="S1484" s="224">
        <v>16</v>
      </c>
      <c r="T1484" s="224">
        <v>25</v>
      </c>
      <c r="U1484" s="224">
        <f t="shared" ref="U1484:U1520" si="662">IF(I1484&lt;=$AA$6,$AB$5,IF(I1484&lt;=$AA$16,$AB$7,IF(I1484&lt;=$AA$18,$AB$17,IF(I1484&lt;=$AA$20,AB$19,$AB$21))))</f>
        <v>124</v>
      </c>
      <c r="V1484" s="224">
        <f>SUM(S1484:U1484)</f>
        <v>165</v>
      </c>
    </row>
    <row r="1485" spans="1:22" ht="12">
      <c r="A1485" s="180" t="str">
        <f t="shared" si="655"/>
        <v>LW duble 2 13060Kolor</v>
      </c>
      <c r="B1485" s="203" t="s">
        <v>91</v>
      </c>
      <c r="C1485" s="168" t="s">
        <v>2</v>
      </c>
      <c r="D1485" s="204">
        <v>130</v>
      </c>
      <c r="E1485" s="182">
        <v>60</v>
      </c>
      <c r="F1485" s="219" t="s">
        <v>3050</v>
      </c>
      <c r="G1485" s="206" t="str">
        <f t="shared" ref="G1485:G1520" si="663">LEFT(F1485,FIND("kg",F1485)-2)</f>
        <v>45,61</v>
      </c>
      <c r="H1485" s="206" t="str">
        <f t="shared" si="656"/>
        <v>45,61</v>
      </c>
      <c r="I1485" s="206">
        <f t="shared" si="657"/>
        <v>48.61</v>
      </c>
      <c r="J1485" s="219" t="s">
        <v>3306</v>
      </c>
      <c r="K1485" s="207" t="str">
        <f t="shared" si="658"/>
        <v>924,22</v>
      </c>
      <c r="L1485" s="214">
        <f t="shared" si="659"/>
        <v>925</v>
      </c>
      <c r="M1485" s="209">
        <v>1</v>
      </c>
      <c r="N1485" s="210">
        <v>60</v>
      </c>
      <c r="O1485" s="211">
        <f t="shared" si="660"/>
        <v>985</v>
      </c>
      <c r="P1485" s="212">
        <f t="shared" si="661"/>
        <v>985</v>
      </c>
      <c r="Q1485" s="180"/>
      <c r="R1485" s="180"/>
      <c r="S1485" s="184">
        <v>16</v>
      </c>
      <c r="T1485" s="184">
        <v>25</v>
      </c>
      <c r="U1485" s="184">
        <f t="shared" si="662"/>
        <v>79</v>
      </c>
      <c r="V1485" s="204">
        <f t="shared" ref="V1485:V1520" si="664">SUM(S1485:U1485)</f>
        <v>120</v>
      </c>
    </row>
    <row r="1486" spans="1:22" ht="12">
      <c r="A1486" s="180" t="str">
        <f t="shared" si="655"/>
        <v>LW duble 3 13060Kolor</v>
      </c>
      <c r="B1486" s="203" t="s">
        <v>92</v>
      </c>
      <c r="C1486" s="168" t="s">
        <v>2</v>
      </c>
      <c r="D1486" s="204">
        <v>130</v>
      </c>
      <c r="E1486" s="182">
        <v>60</v>
      </c>
      <c r="F1486" s="219" t="s">
        <v>3250</v>
      </c>
      <c r="G1486" s="206" t="str">
        <f t="shared" si="663"/>
        <v>53,02</v>
      </c>
      <c r="H1486" s="206" t="str">
        <f t="shared" si="656"/>
        <v>53,02</v>
      </c>
      <c r="I1486" s="206">
        <f t="shared" si="657"/>
        <v>56.02</v>
      </c>
      <c r="J1486" s="219" t="s">
        <v>3307</v>
      </c>
      <c r="K1486" s="207" t="str">
        <f t="shared" si="658"/>
        <v>1161,95</v>
      </c>
      <c r="L1486" s="214">
        <f t="shared" si="659"/>
        <v>1162</v>
      </c>
      <c r="M1486" s="209">
        <v>1</v>
      </c>
      <c r="N1486" s="210">
        <v>60</v>
      </c>
      <c r="O1486" s="211">
        <f t="shared" si="660"/>
        <v>1222</v>
      </c>
      <c r="P1486" s="212">
        <f t="shared" si="661"/>
        <v>1222</v>
      </c>
      <c r="Q1486" s="180"/>
      <c r="R1486" s="180"/>
      <c r="S1486" s="184">
        <v>16</v>
      </c>
      <c r="T1486" s="184">
        <v>25</v>
      </c>
      <c r="U1486" s="184">
        <f t="shared" si="662"/>
        <v>124</v>
      </c>
      <c r="V1486" s="204">
        <f t="shared" si="664"/>
        <v>165</v>
      </c>
    </row>
    <row r="1487" spans="1:22" ht="12">
      <c r="A1487" s="180" t="str">
        <f t="shared" si="655"/>
        <v>LW1 13060Kolor</v>
      </c>
      <c r="B1487" s="203" t="s">
        <v>93</v>
      </c>
      <c r="C1487" s="168" t="s">
        <v>2</v>
      </c>
      <c r="D1487" s="204">
        <v>130</v>
      </c>
      <c r="E1487" s="182">
        <v>60</v>
      </c>
      <c r="F1487" s="219" t="s">
        <v>3251</v>
      </c>
      <c r="G1487" s="206" t="str">
        <f t="shared" si="663"/>
        <v>35,28</v>
      </c>
      <c r="H1487" s="206" t="str">
        <f t="shared" si="656"/>
        <v>35,28</v>
      </c>
      <c r="I1487" s="206">
        <f t="shared" si="657"/>
        <v>38.28</v>
      </c>
      <c r="J1487" s="219" t="s">
        <v>3308</v>
      </c>
      <c r="K1487" s="207" t="str">
        <f t="shared" si="658"/>
        <v>551,39</v>
      </c>
      <c r="L1487" s="214">
        <f t="shared" si="659"/>
        <v>552</v>
      </c>
      <c r="M1487" s="209">
        <v>1</v>
      </c>
      <c r="N1487" s="210">
        <v>60</v>
      </c>
      <c r="O1487" s="211">
        <f t="shared" si="660"/>
        <v>612</v>
      </c>
      <c r="P1487" s="212">
        <f t="shared" si="661"/>
        <v>612</v>
      </c>
      <c r="Q1487" s="180"/>
      <c r="R1487" s="180"/>
      <c r="S1487" s="184">
        <v>16</v>
      </c>
      <c r="T1487" s="184">
        <v>25</v>
      </c>
      <c r="U1487" s="184">
        <f t="shared" si="662"/>
        <v>69</v>
      </c>
      <c r="V1487" s="204">
        <f t="shared" si="664"/>
        <v>110</v>
      </c>
    </row>
    <row r="1488" spans="1:22" ht="13.5" customHeight="1">
      <c r="A1488" s="180" t="str">
        <f t="shared" si="655"/>
        <v>LW2 13060Kolor</v>
      </c>
      <c r="B1488" s="203" t="s">
        <v>104</v>
      </c>
      <c r="C1488" s="168" t="s">
        <v>2</v>
      </c>
      <c r="D1488" s="204">
        <v>130</v>
      </c>
      <c r="E1488" s="182">
        <v>60</v>
      </c>
      <c r="F1488" s="219" t="s">
        <v>3252</v>
      </c>
      <c r="G1488" s="206" t="str">
        <f t="shared" si="663"/>
        <v>36,76</v>
      </c>
      <c r="H1488" s="206" t="str">
        <f t="shared" si="656"/>
        <v>36,76</v>
      </c>
      <c r="I1488" s="206">
        <f t="shared" si="657"/>
        <v>39.76</v>
      </c>
      <c r="J1488" s="219" t="s">
        <v>1769</v>
      </c>
      <c r="K1488" s="207" t="str">
        <f t="shared" si="658"/>
        <v>602,03</v>
      </c>
      <c r="L1488" s="214">
        <f t="shared" si="659"/>
        <v>603</v>
      </c>
      <c r="M1488" s="209">
        <v>1</v>
      </c>
      <c r="N1488" s="210">
        <v>60</v>
      </c>
      <c r="O1488" s="211">
        <f t="shared" si="660"/>
        <v>663</v>
      </c>
      <c r="P1488" s="212">
        <f t="shared" si="661"/>
        <v>663</v>
      </c>
      <c r="Q1488" s="180"/>
      <c r="R1488" s="180"/>
      <c r="S1488" s="184">
        <v>16</v>
      </c>
      <c r="T1488" s="184">
        <v>25</v>
      </c>
      <c r="U1488" s="184">
        <f t="shared" si="662"/>
        <v>69</v>
      </c>
      <c r="V1488" s="204">
        <f t="shared" si="664"/>
        <v>110</v>
      </c>
    </row>
    <row r="1489" spans="1:22" ht="13.5" customHeight="1">
      <c r="A1489" s="180" t="str">
        <f t="shared" si="655"/>
        <v>LW3 13060Kolor</v>
      </c>
      <c r="B1489" s="203" t="s">
        <v>106</v>
      </c>
      <c r="C1489" s="168" t="s">
        <v>2</v>
      </c>
      <c r="D1489" s="204">
        <v>130</v>
      </c>
      <c r="E1489" s="182">
        <v>60</v>
      </c>
      <c r="F1489" s="219" t="s">
        <v>3253</v>
      </c>
      <c r="G1489" s="206" t="str">
        <f t="shared" si="663"/>
        <v>37,71</v>
      </c>
      <c r="H1489" s="206" t="str">
        <f t="shared" si="656"/>
        <v>37,71</v>
      </c>
      <c r="I1489" s="206">
        <f t="shared" si="657"/>
        <v>40.71</v>
      </c>
      <c r="J1489" s="219" t="s">
        <v>1767</v>
      </c>
      <c r="K1489" s="207" t="str">
        <f t="shared" si="658"/>
        <v>622,61</v>
      </c>
      <c r="L1489" s="214">
        <f t="shared" si="659"/>
        <v>623</v>
      </c>
      <c r="M1489" s="209">
        <v>1</v>
      </c>
      <c r="N1489" s="210">
        <v>60</v>
      </c>
      <c r="O1489" s="211">
        <f t="shared" si="660"/>
        <v>683</v>
      </c>
      <c r="P1489" s="212">
        <f t="shared" si="661"/>
        <v>683</v>
      </c>
      <c r="Q1489" s="180"/>
      <c r="R1489" s="180"/>
      <c r="S1489" s="184">
        <v>16</v>
      </c>
      <c r="T1489" s="184">
        <v>25</v>
      </c>
      <c r="U1489" s="184">
        <f t="shared" si="662"/>
        <v>79</v>
      </c>
      <c r="V1489" s="204">
        <f t="shared" si="664"/>
        <v>120</v>
      </c>
    </row>
    <row r="1490" spans="1:22" ht="13.5" customHeight="1">
      <c r="A1490" s="180" t="str">
        <f t="shared" si="655"/>
        <v>LW4 13060Kolor</v>
      </c>
      <c r="B1490" s="203" t="s">
        <v>107</v>
      </c>
      <c r="C1490" s="168" t="s">
        <v>2</v>
      </c>
      <c r="D1490" s="204">
        <v>130</v>
      </c>
      <c r="E1490" s="182">
        <v>60</v>
      </c>
      <c r="F1490" s="219" t="s">
        <v>3254</v>
      </c>
      <c r="G1490" s="206" t="str">
        <f t="shared" si="663"/>
        <v>41,75</v>
      </c>
      <c r="H1490" s="206" t="str">
        <f t="shared" si="656"/>
        <v>41,75</v>
      </c>
      <c r="I1490" s="206">
        <f t="shared" si="657"/>
        <v>44.75</v>
      </c>
      <c r="J1490" s="219" t="s">
        <v>1766</v>
      </c>
      <c r="K1490" s="207" t="str">
        <f t="shared" si="658"/>
        <v>709,07</v>
      </c>
      <c r="L1490" s="214">
        <f t="shared" si="659"/>
        <v>710</v>
      </c>
      <c r="M1490" s="209">
        <v>1</v>
      </c>
      <c r="N1490" s="210">
        <v>60</v>
      </c>
      <c r="O1490" s="211">
        <f t="shared" si="660"/>
        <v>770</v>
      </c>
      <c r="P1490" s="212">
        <f t="shared" si="661"/>
        <v>770</v>
      </c>
      <c r="Q1490" s="180"/>
      <c r="R1490" s="180"/>
      <c r="S1490" s="184">
        <v>16</v>
      </c>
      <c r="T1490" s="184">
        <v>25</v>
      </c>
      <c r="U1490" s="184">
        <f t="shared" si="662"/>
        <v>79</v>
      </c>
      <c r="V1490" s="204">
        <f t="shared" si="664"/>
        <v>120</v>
      </c>
    </row>
    <row r="1491" spans="1:22" ht="12">
      <c r="A1491" s="180" t="str">
        <f t="shared" si="655"/>
        <v>LW5 13060Kolor</v>
      </c>
      <c r="B1491" s="203" t="s">
        <v>108</v>
      </c>
      <c r="C1491" s="168" t="s">
        <v>2</v>
      </c>
      <c r="D1491" s="204">
        <v>130</v>
      </c>
      <c r="E1491" s="182">
        <v>60</v>
      </c>
      <c r="F1491" s="219" t="s">
        <v>1752</v>
      </c>
      <c r="G1491" s="206" t="str">
        <f t="shared" si="663"/>
        <v>42,37</v>
      </c>
      <c r="H1491" s="206" t="str">
        <f t="shared" si="656"/>
        <v>42,37</v>
      </c>
      <c r="I1491" s="206">
        <f t="shared" si="657"/>
        <v>45.37</v>
      </c>
      <c r="J1491" s="219" t="s">
        <v>1765</v>
      </c>
      <c r="K1491" s="207" t="str">
        <f t="shared" si="658"/>
        <v>742,28</v>
      </c>
      <c r="L1491" s="214">
        <f t="shared" si="659"/>
        <v>743</v>
      </c>
      <c r="M1491" s="209">
        <v>1</v>
      </c>
      <c r="N1491" s="210">
        <v>60</v>
      </c>
      <c r="O1491" s="211">
        <f t="shared" si="660"/>
        <v>803</v>
      </c>
      <c r="P1491" s="212">
        <f t="shared" si="661"/>
        <v>803</v>
      </c>
      <c r="Q1491" s="180"/>
      <c r="R1491" s="180"/>
      <c r="S1491" s="184">
        <v>16</v>
      </c>
      <c r="T1491" s="184">
        <v>25</v>
      </c>
      <c r="U1491" s="184">
        <f t="shared" si="662"/>
        <v>79</v>
      </c>
      <c r="V1491" s="204">
        <f t="shared" si="664"/>
        <v>120</v>
      </c>
    </row>
    <row r="1492" spans="1:22" ht="12">
      <c r="A1492" s="180" t="str">
        <f t="shared" si="655"/>
        <v>LW6 13060Kolor</v>
      </c>
      <c r="B1492" s="203" t="s">
        <v>109</v>
      </c>
      <c r="C1492" s="168" t="s">
        <v>2</v>
      </c>
      <c r="D1492" s="204">
        <v>130</v>
      </c>
      <c r="E1492" s="182">
        <v>60</v>
      </c>
      <c r="F1492" s="219" t="s">
        <v>1753</v>
      </c>
      <c r="G1492" s="206" t="str">
        <f t="shared" si="663"/>
        <v>45,19</v>
      </c>
      <c r="H1492" s="206" t="str">
        <f t="shared" si="656"/>
        <v>45,19</v>
      </c>
      <c r="I1492" s="206">
        <f t="shared" si="657"/>
        <v>48.19</v>
      </c>
      <c r="J1492" s="219" t="s">
        <v>1764</v>
      </c>
      <c r="K1492" s="207" t="str">
        <f t="shared" si="658"/>
        <v>809,90</v>
      </c>
      <c r="L1492" s="214">
        <f t="shared" si="659"/>
        <v>810</v>
      </c>
      <c r="M1492" s="209">
        <v>1</v>
      </c>
      <c r="N1492" s="210">
        <v>60</v>
      </c>
      <c r="O1492" s="211">
        <f t="shared" si="660"/>
        <v>870</v>
      </c>
      <c r="P1492" s="212">
        <f t="shared" si="661"/>
        <v>870</v>
      </c>
      <c r="Q1492" s="180"/>
      <c r="R1492" s="180"/>
      <c r="S1492" s="184">
        <v>16</v>
      </c>
      <c r="T1492" s="184">
        <v>25</v>
      </c>
      <c r="U1492" s="184">
        <f t="shared" si="662"/>
        <v>79</v>
      </c>
      <c r="V1492" s="204">
        <f t="shared" si="664"/>
        <v>120</v>
      </c>
    </row>
    <row r="1493" spans="1:22" ht="12">
      <c r="A1493" s="180" t="str">
        <f t="shared" si="655"/>
        <v>LW7 13060Kolor</v>
      </c>
      <c r="B1493" s="203" t="s">
        <v>110</v>
      </c>
      <c r="C1493" s="168" t="s">
        <v>2</v>
      </c>
      <c r="D1493" s="204">
        <v>130</v>
      </c>
      <c r="E1493" s="182">
        <v>60</v>
      </c>
      <c r="F1493" s="219" t="s">
        <v>16</v>
      </c>
      <c r="G1493" s="206" t="str">
        <f t="shared" si="663"/>
        <v>40,59</v>
      </c>
      <c r="H1493" s="206" t="str">
        <f t="shared" si="656"/>
        <v>40,59</v>
      </c>
      <c r="I1493" s="206">
        <f t="shared" si="657"/>
        <v>43.59</v>
      </c>
      <c r="J1493" s="219" t="s">
        <v>1763</v>
      </c>
      <c r="K1493" s="207" t="str">
        <f t="shared" si="658"/>
        <v>702,74</v>
      </c>
      <c r="L1493" s="214">
        <f t="shared" si="659"/>
        <v>703</v>
      </c>
      <c r="M1493" s="209">
        <v>1</v>
      </c>
      <c r="N1493" s="210">
        <v>60</v>
      </c>
      <c r="O1493" s="211">
        <f t="shared" si="660"/>
        <v>763</v>
      </c>
      <c r="P1493" s="212">
        <f t="shared" si="661"/>
        <v>763</v>
      </c>
      <c r="Q1493" s="180"/>
      <c r="R1493" s="180"/>
      <c r="S1493" s="184">
        <v>16</v>
      </c>
      <c r="T1493" s="184">
        <v>25</v>
      </c>
      <c r="U1493" s="184">
        <f t="shared" si="662"/>
        <v>79</v>
      </c>
      <c r="V1493" s="204">
        <f t="shared" si="664"/>
        <v>120</v>
      </c>
    </row>
    <row r="1494" spans="1:22" ht="12">
      <c r="A1494" s="180" t="str">
        <f t="shared" si="655"/>
        <v>LW8 13060Kolor</v>
      </c>
      <c r="B1494" s="203" t="s">
        <v>111</v>
      </c>
      <c r="C1494" s="168" t="s">
        <v>2</v>
      </c>
      <c r="D1494" s="204">
        <v>130</v>
      </c>
      <c r="E1494" s="182">
        <v>60</v>
      </c>
      <c r="F1494" s="219" t="s">
        <v>1754</v>
      </c>
      <c r="G1494" s="206" t="str">
        <f t="shared" si="663"/>
        <v>43,42</v>
      </c>
      <c r="H1494" s="206" t="str">
        <f t="shared" si="656"/>
        <v>43,42</v>
      </c>
      <c r="I1494" s="206">
        <f t="shared" si="657"/>
        <v>46.42</v>
      </c>
      <c r="J1494" s="219" t="s">
        <v>1762</v>
      </c>
      <c r="K1494" s="207" t="str">
        <f>LEFT(J1494,FIND("zł",J1494)-2)</f>
        <v>770,42</v>
      </c>
      <c r="L1494" s="214">
        <f t="shared" si="659"/>
        <v>771</v>
      </c>
      <c r="M1494" s="209">
        <v>1</v>
      </c>
      <c r="N1494" s="210">
        <v>60</v>
      </c>
      <c r="O1494" s="211">
        <f t="shared" si="660"/>
        <v>831</v>
      </c>
      <c r="P1494" s="212">
        <f t="shared" si="661"/>
        <v>831</v>
      </c>
      <c r="Q1494" s="180"/>
      <c r="R1494" s="180"/>
      <c r="S1494" s="184">
        <v>16</v>
      </c>
      <c r="T1494" s="184">
        <v>25</v>
      </c>
      <c r="U1494" s="184">
        <f t="shared" si="662"/>
        <v>79</v>
      </c>
      <c r="V1494" s="204">
        <f t="shared" si="664"/>
        <v>120</v>
      </c>
    </row>
    <row r="1495" spans="1:22" ht="12">
      <c r="A1495" s="180" t="str">
        <f t="shared" si="655"/>
        <v>LW9 13060Kolor</v>
      </c>
      <c r="B1495" s="203" t="s">
        <v>112</v>
      </c>
      <c r="C1495" s="168" t="s">
        <v>2</v>
      </c>
      <c r="D1495" s="204">
        <v>130</v>
      </c>
      <c r="E1495" s="182">
        <v>60</v>
      </c>
      <c r="F1495" s="219" t="s">
        <v>1755</v>
      </c>
      <c r="G1495" s="206" t="str">
        <f t="shared" si="663"/>
        <v>43,12</v>
      </c>
      <c r="H1495" s="206" t="str">
        <f t="shared" si="656"/>
        <v>43,12</v>
      </c>
      <c r="I1495" s="206">
        <f t="shared" si="657"/>
        <v>46.12</v>
      </c>
      <c r="J1495" s="219" t="s">
        <v>1761</v>
      </c>
      <c r="K1495" s="207" t="str">
        <f t="shared" ref="K1495:K1499" si="665">LEFT(J1495,FIND("zł",J1495)-2)</f>
        <v>815,76</v>
      </c>
      <c r="L1495" s="214">
        <f t="shared" si="659"/>
        <v>816</v>
      </c>
      <c r="M1495" s="209">
        <v>1</v>
      </c>
      <c r="N1495" s="210">
        <v>60</v>
      </c>
      <c r="O1495" s="211">
        <f t="shared" si="660"/>
        <v>876</v>
      </c>
      <c r="P1495" s="212">
        <f t="shared" si="661"/>
        <v>876</v>
      </c>
      <c r="Q1495" s="180"/>
      <c r="R1495" s="180"/>
      <c r="S1495" s="184">
        <v>16</v>
      </c>
      <c r="T1495" s="184">
        <v>25</v>
      </c>
      <c r="U1495" s="184">
        <f t="shared" si="662"/>
        <v>79</v>
      </c>
      <c r="V1495" s="204">
        <f t="shared" si="664"/>
        <v>120</v>
      </c>
    </row>
    <row r="1496" spans="1:22" ht="12">
      <c r="A1496" s="180" t="str">
        <f t="shared" si="655"/>
        <v>LW10 13060Kolor</v>
      </c>
      <c r="B1496" s="203" t="s">
        <v>94</v>
      </c>
      <c r="C1496" s="168" t="s">
        <v>2</v>
      </c>
      <c r="D1496" s="204">
        <v>130</v>
      </c>
      <c r="E1496" s="182">
        <v>60</v>
      </c>
      <c r="F1496" s="219" t="s">
        <v>3255</v>
      </c>
      <c r="G1496" s="206" t="str">
        <f t="shared" si="663"/>
        <v>45,94</v>
      </c>
      <c r="H1496" s="206" t="str">
        <f t="shared" si="656"/>
        <v>45,94</v>
      </c>
      <c r="I1496" s="206">
        <f t="shared" si="657"/>
        <v>48.94</v>
      </c>
      <c r="J1496" s="219" t="s">
        <v>3309</v>
      </c>
      <c r="K1496" s="207" t="str">
        <f t="shared" si="665"/>
        <v>883,36</v>
      </c>
      <c r="L1496" s="214">
        <f t="shared" si="659"/>
        <v>884</v>
      </c>
      <c r="M1496" s="209">
        <v>1</v>
      </c>
      <c r="N1496" s="210">
        <v>60</v>
      </c>
      <c r="O1496" s="211">
        <f t="shared" si="660"/>
        <v>944</v>
      </c>
      <c r="P1496" s="212">
        <f t="shared" si="661"/>
        <v>944</v>
      </c>
      <c r="Q1496" s="180"/>
      <c r="R1496" s="180"/>
      <c r="S1496" s="184">
        <v>16</v>
      </c>
      <c r="T1496" s="184">
        <v>25</v>
      </c>
      <c r="U1496" s="184">
        <f t="shared" si="662"/>
        <v>79</v>
      </c>
      <c r="V1496" s="204">
        <f t="shared" si="664"/>
        <v>120</v>
      </c>
    </row>
    <row r="1497" spans="1:22" ht="12">
      <c r="A1497" s="180" t="str">
        <f t="shared" si="655"/>
        <v>LW11 13060Kolor</v>
      </c>
      <c r="B1497" s="203" t="s">
        <v>95</v>
      </c>
      <c r="C1497" s="168" t="s">
        <v>2</v>
      </c>
      <c r="D1497" s="204">
        <v>130</v>
      </c>
      <c r="E1497" s="182">
        <v>60</v>
      </c>
      <c r="F1497" s="219" t="s">
        <v>3256</v>
      </c>
      <c r="G1497" s="206" t="str">
        <f t="shared" si="663"/>
        <v>46,78</v>
      </c>
      <c r="H1497" s="206" t="str">
        <f t="shared" si="656"/>
        <v>46,78</v>
      </c>
      <c r="I1497" s="206">
        <f t="shared" si="657"/>
        <v>49.78</v>
      </c>
      <c r="J1497" s="219" t="s">
        <v>3310</v>
      </c>
      <c r="K1497" s="207" t="str">
        <f t="shared" si="665"/>
        <v>765,46</v>
      </c>
      <c r="L1497" s="214">
        <f t="shared" si="659"/>
        <v>766</v>
      </c>
      <c r="M1497" s="209">
        <v>1</v>
      </c>
      <c r="N1497" s="210">
        <v>60</v>
      </c>
      <c r="O1497" s="211">
        <f t="shared" si="660"/>
        <v>826</v>
      </c>
      <c r="P1497" s="212">
        <f t="shared" si="661"/>
        <v>826</v>
      </c>
      <c r="Q1497" s="180"/>
      <c r="R1497" s="180"/>
      <c r="S1497" s="184">
        <v>16</v>
      </c>
      <c r="T1497" s="184">
        <v>25</v>
      </c>
      <c r="U1497" s="184">
        <f t="shared" si="662"/>
        <v>79</v>
      </c>
      <c r="V1497" s="204">
        <f t="shared" si="664"/>
        <v>120</v>
      </c>
    </row>
    <row r="1498" spans="1:22" ht="12">
      <c r="A1498" s="180" t="str">
        <f t="shared" si="655"/>
        <v>LW12 13060Kolor</v>
      </c>
      <c r="B1498" s="203" t="s">
        <v>96</v>
      </c>
      <c r="C1498" s="168" t="s">
        <v>2</v>
      </c>
      <c r="D1498" s="204">
        <v>130</v>
      </c>
      <c r="E1498" s="182">
        <v>60</v>
      </c>
      <c r="F1498" s="219" t="s">
        <v>3257</v>
      </c>
      <c r="G1498" s="206" t="str">
        <f t="shared" si="663"/>
        <v>49,6</v>
      </c>
      <c r="H1498" s="206" t="str">
        <f t="shared" si="656"/>
        <v>49,6</v>
      </c>
      <c r="I1498" s="206">
        <f t="shared" si="657"/>
        <v>52.6</v>
      </c>
      <c r="J1498" s="219" t="s">
        <v>3311</v>
      </c>
      <c r="K1498" s="207" t="str">
        <f t="shared" si="665"/>
        <v>871,28</v>
      </c>
      <c r="L1498" s="214">
        <f t="shared" si="659"/>
        <v>872</v>
      </c>
      <c r="M1498" s="209">
        <v>1</v>
      </c>
      <c r="N1498" s="210">
        <v>60</v>
      </c>
      <c r="O1498" s="211">
        <f t="shared" si="660"/>
        <v>932</v>
      </c>
      <c r="P1498" s="212">
        <f t="shared" si="661"/>
        <v>932</v>
      </c>
      <c r="Q1498" s="180"/>
      <c r="R1498" s="180"/>
      <c r="S1498" s="184">
        <v>16</v>
      </c>
      <c r="T1498" s="184">
        <v>25</v>
      </c>
      <c r="U1498" s="184">
        <f t="shared" si="662"/>
        <v>124</v>
      </c>
      <c r="V1498" s="204">
        <f t="shared" si="664"/>
        <v>165</v>
      </c>
    </row>
    <row r="1499" spans="1:22" ht="12">
      <c r="A1499" s="180" t="str">
        <f t="shared" si="655"/>
        <v>LW13 13060Kolor</v>
      </c>
      <c r="B1499" s="203" t="s">
        <v>97</v>
      </c>
      <c r="C1499" s="168" t="s">
        <v>2</v>
      </c>
      <c r="D1499" s="204">
        <v>130</v>
      </c>
      <c r="E1499" s="182">
        <v>60</v>
      </c>
      <c r="F1499" s="219" t="s">
        <v>3258</v>
      </c>
      <c r="G1499" s="206" t="str">
        <f t="shared" si="663"/>
        <v>48,57</v>
      </c>
      <c r="H1499" s="206" t="str">
        <f t="shared" si="656"/>
        <v>48,57</v>
      </c>
      <c r="I1499" s="206">
        <f t="shared" si="657"/>
        <v>51.57</v>
      </c>
      <c r="J1499" s="219" t="s">
        <v>3312</v>
      </c>
      <c r="K1499" s="207" t="str">
        <f t="shared" si="665"/>
        <v>870,39</v>
      </c>
      <c r="L1499" s="214">
        <f t="shared" si="659"/>
        <v>871</v>
      </c>
      <c r="M1499" s="209">
        <v>1</v>
      </c>
      <c r="N1499" s="210">
        <v>60</v>
      </c>
      <c r="O1499" s="211">
        <f t="shared" si="660"/>
        <v>931</v>
      </c>
      <c r="P1499" s="212">
        <f t="shared" si="661"/>
        <v>931</v>
      </c>
      <c r="Q1499" s="180"/>
      <c r="R1499" s="180"/>
      <c r="S1499" s="184">
        <v>16</v>
      </c>
      <c r="T1499" s="184">
        <v>25</v>
      </c>
      <c r="U1499" s="184">
        <f t="shared" si="662"/>
        <v>124</v>
      </c>
      <c r="V1499" s="204">
        <f t="shared" si="664"/>
        <v>165</v>
      </c>
    </row>
    <row r="1500" spans="1:22" ht="12">
      <c r="A1500" s="180" t="str">
        <f t="shared" si="655"/>
        <v>LW14 13060Kolor</v>
      </c>
      <c r="B1500" s="203" t="s">
        <v>98</v>
      </c>
      <c r="C1500" s="168" t="s">
        <v>2</v>
      </c>
      <c r="D1500" s="204">
        <v>130</v>
      </c>
      <c r="E1500" s="182">
        <v>60</v>
      </c>
      <c r="F1500" s="219" t="s">
        <v>3259</v>
      </c>
      <c r="G1500" s="206" t="str">
        <f t="shared" si="663"/>
        <v>51,38</v>
      </c>
      <c r="H1500" s="206" t="str">
        <f t="shared" si="656"/>
        <v>51,38</v>
      </c>
      <c r="I1500" s="206">
        <f t="shared" si="657"/>
        <v>54.38</v>
      </c>
      <c r="J1500" s="219" t="s">
        <v>3313</v>
      </c>
      <c r="K1500" s="207" t="str">
        <f>LEFT(J1500,FIND("zł",J1500)-2)</f>
        <v>960,38</v>
      </c>
      <c r="L1500" s="214">
        <f>ROUNDUP(K1500,0)</f>
        <v>961</v>
      </c>
      <c r="M1500" s="209">
        <v>1</v>
      </c>
      <c r="N1500" s="210">
        <v>60</v>
      </c>
      <c r="O1500" s="211">
        <f t="shared" si="660"/>
        <v>1021</v>
      </c>
      <c r="P1500" s="212">
        <f t="shared" si="661"/>
        <v>1021</v>
      </c>
      <c r="Q1500" s="180"/>
      <c r="R1500" s="180"/>
      <c r="S1500" s="184">
        <v>16</v>
      </c>
      <c r="T1500" s="184">
        <v>25</v>
      </c>
      <c r="U1500" s="184">
        <f t="shared" si="662"/>
        <v>124</v>
      </c>
      <c r="V1500" s="204">
        <f t="shared" si="664"/>
        <v>165</v>
      </c>
    </row>
    <row r="1501" spans="1:22" ht="12">
      <c r="A1501" s="180" t="str">
        <f t="shared" si="655"/>
        <v>LW15 13060Kolor</v>
      </c>
      <c r="B1501" s="203" t="s">
        <v>99</v>
      </c>
      <c r="C1501" s="168" t="s">
        <v>2</v>
      </c>
      <c r="D1501" s="204">
        <v>130</v>
      </c>
      <c r="E1501" s="182">
        <v>60</v>
      </c>
      <c r="F1501" s="219" t="s">
        <v>3260</v>
      </c>
      <c r="G1501" s="206" t="str">
        <f t="shared" si="663"/>
        <v>46,02</v>
      </c>
      <c r="H1501" s="206" t="str">
        <f t="shared" si="656"/>
        <v>46,02</v>
      </c>
      <c r="I1501" s="206">
        <f t="shared" si="657"/>
        <v>49.02</v>
      </c>
      <c r="J1501" s="219" t="s">
        <v>3314</v>
      </c>
      <c r="K1501" s="207" t="str">
        <f t="shared" ref="K1501:K1520" si="666">LEFT(J1501,FIND("zł",J1501)-2)</f>
        <v>727,31</v>
      </c>
      <c r="L1501" s="214">
        <f t="shared" ref="L1501:L1520" si="667">ROUNDUP(K1501,0)</f>
        <v>728</v>
      </c>
      <c r="M1501" s="209">
        <v>1</v>
      </c>
      <c r="N1501" s="210">
        <v>60</v>
      </c>
      <c r="O1501" s="211">
        <f t="shared" si="660"/>
        <v>788</v>
      </c>
      <c r="P1501" s="212">
        <f t="shared" si="661"/>
        <v>788</v>
      </c>
      <c r="Q1501" s="180"/>
      <c r="R1501" s="180"/>
      <c r="S1501" s="184">
        <v>16</v>
      </c>
      <c r="T1501" s="184">
        <v>25</v>
      </c>
      <c r="U1501" s="184">
        <f t="shared" si="662"/>
        <v>79</v>
      </c>
      <c r="V1501" s="204">
        <f t="shared" si="664"/>
        <v>120</v>
      </c>
    </row>
    <row r="1502" spans="1:22" ht="12">
      <c r="A1502" s="180" t="str">
        <f t="shared" si="655"/>
        <v>LW16 13060Kolor</v>
      </c>
      <c r="B1502" s="203" t="s">
        <v>100</v>
      </c>
      <c r="C1502" s="168" t="s">
        <v>2</v>
      </c>
      <c r="D1502" s="204">
        <v>130</v>
      </c>
      <c r="E1502" s="182">
        <v>60</v>
      </c>
      <c r="F1502" s="219" t="s">
        <v>3261</v>
      </c>
      <c r="G1502" s="206" t="str">
        <f t="shared" si="663"/>
        <v>48,87</v>
      </c>
      <c r="H1502" s="206" t="str">
        <f t="shared" si="656"/>
        <v>48,87</v>
      </c>
      <c r="I1502" s="206">
        <f t="shared" si="657"/>
        <v>51.87</v>
      </c>
      <c r="J1502" s="219" t="s">
        <v>3315</v>
      </c>
      <c r="K1502" s="207" t="str">
        <f t="shared" si="666"/>
        <v>863,35</v>
      </c>
      <c r="L1502" s="214">
        <f t="shared" si="667"/>
        <v>864</v>
      </c>
      <c r="M1502" s="209">
        <v>1</v>
      </c>
      <c r="N1502" s="210">
        <v>60</v>
      </c>
      <c r="O1502" s="211">
        <f t="shared" si="660"/>
        <v>924</v>
      </c>
      <c r="P1502" s="212">
        <f t="shared" si="661"/>
        <v>924</v>
      </c>
      <c r="Q1502" s="180"/>
      <c r="R1502" s="180"/>
      <c r="S1502" s="184">
        <v>16</v>
      </c>
      <c r="T1502" s="184">
        <v>25</v>
      </c>
      <c r="U1502" s="184">
        <f t="shared" si="662"/>
        <v>124</v>
      </c>
      <c r="V1502" s="204">
        <f t="shared" si="664"/>
        <v>165</v>
      </c>
    </row>
    <row r="1503" spans="1:22" ht="12">
      <c r="A1503" s="180" t="str">
        <f t="shared" si="655"/>
        <v>LW17 13060Kolor</v>
      </c>
      <c r="B1503" s="203" t="s">
        <v>101</v>
      </c>
      <c r="C1503" s="168" t="s">
        <v>2</v>
      </c>
      <c r="D1503" s="204">
        <v>130</v>
      </c>
      <c r="E1503" s="182">
        <v>60</v>
      </c>
      <c r="F1503" s="219" t="s">
        <v>3262</v>
      </c>
      <c r="G1503" s="206" t="str">
        <f t="shared" si="663"/>
        <v>49,4</v>
      </c>
      <c r="H1503" s="206" t="str">
        <f t="shared" si="656"/>
        <v>49,4</v>
      </c>
      <c r="I1503" s="206">
        <f t="shared" si="657"/>
        <v>52.4</v>
      </c>
      <c r="J1503" s="219" t="s">
        <v>1772</v>
      </c>
      <c r="K1503" s="207" t="str">
        <f t="shared" si="666"/>
        <v>944,68</v>
      </c>
      <c r="L1503" s="214">
        <f t="shared" si="667"/>
        <v>945</v>
      </c>
      <c r="M1503" s="209">
        <v>1</v>
      </c>
      <c r="N1503" s="210">
        <v>60</v>
      </c>
      <c r="O1503" s="211">
        <f t="shared" si="660"/>
        <v>1005</v>
      </c>
      <c r="P1503" s="212">
        <f t="shared" si="661"/>
        <v>1005</v>
      </c>
      <c r="Q1503" s="180"/>
      <c r="R1503" s="180"/>
      <c r="S1503" s="184">
        <v>16</v>
      </c>
      <c r="T1503" s="184">
        <v>25</v>
      </c>
      <c r="U1503" s="184">
        <f t="shared" si="662"/>
        <v>124</v>
      </c>
      <c r="V1503" s="204">
        <f t="shared" si="664"/>
        <v>165</v>
      </c>
    </row>
    <row r="1504" spans="1:22" ht="12">
      <c r="A1504" s="180" t="str">
        <f t="shared" si="655"/>
        <v>LW18 13060Kolor</v>
      </c>
      <c r="B1504" s="203" t="s">
        <v>102</v>
      </c>
      <c r="C1504" s="168" t="s">
        <v>2</v>
      </c>
      <c r="D1504" s="204">
        <v>130</v>
      </c>
      <c r="E1504" s="182">
        <v>60</v>
      </c>
      <c r="F1504" s="219" t="s">
        <v>3263</v>
      </c>
      <c r="G1504" s="206" t="str">
        <f t="shared" si="663"/>
        <v>52,22</v>
      </c>
      <c r="H1504" s="206" t="str">
        <f t="shared" si="656"/>
        <v>52,22</v>
      </c>
      <c r="I1504" s="206">
        <f t="shared" si="657"/>
        <v>55.22</v>
      </c>
      <c r="J1504" s="219" t="s">
        <v>1771</v>
      </c>
      <c r="K1504" s="207" t="str">
        <f t="shared" si="666"/>
        <v>999,53</v>
      </c>
      <c r="L1504" s="214">
        <f t="shared" si="667"/>
        <v>1000</v>
      </c>
      <c r="M1504" s="209">
        <v>1</v>
      </c>
      <c r="N1504" s="210">
        <v>60</v>
      </c>
      <c r="O1504" s="211">
        <f t="shared" si="660"/>
        <v>1060</v>
      </c>
      <c r="P1504" s="212">
        <f t="shared" si="661"/>
        <v>1060</v>
      </c>
      <c r="Q1504" s="180"/>
      <c r="R1504" s="180"/>
      <c r="S1504" s="184">
        <v>16</v>
      </c>
      <c r="T1504" s="184">
        <v>25</v>
      </c>
      <c r="U1504" s="184">
        <f t="shared" si="662"/>
        <v>124</v>
      </c>
      <c r="V1504" s="204">
        <f t="shared" si="664"/>
        <v>165</v>
      </c>
    </row>
    <row r="1505" spans="1:22" ht="12">
      <c r="A1505" s="180" t="str">
        <f t="shared" si="655"/>
        <v>LW19 13060Kolor</v>
      </c>
      <c r="B1505" s="203" t="s">
        <v>103</v>
      </c>
      <c r="C1505" s="168" t="s">
        <v>2</v>
      </c>
      <c r="D1505" s="204">
        <v>130</v>
      </c>
      <c r="E1505" s="182">
        <v>60</v>
      </c>
      <c r="F1505" s="219" t="s">
        <v>47</v>
      </c>
      <c r="G1505" s="206" t="str">
        <f t="shared" si="663"/>
        <v>46,89</v>
      </c>
      <c r="H1505" s="206" t="str">
        <f t="shared" si="656"/>
        <v>46,89</v>
      </c>
      <c r="I1505" s="206">
        <f t="shared" si="657"/>
        <v>49.89</v>
      </c>
      <c r="J1505" s="219" t="s">
        <v>1770</v>
      </c>
      <c r="K1505" s="207" t="str">
        <f t="shared" si="666"/>
        <v>809,41</v>
      </c>
      <c r="L1505" s="214">
        <f t="shared" si="667"/>
        <v>810</v>
      </c>
      <c r="M1505" s="209">
        <v>1</v>
      </c>
      <c r="N1505" s="210">
        <v>60</v>
      </c>
      <c r="O1505" s="211">
        <f t="shared" si="660"/>
        <v>870</v>
      </c>
      <c r="P1505" s="212">
        <f t="shared" si="661"/>
        <v>870</v>
      </c>
      <c r="Q1505" s="180"/>
      <c r="R1505" s="180"/>
      <c r="S1505" s="184">
        <v>16</v>
      </c>
      <c r="T1505" s="184">
        <v>25</v>
      </c>
      <c r="U1505" s="184">
        <f t="shared" si="662"/>
        <v>79</v>
      </c>
      <c r="V1505" s="204">
        <f t="shared" si="664"/>
        <v>120</v>
      </c>
    </row>
    <row r="1506" spans="1:22" ht="12">
      <c r="A1506" s="180" t="str">
        <f t="shared" si="655"/>
        <v>LW20 13060Kolor</v>
      </c>
      <c r="B1506" s="203" t="s">
        <v>105</v>
      </c>
      <c r="C1506" s="168" t="s">
        <v>2</v>
      </c>
      <c r="D1506" s="204">
        <v>130</v>
      </c>
      <c r="E1506" s="182">
        <v>60</v>
      </c>
      <c r="F1506" s="219" t="s">
        <v>3171</v>
      </c>
      <c r="G1506" s="206" t="str">
        <f t="shared" si="663"/>
        <v>49,74</v>
      </c>
      <c r="H1506" s="206" t="str">
        <f t="shared" si="656"/>
        <v>49,74</v>
      </c>
      <c r="I1506" s="206">
        <f t="shared" si="657"/>
        <v>52.74</v>
      </c>
      <c r="J1506" s="219" t="s">
        <v>1768</v>
      </c>
      <c r="K1506" s="207" t="str">
        <f t="shared" si="666"/>
        <v>899,79</v>
      </c>
      <c r="L1506" s="214">
        <f t="shared" si="667"/>
        <v>900</v>
      </c>
      <c r="M1506" s="209">
        <v>1</v>
      </c>
      <c r="N1506" s="210">
        <v>60</v>
      </c>
      <c r="O1506" s="211">
        <f t="shared" si="660"/>
        <v>960</v>
      </c>
      <c r="P1506" s="212">
        <f t="shared" si="661"/>
        <v>960</v>
      </c>
      <c r="Q1506" s="180"/>
      <c r="R1506" s="180"/>
      <c r="S1506" s="184">
        <v>16</v>
      </c>
      <c r="T1506" s="184">
        <v>25</v>
      </c>
      <c r="U1506" s="184">
        <f t="shared" si="662"/>
        <v>124</v>
      </c>
      <c r="V1506" s="204">
        <f t="shared" si="664"/>
        <v>165</v>
      </c>
    </row>
    <row r="1507" spans="1:22" ht="12">
      <c r="A1507" s="180" t="str">
        <f t="shared" si="655"/>
        <v>LW2513060Kolor</v>
      </c>
      <c r="B1507" s="203" t="s">
        <v>559</v>
      </c>
      <c r="C1507" s="168" t="s">
        <v>2</v>
      </c>
      <c r="D1507" s="204">
        <v>130</v>
      </c>
      <c r="E1507" s="182">
        <v>60</v>
      </c>
      <c r="F1507" s="219" t="s">
        <v>13</v>
      </c>
      <c r="G1507" s="206" t="str">
        <f t="shared" si="663"/>
        <v>38,16</v>
      </c>
      <c r="H1507" s="206" t="str">
        <f t="shared" si="656"/>
        <v>38,16</v>
      </c>
      <c r="I1507" s="206">
        <f t="shared" si="657"/>
        <v>41.16</v>
      </c>
      <c r="J1507" s="219" t="s">
        <v>3316</v>
      </c>
      <c r="K1507" s="207" t="str">
        <f t="shared" si="666"/>
        <v>707,75</v>
      </c>
      <c r="L1507" s="214">
        <f t="shared" si="667"/>
        <v>708</v>
      </c>
      <c r="M1507" s="209">
        <v>1</v>
      </c>
      <c r="N1507" s="210">
        <v>60</v>
      </c>
      <c r="O1507" s="211">
        <f t="shared" si="660"/>
        <v>768</v>
      </c>
      <c r="P1507" s="212">
        <f t="shared" si="661"/>
        <v>768</v>
      </c>
      <c r="Q1507" s="180"/>
      <c r="R1507" s="180"/>
      <c r="S1507" s="184">
        <v>16</v>
      </c>
      <c r="T1507" s="184">
        <v>25</v>
      </c>
      <c r="U1507" s="184">
        <f t="shared" si="662"/>
        <v>79</v>
      </c>
      <c r="V1507" s="204">
        <f t="shared" si="664"/>
        <v>120</v>
      </c>
    </row>
    <row r="1508" spans="1:22" ht="12">
      <c r="A1508" s="180" t="str">
        <f t="shared" si="655"/>
        <v>LW2613060Kolor</v>
      </c>
      <c r="B1508" s="203" t="s">
        <v>560</v>
      </c>
      <c r="C1508" s="168" t="s">
        <v>2</v>
      </c>
      <c r="D1508" s="204">
        <v>130</v>
      </c>
      <c r="E1508" s="182">
        <v>60</v>
      </c>
      <c r="F1508" s="219" t="s">
        <v>35</v>
      </c>
      <c r="G1508" s="206" t="str">
        <f t="shared" si="663"/>
        <v>41</v>
      </c>
      <c r="H1508" s="206" t="str">
        <f t="shared" si="656"/>
        <v>41</v>
      </c>
      <c r="I1508" s="206">
        <f t="shared" si="657"/>
        <v>44</v>
      </c>
      <c r="J1508" s="219" t="s">
        <v>3317</v>
      </c>
      <c r="K1508" s="207" t="str">
        <f t="shared" si="666"/>
        <v>830,36</v>
      </c>
      <c r="L1508" s="214">
        <f t="shared" si="667"/>
        <v>831</v>
      </c>
      <c r="M1508" s="209">
        <v>1</v>
      </c>
      <c r="N1508" s="210">
        <v>60</v>
      </c>
      <c r="O1508" s="211">
        <f t="shared" si="660"/>
        <v>891</v>
      </c>
      <c r="P1508" s="212">
        <f t="shared" si="661"/>
        <v>891</v>
      </c>
      <c r="Q1508" s="180"/>
      <c r="R1508" s="180"/>
      <c r="S1508" s="184">
        <v>16</v>
      </c>
      <c r="T1508" s="184">
        <v>25</v>
      </c>
      <c r="U1508" s="184">
        <f t="shared" si="662"/>
        <v>79</v>
      </c>
      <c r="V1508" s="204">
        <f t="shared" si="664"/>
        <v>120</v>
      </c>
    </row>
    <row r="1509" spans="1:22" ht="12">
      <c r="A1509" s="180" t="str">
        <f t="shared" si="655"/>
        <v>LW2713060Kolor</v>
      </c>
      <c r="B1509" s="203" t="s">
        <v>1738</v>
      </c>
      <c r="C1509" s="168" t="s">
        <v>2</v>
      </c>
      <c r="D1509" s="204">
        <v>130</v>
      </c>
      <c r="E1509" s="182">
        <v>60</v>
      </c>
      <c r="F1509" s="219" t="s">
        <v>3264</v>
      </c>
      <c r="G1509" s="206" t="str">
        <f t="shared" si="663"/>
        <v>41,67</v>
      </c>
      <c r="H1509" s="206" t="str">
        <f t="shared" si="656"/>
        <v>41,67</v>
      </c>
      <c r="I1509" s="206">
        <f t="shared" si="657"/>
        <v>44.67</v>
      </c>
      <c r="J1509" s="219" t="s">
        <v>3318</v>
      </c>
      <c r="K1509" s="207" t="str">
        <f t="shared" si="666"/>
        <v>803,73</v>
      </c>
      <c r="L1509" s="214">
        <f t="shared" si="667"/>
        <v>804</v>
      </c>
      <c r="M1509" s="209">
        <v>1</v>
      </c>
      <c r="N1509" s="210">
        <v>60</v>
      </c>
      <c r="O1509" s="211">
        <f t="shared" si="660"/>
        <v>864</v>
      </c>
      <c r="P1509" s="212">
        <f t="shared" si="661"/>
        <v>864</v>
      </c>
      <c r="Q1509" s="180"/>
      <c r="R1509" s="180"/>
      <c r="S1509" s="184">
        <v>16</v>
      </c>
      <c r="T1509" s="184">
        <v>25</v>
      </c>
      <c r="U1509" s="184">
        <f t="shared" si="662"/>
        <v>79</v>
      </c>
      <c r="V1509" s="204">
        <f t="shared" si="664"/>
        <v>120</v>
      </c>
    </row>
    <row r="1510" spans="1:22" ht="12">
      <c r="A1510" s="180" t="str">
        <f t="shared" si="655"/>
        <v>LW2813060Kolor</v>
      </c>
      <c r="B1510" s="203" t="s">
        <v>1739</v>
      </c>
      <c r="C1510" s="168" t="s">
        <v>2</v>
      </c>
      <c r="D1510" s="204">
        <v>130</v>
      </c>
      <c r="E1510" s="182">
        <v>60</v>
      </c>
      <c r="F1510" s="219" t="s">
        <v>3265</v>
      </c>
      <c r="G1510" s="206" t="str">
        <f t="shared" si="663"/>
        <v>44,64</v>
      </c>
      <c r="H1510" s="206" t="str">
        <f t="shared" si="656"/>
        <v>44,64</v>
      </c>
      <c r="I1510" s="206">
        <f t="shared" si="657"/>
        <v>47.64</v>
      </c>
      <c r="J1510" s="219" t="s">
        <v>3319</v>
      </c>
      <c r="K1510" s="207" t="str">
        <f t="shared" si="666"/>
        <v>946,63</v>
      </c>
      <c r="L1510" s="214">
        <f t="shared" si="667"/>
        <v>947</v>
      </c>
      <c r="M1510" s="209">
        <v>1</v>
      </c>
      <c r="N1510" s="210">
        <v>60</v>
      </c>
      <c r="O1510" s="211">
        <f t="shared" si="660"/>
        <v>1007</v>
      </c>
      <c r="P1510" s="212">
        <f t="shared" si="661"/>
        <v>1007</v>
      </c>
      <c r="Q1510" s="180"/>
      <c r="R1510" s="180"/>
      <c r="S1510" s="184">
        <v>16</v>
      </c>
      <c r="T1510" s="184">
        <v>25</v>
      </c>
      <c r="U1510" s="184">
        <f t="shared" si="662"/>
        <v>79</v>
      </c>
      <c r="V1510" s="204">
        <f t="shared" si="664"/>
        <v>120</v>
      </c>
    </row>
    <row r="1511" spans="1:22" ht="12">
      <c r="A1511" s="180" t="str">
        <f t="shared" si="655"/>
        <v>LW2913060Kolor</v>
      </c>
      <c r="B1511" s="203" t="s">
        <v>1740</v>
      </c>
      <c r="C1511" s="168" t="s">
        <v>2</v>
      </c>
      <c r="D1511" s="204">
        <v>130</v>
      </c>
      <c r="E1511" s="182">
        <v>60</v>
      </c>
      <c r="F1511" s="219" t="s">
        <v>3266</v>
      </c>
      <c r="G1511" s="206" t="str">
        <f t="shared" si="663"/>
        <v>47,72</v>
      </c>
      <c r="H1511" s="206" t="str">
        <f t="shared" si="656"/>
        <v>47,72</v>
      </c>
      <c r="I1511" s="206">
        <f t="shared" si="657"/>
        <v>50.72</v>
      </c>
      <c r="J1511" s="219" t="s">
        <v>3320</v>
      </c>
      <c r="K1511" s="207" t="str">
        <f t="shared" si="666"/>
        <v>892,42</v>
      </c>
      <c r="L1511" s="214">
        <f t="shared" si="667"/>
        <v>893</v>
      </c>
      <c r="M1511" s="209">
        <v>1</v>
      </c>
      <c r="N1511" s="210">
        <v>60</v>
      </c>
      <c r="O1511" s="211">
        <f t="shared" si="660"/>
        <v>953</v>
      </c>
      <c r="P1511" s="212">
        <f t="shared" si="661"/>
        <v>953</v>
      </c>
      <c r="Q1511" s="180"/>
      <c r="R1511" s="180"/>
      <c r="S1511" s="184">
        <v>16</v>
      </c>
      <c r="T1511" s="184">
        <v>25</v>
      </c>
      <c r="U1511" s="184">
        <f t="shared" si="662"/>
        <v>124</v>
      </c>
      <c r="V1511" s="204">
        <f t="shared" si="664"/>
        <v>165</v>
      </c>
    </row>
    <row r="1512" spans="1:22" ht="12">
      <c r="A1512" s="180" t="str">
        <f t="shared" si="655"/>
        <v>LW3013060Kolor</v>
      </c>
      <c r="B1512" s="203" t="s">
        <v>1742</v>
      </c>
      <c r="C1512" s="168" t="s">
        <v>2</v>
      </c>
      <c r="D1512" s="204">
        <v>130</v>
      </c>
      <c r="E1512" s="182">
        <v>60</v>
      </c>
      <c r="F1512" s="219" t="s">
        <v>23</v>
      </c>
      <c r="G1512" s="206" t="str">
        <f t="shared" si="663"/>
        <v>50,69</v>
      </c>
      <c r="H1512" s="206" t="str">
        <f t="shared" si="656"/>
        <v>50,69</v>
      </c>
      <c r="I1512" s="206">
        <f t="shared" si="657"/>
        <v>53.69</v>
      </c>
      <c r="J1512" s="219" t="s">
        <v>3321</v>
      </c>
      <c r="K1512" s="207" t="str">
        <f t="shared" si="666"/>
        <v>1076,90</v>
      </c>
      <c r="L1512" s="214">
        <f t="shared" si="667"/>
        <v>1077</v>
      </c>
      <c r="M1512" s="209">
        <v>1</v>
      </c>
      <c r="N1512" s="210">
        <v>60</v>
      </c>
      <c r="O1512" s="211">
        <f t="shared" si="660"/>
        <v>1137</v>
      </c>
      <c r="P1512" s="212">
        <f t="shared" si="661"/>
        <v>1137</v>
      </c>
      <c r="Q1512" s="180"/>
      <c r="R1512" s="180"/>
      <c r="S1512" s="184">
        <v>16</v>
      </c>
      <c r="T1512" s="184">
        <v>25</v>
      </c>
      <c r="U1512" s="184">
        <f t="shared" si="662"/>
        <v>124</v>
      </c>
      <c r="V1512" s="204">
        <f t="shared" si="664"/>
        <v>165</v>
      </c>
    </row>
    <row r="1513" spans="1:22" ht="12">
      <c r="A1513" s="180" t="str">
        <f t="shared" si="655"/>
        <v>LW3113060Kolor</v>
      </c>
      <c r="B1513" s="203" t="s">
        <v>1743</v>
      </c>
      <c r="C1513" s="168" t="s">
        <v>2</v>
      </c>
      <c r="D1513" s="204">
        <v>130</v>
      </c>
      <c r="E1513" s="182">
        <v>60</v>
      </c>
      <c r="F1513" s="219" t="s">
        <v>3267</v>
      </c>
      <c r="G1513" s="206" t="str">
        <f t="shared" si="663"/>
        <v>52,01</v>
      </c>
      <c r="H1513" s="206" t="str">
        <f t="shared" si="656"/>
        <v>52,01</v>
      </c>
      <c r="I1513" s="206">
        <f t="shared" si="657"/>
        <v>55.01</v>
      </c>
      <c r="J1513" s="219" t="s">
        <v>3322</v>
      </c>
      <c r="K1513" s="207" t="str">
        <f t="shared" si="666"/>
        <v>1045,58</v>
      </c>
      <c r="L1513" s="214">
        <f t="shared" si="667"/>
        <v>1046</v>
      </c>
      <c r="M1513" s="209">
        <v>1</v>
      </c>
      <c r="N1513" s="210">
        <v>60</v>
      </c>
      <c r="O1513" s="211">
        <f t="shared" si="660"/>
        <v>1106</v>
      </c>
      <c r="P1513" s="212">
        <f t="shared" si="661"/>
        <v>1106</v>
      </c>
      <c r="Q1513" s="180"/>
      <c r="R1513" s="180"/>
      <c r="S1513" s="184">
        <v>16</v>
      </c>
      <c r="T1513" s="184">
        <v>25</v>
      </c>
      <c r="U1513" s="184">
        <f t="shared" si="662"/>
        <v>124</v>
      </c>
      <c r="V1513" s="204">
        <f t="shared" si="664"/>
        <v>165</v>
      </c>
    </row>
    <row r="1514" spans="1:22" ht="12">
      <c r="A1514" s="180" t="str">
        <f t="shared" si="655"/>
        <v>LW3213060Kolor</v>
      </c>
      <c r="B1514" s="203" t="s">
        <v>1744</v>
      </c>
      <c r="C1514" s="168" t="s">
        <v>2</v>
      </c>
      <c r="D1514" s="204">
        <v>130</v>
      </c>
      <c r="E1514" s="182">
        <v>60</v>
      </c>
      <c r="F1514" s="219" t="s">
        <v>3268</v>
      </c>
      <c r="G1514" s="206" t="str">
        <f t="shared" si="663"/>
        <v>54,98</v>
      </c>
      <c r="H1514" s="206" t="str">
        <f t="shared" si="656"/>
        <v>54,98</v>
      </c>
      <c r="I1514" s="206">
        <f t="shared" si="657"/>
        <v>57.98</v>
      </c>
      <c r="J1514" s="219" t="s">
        <v>3323</v>
      </c>
      <c r="K1514" s="207" t="str">
        <f t="shared" si="666"/>
        <v>1191,85</v>
      </c>
      <c r="L1514" s="214">
        <f t="shared" si="667"/>
        <v>1192</v>
      </c>
      <c r="M1514" s="209">
        <v>1</v>
      </c>
      <c r="N1514" s="210">
        <v>60</v>
      </c>
      <c r="O1514" s="211">
        <f t="shared" si="660"/>
        <v>1252</v>
      </c>
      <c r="P1514" s="212">
        <f t="shared" si="661"/>
        <v>1252</v>
      </c>
      <c r="Q1514" s="180"/>
      <c r="R1514" s="180"/>
      <c r="S1514" s="184">
        <v>16</v>
      </c>
      <c r="T1514" s="184">
        <v>25</v>
      </c>
      <c r="U1514" s="184">
        <f t="shared" si="662"/>
        <v>124</v>
      </c>
      <c r="V1514" s="204">
        <f t="shared" si="664"/>
        <v>165</v>
      </c>
    </row>
    <row r="1515" spans="1:22" ht="12">
      <c r="A1515" s="180" t="str">
        <f t="shared" si="655"/>
        <v>LW3313060Kolor</v>
      </c>
      <c r="B1515" s="203" t="s">
        <v>1745</v>
      </c>
      <c r="C1515" s="168" t="s">
        <v>2</v>
      </c>
      <c r="D1515" s="204">
        <v>130</v>
      </c>
      <c r="E1515" s="182">
        <v>60</v>
      </c>
      <c r="F1515" s="219" t="s">
        <v>3269</v>
      </c>
      <c r="G1515" s="206" t="str">
        <f t="shared" si="663"/>
        <v>56,36</v>
      </c>
      <c r="H1515" s="206" t="str">
        <f t="shared" si="656"/>
        <v>56,36</v>
      </c>
      <c r="I1515" s="206">
        <f t="shared" si="657"/>
        <v>59.36</v>
      </c>
      <c r="J1515" s="219" t="s">
        <v>3324</v>
      </c>
      <c r="K1515" s="207" t="str">
        <f t="shared" si="666"/>
        <v>1032,78</v>
      </c>
      <c r="L1515" s="214">
        <f t="shared" si="667"/>
        <v>1033</v>
      </c>
      <c r="M1515" s="209">
        <v>1</v>
      </c>
      <c r="N1515" s="210">
        <v>60</v>
      </c>
      <c r="O1515" s="211">
        <f t="shared" si="660"/>
        <v>1093</v>
      </c>
      <c r="P1515" s="212">
        <f t="shared" si="661"/>
        <v>1093</v>
      </c>
      <c r="Q1515" s="180"/>
      <c r="R1515" s="180"/>
      <c r="S1515" s="184">
        <v>16</v>
      </c>
      <c r="T1515" s="184">
        <v>25</v>
      </c>
      <c r="U1515" s="184">
        <f t="shared" si="662"/>
        <v>124</v>
      </c>
      <c r="V1515" s="204">
        <f t="shared" si="664"/>
        <v>165</v>
      </c>
    </row>
    <row r="1516" spans="1:22" ht="12">
      <c r="A1516" s="180" t="str">
        <f t="shared" si="655"/>
        <v>LW3413060Kolor</v>
      </c>
      <c r="B1516" s="203" t="s">
        <v>1746</v>
      </c>
      <c r="C1516" s="168" t="s">
        <v>2</v>
      </c>
      <c r="D1516" s="204">
        <v>130</v>
      </c>
      <c r="E1516" s="182">
        <v>60</v>
      </c>
      <c r="F1516" s="219" t="s">
        <v>3270</v>
      </c>
      <c r="G1516" s="206" t="str">
        <f t="shared" si="663"/>
        <v>55,4</v>
      </c>
      <c r="H1516" s="206" t="str">
        <f t="shared" si="656"/>
        <v>55,4</v>
      </c>
      <c r="I1516" s="206">
        <f t="shared" si="657"/>
        <v>58.4</v>
      </c>
      <c r="J1516" s="219" t="s">
        <v>3325</v>
      </c>
      <c r="K1516" s="207" t="str">
        <f t="shared" si="666"/>
        <v>1198,88</v>
      </c>
      <c r="L1516" s="214">
        <f t="shared" si="667"/>
        <v>1199</v>
      </c>
      <c r="M1516" s="209">
        <v>1</v>
      </c>
      <c r="N1516" s="210">
        <v>60</v>
      </c>
      <c r="O1516" s="211">
        <f t="shared" si="660"/>
        <v>1259</v>
      </c>
      <c r="P1516" s="212">
        <f t="shared" si="661"/>
        <v>1259</v>
      </c>
      <c r="Q1516" s="180"/>
      <c r="R1516" s="180"/>
      <c r="S1516" s="184">
        <v>16</v>
      </c>
      <c r="T1516" s="184">
        <v>25</v>
      </c>
      <c r="U1516" s="184">
        <f t="shared" si="662"/>
        <v>124</v>
      </c>
      <c r="V1516" s="204">
        <f t="shared" si="664"/>
        <v>165</v>
      </c>
    </row>
    <row r="1517" spans="1:22" ht="12">
      <c r="A1517" s="180" t="str">
        <f t="shared" si="655"/>
        <v>LW3513060Kolor</v>
      </c>
      <c r="B1517" s="203" t="s">
        <v>1747</v>
      </c>
      <c r="C1517" s="168" t="s">
        <v>2</v>
      </c>
      <c r="D1517" s="204">
        <v>130</v>
      </c>
      <c r="E1517" s="182">
        <v>60</v>
      </c>
      <c r="F1517" s="219" t="s">
        <v>2771</v>
      </c>
      <c r="G1517" s="206" t="str">
        <f t="shared" si="663"/>
        <v>47,03</v>
      </c>
      <c r="H1517" s="206" t="str">
        <f t="shared" si="656"/>
        <v>47,03</v>
      </c>
      <c r="I1517" s="206">
        <f t="shared" si="657"/>
        <v>50.03</v>
      </c>
      <c r="J1517" s="219" t="s">
        <v>3326</v>
      </c>
      <c r="K1517" s="207" t="str">
        <f t="shared" si="666"/>
        <v>818,01</v>
      </c>
      <c r="L1517" s="214">
        <f t="shared" si="667"/>
        <v>819</v>
      </c>
      <c r="M1517" s="209">
        <v>1</v>
      </c>
      <c r="N1517" s="210">
        <v>60</v>
      </c>
      <c r="O1517" s="211">
        <f t="shared" si="660"/>
        <v>879</v>
      </c>
      <c r="P1517" s="212">
        <f t="shared" si="661"/>
        <v>879</v>
      </c>
      <c r="Q1517" s="180"/>
      <c r="R1517" s="180"/>
      <c r="S1517" s="184">
        <v>16</v>
      </c>
      <c r="T1517" s="184">
        <v>25</v>
      </c>
      <c r="U1517" s="184">
        <f t="shared" si="662"/>
        <v>124</v>
      </c>
      <c r="V1517" s="204">
        <f t="shared" si="664"/>
        <v>165</v>
      </c>
    </row>
    <row r="1518" spans="1:22" ht="12">
      <c r="A1518" s="180" t="str">
        <f t="shared" si="655"/>
        <v>LW3613060Kolor</v>
      </c>
      <c r="B1518" s="203" t="s">
        <v>1748</v>
      </c>
      <c r="C1518" s="168" t="s">
        <v>2</v>
      </c>
      <c r="D1518" s="204">
        <v>130</v>
      </c>
      <c r="E1518" s="182">
        <v>60</v>
      </c>
      <c r="F1518" s="219" t="s">
        <v>3271</v>
      </c>
      <c r="G1518" s="206" t="str">
        <f t="shared" si="663"/>
        <v>50</v>
      </c>
      <c r="H1518" s="206" t="str">
        <f t="shared" si="656"/>
        <v>50</v>
      </c>
      <c r="I1518" s="206">
        <f t="shared" si="657"/>
        <v>53</v>
      </c>
      <c r="J1518" s="219" t="s">
        <v>3327</v>
      </c>
      <c r="K1518" s="207" t="str">
        <f t="shared" si="666"/>
        <v>964,29</v>
      </c>
      <c r="L1518" s="214">
        <f t="shared" si="667"/>
        <v>965</v>
      </c>
      <c r="M1518" s="209">
        <v>1</v>
      </c>
      <c r="N1518" s="210">
        <v>60</v>
      </c>
      <c r="O1518" s="211">
        <f t="shared" si="660"/>
        <v>1025</v>
      </c>
      <c r="P1518" s="212">
        <f t="shared" si="661"/>
        <v>1025</v>
      </c>
      <c r="Q1518" s="180"/>
      <c r="R1518" s="180"/>
      <c r="S1518" s="184">
        <v>16</v>
      </c>
      <c r="T1518" s="184">
        <v>25</v>
      </c>
      <c r="U1518" s="184">
        <f t="shared" si="662"/>
        <v>124</v>
      </c>
      <c r="V1518" s="204">
        <f t="shared" si="664"/>
        <v>165</v>
      </c>
    </row>
    <row r="1519" spans="1:22" ht="12">
      <c r="A1519" s="180" t="str">
        <f t="shared" si="655"/>
        <v>LW3713060Kolor</v>
      </c>
      <c r="B1519" s="203" t="s">
        <v>1907</v>
      </c>
      <c r="C1519" s="168" t="s">
        <v>2</v>
      </c>
      <c r="D1519" s="204">
        <v>130</v>
      </c>
      <c r="E1519" s="182">
        <v>60</v>
      </c>
      <c r="F1519" s="219" t="s">
        <v>2950</v>
      </c>
      <c r="G1519" s="206" t="str">
        <f t="shared" si="663"/>
        <v>46,8</v>
      </c>
      <c r="H1519" s="206" t="str">
        <f t="shared" si="656"/>
        <v>46,8</v>
      </c>
      <c r="I1519" s="206">
        <f t="shared" si="657"/>
        <v>49.8</v>
      </c>
      <c r="J1519" s="219" t="s">
        <v>3328</v>
      </c>
      <c r="K1519" s="207" t="str">
        <f t="shared" si="666"/>
        <v>752,72</v>
      </c>
      <c r="L1519" s="214">
        <f t="shared" si="667"/>
        <v>753</v>
      </c>
      <c r="M1519" s="209">
        <v>1</v>
      </c>
      <c r="N1519" s="210">
        <v>60</v>
      </c>
      <c r="O1519" s="211">
        <f t="shared" si="660"/>
        <v>813</v>
      </c>
      <c r="P1519" s="212">
        <f t="shared" si="661"/>
        <v>813</v>
      </c>
      <c r="Q1519" s="180"/>
      <c r="R1519" s="180"/>
      <c r="S1519" s="184">
        <v>16</v>
      </c>
      <c r="T1519" s="184">
        <v>25</v>
      </c>
      <c r="U1519" s="184">
        <f t="shared" si="662"/>
        <v>79</v>
      </c>
      <c r="V1519" s="204">
        <f t="shared" si="664"/>
        <v>120</v>
      </c>
    </row>
    <row r="1520" spans="1:22" s="199" customFormat="1" ht="12">
      <c r="A1520" s="180" t="str">
        <f t="shared" si="655"/>
        <v>LW3813060Kolor</v>
      </c>
      <c r="B1520" s="203" t="s">
        <v>1978</v>
      </c>
      <c r="C1520" s="168" t="s">
        <v>2</v>
      </c>
      <c r="D1520" s="204">
        <v>130</v>
      </c>
      <c r="E1520" s="182">
        <v>60</v>
      </c>
      <c r="F1520" s="219" t="s">
        <v>3272</v>
      </c>
      <c r="G1520" s="206" t="str">
        <f t="shared" si="663"/>
        <v>47,43</v>
      </c>
      <c r="H1520" s="206" t="str">
        <f t="shared" si="656"/>
        <v>47,43</v>
      </c>
      <c r="I1520" s="206">
        <f t="shared" si="657"/>
        <v>50.43</v>
      </c>
      <c r="J1520" s="219" t="s">
        <v>3329</v>
      </c>
      <c r="K1520" s="207" t="str">
        <f t="shared" si="666"/>
        <v>882,48</v>
      </c>
      <c r="L1520" s="214">
        <f t="shared" si="667"/>
        <v>883</v>
      </c>
      <c r="M1520" s="209">
        <v>1</v>
      </c>
      <c r="N1520" s="210">
        <v>60</v>
      </c>
      <c r="O1520" s="211">
        <f t="shared" si="660"/>
        <v>943</v>
      </c>
      <c r="P1520" s="212">
        <f t="shared" si="661"/>
        <v>943</v>
      </c>
      <c r="Q1520" s="180"/>
      <c r="R1520" s="180"/>
      <c r="S1520" s="184">
        <v>16</v>
      </c>
      <c r="T1520" s="184">
        <v>25</v>
      </c>
      <c r="U1520" s="184">
        <f t="shared" si="662"/>
        <v>124</v>
      </c>
      <c r="V1520" s="204">
        <f t="shared" si="664"/>
        <v>165</v>
      </c>
    </row>
    <row r="1521" spans="1:22" ht="12">
      <c r="A1521" s="221" t="str">
        <f t="shared" ref="A1521:A1557" si="668">CONCATENATE(B1521,D1521,E1521,C1521)</f>
        <v>LW duble 1 13060Drewnopodobne</v>
      </c>
      <c r="B1521" s="203" t="s">
        <v>90</v>
      </c>
      <c r="C1521" s="168" t="s">
        <v>432</v>
      </c>
      <c r="D1521" s="204">
        <v>130</v>
      </c>
      <c r="E1521" s="182">
        <v>60</v>
      </c>
      <c r="F1521" s="219" t="s">
        <v>3249</v>
      </c>
      <c r="G1521" s="206" t="str">
        <f t="shared" ref="G1521:G1557" si="669">LEFT(F1521,FIND("kg",F1521)-2)</f>
        <v>48,35</v>
      </c>
      <c r="H1521" s="206" t="str">
        <f t="shared" ref="H1521:H1557" si="670">MID(G1521,1,5)</f>
        <v>48,35</v>
      </c>
      <c r="I1521" s="206">
        <f>H1521+3</f>
        <v>51.35</v>
      </c>
      <c r="J1521" s="215"/>
      <c r="K1521" s="207">
        <f t="shared" ref="K1521:K1557" si="671">L1447+(L1484-L1447)/2</f>
        <v>785</v>
      </c>
      <c r="L1521" s="214">
        <f t="shared" ref="L1521:L1557" si="672">ROUNDUP(K1521,0)</f>
        <v>785</v>
      </c>
      <c r="M1521" s="209">
        <v>1</v>
      </c>
      <c r="N1521" s="210">
        <v>60</v>
      </c>
      <c r="O1521" s="211">
        <f t="shared" ref="O1521:O1557" si="673">L1521*M1521+N1521</f>
        <v>845</v>
      </c>
      <c r="P1521" s="212">
        <f t="shared" ref="P1521:P1557" si="674">INT(O1521)</f>
        <v>845</v>
      </c>
      <c r="Q1521" s="180"/>
      <c r="R1521" s="180"/>
      <c r="S1521" s="184">
        <v>16</v>
      </c>
      <c r="T1521" s="184">
        <v>25</v>
      </c>
      <c r="U1521" s="184">
        <f t="shared" ref="U1521:U1557" si="675">IF(I1521&lt;=$AA$6,$AB$5,IF(I1521&lt;=$AA$16,$AB$7,IF(I1521&lt;=$AA$18,$AB$17,IF(I1521&lt;=$AA$20,AB$19,$AB$21))))</f>
        <v>124</v>
      </c>
      <c r="V1521" s="204">
        <f t="shared" ref="V1521:V1557" si="676">SUM(S1521:U1521)</f>
        <v>165</v>
      </c>
    </row>
    <row r="1522" spans="1:22" ht="12">
      <c r="A1522" s="180" t="str">
        <f t="shared" si="668"/>
        <v>LW duble 2 13060Drewnopodobne</v>
      </c>
      <c r="B1522" s="203" t="s">
        <v>91</v>
      </c>
      <c r="C1522" s="168" t="s">
        <v>432</v>
      </c>
      <c r="D1522" s="204">
        <v>130</v>
      </c>
      <c r="E1522" s="182">
        <v>60</v>
      </c>
      <c r="F1522" s="219" t="s">
        <v>3050</v>
      </c>
      <c r="G1522" s="206" t="str">
        <f t="shared" si="669"/>
        <v>45,61</v>
      </c>
      <c r="H1522" s="206" t="str">
        <f t="shared" si="670"/>
        <v>45,61</v>
      </c>
      <c r="I1522" s="206">
        <f t="shared" ref="I1522:I1557" si="677">H1522+3</f>
        <v>48.61</v>
      </c>
      <c r="J1522" s="216"/>
      <c r="K1522" s="207">
        <f t="shared" si="671"/>
        <v>876</v>
      </c>
      <c r="L1522" s="214">
        <f t="shared" si="672"/>
        <v>876</v>
      </c>
      <c r="M1522" s="209">
        <v>1</v>
      </c>
      <c r="N1522" s="210">
        <v>60</v>
      </c>
      <c r="O1522" s="211">
        <f t="shared" si="673"/>
        <v>936</v>
      </c>
      <c r="P1522" s="212">
        <f t="shared" si="674"/>
        <v>936</v>
      </c>
      <c r="Q1522" s="180"/>
      <c r="R1522" s="180"/>
      <c r="S1522" s="184">
        <v>16</v>
      </c>
      <c r="T1522" s="184">
        <v>25</v>
      </c>
      <c r="U1522" s="184">
        <f t="shared" si="675"/>
        <v>79</v>
      </c>
      <c r="V1522" s="204">
        <f t="shared" si="676"/>
        <v>120</v>
      </c>
    </row>
    <row r="1523" spans="1:22" ht="12">
      <c r="A1523" s="180" t="str">
        <f t="shared" si="668"/>
        <v>LW duble 313060Drewnopodobne</v>
      </c>
      <c r="B1523" s="203" t="s">
        <v>1750</v>
      </c>
      <c r="C1523" s="168" t="s">
        <v>432</v>
      </c>
      <c r="D1523" s="204">
        <v>130</v>
      </c>
      <c r="E1523" s="182">
        <v>60</v>
      </c>
      <c r="F1523" s="219" t="s">
        <v>3250</v>
      </c>
      <c r="G1523" s="206" t="str">
        <f t="shared" si="669"/>
        <v>53,02</v>
      </c>
      <c r="H1523" s="206" t="str">
        <f t="shared" si="670"/>
        <v>53,02</v>
      </c>
      <c r="I1523" s="206">
        <f t="shared" si="677"/>
        <v>56.02</v>
      </c>
      <c r="J1523" s="216"/>
      <c r="K1523" s="207">
        <f t="shared" si="671"/>
        <v>1106</v>
      </c>
      <c r="L1523" s="214">
        <f t="shared" si="672"/>
        <v>1106</v>
      </c>
      <c r="M1523" s="209">
        <v>1</v>
      </c>
      <c r="N1523" s="210">
        <v>60</v>
      </c>
      <c r="O1523" s="211">
        <f t="shared" si="673"/>
        <v>1166</v>
      </c>
      <c r="P1523" s="212">
        <f t="shared" si="674"/>
        <v>1166</v>
      </c>
      <c r="Q1523" s="180"/>
      <c r="R1523" s="180"/>
      <c r="S1523" s="184">
        <v>16</v>
      </c>
      <c r="T1523" s="184">
        <v>25</v>
      </c>
      <c r="U1523" s="184">
        <f t="shared" si="675"/>
        <v>124</v>
      </c>
      <c r="V1523" s="204">
        <f t="shared" si="676"/>
        <v>165</v>
      </c>
    </row>
    <row r="1524" spans="1:22" ht="12">
      <c r="A1524" s="180" t="str">
        <f t="shared" si="668"/>
        <v>LW1 13060Drewnopodobne</v>
      </c>
      <c r="B1524" s="203" t="s">
        <v>93</v>
      </c>
      <c r="C1524" s="168" t="s">
        <v>432</v>
      </c>
      <c r="D1524" s="204">
        <v>130</v>
      </c>
      <c r="E1524" s="182">
        <v>60</v>
      </c>
      <c r="F1524" s="219" t="s">
        <v>3251</v>
      </c>
      <c r="G1524" s="206" t="str">
        <f t="shared" si="669"/>
        <v>35,28</v>
      </c>
      <c r="H1524" s="206" t="str">
        <f t="shared" si="670"/>
        <v>35,28</v>
      </c>
      <c r="I1524" s="206">
        <f t="shared" si="677"/>
        <v>38.28</v>
      </c>
      <c r="J1524" s="216"/>
      <c r="K1524" s="207">
        <f t="shared" si="671"/>
        <v>514</v>
      </c>
      <c r="L1524" s="214">
        <f t="shared" si="672"/>
        <v>514</v>
      </c>
      <c r="M1524" s="209">
        <v>1</v>
      </c>
      <c r="N1524" s="210">
        <v>60</v>
      </c>
      <c r="O1524" s="211">
        <f t="shared" si="673"/>
        <v>574</v>
      </c>
      <c r="P1524" s="212">
        <f t="shared" si="674"/>
        <v>574</v>
      </c>
      <c r="Q1524" s="180"/>
      <c r="R1524" s="180"/>
      <c r="S1524" s="184">
        <v>16</v>
      </c>
      <c r="T1524" s="184">
        <v>25</v>
      </c>
      <c r="U1524" s="184">
        <f t="shared" si="675"/>
        <v>69</v>
      </c>
      <c r="V1524" s="204">
        <f t="shared" si="676"/>
        <v>110</v>
      </c>
    </row>
    <row r="1525" spans="1:22" ht="12">
      <c r="A1525" s="180" t="str">
        <f t="shared" si="668"/>
        <v>LW2 13060Drewnopodobne</v>
      </c>
      <c r="B1525" s="203" t="s">
        <v>104</v>
      </c>
      <c r="C1525" s="168" t="s">
        <v>432</v>
      </c>
      <c r="D1525" s="204">
        <v>130</v>
      </c>
      <c r="E1525" s="182">
        <v>60</v>
      </c>
      <c r="F1525" s="219" t="s">
        <v>3252</v>
      </c>
      <c r="G1525" s="206" t="str">
        <f t="shared" si="669"/>
        <v>36,76</v>
      </c>
      <c r="H1525" s="206" t="str">
        <f t="shared" si="670"/>
        <v>36,76</v>
      </c>
      <c r="I1525" s="206">
        <f t="shared" si="677"/>
        <v>39.76</v>
      </c>
      <c r="J1525" s="216"/>
      <c r="K1525" s="207">
        <f t="shared" si="671"/>
        <v>563.5</v>
      </c>
      <c r="L1525" s="214">
        <f t="shared" si="672"/>
        <v>564</v>
      </c>
      <c r="M1525" s="209">
        <v>1</v>
      </c>
      <c r="N1525" s="210">
        <v>60</v>
      </c>
      <c r="O1525" s="211">
        <f t="shared" si="673"/>
        <v>624</v>
      </c>
      <c r="P1525" s="212">
        <f t="shared" si="674"/>
        <v>624</v>
      </c>
      <c r="Q1525" s="180"/>
      <c r="R1525" s="180"/>
      <c r="S1525" s="184">
        <v>16</v>
      </c>
      <c r="T1525" s="184">
        <v>25</v>
      </c>
      <c r="U1525" s="184">
        <f t="shared" si="675"/>
        <v>69</v>
      </c>
      <c r="V1525" s="204">
        <f t="shared" si="676"/>
        <v>110</v>
      </c>
    </row>
    <row r="1526" spans="1:22" ht="12">
      <c r="A1526" s="180" t="str">
        <f t="shared" si="668"/>
        <v>LW3 13060Drewnopodobne</v>
      </c>
      <c r="B1526" s="203" t="s">
        <v>106</v>
      </c>
      <c r="C1526" s="168" t="s">
        <v>432</v>
      </c>
      <c r="D1526" s="204">
        <v>130</v>
      </c>
      <c r="E1526" s="182">
        <v>60</v>
      </c>
      <c r="F1526" s="219" t="s">
        <v>3253</v>
      </c>
      <c r="G1526" s="206" t="str">
        <f t="shared" si="669"/>
        <v>37,71</v>
      </c>
      <c r="H1526" s="206" t="str">
        <f t="shared" si="670"/>
        <v>37,71</v>
      </c>
      <c r="I1526" s="206">
        <f t="shared" si="677"/>
        <v>40.71</v>
      </c>
      <c r="J1526" s="216"/>
      <c r="K1526" s="207">
        <f t="shared" si="671"/>
        <v>582.5</v>
      </c>
      <c r="L1526" s="214">
        <f t="shared" si="672"/>
        <v>583</v>
      </c>
      <c r="M1526" s="209">
        <v>1</v>
      </c>
      <c r="N1526" s="210">
        <v>60</v>
      </c>
      <c r="O1526" s="211">
        <f t="shared" si="673"/>
        <v>643</v>
      </c>
      <c r="P1526" s="212">
        <f t="shared" si="674"/>
        <v>643</v>
      </c>
      <c r="Q1526" s="180"/>
      <c r="R1526" s="180"/>
      <c r="S1526" s="184">
        <v>16</v>
      </c>
      <c r="T1526" s="184">
        <v>25</v>
      </c>
      <c r="U1526" s="184">
        <f t="shared" si="675"/>
        <v>79</v>
      </c>
      <c r="V1526" s="204">
        <f t="shared" si="676"/>
        <v>120</v>
      </c>
    </row>
    <row r="1527" spans="1:22" ht="12">
      <c r="A1527" s="180" t="str">
        <f t="shared" si="668"/>
        <v>LW4 13060Drewnopodobne</v>
      </c>
      <c r="B1527" s="203" t="s">
        <v>107</v>
      </c>
      <c r="C1527" s="168" t="s">
        <v>432</v>
      </c>
      <c r="D1527" s="204">
        <v>130</v>
      </c>
      <c r="E1527" s="182">
        <v>60</v>
      </c>
      <c r="F1527" s="219" t="s">
        <v>3254</v>
      </c>
      <c r="G1527" s="206" t="str">
        <f t="shared" si="669"/>
        <v>41,75</v>
      </c>
      <c r="H1527" s="206" t="str">
        <f t="shared" si="670"/>
        <v>41,75</v>
      </c>
      <c r="I1527" s="206">
        <f t="shared" si="677"/>
        <v>44.75</v>
      </c>
      <c r="J1527" s="216"/>
      <c r="K1527" s="207">
        <f t="shared" si="671"/>
        <v>665</v>
      </c>
      <c r="L1527" s="214">
        <f t="shared" si="672"/>
        <v>665</v>
      </c>
      <c r="M1527" s="209">
        <v>1</v>
      </c>
      <c r="N1527" s="210">
        <v>60</v>
      </c>
      <c r="O1527" s="211">
        <f t="shared" si="673"/>
        <v>725</v>
      </c>
      <c r="P1527" s="212">
        <f t="shared" si="674"/>
        <v>725</v>
      </c>
      <c r="Q1527" s="180"/>
      <c r="R1527" s="180"/>
      <c r="S1527" s="184">
        <v>16</v>
      </c>
      <c r="T1527" s="184">
        <v>25</v>
      </c>
      <c r="U1527" s="184">
        <f t="shared" si="675"/>
        <v>79</v>
      </c>
      <c r="V1527" s="204">
        <f t="shared" si="676"/>
        <v>120</v>
      </c>
    </row>
    <row r="1528" spans="1:22" ht="12">
      <c r="A1528" s="180" t="str">
        <f t="shared" si="668"/>
        <v>LW5 13060Drewnopodobne</v>
      </c>
      <c r="B1528" s="203" t="s">
        <v>108</v>
      </c>
      <c r="C1528" s="168" t="s">
        <v>432</v>
      </c>
      <c r="D1528" s="204">
        <v>130</v>
      </c>
      <c r="E1528" s="182">
        <v>60</v>
      </c>
      <c r="F1528" s="219" t="s">
        <v>1752</v>
      </c>
      <c r="G1528" s="206" t="str">
        <f t="shared" si="669"/>
        <v>42,37</v>
      </c>
      <c r="H1528" s="206" t="str">
        <f t="shared" si="670"/>
        <v>42,37</v>
      </c>
      <c r="I1528" s="206">
        <f t="shared" si="677"/>
        <v>45.37</v>
      </c>
      <c r="J1528" s="216"/>
      <c r="K1528" s="207">
        <f t="shared" si="671"/>
        <v>697.5</v>
      </c>
      <c r="L1528" s="214">
        <f t="shared" si="672"/>
        <v>698</v>
      </c>
      <c r="M1528" s="209">
        <v>1</v>
      </c>
      <c r="N1528" s="210">
        <v>60</v>
      </c>
      <c r="O1528" s="211">
        <f t="shared" si="673"/>
        <v>758</v>
      </c>
      <c r="P1528" s="212">
        <f t="shared" si="674"/>
        <v>758</v>
      </c>
      <c r="Q1528" s="180"/>
      <c r="R1528" s="180"/>
      <c r="S1528" s="184">
        <v>16</v>
      </c>
      <c r="T1528" s="184">
        <v>25</v>
      </c>
      <c r="U1528" s="184">
        <f t="shared" si="675"/>
        <v>79</v>
      </c>
      <c r="V1528" s="204">
        <f t="shared" si="676"/>
        <v>120</v>
      </c>
    </row>
    <row r="1529" spans="1:22" ht="12">
      <c r="A1529" s="180" t="str">
        <f t="shared" si="668"/>
        <v>LW6 13060Drewnopodobne</v>
      </c>
      <c r="B1529" s="203" t="s">
        <v>109</v>
      </c>
      <c r="C1529" s="168" t="s">
        <v>432</v>
      </c>
      <c r="D1529" s="204">
        <v>130</v>
      </c>
      <c r="E1529" s="182">
        <v>60</v>
      </c>
      <c r="F1529" s="219" t="s">
        <v>1753</v>
      </c>
      <c r="G1529" s="206" t="str">
        <f t="shared" si="669"/>
        <v>45,19</v>
      </c>
      <c r="H1529" s="206" t="str">
        <f t="shared" si="670"/>
        <v>45,19</v>
      </c>
      <c r="I1529" s="206">
        <f t="shared" si="677"/>
        <v>48.19</v>
      </c>
      <c r="J1529" s="216"/>
      <c r="K1529" s="207">
        <f t="shared" si="671"/>
        <v>762</v>
      </c>
      <c r="L1529" s="214">
        <f t="shared" si="672"/>
        <v>762</v>
      </c>
      <c r="M1529" s="209">
        <v>1</v>
      </c>
      <c r="N1529" s="210">
        <v>60</v>
      </c>
      <c r="O1529" s="211">
        <f t="shared" si="673"/>
        <v>822</v>
      </c>
      <c r="P1529" s="212">
        <f t="shared" si="674"/>
        <v>822</v>
      </c>
      <c r="Q1529" s="180"/>
      <c r="R1529" s="180"/>
      <c r="S1529" s="184">
        <v>16</v>
      </c>
      <c r="T1529" s="184">
        <v>25</v>
      </c>
      <c r="U1529" s="184">
        <f t="shared" si="675"/>
        <v>79</v>
      </c>
      <c r="V1529" s="204">
        <f t="shared" si="676"/>
        <v>120</v>
      </c>
    </row>
    <row r="1530" spans="1:22" ht="12">
      <c r="A1530" s="180" t="str">
        <f t="shared" si="668"/>
        <v>LW7 13060Drewnopodobne</v>
      </c>
      <c r="B1530" s="203" t="s">
        <v>110</v>
      </c>
      <c r="C1530" s="168" t="s">
        <v>432</v>
      </c>
      <c r="D1530" s="204">
        <v>130</v>
      </c>
      <c r="E1530" s="182">
        <v>60</v>
      </c>
      <c r="F1530" s="219" t="s">
        <v>16</v>
      </c>
      <c r="G1530" s="206" t="str">
        <f t="shared" si="669"/>
        <v>40,59</v>
      </c>
      <c r="H1530" s="206" t="str">
        <f t="shared" si="670"/>
        <v>40,59</v>
      </c>
      <c r="I1530" s="206">
        <f t="shared" si="677"/>
        <v>43.59</v>
      </c>
      <c r="J1530" s="216"/>
      <c r="K1530" s="207">
        <f t="shared" si="671"/>
        <v>659.5</v>
      </c>
      <c r="L1530" s="214">
        <f t="shared" si="672"/>
        <v>660</v>
      </c>
      <c r="M1530" s="209">
        <v>1</v>
      </c>
      <c r="N1530" s="210">
        <v>60</v>
      </c>
      <c r="O1530" s="211">
        <f t="shared" si="673"/>
        <v>720</v>
      </c>
      <c r="P1530" s="212">
        <f t="shared" si="674"/>
        <v>720</v>
      </c>
      <c r="Q1530" s="180"/>
      <c r="R1530" s="180"/>
      <c r="S1530" s="184">
        <v>16</v>
      </c>
      <c r="T1530" s="184">
        <v>25</v>
      </c>
      <c r="U1530" s="184">
        <f t="shared" si="675"/>
        <v>79</v>
      </c>
      <c r="V1530" s="204">
        <f t="shared" si="676"/>
        <v>120</v>
      </c>
    </row>
    <row r="1531" spans="1:22" ht="12">
      <c r="A1531" s="180" t="str">
        <f t="shared" si="668"/>
        <v>LW8 13060Drewnopodobne</v>
      </c>
      <c r="B1531" s="203" t="s">
        <v>111</v>
      </c>
      <c r="C1531" s="168" t="s">
        <v>432</v>
      </c>
      <c r="D1531" s="204">
        <v>130</v>
      </c>
      <c r="E1531" s="182">
        <v>60</v>
      </c>
      <c r="F1531" s="219" t="s">
        <v>1754</v>
      </c>
      <c r="G1531" s="206" t="str">
        <f t="shared" si="669"/>
        <v>43,42</v>
      </c>
      <c r="H1531" s="206" t="str">
        <f t="shared" si="670"/>
        <v>43,42</v>
      </c>
      <c r="I1531" s="206">
        <f t="shared" si="677"/>
        <v>46.42</v>
      </c>
      <c r="J1531" s="216"/>
      <c r="K1531" s="207">
        <f t="shared" si="671"/>
        <v>724.5</v>
      </c>
      <c r="L1531" s="214">
        <f t="shared" si="672"/>
        <v>725</v>
      </c>
      <c r="M1531" s="209">
        <v>1</v>
      </c>
      <c r="N1531" s="210">
        <v>60</v>
      </c>
      <c r="O1531" s="211">
        <f t="shared" si="673"/>
        <v>785</v>
      </c>
      <c r="P1531" s="212">
        <f t="shared" si="674"/>
        <v>785</v>
      </c>
      <c r="Q1531" s="180"/>
      <c r="R1531" s="180"/>
      <c r="S1531" s="184">
        <v>16</v>
      </c>
      <c r="T1531" s="184">
        <v>25</v>
      </c>
      <c r="U1531" s="184">
        <f t="shared" si="675"/>
        <v>79</v>
      </c>
      <c r="V1531" s="204">
        <f t="shared" si="676"/>
        <v>120</v>
      </c>
    </row>
    <row r="1532" spans="1:22" ht="12">
      <c r="A1532" s="180" t="str">
        <f t="shared" si="668"/>
        <v>LW9 13060Drewnopodobne</v>
      </c>
      <c r="B1532" s="203" t="s">
        <v>112</v>
      </c>
      <c r="C1532" s="168" t="s">
        <v>432</v>
      </c>
      <c r="D1532" s="204">
        <v>130</v>
      </c>
      <c r="E1532" s="182">
        <v>60</v>
      </c>
      <c r="F1532" s="219" t="s">
        <v>1755</v>
      </c>
      <c r="G1532" s="206" t="str">
        <f t="shared" si="669"/>
        <v>43,12</v>
      </c>
      <c r="H1532" s="206" t="str">
        <f t="shared" si="670"/>
        <v>43,12</v>
      </c>
      <c r="I1532" s="206">
        <f t="shared" si="677"/>
        <v>46.12</v>
      </c>
      <c r="J1532" s="216"/>
      <c r="K1532" s="207">
        <f t="shared" si="671"/>
        <v>770</v>
      </c>
      <c r="L1532" s="214">
        <f t="shared" si="672"/>
        <v>770</v>
      </c>
      <c r="M1532" s="209">
        <v>1</v>
      </c>
      <c r="N1532" s="210">
        <v>60</v>
      </c>
      <c r="O1532" s="211">
        <f t="shared" si="673"/>
        <v>830</v>
      </c>
      <c r="P1532" s="212">
        <f t="shared" si="674"/>
        <v>830</v>
      </c>
      <c r="Q1532" s="180"/>
      <c r="R1532" s="180"/>
      <c r="S1532" s="184">
        <v>16</v>
      </c>
      <c r="T1532" s="184">
        <v>25</v>
      </c>
      <c r="U1532" s="184">
        <f t="shared" si="675"/>
        <v>79</v>
      </c>
      <c r="V1532" s="204">
        <f t="shared" si="676"/>
        <v>120</v>
      </c>
    </row>
    <row r="1533" spans="1:22" ht="12">
      <c r="A1533" s="180" t="str">
        <f t="shared" si="668"/>
        <v>LW10 13060Drewnopodobne</v>
      </c>
      <c r="B1533" s="203" t="s">
        <v>94</v>
      </c>
      <c r="C1533" s="168" t="s">
        <v>432</v>
      </c>
      <c r="D1533" s="204">
        <v>130</v>
      </c>
      <c r="E1533" s="182">
        <v>60</v>
      </c>
      <c r="F1533" s="219" t="s">
        <v>3255</v>
      </c>
      <c r="G1533" s="206" t="str">
        <f t="shared" si="669"/>
        <v>45,94</v>
      </c>
      <c r="H1533" s="206" t="str">
        <f t="shared" si="670"/>
        <v>45,94</v>
      </c>
      <c r="I1533" s="206">
        <f t="shared" si="677"/>
        <v>48.94</v>
      </c>
      <c r="J1533" s="216"/>
      <c r="K1533" s="207">
        <f t="shared" si="671"/>
        <v>835</v>
      </c>
      <c r="L1533" s="214">
        <f t="shared" si="672"/>
        <v>835</v>
      </c>
      <c r="M1533" s="209">
        <v>1</v>
      </c>
      <c r="N1533" s="210">
        <v>60</v>
      </c>
      <c r="O1533" s="211">
        <f t="shared" si="673"/>
        <v>895</v>
      </c>
      <c r="P1533" s="212">
        <f t="shared" si="674"/>
        <v>895</v>
      </c>
      <c r="Q1533" s="180"/>
      <c r="R1533" s="180"/>
      <c r="S1533" s="184">
        <v>16</v>
      </c>
      <c r="T1533" s="184">
        <v>25</v>
      </c>
      <c r="U1533" s="184">
        <f t="shared" si="675"/>
        <v>79</v>
      </c>
      <c r="V1533" s="204">
        <f t="shared" si="676"/>
        <v>120</v>
      </c>
    </row>
    <row r="1534" spans="1:22" ht="12">
      <c r="A1534" s="180" t="str">
        <f t="shared" si="668"/>
        <v>LW11 13060Drewnopodobne</v>
      </c>
      <c r="B1534" s="203" t="s">
        <v>95</v>
      </c>
      <c r="C1534" s="168" t="s">
        <v>432</v>
      </c>
      <c r="D1534" s="204">
        <v>130</v>
      </c>
      <c r="E1534" s="182">
        <v>60</v>
      </c>
      <c r="F1534" s="219" t="s">
        <v>3256</v>
      </c>
      <c r="G1534" s="206" t="str">
        <f t="shared" si="669"/>
        <v>46,78</v>
      </c>
      <c r="H1534" s="206" t="str">
        <f t="shared" si="670"/>
        <v>46,78</v>
      </c>
      <c r="I1534" s="206">
        <f t="shared" si="677"/>
        <v>49.78</v>
      </c>
      <c r="J1534" s="216"/>
      <c r="K1534" s="207">
        <f t="shared" si="671"/>
        <v>716</v>
      </c>
      <c r="L1534" s="214">
        <f t="shared" si="672"/>
        <v>716</v>
      </c>
      <c r="M1534" s="209">
        <v>1</v>
      </c>
      <c r="N1534" s="210">
        <v>60</v>
      </c>
      <c r="O1534" s="211">
        <f t="shared" si="673"/>
        <v>776</v>
      </c>
      <c r="P1534" s="212">
        <f t="shared" si="674"/>
        <v>776</v>
      </c>
      <c r="Q1534" s="180"/>
      <c r="R1534" s="180"/>
      <c r="S1534" s="184">
        <v>16</v>
      </c>
      <c r="T1534" s="184">
        <v>25</v>
      </c>
      <c r="U1534" s="184">
        <f t="shared" si="675"/>
        <v>79</v>
      </c>
      <c r="V1534" s="204">
        <f t="shared" si="676"/>
        <v>120</v>
      </c>
    </row>
    <row r="1535" spans="1:22" ht="12">
      <c r="A1535" s="180" t="str">
        <f t="shared" si="668"/>
        <v>LW12 13060Drewnopodobne</v>
      </c>
      <c r="B1535" s="203" t="s">
        <v>96</v>
      </c>
      <c r="C1535" s="168" t="s">
        <v>432</v>
      </c>
      <c r="D1535" s="204">
        <v>130</v>
      </c>
      <c r="E1535" s="182">
        <v>60</v>
      </c>
      <c r="F1535" s="219" t="s">
        <v>3257</v>
      </c>
      <c r="G1535" s="206" t="str">
        <f t="shared" si="669"/>
        <v>49,6</v>
      </c>
      <c r="H1535" s="206" t="str">
        <f t="shared" si="670"/>
        <v>49,6</v>
      </c>
      <c r="I1535" s="206">
        <f t="shared" si="677"/>
        <v>52.6</v>
      </c>
      <c r="J1535" s="216"/>
      <c r="K1535" s="207">
        <f t="shared" si="671"/>
        <v>819</v>
      </c>
      <c r="L1535" s="214">
        <f t="shared" si="672"/>
        <v>819</v>
      </c>
      <c r="M1535" s="209">
        <v>1</v>
      </c>
      <c r="N1535" s="210">
        <v>60</v>
      </c>
      <c r="O1535" s="211">
        <f t="shared" si="673"/>
        <v>879</v>
      </c>
      <c r="P1535" s="212">
        <f t="shared" si="674"/>
        <v>879</v>
      </c>
      <c r="Q1535" s="180"/>
      <c r="R1535" s="180"/>
      <c r="S1535" s="184">
        <v>16</v>
      </c>
      <c r="T1535" s="184">
        <v>25</v>
      </c>
      <c r="U1535" s="184">
        <f t="shared" si="675"/>
        <v>124</v>
      </c>
      <c r="V1535" s="204">
        <f t="shared" si="676"/>
        <v>165</v>
      </c>
    </row>
    <row r="1536" spans="1:22" ht="12">
      <c r="A1536" s="180" t="str">
        <f t="shared" si="668"/>
        <v>LW13 13060Drewnopodobne</v>
      </c>
      <c r="B1536" s="203" t="s">
        <v>97</v>
      </c>
      <c r="C1536" s="168" t="s">
        <v>432</v>
      </c>
      <c r="D1536" s="204">
        <v>130</v>
      </c>
      <c r="E1536" s="182">
        <v>60</v>
      </c>
      <c r="F1536" s="219" t="s">
        <v>3258</v>
      </c>
      <c r="G1536" s="206" t="str">
        <f t="shared" si="669"/>
        <v>48,57</v>
      </c>
      <c r="H1536" s="206" t="str">
        <f t="shared" si="670"/>
        <v>48,57</v>
      </c>
      <c r="I1536" s="206">
        <f t="shared" si="677"/>
        <v>51.57</v>
      </c>
      <c r="J1536" s="216"/>
      <c r="K1536" s="207">
        <f t="shared" si="671"/>
        <v>819</v>
      </c>
      <c r="L1536" s="214">
        <f t="shared" si="672"/>
        <v>819</v>
      </c>
      <c r="M1536" s="209">
        <v>1</v>
      </c>
      <c r="N1536" s="210">
        <v>60</v>
      </c>
      <c r="O1536" s="211">
        <f t="shared" si="673"/>
        <v>879</v>
      </c>
      <c r="P1536" s="212">
        <f t="shared" si="674"/>
        <v>879</v>
      </c>
      <c r="Q1536" s="180"/>
      <c r="R1536" s="180"/>
      <c r="S1536" s="184">
        <v>16</v>
      </c>
      <c r="T1536" s="184">
        <v>25</v>
      </c>
      <c r="U1536" s="184">
        <f t="shared" si="675"/>
        <v>124</v>
      </c>
      <c r="V1536" s="204">
        <f t="shared" si="676"/>
        <v>165</v>
      </c>
    </row>
    <row r="1537" spans="1:22" ht="12">
      <c r="A1537" s="180" t="str">
        <f t="shared" si="668"/>
        <v>LW14 13060Drewnopodobne</v>
      </c>
      <c r="B1537" s="203" t="s">
        <v>98</v>
      </c>
      <c r="C1537" s="168" t="s">
        <v>432</v>
      </c>
      <c r="D1537" s="204">
        <v>130</v>
      </c>
      <c r="E1537" s="182">
        <v>60</v>
      </c>
      <c r="F1537" s="219" t="s">
        <v>3259</v>
      </c>
      <c r="G1537" s="206" t="str">
        <f t="shared" si="669"/>
        <v>51,38</v>
      </c>
      <c r="H1537" s="206" t="str">
        <f t="shared" si="670"/>
        <v>51,38</v>
      </c>
      <c r="I1537" s="206">
        <f t="shared" si="677"/>
        <v>54.38</v>
      </c>
      <c r="J1537" s="216"/>
      <c r="K1537" s="207">
        <f t="shared" si="671"/>
        <v>906</v>
      </c>
      <c r="L1537" s="214">
        <f t="shared" si="672"/>
        <v>906</v>
      </c>
      <c r="M1537" s="209">
        <v>1</v>
      </c>
      <c r="N1537" s="210">
        <v>60</v>
      </c>
      <c r="O1537" s="211">
        <f t="shared" si="673"/>
        <v>966</v>
      </c>
      <c r="P1537" s="212">
        <f t="shared" si="674"/>
        <v>966</v>
      </c>
      <c r="Q1537" s="180"/>
      <c r="R1537" s="180"/>
      <c r="S1537" s="184">
        <v>16</v>
      </c>
      <c r="T1537" s="184">
        <v>25</v>
      </c>
      <c r="U1537" s="184">
        <f t="shared" si="675"/>
        <v>124</v>
      </c>
      <c r="V1537" s="204">
        <f t="shared" si="676"/>
        <v>165</v>
      </c>
    </row>
    <row r="1538" spans="1:22" ht="12">
      <c r="A1538" s="180" t="str">
        <f t="shared" si="668"/>
        <v>LW15 13060Drewnopodobne</v>
      </c>
      <c r="B1538" s="203" t="s">
        <v>99</v>
      </c>
      <c r="C1538" s="168" t="s">
        <v>432</v>
      </c>
      <c r="D1538" s="204">
        <v>130</v>
      </c>
      <c r="E1538" s="182">
        <v>60</v>
      </c>
      <c r="F1538" s="219" t="s">
        <v>3260</v>
      </c>
      <c r="G1538" s="206" t="str">
        <f t="shared" si="669"/>
        <v>46,02</v>
      </c>
      <c r="H1538" s="206" t="str">
        <f t="shared" si="670"/>
        <v>46,02</v>
      </c>
      <c r="I1538" s="206">
        <f t="shared" si="677"/>
        <v>49.02</v>
      </c>
      <c r="J1538" s="216"/>
      <c r="K1538" s="207">
        <f t="shared" si="671"/>
        <v>678.5</v>
      </c>
      <c r="L1538" s="214">
        <f t="shared" si="672"/>
        <v>679</v>
      </c>
      <c r="M1538" s="209">
        <v>1</v>
      </c>
      <c r="N1538" s="210">
        <v>60</v>
      </c>
      <c r="O1538" s="211">
        <f t="shared" si="673"/>
        <v>739</v>
      </c>
      <c r="P1538" s="212">
        <f t="shared" si="674"/>
        <v>739</v>
      </c>
      <c r="Q1538" s="180"/>
      <c r="R1538" s="180"/>
      <c r="S1538" s="184">
        <v>16</v>
      </c>
      <c r="T1538" s="184">
        <v>25</v>
      </c>
      <c r="U1538" s="184">
        <f t="shared" si="675"/>
        <v>79</v>
      </c>
      <c r="V1538" s="204">
        <f t="shared" si="676"/>
        <v>120</v>
      </c>
    </row>
    <row r="1539" spans="1:22" ht="12">
      <c r="A1539" s="180" t="str">
        <f t="shared" si="668"/>
        <v>LW16 13060Drewnopodobne</v>
      </c>
      <c r="B1539" s="203" t="s">
        <v>100</v>
      </c>
      <c r="C1539" s="168" t="s">
        <v>432</v>
      </c>
      <c r="D1539" s="204">
        <v>130</v>
      </c>
      <c r="E1539" s="182">
        <v>60</v>
      </c>
      <c r="F1539" s="219" t="s">
        <v>3261</v>
      </c>
      <c r="G1539" s="206" t="str">
        <f t="shared" si="669"/>
        <v>48,87</v>
      </c>
      <c r="H1539" s="206" t="str">
        <f t="shared" si="670"/>
        <v>48,87</v>
      </c>
      <c r="I1539" s="206">
        <f t="shared" si="677"/>
        <v>51.87</v>
      </c>
      <c r="J1539" s="216"/>
      <c r="K1539" s="207">
        <f t="shared" si="671"/>
        <v>811.5</v>
      </c>
      <c r="L1539" s="214">
        <f t="shared" si="672"/>
        <v>812</v>
      </c>
      <c r="M1539" s="209">
        <v>1</v>
      </c>
      <c r="N1539" s="210">
        <v>60</v>
      </c>
      <c r="O1539" s="211">
        <f t="shared" si="673"/>
        <v>872</v>
      </c>
      <c r="P1539" s="212">
        <f t="shared" si="674"/>
        <v>872</v>
      </c>
      <c r="Q1539" s="180"/>
      <c r="R1539" s="180"/>
      <c r="S1539" s="184">
        <v>16</v>
      </c>
      <c r="T1539" s="184">
        <v>25</v>
      </c>
      <c r="U1539" s="184">
        <f t="shared" si="675"/>
        <v>124</v>
      </c>
      <c r="V1539" s="204">
        <f t="shared" si="676"/>
        <v>165</v>
      </c>
    </row>
    <row r="1540" spans="1:22" ht="12">
      <c r="A1540" s="180" t="str">
        <f t="shared" si="668"/>
        <v>LW17 13060Drewnopodobne</v>
      </c>
      <c r="B1540" s="203" t="s">
        <v>101</v>
      </c>
      <c r="C1540" s="168" t="s">
        <v>432</v>
      </c>
      <c r="D1540" s="204">
        <v>130</v>
      </c>
      <c r="E1540" s="182">
        <v>60</v>
      </c>
      <c r="F1540" s="219" t="s">
        <v>3262</v>
      </c>
      <c r="G1540" s="206" t="str">
        <f t="shared" si="669"/>
        <v>49,4</v>
      </c>
      <c r="H1540" s="206" t="str">
        <f t="shared" si="670"/>
        <v>49,4</v>
      </c>
      <c r="I1540" s="206">
        <f t="shared" si="677"/>
        <v>52.4</v>
      </c>
      <c r="J1540" s="216"/>
      <c r="K1540" s="207">
        <f t="shared" si="671"/>
        <v>892</v>
      </c>
      <c r="L1540" s="214">
        <f t="shared" si="672"/>
        <v>892</v>
      </c>
      <c r="M1540" s="209">
        <v>1</v>
      </c>
      <c r="N1540" s="210">
        <v>60</v>
      </c>
      <c r="O1540" s="211">
        <f t="shared" si="673"/>
        <v>952</v>
      </c>
      <c r="P1540" s="212">
        <f t="shared" si="674"/>
        <v>952</v>
      </c>
      <c r="Q1540" s="180"/>
      <c r="R1540" s="180"/>
      <c r="S1540" s="184">
        <v>16</v>
      </c>
      <c r="T1540" s="184">
        <v>25</v>
      </c>
      <c r="U1540" s="184">
        <f t="shared" si="675"/>
        <v>124</v>
      </c>
      <c r="V1540" s="204">
        <f t="shared" si="676"/>
        <v>165</v>
      </c>
    </row>
    <row r="1541" spans="1:22" ht="12">
      <c r="A1541" s="180" t="str">
        <f t="shared" si="668"/>
        <v>LW18 13060Drewnopodobne</v>
      </c>
      <c r="B1541" s="203" t="s">
        <v>102</v>
      </c>
      <c r="C1541" s="168" t="s">
        <v>432</v>
      </c>
      <c r="D1541" s="204">
        <v>130</v>
      </c>
      <c r="E1541" s="182">
        <v>60</v>
      </c>
      <c r="F1541" s="219" t="s">
        <v>3263</v>
      </c>
      <c r="G1541" s="206" t="str">
        <f t="shared" si="669"/>
        <v>52,22</v>
      </c>
      <c r="H1541" s="206" t="str">
        <f t="shared" si="670"/>
        <v>52,22</v>
      </c>
      <c r="I1541" s="206">
        <f t="shared" si="677"/>
        <v>55.22</v>
      </c>
      <c r="J1541" s="216"/>
      <c r="K1541" s="207">
        <f t="shared" si="671"/>
        <v>944.5</v>
      </c>
      <c r="L1541" s="214">
        <f t="shared" si="672"/>
        <v>945</v>
      </c>
      <c r="M1541" s="209">
        <v>1</v>
      </c>
      <c r="N1541" s="210">
        <v>60</v>
      </c>
      <c r="O1541" s="211">
        <f t="shared" si="673"/>
        <v>1005</v>
      </c>
      <c r="P1541" s="212">
        <f t="shared" si="674"/>
        <v>1005</v>
      </c>
      <c r="Q1541" s="180"/>
      <c r="R1541" s="180"/>
      <c r="S1541" s="184">
        <v>16</v>
      </c>
      <c r="T1541" s="184">
        <v>25</v>
      </c>
      <c r="U1541" s="184">
        <f t="shared" si="675"/>
        <v>124</v>
      </c>
      <c r="V1541" s="204">
        <f t="shared" si="676"/>
        <v>165</v>
      </c>
    </row>
    <row r="1542" spans="1:22" ht="12">
      <c r="A1542" s="180" t="str">
        <f t="shared" si="668"/>
        <v>LW19 13060Drewnopodobne</v>
      </c>
      <c r="B1542" s="203" t="s">
        <v>103</v>
      </c>
      <c r="C1542" s="168" t="s">
        <v>432</v>
      </c>
      <c r="D1542" s="204">
        <v>130</v>
      </c>
      <c r="E1542" s="182">
        <v>60</v>
      </c>
      <c r="F1542" s="219" t="s">
        <v>47</v>
      </c>
      <c r="G1542" s="206" t="str">
        <f t="shared" si="669"/>
        <v>46,89</v>
      </c>
      <c r="H1542" s="206" t="str">
        <f t="shared" si="670"/>
        <v>46,89</v>
      </c>
      <c r="I1542" s="206">
        <f t="shared" si="677"/>
        <v>49.89</v>
      </c>
      <c r="J1542" s="216"/>
      <c r="K1542" s="207">
        <f t="shared" si="671"/>
        <v>759.5</v>
      </c>
      <c r="L1542" s="214">
        <f t="shared" si="672"/>
        <v>760</v>
      </c>
      <c r="M1542" s="209">
        <v>1</v>
      </c>
      <c r="N1542" s="210">
        <v>60</v>
      </c>
      <c r="O1542" s="211">
        <f t="shared" si="673"/>
        <v>820</v>
      </c>
      <c r="P1542" s="212">
        <f t="shared" si="674"/>
        <v>820</v>
      </c>
      <c r="Q1542" s="180"/>
      <c r="R1542" s="180"/>
      <c r="S1542" s="184">
        <v>16</v>
      </c>
      <c r="T1542" s="184">
        <v>25</v>
      </c>
      <c r="U1542" s="184">
        <f t="shared" si="675"/>
        <v>79</v>
      </c>
      <c r="V1542" s="204">
        <f t="shared" si="676"/>
        <v>120</v>
      </c>
    </row>
    <row r="1543" spans="1:22" ht="12">
      <c r="A1543" s="180" t="str">
        <f t="shared" si="668"/>
        <v>LW20 13060Drewnopodobne</v>
      </c>
      <c r="B1543" s="203" t="s">
        <v>105</v>
      </c>
      <c r="C1543" s="168" t="s">
        <v>432</v>
      </c>
      <c r="D1543" s="204">
        <v>130</v>
      </c>
      <c r="E1543" s="182">
        <v>60</v>
      </c>
      <c r="F1543" s="219" t="s">
        <v>3171</v>
      </c>
      <c r="G1543" s="206" t="str">
        <f t="shared" si="669"/>
        <v>49,74</v>
      </c>
      <c r="H1543" s="206" t="str">
        <f t="shared" si="670"/>
        <v>49,74</v>
      </c>
      <c r="I1543" s="206">
        <f t="shared" si="677"/>
        <v>52.74</v>
      </c>
      <c r="J1543" s="216"/>
      <c r="K1543" s="207">
        <f t="shared" si="671"/>
        <v>847</v>
      </c>
      <c r="L1543" s="214">
        <f t="shared" si="672"/>
        <v>847</v>
      </c>
      <c r="M1543" s="209">
        <v>1</v>
      </c>
      <c r="N1543" s="210">
        <v>60</v>
      </c>
      <c r="O1543" s="211">
        <f t="shared" si="673"/>
        <v>907</v>
      </c>
      <c r="P1543" s="212">
        <f t="shared" si="674"/>
        <v>907</v>
      </c>
      <c r="Q1543" s="180"/>
      <c r="R1543" s="180"/>
      <c r="S1543" s="184">
        <v>16</v>
      </c>
      <c r="T1543" s="184">
        <v>25</v>
      </c>
      <c r="U1543" s="184">
        <f t="shared" si="675"/>
        <v>124</v>
      </c>
      <c r="V1543" s="204">
        <f t="shared" si="676"/>
        <v>165</v>
      </c>
    </row>
    <row r="1544" spans="1:22" ht="12">
      <c r="A1544" s="180" t="str">
        <f t="shared" si="668"/>
        <v>LW2513060Drewnopodobne</v>
      </c>
      <c r="B1544" s="217" t="s">
        <v>559</v>
      </c>
      <c r="C1544" s="168" t="s">
        <v>432</v>
      </c>
      <c r="D1544" s="204">
        <v>130</v>
      </c>
      <c r="E1544" s="182">
        <v>60</v>
      </c>
      <c r="F1544" s="219" t="s">
        <v>13</v>
      </c>
      <c r="G1544" s="206" t="str">
        <f t="shared" si="669"/>
        <v>38,16</v>
      </c>
      <c r="H1544" s="206" t="str">
        <f t="shared" si="670"/>
        <v>38,16</v>
      </c>
      <c r="I1544" s="206">
        <f t="shared" si="677"/>
        <v>41.16</v>
      </c>
      <c r="J1544" s="216"/>
      <c r="K1544" s="207">
        <f t="shared" si="671"/>
        <v>667.5</v>
      </c>
      <c r="L1544" s="214">
        <f t="shared" si="672"/>
        <v>668</v>
      </c>
      <c r="M1544" s="209">
        <v>1</v>
      </c>
      <c r="N1544" s="210">
        <v>60</v>
      </c>
      <c r="O1544" s="211">
        <f t="shared" si="673"/>
        <v>728</v>
      </c>
      <c r="P1544" s="212">
        <f t="shared" si="674"/>
        <v>728</v>
      </c>
      <c r="Q1544" s="180"/>
      <c r="R1544" s="180"/>
      <c r="S1544" s="184">
        <v>16</v>
      </c>
      <c r="T1544" s="184">
        <v>25</v>
      </c>
      <c r="U1544" s="184">
        <f t="shared" si="675"/>
        <v>79</v>
      </c>
      <c r="V1544" s="204">
        <f t="shared" si="676"/>
        <v>120</v>
      </c>
    </row>
    <row r="1545" spans="1:22" ht="12">
      <c r="A1545" s="180" t="str">
        <f t="shared" si="668"/>
        <v>LW2613060Drewnopodobne</v>
      </c>
      <c r="B1545" s="217" t="s">
        <v>560</v>
      </c>
      <c r="C1545" s="168" t="s">
        <v>432</v>
      </c>
      <c r="D1545" s="204">
        <v>130</v>
      </c>
      <c r="E1545" s="182">
        <v>60</v>
      </c>
      <c r="F1545" s="219" t="s">
        <v>35</v>
      </c>
      <c r="G1545" s="206" t="str">
        <f t="shared" si="669"/>
        <v>41</v>
      </c>
      <c r="H1545" s="206" t="str">
        <f t="shared" si="670"/>
        <v>41</v>
      </c>
      <c r="I1545" s="206">
        <f t="shared" si="677"/>
        <v>44</v>
      </c>
      <c r="J1545" s="216"/>
      <c r="K1545" s="207">
        <f t="shared" si="671"/>
        <v>787.5</v>
      </c>
      <c r="L1545" s="214">
        <f t="shared" si="672"/>
        <v>788</v>
      </c>
      <c r="M1545" s="209">
        <v>1</v>
      </c>
      <c r="N1545" s="210">
        <v>60</v>
      </c>
      <c r="O1545" s="211">
        <f t="shared" si="673"/>
        <v>848</v>
      </c>
      <c r="P1545" s="212">
        <f t="shared" si="674"/>
        <v>848</v>
      </c>
      <c r="Q1545" s="180"/>
      <c r="R1545" s="180"/>
      <c r="S1545" s="184">
        <v>16</v>
      </c>
      <c r="T1545" s="184">
        <v>25</v>
      </c>
      <c r="U1545" s="184">
        <f t="shared" si="675"/>
        <v>79</v>
      </c>
      <c r="V1545" s="204">
        <f t="shared" si="676"/>
        <v>120</v>
      </c>
    </row>
    <row r="1546" spans="1:22" ht="12">
      <c r="A1546" s="180" t="str">
        <f t="shared" si="668"/>
        <v>LW2713060Drewnopodobne</v>
      </c>
      <c r="B1546" s="217" t="s">
        <v>1738</v>
      </c>
      <c r="C1546" s="168" t="s">
        <v>432</v>
      </c>
      <c r="D1546" s="204">
        <v>130</v>
      </c>
      <c r="E1546" s="182">
        <v>60</v>
      </c>
      <c r="F1546" s="219" t="s">
        <v>3264</v>
      </c>
      <c r="G1546" s="206" t="str">
        <f t="shared" si="669"/>
        <v>41,67</v>
      </c>
      <c r="H1546" s="206" t="str">
        <f t="shared" si="670"/>
        <v>41,67</v>
      </c>
      <c r="I1546" s="206">
        <f t="shared" si="677"/>
        <v>44.67</v>
      </c>
      <c r="J1546" s="216"/>
      <c r="K1546" s="207">
        <f t="shared" si="671"/>
        <v>759.5</v>
      </c>
      <c r="L1546" s="214">
        <f t="shared" si="672"/>
        <v>760</v>
      </c>
      <c r="M1546" s="209">
        <v>1</v>
      </c>
      <c r="N1546" s="210">
        <v>60</v>
      </c>
      <c r="O1546" s="211">
        <f t="shared" si="673"/>
        <v>820</v>
      </c>
      <c r="P1546" s="212">
        <f t="shared" si="674"/>
        <v>820</v>
      </c>
      <c r="Q1546" s="180"/>
      <c r="R1546" s="180"/>
      <c r="S1546" s="184">
        <v>16</v>
      </c>
      <c r="T1546" s="184">
        <v>25</v>
      </c>
      <c r="U1546" s="184">
        <f t="shared" si="675"/>
        <v>79</v>
      </c>
      <c r="V1546" s="204">
        <f t="shared" si="676"/>
        <v>120</v>
      </c>
    </row>
    <row r="1547" spans="1:22" ht="12">
      <c r="A1547" s="180" t="str">
        <f t="shared" si="668"/>
        <v>LW2813060Drewnopodobne</v>
      </c>
      <c r="B1547" s="217" t="s">
        <v>1739</v>
      </c>
      <c r="C1547" s="168" t="s">
        <v>432</v>
      </c>
      <c r="D1547" s="204">
        <v>130</v>
      </c>
      <c r="E1547" s="182">
        <v>60</v>
      </c>
      <c r="F1547" s="219" t="s">
        <v>3265</v>
      </c>
      <c r="G1547" s="206" t="str">
        <f t="shared" si="669"/>
        <v>44,64</v>
      </c>
      <c r="H1547" s="206" t="str">
        <f t="shared" si="670"/>
        <v>44,64</v>
      </c>
      <c r="I1547" s="206">
        <f t="shared" si="677"/>
        <v>47.64</v>
      </c>
      <c r="J1547" s="216"/>
      <c r="K1547" s="207">
        <f t="shared" si="671"/>
        <v>899.5</v>
      </c>
      <c r="L1547" s="214">
        <f t="shared" si="672"/>
        <v>900</v>
      </c>
      <c r="M1547" s="209">
        <v>1</v>
      </c>
      <c r="N1547" s="210">
        <v>60</v>
      </c>
      <c r="O1547" s="211">
        <f t="shared" si="673"/>
        <v>960</v>
      </c>
      <c r="P1547" s="212">
        <f t="shared" si="674"/>
        <v>960</v>
      </c>
      <c r="Q1547" s="180"/>
      <c r="R1547" s="180"/>
      <c r="S1547" s="184">
        <v>16</v>
      </c>
      <c r="T1547" s="184">
        <v>25</v>
      </c>
      <c r="U1547" s="184">
        <f t="shared" si="675"/>
        <v>79</v>
      </c>
      <c r="V1547" s="204">
        <f t="shared" si="676"/>
        <v>120</v>
      </c>
    </row>
    <row r="1548" spans="1:22" ht="12">
      <c r="A1548" s="180" t="str">
        <f t="shared" si="668"/>
        <v>LW2913060Drewnopodobne</v>
      </c>
      <c r="B1548" s="217" t="s">
        <v>1740</v>
      </c>
      <c r="C1548" s="168" t="s">
        <v>432</v>
      </c>
      <c r="D1548" s="204">
        <v>130</v>
      </c>
      <c r="E1548" s="182">
        <v>60</v>
      </c>
      <c r="F1548" s="219" t="s">
        <v>3266</v>
      </c>
      <c r="G1548" s="206" t="str">
        <f t="shared" si="669"/>
        <v>47,72</v>
      </c>
      <c r="H1548" s="206" t="str">
        <f t="shared" si="670"/>
        <v>47,72</v>
      </c>
      <c r="I1548" s="206">
        <f t="shared" si="677"/>
        <v>50.72</v>
      </c>
      <c r="J1548" s="216"/>
      <c r="K1548" s="207">
        <f t="shared" si="671"/>
        <v>842</v>
      </c>
      <c r="L1548" s="214">
        <f t="shared" si="672"/>
        <v>842</v>
      </c>
      <c r="M1548" s="209">
        <v>1</v>
      </c>
      <c r="N1548" s="210">
        <v>60</v>
      </c>
      <c r="O1548" s="211">
        <f t="shared" si="673"/>
        <v>902</v>
      </c>
      <c r="P1548" s="212">
        <f t="shared" si="674"/>
        <v>902</v>
      </c>
      <c r="Q1548" s="180"/>
      <c r="R1548" s="180"/>
      <c r="S1548" s="184">
        <v>16</v>
      </c>
      <c r="T1548" s="184">
        <v>25</v>
      </c>
      <c r="U1548" s="184">
        <f t="shared" si="675"/>
        <v>124</v>
      </c>
      <c r="V1548" s="204">
        <f t="shared" si="676"/>
        <v>165</v>
      </c>
    </row>
    <row r="1549" spans="1:22" ht="12">
      <c r="A1549" s="180" t="str">
        <f t="shared" si="668"/>
        <v>LW3013060Drewnopodobne</v>
      </c>
      <c r="B1549" s="217" t="s">
        <v>1742</v>
      </c>
      <c r="C1549" s="168" t="s">
        <v>432</v>
      </c>
      <c r="D1549" s="204">
        <v>130</v>
      </c>
      <c r="E1549" s="182">
        <v>60</v>
      </c>
      <c r="F1549" s="219" t="s">
        <v>23</v>
      </c>
      <c r="G1549" s="206" t="str">
        <f t="shared" si="669"/>
        <v>50,69</v>
      </c>
      <c r="H1549" s="206" t="str">
        <f t="shared" si="670"/>
        <v>50,69</v>
      </c>
      <c r="I1549" s="206">
        <f t="shared" si="677"/>
        <v>53.69</v>
      </c>
      <c r="J1549" s="216"/>
      <c r="K1549" s="207">
        <f t="shared" si="671"/>
        <v>1023.5</v>
      </c>
      <c r="L1549" s="214">
        <f t="shared" si="672"/>
        <v>1024</v>
      </c>
      <c r="M1549" s="209">
        <v>1</v>
      </c>
      <c r="N1549" s="210">
        <v>60</v>
      </c>
      <c r="O1549" s="211">
        <f t="shared" si="673"/>
        <v>1084</v>
      </c>
      <c r="P1549" s="212">
        <f t="shared" si="674"/>
        <v>1084</v>
      </c>
      <c r="Q1549" s="180"/>
      <c r="R1549" s="180"/>
      <c r="S1549" s="184">
        <v>16</v>
      </c>
      <c r="T1549" s="184">
        <v>25</v>
      </c>
      <c r="U1549" s="184">
        <f t="shared" si="675"/>
        <v>124</v>
      </c>
      <c r="V1549" s="204">
        <f t="shared" si="676"/>
        <v>165</v>
      </c>
    </row>
    <row r="1550" spans="1:22" ht="13.5" customHeight="1">
      <c r="A1550" s="180" t="str">
        <f t="shared" si="668"/>
        <v>LW3113060Drewnopodobne</v>
      </c>
      <c r="B1550" s="217" t="s">
        <v>1743</v>
      </c>
      <c r="C1550" s="168" t="s">
        <v>432</v>
      </c>
      <c r="D1550" s="204">
        <v>130</v>
      </c>
      <c r="E1550" s="182">
        <v>60</v>
      </c>
      <c r="F1550" s="219" t="s">
        <v>3267</v>
      </c>
      <c r="G1550" s="206" t="str">
        <f t="shared" si="669"/>
        <v>52,01</v>
      </c>
      <c r="H1550" s="206" t="str">
        <f t="shared" si="670"/>
        <v>52,01</v>
      </c>
      <c r="I1550" s="206">
        <f t="shared" si="677"/>
        <v>55.01</v>
      </c>
      <c r="J1550" s="182"/>
      <c r="K1550" s="207">
        <f t="shared" si="671"/>
        <v>990.5</v>
      </c>
      <c r="L1550" s="214">
        <f t="shared" si="672"/>
        <v>991</v>
      </c>
      <c r="M1550" s="209">
        <v>1</v>
      </c>
      <c r="N1550" s="210">
        <v>60</v>
      </c>
      <c r="O1550" s="211">
        <f t="shared" si="673"/>
        <v>1051</v>
      </c>
      <c r="P1550" s="212">
        <f t="shared" si="674"/>
        <v>1051</v>
      </c>
      <c r="Q1550" s="180"/>
      <c r="R1550" s="180"/>
      <c r="S1550" s="184">
        <v>16</v>
      </c>
      <c r="T1550" s="184">
        <v>25</v>
      </c>
      <c r="U1550" s="184">
        <f t="shared" si="675"/>
        <v>124</v>
      </c>
      <c r="V1550" s="204">
        <f t="shared" si="676"/>
        <v>165</v>
      </c>
    </row>
    <row r="1551" spans="1:22" ht="12">
      <c r="A1551" s="180" t="str">
        <f t="shared" si="668"/>
        <v>LW3213060Drewnopodobne</v>
      </c>
      <c r="B1551" s="217" t="s">
        <v>1744</v>
      </c>
      <c r="C1551" s="168" t="s">
        <v>432</v>
      </c>
      <c r="D1551" s="204">
        <v>130</v>
      </c>
      <c r="E1551" s="182">
        <v>60</v>
      </c>
      <c r="F1551" s="219" t="s">
        <v>3268</v>
      </c>
      <c r="G1551" s="206" t="str">
        <f t="shared" si="669"/>
        <v>54,98</v>
      </c>
      <c r="H1551" s="206" t="str">
        <f t="shared" si="670"/>
        <v>54,98</v>
      </c>
      <c r="I1551" s="206">
        <f t="shared" si="677"/>
        <v>57.98</v>
      </c>
      <c r="J1551" s="216"/>
      <c r="K1551" s="207">
        <f t="shared" si="671"/>
        <v>1133.5</v>
      </c>
      <c r="L1551" s="214">
        <f t="shared" si="672"/>
        <v>1134</v>
      </c>
      <c r="M1551" s="209">
        <v>1</v>
      </c>
      <c r="N1551" s="210">
        <v>60</v>
      </c>
      <c r="O1551" s="211">
        <f t="shared" si="673"/>
        <v>1194</v>
      </c>
      <c r="P1551" s="212">
        <f t="shared" si="674"/>
        <v>1194</v>
      </c>
      <c r="Q1551" s="180"/>
      <c r="R1551" s="180"/>
      <c r="S1551" s="184">
        <v>16</v>
      </c>
      <c r="T1551" s="184">
        <v>25</v>
      </c>
      <c r="U1551" s="184">
        <f t="shared" si="675"/>
        <v>124</v>
      </c>
      <c r="V1551" s="204">
        <f t="shared" si="676"/>
        <v>165</v>
      </c>
    </row>
    <row r="1552" spans="1:22" ht="12">
      <c r="A1552" s="180" t="str">
        <f t="shared" si="668"/>
        <v>LW3313060Drewnopodobne</v>
      </c>
      <c r="B1552" s="217" t="s">
        <v>1745</v>
      </c>
      <c r="C1552" s="168" t="s">
        <v>432</v>
      </c>
      <c r="D1552" s="204">
        <v>130</v>
      </c>
      <c r="E1552" s="182">
        <v>60</v>
      </c>
      <c r="F1552" s="219" t="s">
        <v>3269</v>
      </c>
      <c r="G1552" s="206" t="str">
        <f t="shared" si="669"/>
        <v>56,36</v>
      </c>
      <c r="H1552" s="206" t="str">
        <f t="shared" si="670"/>
        <v>56,36</v>
      </c>
      <c r="I1552" s="206">
        <f t="shared" si="677"/>
        <v>59.36</v>
      </c>
      <c r="J1552" s="216"/>
      <c r="K1552" s="207">
        <f t="shared" si="671"/>
        <v>973</v>
      </c>
      <c r="L1552" s="214">
        <f t="shared" si="672"/>
        <v>973</v>
      </c>
      <c r="M1552" s="209">
        <v>1</v>
      </c>
      <c r="N1552" s="210">
        <v>60</v>
      </c>
      <c r="O1552" s="211">
        <f t="shared" si="673"/>
        <v>1033</v>
      </c>
      <c r="P1552" s="212">
        <f t="shared" si="674"/>
        <v>1033</v>
      </c>
      <c r="Q1552" s="180"/>
      <c r="R1552" s="180"/>
      <c r="S1552" s="184">
        <v>16</v>
      </c>
      <c r="T1552" s="184">
        <v>25</v>
      </c>
      <c r="U1552" s="184">
        <f t="shared" si="675"/>
        <v>124</v>
      </c>
      <c r="V1552" s="204">
        <f t="shared" si="676"/>
        <v>165</v>
      </c>
    </row>
    <row r="1553" spans="1:35" ht="12">
      <c r="A1553" s="180" t="str">
        <f t="shared" si="668"/>
        <v>LW3413060Drewnopodobne</v>
      </c>
      <c r="B1553" s="217" t="s">
        <v>1746</v>
      </c>
      <c r="C1553" s="168" t="s">
        <v>432</v>
      </c>
      <c r="D1553" s="204">
        <v>130</v>
      </c>
      <c r="E1553" s="182">
        <v>60</v>
      </c>
      <c r="F1553" s="219" t="s">
        <v>3270</v>
      </c>
      <c r="G1553" s="206" t="str">
        <f t="shared" si="669"/>
        <v>55,4</v>
      </c>
      <c r="H1553" s="206" t="str">
        <f t="shared" si="670"/>
        <v>55,4</v>
      </c>
      <c r="I1553" s="206">
        <f t="shared" si="677"/>
        <v>58.4</v>
      </c>
      <c r="J1553" s="216"/>
      <c r="K1553" s="207">
        <f t="shared" si="671"/>
        <v>1140.5</v>
      </c>
      <c r="L1553" s="214">
        <f t="shared" si="672"/>
        <v>1141</v>
      </c>
      <c r="M1553" s="209">
        <v>1</v>
      </c>
      <c r="N1553" s="210">
        <v>60</v>
      </c>
      <c r="O1553" s="211">
        <f t="shared" si="673"/>
        <v>1201</v>
      </c>
      <c r="P1553" s="212">
        <f t="shared" si="674"/>
        <v>1201</v>
      </c>
      <c r="Q1553" s="180"/>
      <c r="R1553" s="180"/>
      <c r="S1553" s="184">
        <v>16</v>
      </c>
      <c r="T1553" s="184">
        <v>25</v>
      </c>
      <c r="U1553" s="184">
        <f t="shared" si="675"/>
        <v>124</v>
      </c>
      <c r="V1553" s="204">
        <f t="shared" si="676"/>
        <v>165</v>
      </c>
    </row>
    <row r="1554" spans="1:35" ht="12">
      <c r="A1554" s="180" t="str">
        <f t="shared" si="668"/>
        <v>LW3513060Drewnopodobne</v>
      </c>
      <c r="B1554" s="217" t="s">
        <v>1747</v>
      </c>
      <c r="C1554" s="168" t="s">
        <v>432</v>
      </c>
      <c r="D1554" s="204">
        <v>130</v>
      </c>
      <c r="E1554" s="182">
        <v>60</v>
      </c>
      <c r="F1554" s="219" t="s">
        <v>2771</v>
      </c>
      <c r="G1554" s="206" t="str">
        <f t="shared" si="669"/>
        <v>47,03</v>
      </c>
      <c r="H1554" s="206" t="str">
        <f t="shared" si="670"/>
        <v>47,03</v>
      </c>
      <c r="I1554" s="206">
        <f t="shared" si="677"/>
        <v>50.03</v>
      </c>
      <c r="J1554" s="216"/>
      <c r="K1554" s="207">
        <f t="shared" si="671"/>
        <v>768.5</v>
      </c>
      <c r="L1554" s="214">
        <f t="shared" si="672"/>
        <v>769</v>
      </c>
      <c r="M1554" s="209">
        <v>1</v>
      </c>
      <c r="N1554" s="210">
        <v>60</v>
      </c>
      <c r="O1554" s="211">
        <f t="shared" si="673"/>
        <v>829</v>
      </c>
      <c r="P1554" s="212">
        <f t="shared" si="674"/>
        <v>829</v>
      </c>
      <c r="Q1554" s="180"/>
      <c r="R1554" s="180"/>
      <c r="S1554" s="184">
        <v>16</v>
      </c>
      <c r="T1554" s="184">
        <v>25</v>
      </c>
      <c r="U1554" s="184">
        <f t="shared" si="675"/>
        <v>124</v>
      </c>
      <c r="V1554" s="204">
        <f t="shared" si="676"/>
        <v>165</v>
      </c>
    </row>
    <row r="1555" spans="1:35" ht="12">
      <c r="A1555" s="180" t="str">
        <f t="shared" si="668"/>
        <v>LW3613060Drewnopodobne</v>
      </c>
      <c r="B1555" s="217" t="s">
        <v>1748</v>
      </c>
      <c r="C1555" s="168" t="s">
        <v>432</v>
      </c>
      <c r="D1555" s="204">
        <v>130</v>
      </c>
      <c r="E1555" s="182">
        <v>60</v>
      </c>
      <c r="F1555" s="219" t="s">
        <v>3271</v>
      </c>
      <c r="G1555" s="206" t="str">
        <f t="shared" si="669"/>
        <v>50</v>
      </c>
      <c r="H1555" s="206" t="str">
        <f t="shared" si="670"/>
        <v>50</v>
      </c>
      <c r="I1555" s="206">
        <f t="shared" si="677"/>
        <v>53</v>
      </c>
      <c r="J1555" s="216"/>
      <c r="K1555" s="207">
        <f t="shared" si="671"/>
        <v>911.5</v>
      </c>
      <c r="L1555" s="214">
        <f t="shared" si="672"/>
        <v>912</v>
      </c>
      <c r="M1555" s="209">
        <v>1</v>
      </c>
      <c r="N1555" s="210">
        <v>60</v>
      </c>
      <c r="O1555" s="211">
        <f t="shared" si="673"/>
        <v>972</v>
      </c>
      <c r="P1555" s="212">
        <f t="shared" si="674"/>
        <v>972</v>
      </c>
      <c r="Q1555" s="180"/>
      <c r="R1555" s="180"/>
      <c r="S1555" s="184">
        <v>16</v>
      </c>
      <c r="T1555" s="184">
        <v>25</v>
      </c>
      <c r="U1555" s="184">
        <f t="shared" si="675"/>
        <v>124</v>
      </c>
      <c r="V1555" s="204">
        <f t="shared" si="676"/>
        <v>165</v>
      </c>
    </row>
    <row r="1556" spans="1:35" ht="12">
      <c r="A1556" s="180" t="str">
        <f t="shared" si="668"/>
        <v>LW3713060Drewnopodobne</v>
      </c>
      <c r="B1556" s="217" t="s">
        <v>1907</v>
      </c>
      <c r="C1556" s="168" t="s">
        <v>432</v>
      </c>
      <c r="D1556" s="204">
        <v>130</v>
      </c>
      <c r="E1556" s="182">
        <v>60</v>
      </c>
      <c r="F1556" s="219" t="s">
        <v>2950</v>
      </c>
      <c r="G1556" s="206" t="str">
        <f t="shared" si="669"/>
        <v>46,8</v>
      </c>
      <c r="H1556" s="206" t="str">
        <f t="shared" si="670"/>
        <v>46,8</v>
      </c>
      <c r="I1556" s="206">
        <f t="shared" si="677"/>
        <v>49.8</v>
      </c>
      <c r="J1556" s="216"/>
      <c r="K1556" s="207">
        <f t="shared" si="671"/>
        <v>703</v>
      </c>
      <c r="L1556" s="214">
        <f t="shared" si="672"/>
        <v>703</v>
      </c>
      <c r="M1556" s="209">
        <v>1</v>
      </c>
      <c r="N1556" s="210">
        <v>60</v>
      </c>
      <c r="O1556" s="211">
        <f t="shared" si="673"/>
        <v>763</v>
      </c>
      <c r="P1556" s="212">
        <f t="shared" si="674"/>
        <v>763</v>
      </c>
      <c r="Q1556" s="180"/>
      <c r="R1556" s="180"/>
      <c r="S1556" s="184">
        <v>16</v>
      </c>
      <c r="T1556" s="184">
        <v>25</v>
      </c>
      <c r="U1556" s="184">
        <f t="shared" si="675"/>
        <v>79</v>
      </c>
      <c r="V1556" s="204">
        <f t="shared" si="676"/>
        <v>120</v>
      </c>
    </row>
    <row r="1557" spans="1:35" s="199" customFormat="1" ht="12">
      <c r="A1557" s="180" t="str">
        <f t="shared" si="668"/>
        <v>LW3813060Drewnopodobne</v>
      </c>
      <c r="B1557" s="217" t="s">
        <v>1978</v>
      </c>
      <c r="C1557" s="168" t="s">
        <v>432</v>
      </c>
      <c r="D1557" s="204">
        <v>130</v>
      </c>
      <c r="E1557" s="182">
        <v>60</v>
      </c>
      <c r="F1557" s="219" t="s">
        <v>3272</v>
      </c>
      <c r="G1557" s="206" t="str">
        <f t="shared" si="669"/>
        <v>47,43</v>
      </c>
      <c r="H1557" s="206" t="str">
        <f t="shared" si="670"/>
        <v>47,43</v>
      </c>
      <c r="I1557" s="206">
        <f t="shared" si="677"/>
        <v>50.43</v>
      </c>
      <c r="J1557" s="216"/>
      <c r="K1557" s="207">
        <f t="shared" si="671"/>
        <v>832.5</v>
      </c>
      <c r="L1557" s="214">
        <f t="shared" si="672"/>
        <v>833</v>
      </c>
      <c r="M1557" s="209">
        <v>1</v>
      </c>
      <c r="N1557" s="210">
        <v>60</v>
      </c>
      <c r="O1557" s="211">
        <f t="shared" si="673"/>
        <v>893</v>
      </c>
      <c r="P1557" s="212">
        <f t="shared" si="674"/>
        <v>893</v>
      </c>
      <c r="Q1557" s="180"/>
      <c r="R1557" s="180"/>
      <c r="S1557" s="184">
        <v>16</v>
      </c>
      <c r="T1557" s="184">
        <v>25</v>
      </c>
      <c r="U1557" s="184">
        <f t="shared" si="675"/>
        <v>124</v>
      </c>
      <c r="V1557" s="204">
        <f t="shared" si="676"/>
        <v>165</v>
      </c>
    </row>
    <row r="1558" spans="1:35" ht="12">
      <c r="A1558" s="221" t="str">
        <f t="shared" ref="A1558:A1594" si="678">CONCATENATE(B1558,D1558,E1558,C1558)</f>
        <v>LW duble 1 13070Podstawowy</v>
      </c>
      <c r="B1558" s="203" t="s">
        <v>90</v>
      </c>
      <c r="C1558" s="168" t="s">
        <v>431</v>
      </c>
      <c r="D1558" s="204">
        <v>130</v>
      </c>
      <c r="E1558" s="182">
        <v>70</v>
      </c>
      <c r="F1558" s="219" t="s">
        <v>1773</v>
      </c>
      <c r="G1558" s="206" t="str">
        <f t="shared" ref="G1558:G1594" si="679">LEFT(F1558,FIND("kg",F1558)-2)</f>
        <v>55,23</v>
      </c>
      <c r="H1558" s="206" t="str">
        <f t="shared" ref="H1558:H1594" si="680">MID(G1558,1,5)</f>
        <v>55,23</v>
      </c>
      <c r="I1558" s="206">
        <f t="shared" ref="I1558:I1594" si="681">H1558+3</f>
        <v>58.23</v>
      </c>
      <c r="J1558" s="219" t="s">
        <v>1816</v>
      </c>
      <c r="K1558" s="207" t="str">
        <f t="shared" ref="K1558:K1594" si="682">LEFT(J1558,FIND("zł",J1558)-2)</f>
        <v>777,72</v>
      </c>
      <c r="L1558" s="208">
        <f t="shared" ref="L1558:L1594" si="683">ROUNDUP(K1558,0)</f>
        <v>778</v>
      </c>
      <c r="M1558" s="209">
        <v>1.25</v>
      </c>
      <c r="N1558" s="210">
        <v>60</v>
      </c>
      <c r="O1558" s="211">
        <f t="shared" ref="O1558:O1594" si="684">L1558*M1558+N1558</f>
        <v>1032.5</v>
      </c>
      <c r="P1558" s="212">
        <f>INT(O1558)</f>
        <v>1032</v>
      </c>
      <c r="Q1558" s="180"/>
      <c r="R1558" s="180"/>
      <c r="S1558" s="184">
        <v>16</v>
      </c>
      <c r="T1558" s="184">
        <v>14</v>
      </c>
      <c r="U1558" s="184">
        <f t="shared" ref="U1558:U1594" si="685">IF(I1558&lt;=$AA$6,$AB$5,IF(I1558&lt;=$AA$16,$AB$7,IF(I1558&lt;=$AA$18,$AB$17,IF(I1558&lt;=$AA$20,AB$19,$AB$21))))</f>
        <v>124</v>
      </c>
      <c r="V1558" s="204">
        <f t="shared" ref="V1558:V1594" si="686">SUM(S1558:U1558)</f>
        <v>154</v>
      </c>
      <c r="Y1558" s="199"/>
      <c r="Z1558" s="199"/>
      <c r="AA1558" s="201"/>
      <c r="AB1558" s="202"/>
      <c r="AC1558" s="199"/>
      <c r="AD1558" s="202"/>
      <c r="AE1558" s="199"/>
      <c r="AF1558" s="199"/>
      <c r="AG1558" s="199"/>
      <c r="AH1558" s="199"/>
      <c r="AI1558" s="199"/>
    </row>
    <row r="1559" spans="1:35" ht="12">
      <c r="A1559" s="180" t="str">
        <f t="shared" si="678"/>
        <v>LW duble 213070Podstawowy</v>
      </c>
      <c r="B1559" s="203" t="s">
        <v>1749</v>
      </c>
      <c r="C1559" s="168" t="s">
        <v>431</v>
      </c>
      <c r="D1559" s="204">
        <v>130</v>
      </c>
      <c r="E1559" s="182">
        <v>70</v>
      </c>
      <c r="F1559" s="219" t="s">
        <v>1774</v>
      </c>
      <c r="G1559" s="206" t="str">
        <f t="shared" si="679"/>
        <v>50,62</v>
      </c>
      <c r="H1559" s="206" t="str">
        <f t="shared" si="680"/>
        <v>50,62</v>
      </c>
      <c r="I1559" s="206">
        <f t="shared" si="681"/>
        <v>53.62</v>
      </c>
      <c r="J1559" s="219" t="s">
        <v>1817</v>
      </c>
      <c r="K1559" s="207" t="str">
        <f t="shared" si="682"/>
        <v>862,96</v>
      </c>
      <c r="L1559" s="208">
        <f t="shared" si="683"/>
        <v>863</v>
      </c>
      <c r="M1559" s="209">
        <v>1</v>
      </c>
      <c r="N1559" s="210">
        <v>60</v>
      </c>
      <c r="O1559" s="211">
        <f t="shared" si="684"/>
        <v>923</v>
      </c>
      <c r="P1559" s="212">
        <f t="shared" ref="P1559:P1594" si="687">INT(O1559)</f>
        <v>923</v>
      </c>
      <c r="Q1559" s="180"/>
      <c r="R1559" s="180"/>
      <c r="S1559" s="184">
        <v>16</v>
      </c>
      <c r="T1559" s="184">
        <v>14</v>
      </c>
      <c r="U1559" s="184">
        <f t="shared" si="685"/>
        <v>124</v>
      </c>
      <c r="V1559" s="204">
        <f t="shared" si="686"/>
        <v>154</v>
      </c>
      <c r="Y1559" s="199"/>
      <c r="Z1559" s="199"/>
      <c r="AA1559" s="201"/>
      <c r="AB1559" s="202"/>
      <c r="AC1559" s="199"/>
      <c r="AD1559" s="199"/>
      <c r="AE1559" s="199"/>
      <c r="AF1559" s="199"/>
      <c r="AG1559" s="199"/>
      <c r="AH1559" s="199"/>
      <c r="AI1559" s="199"/>
    </row>
    <row r="1560" spans="1:35" ht="12">
      <c r="A1560" s="180" t="str">
        <f t="shared" si="678"/>
        <v>LW duble 313070Podstawowy</v>
      </c>
      <c r="B1560" s="203" t="s">
        <v>1750</v>
      </c>
      <c r="C1560" s="168" t="s">
        <v>431</v>
      </c>
      <c r="D1560" s="204">
        <v>130</v>
      </c>
      <c r="E1560" s="182">
        <v>70</v>
      </c>
      <c r="F1560" s="219" t="s">
        <v>1775</v>
      </c>
      <c r="G1560" s="206" t="str">
        <f t="shared" si="679"/>
        <v>59,87</v>
      </c>
      <c r="H1560" s="206" t="str">
        <f t="shared" si="680"/>
        <v>59,87</v>
      </c>
      <c r="I1560" s="206">
        <f t="shared" si="681"/>
        <v>62.87</v>
      </c>
      <c r="J1560" s="219" t="s">
        <v>1818</v>
      </c>
      <c r="K1560" s="207" t="str">
        <f t="shared" si="682"/>
        <v>1095,25</v>
      </c>
      <c r="L1560" s="208">
        <f t="shared" si="683"/>
        <v>1096</v>
      </c>
      <c r="M1560" s="209">
        <v>1</v>
      </c>
      <c r="N1560" s="210">
        <v>60</v>
      </c>
      <c r="O1560" s="211">
        <f t="shared" si="684"/>
        <v>1156</v>
      </c>
      <c r="P1560" s="212">
        <f t="shared" si="687"/>
        <v>1156</v>
      </c>
      <c r="Q1560" s="180"/>
      <c r="R1560" s="180"/>
      <c r="S1560" s="184">
        <v>16</v>
      </c>
      <c r="T1560" s="184">
        <v>25</v>
      </c>
      <c r="U1560" s="184">
        <f t="shared" si="685"/>
        <v>124</v>
      </c>
      <c r="V1560" s="204">
        <f t="shared" si="686"/>
        <v>165</v>
      </c>
      <c r="Y1560" s="199"/>
      <c r="Z1560" s="199"/>
      <c r="AA1560" s="201"/>
      <c r="AB1560" s="202"/>
      <c r="AC1560" s="199"/>
      <c r="AD1560" s="199"/>
      <c r="AE1560" s="199"/>
      <c r="AF1560" s="199"/>
      <c r="AG1560" s="199"/>
      <c r="AH1560" s="199"/>
      <c r="AI1560" s="199"/>
    </row>
    <row r="1561" spans="1:35" ht="12">
      <c r="A1561" s="180" t="str">
        <f t="shared" si="678"/>
        <v>LW1 13070Podstawowy</v>
      </c>
      <c r="B1561" s="203" t="s">
        <v>93</v>
      </c>
      <c r="C1561" s="168" t="s">
        <v>431</v>
      </c>
      <c r="D1561" s="204">
        <v>130</v>
      </c>
      <c r="E1561" s="182">
        <v>70</v>
      </c>
      <c r="F1561" s="219" t="s">
        <v>1776</v>
      </c>
      <c r="G1561" s="206" t="str">
        <f t="shared" si="679"/>
        <v>40,58</v>
      </c>
      <c r="H1561" s="206" t="str">
        <f t="shared" si="680"/>
        <v>40,58</v>
      </c>
      <c r="I1561" s="206">
        <f t="shared" si="681"/>
        <v>43.58</v>
      </c>
      <c r="J1561" s="219" t="s">
        <v>1819</v>
      </c>
      <c r="K1561" s="207" t="str">
        <f t="shared" si="682"/>
        <v>511,47</v>
      </c>
      <c r="L1561" s="208">
        <f t="shared" si="683"/>
        <v>512</v>
      </c>
      <c r="M1561" s="209">
        <v>1</v>
      </c>
      <c r="N1561" s="210">
        <v>60</v>
      </c>
      <c r="O1561" s="211">
        <f t="shared" si="684"/>
        <v>572</v>
      </c>
      <c r="P1561" s="212">
        <f t="shared" si="687"/>
        <v>572</v>
      </c>
      <c r="Q1561" s="180"/>
      <c r="R1561" s="180"/>
      <c r="S1561" s="184">
        <v>16</v>
      </c>
      <c r="T1561" s="184">
        <v>25</v>
      </c>
      <c r="U1561" s="184">
        <f t="shared" si="685"/>
        <v>79</v>
      </c>
      <c r="V1561" s="204">
        <f t="shared" si="686"/>
        <v>120</v>
      </c>
      <c r="Y1561" s="199"/>
      <c r="Z1561" s="199"/>
      <c r="AA1561" s="201"/>
      <c r="AB1561" s="202"/>
      <c r="AC1561" s="199"/>
      <c r="AD1561" s="199"/>
      <c r="AE1561" s="199"/>
      <c r="AF1561" s="199"/>
      <c r="AG1561" s="199"/>
      <c r="AH1561" s="199"/>
      <c r="AI1561" s="199"/>
    </row>
    <row r="1562" spans="1:35" ht="12">
      <c r="A1562" s="180" t="str">
        <f t="shared" si="678"/>
        <v>LW2 13070Podstawowy</v>
      </c>
      <c r="B1562" s="203" t="s">
        <v>104</v>
      </c>
      <c r="C1562" s="168" t="s">
        <v>431</v>
      </c>
      <c r="D1562" s="204">
        <v>130</v>
      </c>
      <c r="E1562" s="182">
        <v>70</v>
      </c>
      <c r="F1562" s="219" t="s">
        <v>1777</v>
      </c>
      <c r="G1562" s="206" t="str">
        <f t="shared" si="679"/>
        <v>42,06</v>
      </c>
      <c r="H1562" s="206" t="str">
        <f t="shared" si="680"/>
        <v>42,06</v>
      </c>
      <c r="I1562" s="206">
        <f t="shared" si="681"/>
        <v>45.06</v>
      </c>
      <c r="J1562" s="219" t="s">
        <v>1820</v>
      </c>
      <c r="K1562" s="207" t="str">
        <f t="shared" si="682"/>
        <v>559,42</v>
      </c>
      <c r="L1562" s="208">
        <f t="shared" si="683"/>
        <v>560</v>
      </c>
      <c r="M1562" s="209">
        <v>1</v>
      </c>
      <c r="N1562" s="210">
        <v>60</v>
      </c>
      <c r="O1562" s="211">
        <f t="shared" si="684"/>
        <v>620</v>
      </c>
      <c r="P1562" s="212">
        <f t="shared" si="687"/>
        <v>620</v>
      </c>
      <c r="Q1562" s="180"/>
      <c r="R1562" s="180"/>
      <c r="S1562" s="184">
        <v>16</v>
      </c>
      <c r="T1562" s="184">
        <v>25</v>
      </c>
      <c r="U1562" s="184">
        <f t="shared" si="685"/>
        <v>79</v>
      </c>
      <c r="V1562" s="204">
        <f t="shared" si="686"/>
        <v>120</v>
      </c>
      <c r="Y1562" s="199"/>
      <c r="Z1562" s="199"/>
      <c r="AA1562" s="199"/>
      <c r="AB1562" s="199"/>
      <c r="AC1562" s="199"/>
      <c r="AD1562" s="199"/>
      <c r="AE1562" s="199"/>
      <c r="AF1562" s="199"/>
      <c r="AG1562" s="199"/>
      <c r="AH1562" s="199"/>
      <c r="AI1562" s="199"/>
    </row>
    <row r="1563" spans="1:35" ht="12">
      <c r="A1563" s="180" t="str">
        <f t="shared" si="678"/>
        <v>LW3 13070Podstawowy</v>
      </c>
      <c r="B1563" s="203" t="s">
        <v>106</v>
      </c>
      <c r="C1563" s="168" t="s">
        <v>431</v>
      </c>
      <c r="D1563" s="204">
        <v>130</v>
      </c>
      <c r="E1563" s="182">
        <v>70</v>
      </c>
      <c r="F1563" s="219" t="s">
        <v>1778</v>
      </c>
      <c r="G1563" s="206" t="str">
        <f t="shared" si="679"/>
        <v>44,14</v>
      </c>
      <c r="H1563" s="206" t="str">
        <f t="shared" si="680"/>
        <v>44,14</v>
      </c>
      <c r="I1563" s="206">
        <f t="shared" si="681"/>
        <v>47.14</v>
      </c>
      <c r="J1563" s="219" t="s">
        <v>1821</v>
      </c>
      <c r="K1563" s="207" t="str">
        <f t="shared" si="682"/>
        <v>583,64</v>
      </c>
      <c r="L1563" s="208">
        <f t="shared" si="683"/>
        <v>584</v>
      </c>
      <c r="M1563" s="209">
        <v>1.08</v>
      </c>
      <c r="N1563" s="210">
        <v>60</v>
      </c>
      <c r="O1563" s="211">
        <f t="shared" si="684"/>
        <v>690.72</v>
      </c>
      <c r="P1563" s="212">
        <f t="shared" si="687"/>
        <v>690</v>
      </c>
      <c r="Q1563" s="180"/>
      <c r="R1563" s="180"/>
      <c r="S1563" s="184">
        <v>16</v>
      </c>
      <c r="T1563" s="184">
        <v>25</v>
      </c>
      <c r="U1563" s="184">
        <f t="shared" si="685"/>
        <v>79</v>
      </c>
      <c r="V1563" s="204">
        <f t="shared" si="686"/>
        <v>120</v>
      </c>
      <c r="Y1563" s="199"/>
      <c r="Z1563" s="199"/>
      <c r="AA1563" s="199"/>
      <c r="AB1563" s="199"/>
      <c r="AC1563" s="199"/>
      <c r="AD1563" s="199"/>
      <c r="AE1563" s="199"/>
      <c r="AF1563" s="199"/>
      <c r="AG1563" s="199"/>
      <c r="AH1563" s="199"/>
      <c r="AI1563" s="199"/>
    </row>
    <row r="1564" spans="1:35" ht="12">
      <c r="A1564" s="180" t="str">
        <f t="shared" si="678"/>
        <v>LW4 13070Podstawowy</v>
      </c>
      <c r="B1564" s="203" t="s">
        <v>107</v>
      </c>
      <c r="C1564" s="168" t="s">
        <v>431</v>
      </c>
      <c r="D1564" s="204">
        <v>130</v>
      </c>
      <c r="E1564" s="182">
        <v>70</v>
      </c>
      <c r="F1564" s="219" t="s">
        <v>60</v>
      </c>
      <c r="G1564" s="206" t="str">
        <f t="shared" si="679"/>
        <v>48,43</v>
      </c>
      <c r="H1564" s="206" t="str">
        <f t="shared" si="680"/>
        <v>48,43</v>
      </c>
      <c r="I1564" s="206">
        <f t="shared" si="681"/>
        <v>51.43</v>
      </c>
      <c r="J1564" s="219" t="s">
        <v>1822</v>
      </c>
      <c r="K1564" s="207" t="str">
        <f t="shared" si="682"/>
        <v>662,97</v>
      </c>
      <c r="L1564" s="208">
        <f t="shared" si="683"/>
        <v>663</v>
      </c>
      <c r="M1564" s="209">
        <v>1</v>
      </c>
      <c r="N1564" s="210">
        <v>60</v>
      </c>
      <c r="O1564" s="211">
        <f t="shared" si="684"/>
        <v>723</v>
      </c>
      <c r="P1564" s="212">
        <f t="shared" si="687"/>
        <v>723</v>
      </c>
      <c r="Q1564" s="180"/>
      <c r="R1564" s="180"/>
      <c r="S1564" s="184">
        <v>16</v>
      </c>
      <c r="T1564" s="184">
        <v>25</v>
      </c>
      <c r="U1564" s="184">
        <f t="shared" si="685"/>
        <v>124</v>
      </c>
      <c r="V1564" s="204">
        <f t="shared" si="686"/>
        <v>165</v>
      </c>
      <c r="Y1564" s="199"/>
      <c r="Z1564" s="199"/>
      <c r="AA1564" s="199"/>
      <c r="AB1564" s="199"/>
      <c r="AC1564" s="199"/>
      <c r="AD1564" s="199"/>
      <c r="AE1564" s="199"/>
      <c r="AF1564" s="199"/>
      <c r="AG1564" s="199"/>
      <c r="AH1564" s="199"/>
      <c r="AI1564" s="199"/>
    </row>
    <row r="1565" spans="1:35" ht="12">
      <c r="A1565" s="180" t="str">
        <f t="shared" si="678"/>
        <v>LW5 13070Podstawowy</v>
      </c>
      <c r="B1565" s="203" t="s">
        <v>108</v>
      </c>
      <c r="C1565" s="168" t="s">
        <v>431</v>
      </c>
      <c r="D1565" s="204">
        <v>130</v>
      </c>
      <c r="E1565" s="182">
        <v>70</v>
      </c>
      <c r="F1565" s="219" t="s">
        <v>1779</v>
      </c>
      <c r="G1565" s="206" t="str">
        <f t="shared" si="679"/>
        <v>49,05</v>
      </c>
      <c r="H1565" s="206" t="str">
        <f t="shared" si="680"/>
        <v>49,05</v>
      </c>
      <c r="I1565" s="206">
        <f t="shared" si="681"/>
        <v>52.05</v>
      </c>
      <c r="J1565" s="219" t="s">
        <v>1823</v>
      </c>
      <c r="K1565" s="207" t="str">
        <f t="shared" si="682"/>
        <v>694,59</v>
      </c>
      <c r="L1565" s="208">
        <f t="shared" si="683"/>
        <v>695</v>
      </c>
      <c r="M1565" s="209">
        <v>1</v>
      </c>
      <c r="N1565" s="210">
        <v>60</v>
      </c>
      <c r="O1565" s="211">
        <f t="shared" si="684"/>
        <v>755</v>
      </c>
      <c r="P1565" s="212">
        <f t="shared" si="687"/>
        <v>755</v>
      </c>
      <c r="Q1565" s="180"/>
      <c r="R1565" s="180"/>
      <c r="S1565" s="184">
        <v>16</v>
      </c>
      <c r="T1565" s="184">
        <v>25</v>
      </c>
      <c r="U1565" s="184">
        <f t="shared" si="685"/>
        <v>124</v>
      </c>
      <c r="V1565" s="204">
        <f t="shared" si="686"/>
        <v>165</v>
      </c>
      <c r="Y1565" s="199"/>
      <c r="Z1565" s="199"/>
      <c r="AA1565" s="199"/>
      <c r="AB1565" s="199"/>
      <c r="AC1565" s="199"/>
      <c r="AD1565" s="199"/>
      <c r="AE1565" s="199"/>
      <c r="AF1565" s="199"/>
      <c r="AG1565" s="199"/>
      <c r="AH1565" s="199"/>
      <c r="AI1565" s="199"/>
    </row>
    <row r="1566" spans="1:35" ht="12">
      <c r="A1566" s="180" t="str">
        <f t="shared" si="678"/>
        <v>LW6 13070Podstawowy</v>
      </c>
      <c r="B1566" s="203" t="s">
        <v>109</v>
      </c>
      <c r="C1566" s="168" t="s">
        <v>431</v>
      </c>
      <c r="D1566" s="204">
        <v>130</v>
      </c>
      <c r="E1566" s="182">
        <v>70</v>
      </c>
      <c r="F1566" s="219" t="s">
        <v>1780</v>
      </c>
      <c r="G1566" s="206" t="str">
        <f t="shared" si="679"/>
        <v>51,87</v>
      </c>
      <c r="H1566" s="206" t="str">
        <f t="shared" si="680"/>
        <v>51,87</v>
      </c>
      <c r="I1566" s="206">
        <f t="shared" si="681"/>
        <v>54.87</v>
      </c>
      <c r="J1566" s="219" t="s">
        <v>1824</v>
      </c>
      <c r="K1566" s="207" t="str">
        <f t="shared" si="682"/>
        <v>756,62</v>
      </c>
      <c r="L1566" s="208">
        <f t="shared" si="683"/>
        <v>757</v>
      </c>
      <c r="M1566" s="209">
        <v>1</v>
      </c>
      <c r="N1566" s="210">
        <v>60</v>
      </c>
      <c r="O1566" s="211">
        <f t="shared" si="684"/>
        <v>817</v>
      </c>
      <c r="P1566" s="212">
        <f t="shared" si="687"/>
        <v>817</v>
      </c>
      <c r="Q1566" s="180"/>
      <c r="R1566" s="180"/>
      <c r="S1566" s="184">
        <v>16</v>
      </c>
      <c r="T1566" s="184">
        <v>25</v>
      </c>
      <c r="U1566" s="184">
        <f t="shared" si="685"/>
        <v>124</v>
      </c>
      <c r="V1566" s="204">
        <f t="shared" si="686"/>
        <v>165</v>
      </c>
    </row>
    <row r="1567" spans="1:35" ht="12">
      <c r="A1567" s="180" t="str">
        <f t="shared" si="678"/>
        <v>LW7 13070Podstawowy</v>
      </c>
      <c r="B1567" s="203" t="s">
        <v>110</v>
      </c>
      <c r="C1567" s="168" t="s">
        <v>431</v>
      </c>
      <c r="D1567" s="204">
        <v>130</v>
      </c>
      <c r="E1567" s="182">
        <v>70</v>
      </c>
      <c r="F1567" s="219" t="s">
        <v>1781</v>
      </c>
      <c r="G1567" s="206" t="str">
        <f t="shared" si="679"/>
        <v>47,27</v>
      </c>
      <c r="H1567" s="206" t="str">
        <f t="shared" si="680"/>
        <v>47,27</v>
      </c>
      <c r="I1567" s="206">
        <f t="shared" si="681"/>
        <v>50.27</v>
      </c>
      <c r="J1567" s="219" t="s">
        <v>1825</v>
      </c>
      <c r="K1567" s="207" t="str">
        <f t="shared" si="682"/>
        <v>658,79</v>
      </c>
      <c r="L1567" s="208">
        <f t="shared" si="683"/>
        <v>659</v>
      </c>
      <c r="M1567" s="209">
        <v>1</v>
      </c>
      <c r="N1567" s="210">
        <v>60</v>
      </c>
      <c r="O1567" s="211">
        <f t="shared" si="684"/>
        <v>719</v>
      </c>
      <c r="P1567" s="212">
        <f t="shared" si="687"/>
        <v>719</v>
      </c>
      <c r="Q1567" s="180"/>
      <c r="R1567" s="180"/>
      <c r="S1567" s="184">
        <v>16</v>
      </c>
      <c r="T1567" s="184">
        <v>25</v>
      </c>
      <c r="U1567" s="184">
        <f t="shared" si="685"/>
        <v>124</v>
      </c>
      <c r="V1567" s="204">
        <f t="shared" si="686"/>
        <v>165</v>
      </c>
    </row>
    <row r="1568" spans="1:35" ht="12">
      <c r="A1568" s="180" t="str">
        <f t="shared" si="678"/>
        <v>LW8 13070Podstawowy</v>
      </c>
      <c r="B1568" s="203" t="s">
        <v>111</v>
      </c>
      <c r="C1568" s="168" t="s">
        <v>431</v>
      </c>
      <c r="D1568" s="204">
        <v>130</v>
      </c>
      <c r="E1568" s="182">
        <v>70</v>
      </c>
      <c r="F1568" s="219" t="s">
        <v>1782</v>
      </c>
      <c r="G1568" s="206" t="str">
        <f t="shared" si="679"/>
        <v>50,1</v>
      </c>
      <c r="H1568" s="206" t="str">
        <f t="shared" si="680"/>
        <v>50,1</v>
      </c>
      <c r="I1568" s="206">
        <f t="shared" si="681"/>
        <v>53.1</v>
      </c>
      <c r="J1568" s="219" t="s">
        <v>1826</v>
      </c>
      <c r="K1568" s="207" t="str">
        <f t="shared" si="682"/>
        <v>720,89</v>
      </c>
      <c r="L1568" s="208">
        <f t="shared" si="683"/>
        <v>721</v>
      </c>
      <c r="M1568" s="209">
        <v>1</v>
      </c>
      <c r="N1568" s="210">
        <v>60</v>
      </c>
      <c r="O1568" s="211">
        <f t="shared" si="684"/>
        <v>781</v>
      </c>
      <c r="P1568" s="212">
        <f t="shared" si="687"/>
        <v>781</v>
      </c>
      <c r="Q1568" s="180"/>
      <c r="R1568" s="180"/>
      <c r="S1568" s="184">
        <v>16</v>
      </c>
      <c r="T1568" s="184">
        <v>25</v>
      </c>
      <c r="U1568" s="184">
        <f t="shared" si="685"/>
        <v>124</v>
      </c>
      <c r="V1568" s="204">
        <f t="shared" si="686"/>
        <v>165</v>
      </c>
    </row>
    <row r="1569" spans="1:29" ht="12">
      <c r="A1569" s="180" t="str">
        <f t="shared" si="678"/>
        <v>LW9 13070Podstawowy</v>
      </c>
      <c r="B1569" s="203" t="s">
        <v>112</v>
      </c>
      <c r="C1569" s="168" t="s">
        <v>431</v>
      </c>
      <c r="D1569" s="204">
        <v>130</v>
      </c>
      <c r="E1569" s="182">
        <v>70</v>
      </c>
      <c r="F1569" s="219" t="s">
        <v>1783</v>
      </c>
      <c r="G1569" s="206" t="str">
        <f t="shared" si="679"/>
        <v>49,3</v>
      </c>
      <c r="H1569" s="206" t="str">
        <f t="shared" si="680"/>
        <v>49,3</v>
      </c>
      <c r="I1569" s="206">
        <f t="shared" si="681"/>
        <v>52.3</v>
      </c>
      <c r="J1569" s="219" t="s">
        <v>1827</v>
      </c>
      <c r="K1569" s="207" t="str">
        <f t="shared" si="682"/>
        <v>764,15</v>
      </c>
      <c r="L1569" s="208">
        <f t="shared" si="683"/>
        <v>765</v>
      </c>
      <c r="M1569" s="209">
        <v>1</v>
      </c>
      <c r="N1569" s="210">
        <v>60</v>
      </c>
      <c r="O1569" s="211">
        <f t="shared" si="684"/>
        <v>825</v>
      </c>
      <c r="P1569" s="212">
        <f t="shared" si="687"/>
        <v>825</v>
      </c>
      <c r="Q1569" s="180"/>
      <c r="R1569" s="180"/>
      <c r="S1569" s="184">
        <v>16</v>
      </c>
      <c r="T1569" s="184">
        <v>25</v>
      </c>
      <c r="U1569" s="184">
        <f t="shared" si="685"/>
        <v>124</v>
      </c>
      <c r="V1569" s="204">
        <f t="shared" si="686"/>
        <v>165</v>
      </c>
    </row>
    <row r="1570" spans="1:29" ht="12">
      <c r="A1570" s="180" t="str">
        <f t="shared" si="678"/>
        <v>LW10 13070Podstawowy</v>
      </c>
      <c r="B1570" s="203" t="s">
        <v>94</v>
      </c>
      <c r="C1570" s="168" t="s">
        <v>431</v>
      </c>
      <c r="D1570" s="204">
        <v>130</v>
      </c>
      <c r="E1570" s="182">
        <v>70</v>
      </c>
      <c r="F1570" s="219" t="s">
        <v>1784</v>
      </c>
      <c r="G1570" s="206" t="str">
        <f t="shared" si="679"/>
        <v>52,11</v>
      </c>
      <c r="H1570" s="206" t="str">
        <f t="shared" si="680"/>
        <v>52,11</v>
      </c>
      <c r="I1570" s="206">
        <f t="shared" si="681"/>
        <v>55.11</v>
      </c>
      <c r="J1570" s="219" t="s">
        <v>1828</v>
      </c>
      <c r="K1570" s="207" t="str">
        <f t="shared" si="682"/>
        <v>826,15</v>
      </c>
      <c r="L1570" s="208">
        <f t="shared" si="683"/>
        <v>827</v>
      </c>
      <c r="M1570" s="209">
        <v>1</v>
      </c>
      <c r="N1570" s="210">
        <v>60</v>
      </c>
      <c r="O1570" s="211">
        <f t="shared" si="684"/>
        <v>887</v>
      </c>
      <c r="P1570" s="212">
        <f t="shared" si="687"/>
        <v>887</v>
      </c>
      <c r="Q1570" s="180"/>
      <c r="R1570" s="180"/>
      <c r="S1570" s="184">
        <v>16</v>
      </c>
      <c r="T1570" s="184">
        <v>25</v>
      </c>
      <c r="U1570" s="184">
        <f t="shared" si="685"/>
        <v>124</v>
      </c>
      <c r="V1570" s="204">
        <f t="shared" si="686"/>
        <v>165</v>
      </c>
      <c r="AA1570" s="192"/>
      <c r="AB1570" s="191"/>
    </row>
    <row r="1571" spans="1:29" ht="12">
      <c r="A1571" s="180" t="str">
        <f t="shared" si="678"/>
        <v>LW11 13070Podstawowy</v>
      </c>
      <c r="B1571" s="203" t="s">
        <v>95</v>
      </c>
      <c r="C1571" s="168" t="s">
        <v>431</v>
      </c>
      <c r="D1571" s="204">
        <v>130</v>
      </c>
      <c r="E1571" s="182">
        <v>70</v>
      </c>
      <c r="F1571" s="219" t="s">
        <v>1785</v>
      </c>
      <c r="G1571" s="206" t="str">
        <f t="shared" si="679"/>
        <v>54,15</v>
      </c>
      <c r="H1571" s="206" t="str">
        <f t="shared" si="680"/>
        <v>54,15</v>
      </c>
      <c r="I1571" s="206">
        <f t="shared" si="681"/>
        <v>57.15</v>
      </c>
      <c r="J1571" s="219" t="s">
        <v>1829</v>
      </c>
      <c r="K1571" s="207" t="str">
        <f t="shared" si="682"/>
        <v>711,42</v>
      </c>
      <c r="L1571" s="208">
        <f t="shared" si="683"/>
        <v>712</v>
      </c>
      <c r="M1571" s="209">
        <v>1</v>
      </c>
      <c r="N1571" s="210">
        <v>60</v>
      </c>
      <c r="O1571" s="211">
        <f t="shared" si="684"/>
        <v>772</v>
      </c>
      <c r="P1571" s="212">
        <f t="shared" si="687"/>
        <v>772</v>
      </c>
      <c r="Q1571" s="180"/>
      <c r="R1571" s="180"/>
      <c r="S1571" s="184">
        <v>16</v>
      </c>
      <c r="T1571" s="184">
        <v>25</v>
      </c>
      <c r="U1571" s="184">
        <f t="shared" si="685"/>
        <v>124</v>
      </c>
      <c r="V1571" s="204">
        <f t="shared" si="686"/>
        <v>165</v>
      </c>
      <c r="AA1571" s="192"/>
      <c r="AB1571" s="202"/>
      <c r="AC1571" s="199"/>
    </row>
    <row r="1572" spans="1:29" ht="12">
      <c r="A1572" s="180" t="str">
        <f t="shared" si="678"/>
        <v>LW12 13070Podstawowy</v>
      </c>
      <c r="B1572" s="203" t="s">
        <v>96</v>
      </c>
      <c r="C1572" s="168" t="s">
        <v>431</v>
      </c>
      <c r="D1572" s="204">
        <v>130</v>
      </c>
      <c r="E1572" s="182">
        <v>70</v>
      </c>
      <c r="F1572" s="219" t="s">
        <v>1786</v>
      </c>
      <c r="G1572" s="206" t="str">
        <f t="shared" si="679"/>
        <v>56,97</v>
      </c>
      <c r="H1572" s="206" t="str">
        <f t="shared" si="680"/>
        <v>56,97</v>
      </c>
      <c r="I1572" s="206">
        <f t="shared" si="681"/>
        <v>59.97</v>
      </c>
      <c r="J1572" s="219" t="s">
        <v>1830</v>
      </c>
      <c r="K1572" s="207" t="str">
        <f t="shared" si="682"/>
        <v>811,64</v>
      </c>
      <c r="L1572" s="208">
        <f t="shared" si="683"/>
        <v>812</v>
      </c>
      <c r="M1572" s="209">
        <v>1</v>
      </c>
      <c r="N1572" s="210">
        <v>60</v>
      </c>
      <c r="O1572" s="211">
        <f t="shared" si="684"/>
        <v>872</v>
      </c>
      <c r="P1572" s="212">
        <f t="shared" si="687"/>
        <v>872</v>
      </c>
      <c r="Q1572" s="180"/>
      <c r="R1572" s="180"/>
      <c r="S1572" s="184">
        <v>16</v>
      </c>
      <c r="T1572" s="184">
        <v>25</v>
      </c>
      <c r="U1572" s="184">
        <f t="shared" si="685"/>
        <v>124</v>
      </c>
      <c r="V1572" s="204">
        <f t="shared" si="686"/>
        <v>165</v>
      </c>
      <c r="AA1572" s="192"/>
      <c r="AB1572" s="202"/>
      <c r="AC1572" s="199"/>
    </row>
    <row r="1573" spans="1:29" ht="12">
      <c r="A1573" s="180" t="str">
        <f t="shared" si="678"/>
        <v>LW13 13070Podstawowy</v>
      </c>
      <c r="B1573" s="203" t="s">
        <v>97</v>
      </c>
      <c r="C1573" s="168" t="s">
        <v>431</v>
      </c>
      <c r="D1573" s="204">
        <v>130</v>
      </c>
      <c r="E1573" s="182">
        <v>70</v>
      </c>
      <c r="F1573" s="219" t="s">
        <v>1787</v>
      </c>
      <c r="G1573" s="206" t="str">
        <f t="shared" si="679"/>
        <v>55,44</v>
      </c>
      <c r="H1573" s="206" t="str">
        <f t="shared" si="680"/>
        <v>55,44</v>
      </c>
      <c r="I1573" s="206">
        <f t="shared" si="681"/>
        <v>58.44</v>
      </c>
      <c r="J1573" s="219" t="s">
        <v>1831</v>
      </c>
      <c r="K1573" s="207" t="str">
        <f t="shared" si="682"/>
        <v>810,32</v>
      </c>
      <c r="L1573" s="208">
        <f t="shared" si="683"/>
        <v>811</v>
      </c>
      <c r="M1573" s="209">
        <v>1</v>
      </c>
      <c r="N1573" s="210">
        <v>60</v>
      </c>
      <c r="O1573" s="211">
        <f t="shared" si="684"/>
        <v>871</v>
      </c>
      <c r="P1573" s="212">
        <f t="shared" si="687"/>
        <v>871</v>
      </c>
      <c r="Q1573" s="180"/>
      <c r="R1573" s="180"/>
      <c r="S1573" s="184">
        <v>16</v>
      </c>
      <c r="T1573" s="184">
        <v>25</v>
      </c>
      <c r="U1573" s="184">
        <f t="shared" si="685"/>
        <v>124</v>
      </c>
      <c r="V1573" s="204">
        <f t="shared" si="686"/>
        <v>165</v>
      </c>
      <c r="AA1573" s="192"/>
      <c r="AB1573" s="202"/>
      <c r="AC1573" s="199"/>
    </row>
    <row r="1574" spans="1:29" ht="12">
      <c r="A1574" s="180" t="str">
        <f t="shared" si="678"/>
        <v>LW14 13070Podstawowy</v>
      </c>
      <c r="B1574" s="203" t="s">
        <v>98</v>
      </c>
      <c r="C1574" s="168" t="s">
        <v>431</v>
      </c>
      <c r="D1574" s="204">
        <v>130</v>
      </c>
      <c r="E1574" s="182">
        <v>70</v>
      </c>
      <c r="F1574" s="219" t="s">
        <v>1788</v>
      </c>
      <c r="G1574" s="206" t="str">
        <f t="shared" si="679"/>
        <v>58,26</v>
      </c>
      <c r="H1574" s="206" t="str">
        <f t="shared" si="680"/>
        <v>58,26</v>
      </c>
      <c r="I1574" s="206">
        <f t="shared" si="681"/>
        <v>61.26</v>
      </c>
      <c r="J1574" s="219" t="s">
        <v>1832</v>
      </c>
      <c r="K1574" s="207" t="str">
        <f t="shared" si="682"/>
        <v>894,73</v>
      </c>
      <c r="L1574" s="208">
        <f t="shared" si="683"/>
        <v>895</v>
      </c>
      <c r="M1574" s="209">
        <v>1</v>
      </c>
      <c r="N1574" s="210">
        <v>60</v>
      </c>
      <c r="O1574" s="211">
        <f t="shared" si="684"/>
        <v>955</v>
      </c>
      <c r="P1574" s="212">
        <f t="shared" si="687"/>
        <v>955</v>
      </c>
      <c r="Q1574" s="180"/>
      <c r="R1574" s="180"/>
      <c r="S1574" s="184">
        <v>16</v>
      </c>
      <c r="T1574" s="184">
        <v>25</v>
      </c>
      <c r="U1574" s="184">
        <f t="shared" si="685"/>
        <v>124</v>
      </c>
      <c r="V1574" s="204">
        <f t="shared" si="686"/>
        <v>165</v>
      </c>
      <c r="AA1574" s="192"/>
      <c r="AB1574" s="202"/>
      <c r="AC1574" s="199"/>
    </row>
    <row r="1575" spans="1:29" ht="12">
      <c r="A1575" s="180" t="str">
        <f t="shared" si="678"/>
        <v>LW15 13070Podstawowy</v>
      </c>
      <c r="B1575" s="203" t="s">
        <v>99</v>
      </c>
      <c r="C1575" s="168" t="s">
        <v>431</v>
      </c>
      <c r="D1575" s="204">
        <v>130</v>
      </c>
      <c r="E1575" s="182">
        <v>70</v>
      </c>
      <c r="F1575" s="219" t="s">
        <v>3330</v>
      </c>
      <c r="G1575" s="206" t="str">
        <f t="shared" si="679"/>
        <v>53,4</v>
      </c>
      <c r="H1575" s="206" t="str">
        <f t="shared" si="680"/>
        <v>53,4</v>
      </c>
      <c r="I1575" s="206">
        <f t="shared" si="681"/>
        <v>56.4</v>
      </c>
      <c r="J1575" s="219" t="s">
        <v>1833</v>
      </c>
      <c r="K1575" s="207" t="str">
        <f t="shared" si="682"/>
        <v>674,90</v>
      </c>
      <c r="L1575" s="208">
        <f t="shared" si="683"/>
        <v>675</v>
      </c>
      <c r="M1575" s="209">
        <v>1</v>
      </c>
      <c r="N1575" s="210">
        <v>60</v>
      </c>
      <c r="O1575" s="211">
        <f t="shared" si="684"/>
        <v>735</v>
      </c>
      <c r="P1575" s="212">
        <f t="shared" si="687"/>
        <v>735</v>
      </c>
      <c r="Q1575" s="180"/>
      <c r="R1575" s="180"/>
      <c r="S1575" s="184">
        <v>16</v>
      </c>
      <c r="T1575" s="184">
        <v>25</v>
      </c>
      <c r="U1575" s="184">
        <f t="shared" si="685"/>
        <v>124</v>
      </c>
      <c r="V1575" s="204">
        <f t="shared" si="686"/>
        <v>165</v>
      </c>
      <c r="AA1575" s="192"/>
      <c r="AB1575" s="202"/>
      <c r="AC1575" s="199"/>
    </row>
    <row r="1576" spans="1:29" ht="12">
      <c r="A1576" s="180" t="str">
        <f t="shared" si="678"/>
        <v>LW16 13070Podstawowy</v>
      </c>
      <c r="B1576" s="203" t="s">
        <v>100</v>
      </c>
      <c r="C1576" s="168" t="s">
        <v>431</v>
      </c>
      <c r="D1576" s="204">
        <v>130</v>
      </c>
      <c r="E1576" s="182">
        <v>70</v>
      </c>
      <c r="F1576" s="219" t="s">
        <v>1789</v>
      </c>
      <c r="G1576" s="206" t="str">
        <f t="shared" si="679"/>
        <v>56,25</v>
      </c>
      <c r="H1576" s="206" t="str">
        <f t="shared" si="680"/>
        <v>56,25</v>
      </c>
      <c r="I1576" s="206">
        <f t="shared" si="681"/>
        <v>59.25</v>
      </c>
      <c r="J1576" s="219" t="s">
        <v>1834</v>
      </c>
      <c r="K1576" s="207" t="str">
        <f t="shared" si="682"/>
        <v>805,34</v>
      </c>
      <c r="L1576" s="208">
        <f t="shared" si="683"/>
        <v>806</v>
      </c>
      <c r="M1576" s="209">
        <v>1</v>
      </c>
      <c r="N1576" s="210">
        <v>60</v>
      </c>
      <c r="O1576" s="211">
        <f t="shared" si="684"/>
        <v>866</v>
      </c>
      <c r="P1576" s="212">
        <f t="shared" si="687"/>
        <v>866</v>
      </c>
      <c r="Q1576" s="180"/>
      <c r="R1576" s="180"/>
      <c r="S1576" s="184">
        <v>16</v>
      </c>
      <c r="T1576" s="184">
        <v>25</v>
      </c>
      <c r="U1576" s="184">
        <f t="shared" si="685"/>
        <v>124</v>
      </c>
      <c r="V1576" s="204">
        <f t="shared" si="686"/>
        <v>165</v>
      </c>
      <c r="AB1576" s="199"/>
      <c r="AC1576" s="199"/>
    </row>
    <row r="1577" spans="1:29" ht="12">
      <c r="A1577" s="180" t="str">
        <f t="shared" si="678"/>
        <v>LW17 13070Podstawowy</v>
      </c>
      <c r="B1577" s="203" t="s">
        <v>101</v>
      </c>
      <c r="C1577" s="168" t="s">
        <v>431</v>
      </c>
      <c r="D1577" s="204">
        <v>130</v>
      </c>
      <c r="E1577" s="182">
        <v>70</v>
      </c>
      <c r="F1577" s="219" t="s">
        <v>1790</v>
      </c>
      <c r="G1577" s="206" t="str">
        <f t="shared" si="679"/>
        <v>55,76</v>
      </c>
      <c r="H1577" s="206" t="str">
        <f t="shared" si="680"/>
        <v>55,76</v>
      </c>
      <c r="I1577" s="206">
        <f t="shared" si="681"/>
        <v>58.76</v>
      </c>
      <c r="J1577" s="219" t="s">
        <v>1835</v>
      </c>
      <c r="K1577" s="207" t="str">
        <f t="shared" si="682"/>
        <v>880,50</v>
      </c>
      <c r="L1577" s="208">
        <f t="shared" si="683"/>
        <v>881</v>
      </c>
      <c r="M1577" s="209">
        <v>1</v>
      </c>
      <c r="N1577" s="210">
        <v>60</v>
      </c>
      <c r="O1577" s="211">
        <f t="shared" si="684"/>
        <v>941</v>
      </c>
      <c r="P1577" s="212">
        <f t="shared" si="687"/>
        <v>941</v>
      </c>
      <c r="Q1577" s="180"/>
      <c r="R1577" s="180"/>
      <c r="S1577" s="184">
        <v>16</v>
      </c>
      <c r="T1577" s="184">
        <v>25</v>
      </c>
      <c r="U1577" s="184">
        <f t="shared" si="685"/>
        <v>124</v>
      </c>
      <c r="V1577" s="204">
        <f t="shared" si="686"/>
        <v>165</v>
      </c>
      <c r="AB1577" s="201"/>
      <c r="AC1577" s="199"/>
    </row>
    <row r="1578" spans="1:29" ht="11.25" customHeight="1">
      <c r="A1578" s="180" t="str">
        <f t="shared" si="678"/>
        <v>LW18 13070Podstawowy</v>
      </c>
      <c r="B1578" s="203" t="s">
        <v>102</v>
      </c>
      <c r="C1578" s="168" t="s">
        <v>431</v>
      </c>
      <c r="D1578" s="204">
        <v>130</v>
      </c>
      <c r="E1578" s="182">
        <v>70</v>
      </c>
      <c r="F1578" s="219" t="s">
        <v>1791</v>
      </c>
      <c r="G1578" s="206" t="str">
        <f t="shared" si="679"/>
        <v>58,58</v>
      </c>
      <c r="H1578" s="206" t="str">
        <f t="shared" si="680"/>
        <v>58,58</v>
      </c>
      <c r="I1578" s="206">
        <f t="shared" si="681"/>
        <v>61.58</v>
      </c>
      <c r="J1578" s="219" t="s">
        <v>1836</v>
      </c>
      <c r="K1578" s="207" t="str">
        <f t="shared" si="682"/>
        <v>929,76</v>
      </c>
      <c r="L1578" s="208">
        <f t="shared" si="683"/>
        <v>930</v>
      </c>
      <c r="M1578" s="209">
        <v>1</v>
      </c>
      <c r="N1578" s="210">
        <v>60</v>
      </c>
      <c r="O1578" s="211">
        <f t="shared" si="684"/>
        <v>990</v>
      </c>
      <c r="P1578" s="212">
        <f t="shared" si="687"/>
        <v>990</v>
      </c>
      <c r="Q1578" s="180"/>
      <c r="R1578" s="180"/>
      <c r="S1578" s="184">
        <v>16</v>
      </c>
      <c r="T1578" s="184">
        <v>25</v>
      </c>
      <c r="U1578" s="184">
        <f t="shared" si="685"/>
        <v>124</v>
      </c>
      <c r="V1578" s="204">
        <f t="shared" si="686"/>
        <v>165</v>
      </c>
    </row>
    <row r="1579" spans="1:29" ht="12">
      <c r="A1579" s="180" t="str">
        <f t="shared" si="678"/>
        <v>LW19 13070Podstawowy</v>
      </c>
      <c r="B1579" s="203" t="s">
        <v>103</v>
      </c>
      <c r="C1579" s="168" t="s">
        <v>431</v>
      </c>
      <c r="D1579" s="204">
        <v>130</v>
      </c>
      <c r="E1579" s="182">
        <v>70</v>
      </c>
      <c r="F1579" s="219" t="s">
        <v>1792</v>
      </c>
      <c r="G1579" s="206" t="str">
        <f t="shared" si="679"/>
        <v>53,76</v>
      </c>
      <c r="H1579" s="206" t="str">
        <f t="shared" si="680"/>
        <v>53,76</v>
      </c>
      <c r="I1579" s="206">
        <f t="shared" si="681"/>
        <v>56.76</v>
      </c>
      <c r="J1579" s="219" t="s">
        <v>1837</v>
      </c>
      <c r="K1579" s="207" t="str">
        <f t="shared" si="682"/>
        <v>752,91</v>
      </c>
      <c r="L1579" s="208">
        <f t="shared" si="683"/>
        <v>753</v>
      </c>
      <c r="M1579" s="209">
        <v>1</v>
      </c>
      <c r="N1579" s="210">
        <v>60</v>
      </c>
      <c r="O1579" s="211">
        <f t="shared" si="684"/>
        <v>813</v>
      </c>
      <c r="P1579" s="212">
        <f t="shared" si="687"/>
        <v>813</v>
      </c>
      <c r="Q1579" s="180"/>
      <c r="R1579" s="180"/>
      <c r="S1579" s="184">
        <v>16</v>
      </c>
      <c r="T1579" s="184">
        <v>25</v>
      </c>
      <c r="U1579" s="184">
        <f t="shared" si="685"/>
        <v>124</v>
      </c>
      <c r="V1579" s="204">
        <f t="shared" si="686"/>
        <v>165</v>
      </c>
    </row>
    <row r="1580" spans="1:29" ht="12">
      <c r="A1580" s="180" t="str">
        <f t="shared" si="678"/>
        <v>LW20 13070Podstawowy</v>
      </c>
      <c r="B1580" s="203" t="s">
        <v>105</v>
      </c>
      <c r="C1580" s="168" t="s">
        <v>431</v>
      </c>
      <c r="D1580" s="204">
        <v>130</v>
      </c>
      <c r="E1580" s="182">
        <v>70</v>
      </c>
      <c r="F1580" s="219" t="s">
        <v>1793</v>
      </c>
      <c r="G1580" s="206" t="str">
        <f t="shared" si="679"/>
        <v>56,61</v>
      </c>
      <c r="H1580" s="206" t="str">
        <f t="shared" si="680"/>
        <v>56,61</v>
      </c>
      <c r="I1580" s="206">
        <f t="shared" si="681"/>
        <v>59.61</v>
      </c>
      <c r="J1580" s="219" t="s">
        <v>1838</v>
      </c>
      <c r="K1580" s="207" t="str">
        <f t="shared" si="682"/>
        <v>837,67</v>
      </c>
      <c r="L1580" s="208">
        <f t="shared" si="683"/>
        <v>838</v>
      </c>
      <c r="M1580" s="209">
        <v>1</v>
      </c>
      <c r="N1580" s="210">
        <v>60</v>
      </c>
      <c r="O1580" s="211">
        <f t="shared" si="684"/>
        <v>898</v>
      </c>
      <c r="P1580" s="212">
        <f t="shared" si="687"/>
        <v>898</v>
      </c>
      <c r="Q1580" s="180"/>
      <c r="R1580" s="180"/>
      <c r="S1580" s="184">
        <v>16</v>
      </c>
      <c r="T1580" s="184">
        <v>25</v>
      </c>
      <c r="U1580" s="184">
        <f t="shared" si="685"/>
        <v>124</v>
      </c>
      <c r="V1580" s="204">
        <f t="shared" si="686"/>
        <v>165</v>
      </c>
    </row>
    <row r="1581" spans="1:29" ht="12">
      <c r="A1581" s="180" t="str">
        <f t="shared" si="678"/>
        <v>LW2513070Podstawowy</v>
      </c>
      <c r="B1581" s="203" t="s">
        <v>559</v>
      </c>
      <c r="C1581" s="168" t="s">
        <v>431</v>
      </c>
      <c r="D1581" s="204">
        <v>130</v>
      </c>
      <c r="E1581" s="182">
        <v>70</v>
      </c>
      <c r="F1581" s="219" t="s">
        <v>3331</v>
      </c>
      <c r="G1581" s="206" t="str">
        <f t="shared" si="679"/>
        <v>44,08</v>
      </c>
      <c r="H1581" s="206" t="str">
        <f t="shared" si="680"/>
        <v>44,08</v>
      </c>
      <c r="I1581" s="206">
        <f t="shared" si="681"/>
        <v>47.08</v>
      </c>
      <c r="J1581" s="219" t="s">
        <v>3353</v>
      </c>
      <c r="K1581" s="207" t="str">
        <f t="shared" si="682"/>
        <v>665,63</v>
      </c>
      <c r="L1581" s="208">
        <f t="shared" si="683"/>
        <v>666</v>
      </c>
      <c r="M1581" s="209">
        <v>1</v>
      </c>
      <c r="N1581" s="210">
        <v>60</v>
      </c>
      <c r="O1581" s="211">
        <f t="shared" si="684"/>
        <v>726</v>
      </c>
      <c r="P1581" s="212">
        <f t="shared" si="687"/>
        <v>726</v>
      </c>
      <c r="Q1581" s="180"/>
      <c r="R1581" s="180"/>
      <c r="S1581" s="184">
        <v>16</v>
      </c>
      <c r="T1581" s="184">
        <v>25</v>
      </c>
      <c r="U1581" s="184">
        <f t="shared" si="685"/>
        <v>79</v>
      </c>
      <c r="V1581" s="204">
        <f t="shared" si="686"/>
        <v>120</v>
      </c>
    </row>
    <row r="1582" spans="1:29" ht="12">
      <c r="A1582" s="180" t="str">
        <f t="shared" si="678"/>
        <v>LW2613070Podstawowy</v>
      </c>
      <c r="B1582" s="203" t="s">
        <v>560</v>
      </c>
      <c r="C1582" s="168" t="s">
        <v>431</v>
      </c>
      <c r="D1582" s="204">
        <v>130</v>
      </c>
      <c r="E1582" s="182">
        <v>70</v>
      </c>
      <c r="F1582" s="219" t="s">
        <v>3332</v>
      </c>
      <c r="G1582" s="206" t="str">
        <f t="shared" si="679"/>
        <v>46,9</v>
      </c>
      <c r="H1582" s="206" t="str">
        <f t="shared" si="680"/>
        <v>46,9</v>
      </c>
      <c r="I1582" s="206">
        <f t="shared" si="681"/>
        <v>49.9</v>
      </c>
      <c r="J1582" s="219" t="s">
        <v>3354</v>
      </c>
      <c r="K1582" s="207" t="str">
        <f t="shared" si="682"/>
        <v>784,53</v>
      </c>
      <c r="L1582" s="208">
        <f t="shared" si="683"/>
        <v>785</v>
      </c>
      <c r="M1582" s="209">
        <v>1</v>
      </c>
      <c r="N1582" s="210">
        <v>60</v>
      </c>
      <c r="O1582" s="211">
        <f t="shared" si="684"/>
        <v>845</v>
      </c>
      <c r="P1582" s="212">
        <f t="shared" si="687"/>
        <v>845</v>
      </c>
      <c r="Q1582" s="180"/>
      <c r="R1582" s="180"/>
      <c r="S1582" s="184">
        <v>16</v>
      </c>
      <c r="T1582" s="184">
        <v>25</v>
      </c>
      <c r="U1582" s="184">
        <f t="shared" si="685"/>
        <v>79</v>
      </c>
      <c r="V1582" s="204">
        <f t="shared" si="686"/>
        <v>120</v>
      </c>
    </row>
    <row r="1583" spans="1:29" ht="12">
      <c r="A1583" s="180" t="str">
        <f t="shared" si="678"/>
        <v>LW2713070Podstawowy</v>
      </c>
      <c r="B1583" s="203" t="s">
        <v>1738</v>
      </c>
      <c r="C1583" s="168" t="s">
        <v>431</v>
      </c>
      <c r="D1583" s="204">
        <v>130</v>
      </c>
      <c r="E1583" s="182">
        <v>70</v>
      </c>
      <c r="F1583" s="219" t="s">
        <v>27</v>
      </c>
      <c r="G1583" s="206" t="str">
        <f t="shared" si="679"/>
        <v>47,7</v>
      </c>
      <c r="H1583" s="206" t="str">
        <f t="shared" si="680"/>
        <v>47,7</v>
      </c>
      <c r="I1583" s="206">
        <f t="shared" si="681"/>
        <v>50.7</v>
      </c>
      <c r="J1583" s="219" t="s">
        <v>3355</v>
      </c>
      <c r="K1583" s="207" t="str">
        <f t="shared" si="682"/>
        <v>754,72</v>
      </c>
      <c r="L1583" s="208">
        <f t="shared" si="683"/>
        <v>755</v>
      </c>
      <c r="M1583" s="209">
        <v>1</v>
      </c>
      <c r="N1583" s="210">
        <v>60</v>
      </c>
      <c r="O1583" s="211">
        <f t="shared" si="684"/>
        <v>815</v>
      </c>
      <c r="P1583" s="212">
        <f t="shared" si="687"/>
        <v>815</v>
      </c>
      <c r="Q1583" s="180"/>
      <c r="R1583" s="180"/>
      <c r="S1583" s="184">
        <v>16</v>
      </c>
      <c r="T1583" s="184">
        <v>25</v>
      </c>
      <c r="U1583" s="184">
        <f t="shared" si="685"/>
        <v>124</v>
      </c>
      <c r="V1583" s="204">
        <f t="shared" si="686"/>
        <v>165</v>
      </c>
    </row>
    <row r="1584" spans="1:29" ht="12">
      <c r="A1584" s="180" t="str">
        <f t="shared" si="678"/>
        <v>LW2813070Podstawowy</v>
      </c>
      <c r="B1584" s="203" t="s">
        <v>1739</v>
      </c>
      <c r="C1584" s="168" t="s">
        <v>431</v>
      </c>
      <c r="D1584" s="204">
        <v>130</v>
      </c>
      <c r="E1584" s="182">
        <v>70</v>
      </c>
      <c r="F1584" s="219" t="s">
        <v>3333</v>
      </c>
      <c r="G1584" s="206" t="str">
        <f t="shared" si="679"/>
        <v>50,67</v>
      </c>
      <c r="H1584" s="206" t="str">
        <f t="shared" si="680"/>
        <v>50,67</v>
      </c>
      <c r="I1584" s="206">
        <f t="shared" si="681"/>
        <v>53.67</v>
      </c>
      <c r="J1584" s="219" t="s">
        <v>3356</v>
      </c>
      <c r="K1584" s="207" t="str">
        <f t="shared" si="682"/>
        <v>893,66</v>
      </c>
      <c r="L1584" s="208">
        <f t="shared" si="683"/>
        <v>894</v>
      </c>
      <c r="M1584" s="209">
        <v>1</v>
      </c>
      <c r="N1584" s="210">
        <v>60</v>
      </c>
      <c r="O1584" s="211">
        <f t="shared" si="684"/>
        <v>954</v>
      </c>
      <c r="P1584" s="212">
        <f t="shared" si="687"/>
        <v>954</v>
      </c>
      <c r="Q1584" s="180"/>
      <c r="R1584" s="180"/>
      <c r="S1584" s="184">
        <v>16</v>
      </c>
      <c r="T1584" s="184">
        <v>25</v>
      </c>
      <c r="U1584" s="184">
        <f t="shared" si="685"/>
        <v>124</v>
      </c>
      <c r="V1584" s="204">
        <f t="shared" si="686"/>
        <v>165</v>
      </c>
    </row>
    <row r="1585" spans="1:22" ht="12">
      <c r="A1585" s="180" t="str">
        <f t="shared" si="678"/>
        <v>LW2913070Podstawowy</v>
      </c>
      <c r="B1585" s="203" t="s">
        <v>1740</v>
      </c>
      <c r="C1585" s="168" t="s">
        <v>431</v>
      </c>
      <c r="D1585" s="204">
        <v>130</v>
      </c>
      <c r="E1585" s="182">
        <v>70</v>
      </c>
      <c r="F1585" s="219" t="s">
        <v>3334</v>
      </c>
      <c r="G1585" s="206" t="str">
        <f t="shared" si="679"/>
        <v>53,92</v>
      </c>
      <c r="H1585" s="206" t="str">
        <f t="shared" si="680"/>
        <v>53,92</v>
      </c>
      <c r="I1585" s="206">
        <f t="shared" si="681"/>
        <v>56.92</v>
      </c>
      <c r="J1585" s="219" t="s">
        <v>3357</v>
      </c>
      <c r="K1585" s="207" t="str">
        <f t="shared" si="682"/>
        <v>831,22</v>
      </c>
      <c r="L1585" s="208">
        <f t="shared" si="683"/>
        <v>832</v>
      </c>
      <c r="M1585" s="209">
        <v>1</v>
      </c>
      <c r="N1585" s="210">
        <v>60</v>
      </c>
      <c r="O1585" s="211">
        <f t="shared" si="684"/>
        <v>892</v>
      </c>
      <c r="P1585" s="212">
        <f t="shared" si="687"/>
        <v>892</v>
      </c>
      <c r="Q1585" s="180"/>
      <c r="R1585" s="180"/>
      <c r="S1585" s="184">
        <v>16</v>
      </c>
      <c r="T1585" s="184">
        <v>25</v>
      </c>
      <c r="U1585" s="184">
        <f t="shared" si="685"/>
        <v>124</v>
      </c>
      <c r="V1585" s="204">
        <f t="shared" si="686"/>
        <v>165</v>
      </c>
    </row>
    <row r="1586" spans="1:22" ht="12">
      <c r="A1586" s="180" t="str">
        <f t="shared" si="678"/>
        <v>LW3013070Podstawowy</v>
      </c>
      <c r="B1586" s="203" t="s">
        <v>1742</v>
      </c>
      <c r="C1586" s="168" t="s">
        <v>431</v>
      </c>
      <c r="D1586" s="204">
        <v>130</v>
      </c>
      <c r="E1586" s="182">
        <v>70</v>
      </c>
      <c r="F1586" s="219" t="s">
        <v>68</v>
      </c>
      <c r="G1586" s="206" t="str">
        <f t="shared" si="679"/>
        <v>56,89</v>
      </c>
      <c r="H1586" s="206" t="str">
        <f t="shared" si="680"/>
        <v>56,89</v>
      </c>
      <c r="I1586" s="206">
        <f t="shared" si="681"/>
        <v>59.89</v>
      </c>
      <c r="J1586" s="219" t="s">
        <v>3358</v>
      </c>
      <c r="K1586" s="207" t="str">
        <f t="shared" si="682"/>
        <v>1011,75</v>
      </c>
      <c r="L1586" s="208">
        <f t="shared" si="683"/>
        <v>1012</v>
      </c>
      <c r="M1586" s="209">
        <v>1</v>
      </c>
      <c r="N1586" s="210">
        <v>60</v>
      </c>
      <c r="O1586" s="211">
        <f t="shared" si="684"/>
        <v>1072</v>
      </c>
      <c r="P1586" s="212">
        <f t="shared" si="687"/>
        <v>1072</v>
      </c>
      <c r="Q1586" s="180"/>
      <c r="R1586" s="180"/>
      <c r="S1586" s="184">
        <v>16</v>
      </c>
      <c r="T1586" s="184">
        <v>25</v>
      </c>
      <c r="U1586" s="184">
        <f t="shared" si="685"/>
        <v>124</v>
      </c>
      <c r="V1586" s="204">
        <f t="shared" si="686"/>
        <v>165</v>
      </c>
    </row>
    <row r="1587" spans="1:22" ht="12">
      <c r="A1587" s="180" t="str">
        <f t="shared" si="678"/>
        <v>LW3113070Podstawowy</v>
      </c>
      <c r="B1587" s="203" t="s">
        <v>1743</v>
      </c>
      <c r="C1587" s="168" t="s">
        <v>431</v>
      </c>
      <c r="D1587" s="204">
        <v>130</v>
      </c>
      <c r="E1587" s="182">
        <v>70</v>
      </c>
      <c r="F1587" s="219" t="s">
        <v>2653</v>
      </c>
      <c r="G1587" s="206" t="str">
        <f t="shared" si="679"/>
        <v>58,37</v>
      </c>
      <c r="H1587" s="206" t="str">
        <f t="shared" si="680"/>
        <v>58,37</v>
      </c>
      <c r="I1587" s="206">
        <f t="shared" si="681"/>
        <v>61.37</v>
      </c>
      <c r="J1587" s="219" t="s">
        <v>3359</v>
      </c>
      <c r="K1587" s="207" t="str">
        <f t="shared" si="682"/>
        <v>976,00</v>
      </c>
      <c r="L1587" s="208">
        <f t="shared" si="683"/>
        <v>976</v>
      </c>
      <c r="M1587" s="209">
        <v>1</v>
      </c>
      <c r="N1587" s="210">
        <v>60</v>
      </c>
      <c r="O1587" s="211">
        <f t="shared" si="684"/>
        <v>1036</v>
      </c>
      <c r="P1587" s="212">
        <f t="shared" si="687"/>
        <v>1036</v>
      </c>
      <c r="Q1587" s="180"/>
      <c r="R1587" s="180"/>
      <c r="S1587" s="184">
        <v>16</v>
      </c>
      <c r="T1587" s="184">
        <v>25</v>
      </c>
      <c r="U1587" s="184">
        <f t="shared" si="685"/>
        <v>124</v>
      </c>
      <c r="V1587" s="204">
        <f t="shared" si="686"/>
        <v>165</v>
      </c>
    </row>
    <row r="1588" spans="1:22" ht="12">
      <c r="A1588" s="180" t="str">
        <f t="shared" si="678"/>
        <v>LW3213070Podstawowy</v>
      </c>
      <c r="B1588" s="203" t="s">
        <v>1744</v>
      </c>
      <c r="C1588" s="168" t="s">
        <v>431</v>
      </c>
      <c r="D1588" s="204">
        <v>130</v>
      </c>
      <c r="E1588" s="182">
        <v>70</v>
      </c>
      <c r="F1588" s="219" t="s">
        <v>3335</v>
      </c>
      <c r="G1588" s="206" t="str">
        <f t="shared" si="679"/>
        <v>61,34</v>
      </c>
      <c r="H1588" s="206" t="str">
        <f t="shared" si="680"/>
        <v>61,34</v>
      </c>
      <c r="I1588" s="206">
        <f t="shared" si="681"/>
        <v>64.34</v>
      </c>
      <c r="J1588" s="219" t="s">
        <v>3360</v>
      </c>
      <c r="K1588" s="207" t="str">
        <f t="shared" si="682"/>
        <v>1118,31</v>
      </c>
      <c r="L1588" s="208">
        <f t="shared" si="683"/>
        <v>1119</v>
      </c>
      <c r="M1588" s="209">
        <v>1</v>
      </c>
      <c r="N1588" s="210">
        <v>60</v>
      </c>
      <c r="O1588" s="211">
        <f t="shared" si="684"/>
        <v>1179</v>
      </c>
      <c r="P1588" s="212">
        <f t="shared" si="687"/>
        <v>1179</v>
      </c>
      <c r="Q1588" s="180"/>
      <c r="R1588" s="180"/>
      <c r="S1588" s="184">
        <v>16</v>
      </c>
      <c r="T1588" s="184">
        <v>25</v>
      </c>
      <c r="U1588" s="184">
        <f t="shared" si="685"/>
        <v>124</v>
      </c>
      <c r="V1588" s="204">
        <f t="shared" si="686"/>
        <v>165</v>
      </c>
    </row>
    <row r="1589" spans="1:22" ht="12">
      <c r="A1589" s="180" t="str">
        <f t="shared" si="678"/>
        <v>LW3313070Podstawowy</v>
      </c>
      <c r="B1589" s="203" t="s">
        <v>1745</v>
      </c>
      <c r="C1589" s="168" t="s">
        <v>431</v>
      </c>
      <c r="D1589" s="204">
        <v>130</v>
      </c>
      <c r="E1589" s="182">
        <v>70</v>
      </c>
      <c r="F1589" s="219" t="s">
        <v>65</v>
      </c>
      <c r="G1589" s="206" t="str">
        <f t="shared" si="679"/>
        <v>62,99</v>
      </c>
      <c r="H1589" s="206" t="str">
        <f t="shared" si="680"/>
        <v>62,99</v>
      </c>
      <c r="I1589" s="206">
        <f t="shared" si="681"/>
        <v>65.990000000000009</v>
      </c>
      <c r="J1589" s="219" t="s">
        <v>3361</v>
      </c>
      <c r="K1589" s="207" t="str">
        <f t="shared" si="682"/>
        <v>954,95</v>
      </c>
      <c r="L1589" s="208">
        <f t="shared" si="683"/>
        <v>955</v>
      </c>
      <c r="M1589" s="209">
        <v>1</v>
      </c>
      <c r="N1589" s="210">
        <v>60</v>
      </c>
      <c r="O1589" s="211">
        <f t="shared" si="684"/>
        <v>1015</v>
      </c>
      <c r="P1589" s="212">
        <f t="shared" si="687"/>
        <v>1015</v>
      </c>
      <c r="Q1589" s="180"/>
      <c r="R1589" s="180"/>
      <c r="S1589" s="184">
        <v>16</v>
      </c>
      <c r="T1589" s="184">
        <v>25</v>
      </c>
      <c r="U1589" s="184">
        <f t="shared" si="685"/>
        <v>124</v>
      </c>
      <c r="V1589" s="204">
        <f t="shared" si="686"/>
        <v>165</v>
      </c>
    </row>
    <row r="1590" spans="1:22" ht="12">
      <c r="A1590" s="180" t="str">
        <f t="shared" si="678"/>
        <v>LW3413070Podstawowy</v>
      </c>
      <c r="B1590" s="203" t="s">
        <v>1746</v>
      </c>
      <c r="C1590" s="168" t="s">
        <v>431</v>
      </c>
      <c r="D1590" s="204">
        <v>130</v>
      </c>
      <c r="E1590" s="182">
        <v>70</v>
      </c>
      <c r="F1590" s="219" t="s">
        <v>3336</v>
      </c>
      <c r="G1590" s="206" t="str">
        <f t="shared" si="679"/>
        <v>61,76</v>
      </c>
      <c r="H1590" s="206" t="str">
        <f t="shared" si="680"/>
        <v>61,76</v>
      </c>
      <c r="I1590" s="206">
        <f t="shared" si="681"/>
        <v>64.759999999999991</v>
      </c>
      <c r="J1590" s="219" t="s">
        <v>3362</v>
      </c>
      <c r="K1590" s="207" t="str">
        <f t="shared" si="682"/>
        <v>1124,42</v>
      </c>
      <c r="L1590" s="208">
        <f t="shared" si="683"/>
        <v>1125</v>
      </c>
      <c r="M1590" s="209">
        <v>1</v>
      </c>
      <c r="N1590" s="210">
        <v>60</v>
      </c>
      <c r="O1590" s="211">
        <f t="shared" si="684"/>
        <v>1185</v>
      </c>
      <c r="P1590" s="212">
        <f t="shared" si="687"/>
        <v>1185</v>
      </c>
      <c r="Q1590" s="180"/>
      <c r="R1590" s="180"/>
      <c r="S1590" s="184">
        <v>16</v>
      </c>
      <c r="T1590" s="184">
        <v>25</v>
      </c>
      <c r="U1590" s="184">
        <f t="shared" si="685"/>
        <v>124</v>
      </c>
      <c r="V1590" s="204">
        <f t="shared" si="686"/>
        <v>165</v>
      </c>
    </row>
    <row r="1591" spans="1:22" ht="12">
      <c r="A1591" s="180" t="str">
        <f t="shared" si="678"/>
        <v>LW3513070Podstawowy</v>
      </c>
      <c r="B1591" s="203" t="s">
        <v>1747</v>
      </c>
      <c r="C1591" s="168" t="s">
        <v>431</v>
      </c>
      <c r="D1591" s="204">
        <v>130</v>
      </c>
      <c r="E1591" s="182">
        <v>70</v>
      </c>
      <c r="F1591" s="219" t="s">
        <v>3337</v>
      </c>
      <c r="G1591" s="206" t="str">
        <f t="shared" si="679"/>
        <v>53,9</v>
      </c>
      <c r="H1591" s="206" t="str">
        <f t="shared" si="680"/>
        <v>53,9</v>
      </c>
      <c r="I1591" s="206">
        <f t="shared" si="681"/>
        <v>56.9</v>
      </c>
      <c r="J1591" s="219" t="s">
        <v>3363</v>
      </c>
      <c r="K1591" s="207" t="str">
        <f t="shared" si="682"/>
        <v>761,30</v>
      </c>
      <c r="L1591" s="208">
        <f t="shared" si="683"/>
        <v>762</v>
      </c>
      <c r="M1591" s="209">
        <v>1</v>
      </c>
      <c r="N1591" s="210">
        <v>60</v>
      </c>
      <c r="O1591" s="211">
        <f t="shared" si="684"/>
        <v>822</v>
      </c>
      <c r="P1591" s="212">
        <f t="shared" si="687"/>
        <v>822</v>
      </c>
      <c r="Q1591" s="180"/>
      <c r="R1591" s="180"/>
      <c r="S1591" s="184">
        <v>16</v>
      </c>
      <c r="T1591" s="184">
        <v>25</v>
      </c>
      <c r="U1591" s="184">
        <f t="shared" si="685"/>
        <v>124</v>
      </c>
      <c r="V1591" s="204">
        <f t="shared" si="686"/>
        <v>165</v>
      </c>
    </row>
    <row r="1592" spans="1:22" ht="12">
      <c r="A1592" s="180" t="str">
        <f t="shared" si="678"/>
        <v>LW3613070Podstawowy</v>
      </c>
      <c r="B1592" s="203" t="s">
        <v>1748</v>
      </c>
      <c r="C1592" s="168" t="s">
        <v>431</v>
      </c>
      <c r="D1592" s="204">
        <v>130</v>
      </c>
      <c r="E1592" s="182">
        <v>70</v>
      </c>
      <c r="F1592" s="219" t="s">
        <v>74</v>
      </c>
      <c r="G1592" s="206" t="str">
        <f t="shared" si="679"/>
        <v>56,86</v>
      </c>
      <c r="H1592" s="206" t="str">
        <f t="shared" si="680"/>
        <v>56,86</v>
      </c>
      <c r="I1592" s="206">
        <f t="shared" si="681"/>
        <v>59.86</v>
      </c>
      <c r="J1592" s="219" t="s">
        <v>3364</v>
      </c>
      <c r="K1592" s="207" t="str">
        <f t="shared" si="682"/>
        <v>903,61</v>
      </c>
      <c r="L1592" s="208">
        <f t="shared" si="683"/>
        <v>904</v>
      </c>
      <c r="M1592" s="209">
        <v>1</v>
      </c>
      <c r="N1592" s="210">
        <v>60</v>
      </c>
      <c r="O1592" s="211">
        <f t="shared" si="684"/>
        <v>964</v>
      </c>
      <c r="P1592" s="212">
        <f t="shared" si="687"/>
        <v>964</v>
      </c>
      <c r="Q1592" s="180"/>
      <c r="R1592" s="180"/>
      <c r="S1592" s="184">
        <v>16</v>
      </c>
      <c r="T1592" s="184">
        <v>25</v>
      </c>
      <c r="U1592" s="184">
        <f t="shared" si="685"/>
        <v>124</v>
      </c>
      <c r="V1592" s="204">
        <f t="shared" si="686"/>
        <v>165</v>
      </c>
    </row>
    <row r="1593" spans="1:22" ht="12">
      <c r="A1593" s="180" t="str">
        <f t="shared" si="678"/>
        <v>LW3713070Podstawowy</v>
      </c>
      <c r="B1593" s="203" t="s">
        <v>1907</v>
      </c>
      <c r="C1593" s="168" t="s">
        <v>431</v>
      </c>
      <c r="D1593" s="204">
        <v>130</v>
      </c>
      <c r="E1593" s="182">
        <v>70</v>
      </c>
      <c r="F1593" s="219" t="s">
        <v>2255</v>
      </c>
      <c r="G1593" s="206" t="str">
        <f t="shared" si="679"/>
        <v>54,17</v>
      </c>
      <c r="H1593" s="206" t="str">
        <f t="shared" si="680"/>
        <v>54,17</v>
      </c>
      <c r="I1593" s="206">
        <f t="shared" si="681"/>
        <v>57.17</v>
      </c>
      <c r="J1593" s="219" t="s">
        <v>3365</v>
      </c>
      <c r="K1593" s="207" t="str">
        <f t="shared" si="682"/>
        <v>698,77</v>
      </c>
      <c r="L1593" s="208">
        <f t="shared" si="683"/>
        <v>699</v>
      </c>
      <c r="M1593" s="209">
        <v>1</v>
      </c>
      <c r="N1593" s="210">
        <v>60</v>
      </c>
      <c r="O1593" s="211">
        <f t="shared" si="684"/>
        <v>759</v>
      </c>
      <c r="P1593" s="212">
        <f t="shared" si="687"/>
        <v>759</v>
      </c>
      <c r="Q1593" s="180"/>
      <c r="R1593" s="180"/>
      <c r="S1593" s="184">
        <v>16</v>
      </c>
      <c r="T1593" s="184">
        <v>25</v>
      </c>
      <c r="U1593" s="184">
        <f t="shared" si="685"/>
        <v>124</v>
      </c>
      <c r="V1593" s="204">
        <f t="shared" si="686"/>
        <v>165</v>
      </c>
    </row>
    <row r="1594" spans="1:22" ht="12">
      <c r="A1594" s="180" t="str">
        <f t="shared" si="678"/>
        <v>LW3813070Podstawowy</v>
      </c>
      <c r="B1594" s="203" t="s">
        <v>1978</v>
      </c>
      <c r="C1594" s="168" t="s">
        <v>431</v>
      </c>
      <c r="D1594" s="204">
        <v>130</v>
      </c>
      <c r="E1594" s="182">
        <v>70</v>
      </c>
      <c r="F1594" s="219" t="s">
        <v>3338</v>
      </c>
      <c r="G1594" s="206" t="str">
        <f t="shared" si="679"/>
        <v>54,29</v>
      </c>
      <c r="H1594" s="206" t="str">
        <f t="shared" si="680"/>
        <v>54,29</v>
      </c>
      <c r="I1594" s="206">
        <f t="shared" si="681"/>
        <v>57.29</v>
      </c>
      <c r="J1594" s="219" t="s">
        <v>3366</v>
      </c>
      <c r="K1594" s="207" t="str">
        <f t="shared" si="682"/>
        <v>827,18</v>
      </c>
      <c r="L1594" s="208">
        <f t="shared" si="683"/>
        <v>828</v>
      </c>
      <c r="M1594" s="209">
        <v>1</v>
      </c>
      <c r="N1594" s="210">
        <v>60</v>
      </c>
      <c r="O1594" s="211">
        <f t="shared" si="684"/>
        <v>888</v>
      </c>
      <c r="P1594" s="212">
        <f t="shared" si="687"/>
        <v>888</v>
      </c>
      <c r="Q1594" s="180"/>
      <c r="R1594" s="180"/>
      <c r="S1594" s="184">
        <v>16</v>
      </c>
      <c r="T1594" s="184">
        <v>25</v>
      </c>
      <c r="U1594" s="184">
        <f t="shared" si="685"/>
        <v>124</v>
      </c>
      <c r="V1594" s="204">
        <f t="shared" si="686"/>
        <v>165</v>
      </c>
    </row>
    <row r="1595" spans="1:22" ht="12">
      <c r="A1595" s="221" t="str">
        <f t="shared" ref="A1595:A1631" si="688">CONCATENATE(B1595,D1595,E1595,C1595)</f>
        <v>LW duble 1 13070Kolor</v>
      </c>
      <c r="B1595" s="203" t="s">
        <v>90</v>
      </c>
      <c r="C1595" s="168" t="s">
        <v>2</v>
      </c>
      <c r="D1595" s="204">
        <v>130</v>
      </c>
      <c r="E1595" s="182">
        <v>70</v>
      </c>
      <c r="F1595" s="219" t="s">
        <v>1773</v>
      </c>
      <c r="G1595" s="206" t="str">
        <f>LEFT(F1595,FIND("kg",F1595)-2)</f>
        <v>55,23</v>
      </c>
      <c r="H1595" s="206" t="str">
        <f t="shared" ref="H1595:H1631" si="689">MID(G1595,1,5)</f>
        <v>55,23</v>
      </c>
      <c r="I1595" s="206">
        <f t="shared" ref="I1595:I1631" si="690">H1595+3</f>
        <v>58.23</v>
      </c>
      <c r="J1595" s="219" t="s">
        <v>1794</v>
      </c>
      <c r="K1595" s="207" t="str">
        <f t="shared" ref="K1595:K1604" si="691">LEFT(J1595,FIND("zł",J1595)-2)</f>
        <v>896,36</v>
      </c>
      <c r="L1595" s="214">
        <f t="shared" ref="L1595:L1610" si="692">ROUNDUP(K1595,0)</f>
        <v>897</v>
      </c>
      <c r="M1595" s="209">
        <v>1</v>
      </c>
      <c r="N1595" s="210">
        <v>60</v>
      </c>
      <c r="O1595" s="211">
        <f t="shared" ref="O1595:O1631" si="693">L1595*M1595+N1595</f>
        <v>957</v>
      </c>
      <c r="P1595" s="212">
        <f t="shared" ref="P1595:P1631" si="694">INT(O1595)</f>
        <v>957</v>
      </c>
      <c r="Q1595" s="180"/>
      <c r="R1595" s="180"/>
      <c r="S1595" s="184">
        <v>16</v>
      </c>
      <c r="T1595" s="184">
        <v>25</v>
      </c>
      <c r="U1595" s="184">
        <f t="shared" ref="U1595:U1631" si="695">IF(I1595&lt;=$AA$6,$AB$5,IF(I1595&lt;=$AA$16,$AB$7,IF(I1595&lt;=$AA$18,$AB$17,IF(I1595&lt;=$AA$20,AB$19,$AB$21))))</f>
        <v>124</v>
      </c>
      <c r="V1595" s="204">
        <f>SUM(S1595:U1595)</f>
        <v>165</v>
      </c>
    </row>
    <row r="1596" spans="1:22" ht="12">
      <c r="A1596" s="180" t="str">
        <f t="shared" si="688"/>
        <v>LW duble 2 13070Kolor</v>
      </c>
      <c r="B1596" s="203" t="s">
        <v>91</v>
      </c>
      <c r="C1596" s="168" t="s">
        <v>2</v>
      </c>
      <c r="D1596" s="204">
        <v>130</v>
      </c>
      <c r="E1596" s="182">
        <v>70</v>
      </c>
      <c r="F1596" s="219" t="s">
        <v>1774</v>
      </c>
      <c r="G1596" s="206" t="str">
        <f t="shared" ref="G1596:G1631" si="696">LEFT(F1596,FIND("kg",F1596)-2)</f>
        <v>50,62</v>
      </c>
      <c r="H1596" s="206" t="str">
        <f t="shared" si="689"/>
        <v>50,62</v>
      </c>
      <c r="I1596" s="206">
        <f t="shared" si="690"/>
        <v>53.62</v>
      </c>
      <c r="J1596" s="219" t="s">
        <v>1795</v>
      </c>
      <c r="K1596" s="207" t="str">
        <f t="shared" si="691"/>
        <v>971,25</v>
      </c>
      <c r="L1596" s="214">
        <f t="shared" si="692"/>
        <v>972</v>
      </c>
      <c r="M1596" s="209">
        <v>1</v>
      </c>
      <c r="N1596" s="210">
        <v>60</v>
      </c>
      <c r="O1596" s="211">
        <f t="shared" si="693"/>
        <v>1032</v>
      </c>
      <c r="P1596" s="212">
        <f t="shared" si="694"/>
        <v>1032</v>
      </c>
      <c r="Q1596" s="180"/>
      <c r="R1596" s="180"/>
      <c r="S1596" s="184">
        <v>16</v>
      </c>
      <c r="T1596" s="184">
        <v>25</v>
      </c>
      <c r="U1596" s="184">
        <f t="shared" si="695"/>
        <v>124</v>
      </c>
      <c r="V1596" s="204">
        <f t="shared" ref="V1596:V1631" si="697">SUM(S1596:U1596)</f>
        <v>165</v>
      </c>
    </row>
    <row r="1597" spans="1:22" ht="12">
      <c r="A1597" s="180" t="str">
        <f t="shared" si="688"/>
        <v>LW duble 3 13070Kolor</v>
      </c>
      <c r="B1597" s="203" t="s">
        <v>92</v>
      </c>
      <c r="C1597" s="168" t="s">
        <v>2</v>
      </c>
      <c r="D1597" s="204">
        <v>130</v>
      </c>
      <c r="E1597" s="182">
        <v>70</v>
      </c>
      <c r="F1597" s="219" t="s">
        <v>1775</v>
      </c>
      <c r="G1597" s="206" t="str">
        <f t="shared" si="696"/>
        <v>59,87</v>
      </c>
      <c r="H1597" s="206" t="str">
        <f t="shared" si="689"/>
        <v>59,87</v>
      </c>
      <c r="I1597" s="206">
        <f t="shared" si="690"/>
        <v>62.87</v>
      </c>
      <c r="J1597" s="219" t="s">
        <v>1813</v>
      </c>
      <c r="K1597" s="207" t="str">
        <f t="shared" si="691"/>
        <v>1222,26</v>
      </c>
      <c r="L1597" s="214">
        <f t="shared" si="692"/>
        <v>1223</v>
      </c>
      <c r="M1597" s="209">
        <v>1</v>
      </c>
      <c r="N1597" s="210">
        <v>60</v>
      </c>
      <c r="O1597" s="211">
        <f t="shared" si="693"/>
        <v>1283</v>
      </c>
      <c r="P1597" s="212">
        <f t="shared" si="694"/>
        <v>1283</v>
      </c>
      <c r="Q1597" s="180"/>
      <c r="R1597" s="180"/>
      <c r="S1597" s="184">
        <v>16</v>
      </c>
      <c r="T1597" s="184">
        <v>25</v>
      </c>
      <c r="U1597" s="184">
        <f t="shared" si="695"/>
        <v>124</v>
      </c>
      <c r="V1597" s="204">
        <f t="shared" si="697"/>
        <v>165</v>
      </c>
    </row>
    <row r="1598" spans="1:22" ht="12">
      <c r="A1598" s="180" t="str">
        <f t="shared" si="688"/>
        <v>LW1 13070Kolor</v>
      </c>
      <c r="B1598" s="203" t="s">
        <v>93</v>
      </c>
      <c r="C1598" s="168" t="s">
        <v>2</v>
      </c>
      <c r="D1598" s="204">
        <v>130</v>
      </c>
      <c r="E1598" s="182">
        <v>70</v>
      </c>
      <c r="F1598" s="219" t="s">
        <v>1776</v>
      </c>
      <c r="G1598" s="206" t="str">
        <f t="shared" si="696"/>
        <v>40,58</v>
      </c>
      <c r="H1598" s="206" t="str">
        <f t="shared" si="689"/>
        <v>40,58</v>
      </c>
      <c r="I1598" s="206">
        <f t="shared" si="690"/>
        <v>43.58</v>
      </c>
      <c r="J1598" s="219" t="s">
        <v>1796</v>
      </c>
      <c r="K1598" s="207" t="str">
        <f t="shared" si="691"/>
        <v>598,73</v>
      </c>
      <c r="L1598" s="214">
        <f t="shared" si="692"/>
        <v>599</v>
      </c>
      <c r="M1598" s="209">
        <v>1</v>
      </c>
      <c r="N1598" s="210">
        <v>60</v>
      </c>
      <c r="O1598" s="211">
        <f t="shared" si="693"/>
        <v>659</v>
      </c>
      <c r="P1598" s="212">
        <f t="shared" si="694"/>
        <v>659</v>
      </c>
      <c r="Q1598" s="180"/>
      <c r="R1598" s="180"/>
      <c r="S1598" s="184">
        <v>16</v>
      </c>
      <c r="T1598" s="184">
        <v>25</v>
      </c>
      <c r="U1598" s="184">
        <f t="shared" si="695"/>
        <v>79</v>
      </c>
      <c r="V1598" s="204">
        <f t="shared" si="697"/>
        <v>120</v>
      </c>
    </row>
    <row r="1599" spans="1:22" ht="13.5" customHeight="1">
      <c r="A1599" s="180" t="str">
        <f t="shared" si="688"/>
        <v>LW2 13070Kolor</v>
      </c>
      <c r="B1599" s="203" t="s">
        <v>104</v>
      </c>
      <c r="C1599" s="168" t="s">
        <v>2</v>
      </c>
      <c r="D1599" s="204">
        <v>130</v>
      </c>
      <c r="E1599" s="182">
        <v>70</v>
      </c>
      <c r="F1599" s="219" t="s">
        <v>1777</v>
      </c>
      <c r="G1599" s="206" t="str">
        <f t="shared" si="696"/>
        <v>42,06</v>
      </c>
      <c r="H1599" s="206" t="str">
        <f t="shared" si="689"/>
        <v>42,06</v>
      </c>
      <c r="I1599" s="206">
        <f t="shared" si="690"/>
        <v>45.06</v>
      </c>
      <c r="J1599" s="219" t="s">
        <v>1797</v>
      </c>
      <c r="K1599" s="207" t="str">
        <f t="shared" si="691"/>
        <v>649,39</v>
      </c>
      <c r="L1599" s="214">
        <f t="shared" si="692"/>
        <v>650</v>
      </c>
      <c r="M1599" s="209">
        <v>1</v>
      </c>
      <c r="N1599" s="210">
        <v>60</v>
      </c>
      <c r="O1599" s="211">
        <f t="shared" si="693"/>
        <v>710</v>
      </c>
      <c r="P1599" s="212">
        <f t="shared" si="694"/>
        <v>710</v>
      </c>
      <c r="Q1599" s="180"/>
      <c r="R1599" s="180"/>
      <c r="S1599" s="184">
        <v>16</v>
      </c>
      <c r="T1599" s="184">
        <v>25</v>
      </c>
      <c r="U1599" s="184">
        <f t="shared" si="695"/>
        <v>79</v>
      </c>
      <c r="V1599" s="204">
        <f t="shared" si="697"/>
        <v>120</v>
      </c>
    </row>
    <row r="1600" spans="1:22" ht="13.5" customHeight="1">
      <c r="A1600" s="180" t="str">
        <f t="shared" si="688"/>
        <v>LW3 13070Kolor</v>
      </c>
      <c r="B1600" s="203" t="s">
        <v>106</v>
      </c>
      <c r="C1600" s="168" t="s">
        <v>2</v>
      </c>
      <c r="D1600" s="204">
        <v>130</v>
      </c>
      <c r="E1600" s="182">
        <v>70</v>
      </c>
      <c r="F1600" s="219" t="s">
        <v>1778</v>
      </c>
      <c r="G1600" s="206" t="str">
        <f t="shared" si="696"/>
        <v>44,14</v>
      </c>
      <c r="H1600" s="206" t="str">
        <f t="shared" si="689"/>
        <v>44,14</v>
      </c>
      <c r="I1600" s="206">
        <f t="shared" si="690"/>
        <v>47.14</v>
      </c>
      <c r="J1600" s="219" t="s">
        <v>70</v>
      </c>
      <c r="K1600" s="207" t="str">
        <f t="shared" si="691"/>
        <v>678,46</v>
      </c>
      <c r="L1600" s="214">
        <f t="shared" si="692"/>
        <v>679</v>
      </c>
      <c r="M1600" s="209">
        <v>1</v>
      </c>
      <c r="N1600" s="210">
        <v>60</v>
      </c>
      <c r="O1600" s="211">
        <f t="shared" si="693"/>
        <v>739</v>
      </c>
      <c r="P1600" s="212">
        <f t="shared" si="694"/>
        <v>739</v>
      </c>
      <c r="Q1600" s="180"/>
      <c r="R1600" s="180"/>
      <c r="S1600" s="184">
        <v>16</v>
      </c>
      <c r="T1600" s="184">
        <v>25</v>
      </c>
      <c r="U1600" s="184">
        <f t="shared" si="695"/>
        <v>79</v>
      </c>
      <c r="V1600" s="204">
        <f t="shared" si="697"/>
        <v>120</v>
      </c>
    </row>
    <row r="1601" spans="1:22" ht="13.5" customHeight="1">
      <c r="A1601" s="180" t="str">
        <f t="shared" si="688"/>
        <v>LW4 13070Kolor</v>
      </c>
      <c r="B1601" s="203" t="s">
        <v>107</v>
      </c>
      <c r="C1601" s="168" t="s">
        <v>2</v>
      </c>
      <c r="D1601" s="204">
        <v>130</v>
      </c>
      <c r="E1601" s="182">
        <v>70</v>
      </c>
      <c r="F1601" s="219" t="s">
        <v>60</v>
      </c>
      <c r="G1601" s="206" t="str">
        <f t="shared" si="696"/>
        <v>48,43</v>
      </c>
      <c r="H1601" s="206" t="str">
        <f t="shared" si="689"/>
        <v>48,43</v>
      </c>
      <c r="I1601" s="206">
        <f t="shared" si="690"/>
        <v>51.43</v>
      </c>
      <c r="J1601" s="219" t="s">
        <v>1798</v>
      </c>
      <c r="K1601" s="207" t="str">
        <f t="shared" si="691"/>
        <v>766,62</v>
      </c>
      <c r="L1601" s="214">
        <f t="shared" si="692"/>
        <v>767</v>
      </c>
      <c r="M1601" s="209">
        <v>1</v>
      </c>
      <c r="N1601" s="210">
        <v>60</v>
      </c>
      <c r="O1601" s="211">
        <f t="shared" si="693"/>
        <v>827</v>
      </c>
      <c r="P1601" s="212">
        <f t="shared" si="694"/>
        <v>827</v>
      </c>
      <c r="Q1601" s="180"/>
      <c r="R1601" s="180"/>
      <c r="S1601" s="184">
        <v>16</v>
      </c>
      <c r="T1601" s="184">
        <v>25</v>
      </c>
      <c r="U1601" s="184">
        <f t="shared" si="695"/>
        <v>124</v>
      </c>
      <c r="V1601" s="204">
        <f t="shared" si="697"/>
        <v>165</v>
      </c>
    </row>
    <row r="1602" spans="1:22" ht="12">
      <c r="A1602" s="180" t="str">
        <f t="shared" si="688"/>
        <v>LW5 13070Kolor</v>
      </c>
      <c r="B1602" s="203" t="s">
        <v>108</v>
      </c>
      <c r="C1602" s="168" t="s">
        <v>2</v>
      </c>
      <c r="D1602" s="204">
        <v>130</v>
      </c>
      <c r="E1602" s="182">
        <v>70</v>
      </c>
      <c r="F1602" s="219" t="s">
        <v>1779</v>
      </c>
      <c r="G1602" s="206" t="str">
        <f t="shared" si="696"/>
        <v>49,05</v>
      </c>
      <c r="H1602" s="206" t="str">
        <f t="shared" si="689"/>
        <v>49,05</v>
      </c>
      <c r="I1602" s="206">
        <f t="shared" si="690"/>
        <v>52.05</v>
      </c>
      <c r="J1602" s="219" t="s">
        <v>1799</v>
      </c>
      <c r="K1602" s="207" t="str">
        <f t="shared" si="691"/>
        <v>799,83</v>
      </c>
      <c r="L1602" s="214">
        <f t="shared" si="692"/>
        <v>800</v>
      </c>
      <c r="M1602" s="209">
        <v>1</v>
      </c>
      <c r="N1602" s="210">
        <v>60</v>
      </c>
      <c r="O1602" s="211">
        <f t="shared" si="693"/>
        <v>860</v>
      </c>
      <c r="P1602" s="212">
        <f t="shared" si="694"/>
        <v>860</v>
      </c>
      <c r="Q1602" s="180"/>
      <c r="R1602" s="180"/>
      <c r="S1602" s="184">
        <v>16</v>
      </c>
      <c r="T1602" s="184">
        <v>25</v>
      </c>
      <c r="U1602" s="184">
        <f t="shared" si="695"/>
        <v>124</v>
      </c>
      <c r="V1602" s="204">
        <f t="shared" si="697"/>
        <v>165</v>
      </c>
    </row>
    <row r="1603" spans="1:22" ht="12">
      <c r="A1603" s="180" t="str">
        <f t="shared" si="688"/>
        <v>LW6 13070Kolor</v>
      </c>
      <c r="B1603" s="203" t="s">
        <v>109</v>
      </c>
      <c r="C1603" s="168" t="s">
        <v>2</v>
      </c>
      <c r="D1603" s="204">
        <v>130</v>
      </c>
      <c r="E1603" s="182">
        <v>70</v>
      </c>
      <c r="F1603" s="219" t="s">
        <v>1780</v>
      </c>
      <c r="G1603" s="206" t="str">
        <f t="shared" si="696"/>
        <v>51,87</v>
      </c>
      <c r="H1603" s="206" t="str">
        <f t="shared" si="689"/>
        <v>51,87</v>
      </c>
      <c r="I1603" s="206">
        <f t="shared" si="690"/>
        <v>54.87</v>
      </c>
      <c r="J1603" s="219" t="s">
        <v>1800</v>
      </c>
      <c r="K1603" s="207" t="str">
        <f t="shared" si="691"/>
        <v>867,46</v>
      </c>
      <c r="L1603" s="214">
        <f t="shared" si="692"/>
        <v>868</v>
      </c>
      <c r="M1603" s="209">
        <v>1</v>
      </c>
      <c r="N1603" s="210">
        <v>60</v>
      </c>
      <c r="O1603" s="211">
        <f t="shared" si="693"/>
        <v>928</v>
      </c>
      <c r="P1603" s="212">
        <f t="shared" si="694"/>
        <v>928</v>
      </c>
      <c r="Q1603" s="180"/>
      <c r="R1603" s="180"/>
      <c r="S1603" s="184">
        <v>16</v>
      </c>
      <c r="T1603" s="184">
        <v>25</v>
      </c>
      <c r="U1603" s="184">
        <f t="shared" si="695"/>
        <v>124</v>
      </c>
      <c r="V1603" s="204">
        <f t="shared" si="697"/>
        <v>165</v>
      </c>
    </row>
    <row r="1604" spans="1:22" ht="12">
      <c r="A1604" s="180" t="str">
        <f t="shared" si="688"/>
        <v>LW7 13070Kolor</v>
      </c>
      <c r="B1604" s="203" t="s">
        <v>110</v>
      </c>
      <c r="C1604" s="168" t="s">
        <v>2</v>
      </c>
      <c r="D1604" s="204">
        <v>130</v>
      </c>
      <c r="E1604" s="182">
        <v>70</v>
      </c>
      <c r="F1604" s="219" t="s">
        <v>1781</v>
      </c>
      <c r="G1604" s="206" t="str">
        <f t="shared" si="696"/>
        <v>47,27</v>
      </c>
      <c r="H1604" s="206" t="str">
        <f t="shared" si="689"/>
        <v>47,27</v>
      </c>
      <c r="I1604" s="206">
        <f t="shared" si="690"/>
        <v>50.27</v>
      </c>
      <c r="J1604" s="219" t="s">
        <v>1801</v>
      </c>
      <c r="K1604" s="207" t="str">
        <f t="shared" si="691"/>
        <v>760,29</v>
      </c>
      <c r="L1604" s="214">
        <f t="shared" si="692"/>
        <v>761</v>
      </c>
      <c r="M1604" s="209">
        <v>1</v>
      </c>
      <c r="N1604" s="210">
        <v>60</v>
      </c>
      <c r="O1604" s="211">
        <f t="shared" si="693"/>
        <v>821</v>
      </c>
      <c r="P1604" s="212">
        <f t="shared" si="694"/>
        <v>821</v>
      </c>
      <c r="Q1604" s="180"/>
      <c r="R1604" s="180"/>
      <c r="S1604" s="184">
        <v>16</v>
      </c>
      <c r="T1604" s="184">
        <v>25</v>
      </c>
      <c r="U1604" s="184">
        <f t="shared" si="695"/>
        <v>124</v>
      </c>
      <c r="V1604" s="204">
        <f t="shared" si="697"/>
        <v>165</v>
      </c>
    </row>
    <row r="1605" spans="1:22" ht="12">
      <c r="A1605" s="180" t="str">
        <f t="shared" si="688"/>
        <v>LW8 13070Kolor</v>
      </c>
      <c r="B1605" s="203" t="s">
        <v>111</v>
      </c>
      <c r="C1605" s="168" t="s">
        <v>2</v>
      </c>
      <c r="D1605" s="204">
        <v>130</v>
      </c>
      <c r="E1605" s="182">
        <v>70</v>
      </c>
      <c r="F1605" s="219" t="s">
        <v>1782</v>
      </c>
      <c r="G1605" s="206" t="str">
        <f t="shared" si="696"/>
        <v>50,1</v>
      </c>
      <c r="H1605" s="206" t="str">
        <f t="shared" si="689"/>
        <v>50,1</v>
      </c>
      <c r="I1605" s="206">
        <f t="shared" si="690"/>
        <v>53.1</v>
      </c>
      <c r="J1605" s="219" t="s">
        <v>1802</v>
      </c>
      <c r="K1605" s="207" t="str">
        <f>LEFT(J1605,FIND("zł",J1605)-2)</f>
        <v>827,98</v>
      </c>
      <c r="L1605" s="214">
        <f t="shared" si="692"/>
        <v>828</v>
      </c>
      <c r="M1605" s="209">
        <v>1</v>
      </c>
      <c r="N1605" s="210">
        <v>60</v>
      </c>
      <c r="O1605" s="211">
        <f t="shared" si="693"/>
        <v>888</v>
      </c>
      <c r="P1605" s="212">
        <f t="shared" si="694"/>
        <v>888</v>
      </c>
      <c r="Q1605" s="180"/>
      <c r="R1605" s="180"/>
      <c r="S1605" s="184">
        <v>16</v>
      </c>
      <c r="T1605" s="184">
        <v>25</v>
      </c>
      <c r="U1605" s="184">
        <f t="shared" si="695"/>
        <v>124</v>
      </c>
      <c r="V1605" s="204">
        <f t="shared" si="697"/>
        <v>165</v>
      </c>
    </row>
    <row r="1606" spans="1:22" ht="12">
      <c r="A1606" s="180" t="str">
        <f t="shared" si="688"/>
        <v>LW9 13070Kolor</v>
      </c>
      <c r="B1606" s="203" t="s">
        <v>112</v>
      </c>
      <c r="C1606" s="168" t="s">
        <v>2</v>
      </c>
      <c r="D1606" s="204">
        <v>130</v>
      </c>
      <c r="E1606" s="182">
        <v>70</v>
      </c>
      <c r="F1606" s="219" t="s">
        <v>1783</v>
      </c>
      <c r="G1606" s="206" t="str">
        <f t="shared" si="696"/>
        <v>49,3</v>
      </c>
      <c r="H1606" s="206" t="str">
        <f t="shared" si="689"/>
        <v>49,3</v>
      </c>
      <c r="I1606" s="206">
        <f t="shared" si="690"/>
        <v>52.3</v>
      </c>
      <c r="J1606" s="219" t="s">
        <v>1803</v>
      </c>
      <c r="K1606" s="207" t="str">
        <f t="shared" ref="K1606:K1610" si="698">LEFT(J1606,FIND("zł",J1606)-2)</f>
        <v>869,90</v>
      </c>
      <c r="L1606" s="214">
        <f t="shared" si="692"/>
        <v>870</v>
      </c>
      <c r="M1606" s="209">
        <v>1</v>
      </c>
      <c r="N1606" s="210">
        <v>60</v>
      </c>
      <c r="O1606" s="211">
        <f t="shared" si="693"/>
        <v>930</v>
      </c>
      <c r="P1606" s="212">
        <f t="shared" si="694"/>
        <v>930</v>
      </c>
      <c r="Q1606" s="180"/>
      <c r="R1606" s="180"/>
      <c r="S1606" s="184">
        <v>16</v>
      </c>
      <c r="T1606" s="184">
        <v>25</v>
      </c>
      <c r="U1606" s="184">
        <f t="shared" si="695"/>
        <v>124</v>
      </c>
      <c r="V1606" s="204">
        <f t="shared" si="697"/>
        <v>165</v>
      </c>
    </row>
    <row r="1607" spans="1:22" ht="12">
      <c r="A1607" s="180" t="str">
        <f t="shared" si="688"/>
        <v>LW10 13070Kolor</v>
      </c>
      <c r="B1607" s="203" t="s">
        <v>94</v>
      </c>
      <c r="C1607" s="168" t="s">
        <v>2</v>
      </c>
      <c r="D1607" s="204">
        <v>130</v>
      </c>
      <c r="E1607" s="182">
        <v>70</v>
      </c>
      <c r="F1607" s="219" t="s">
        <v>1784</v>
      </c>
      <c r="G1607" s="206" t="str">
        <f t="shared" si="696"/>
        <v>52,11</v>
      </c>
      <c r="H1607" s="206" t="str">
        <f t="shared" si="689"/>
        <v>52,11</v>
      </c>
      <c r="I1607" s="206">
        <f t="shared" si="690"/>
        <v>55.11</v>
      </c>
      <c r="J1607" s="219" t="s">
        <v>1804</v>
      </c>
      <c r="K1607" s="207" t="str">
        <f t="shared" si="698"/>
        <v>937,49</v>
      </c>
      <c r="L1607" s="214">
        <f t="shared" si="692"/>
        <v>938</v>
      </c>
      <c r="M1607" s="209">
        <v>1</v>
      </c>
      <c r="N1607" s="210">
        <v>60</v>
      </c>
      <c r="O1607" s="211">
        <f t="shared" si="693"/>
        <v>998</v>
      </c>
      <c r="P1607" s="212">
        <f t="shared" si="694"/>
        <v>998</v>
      </c>
      <c r="Q1607" s="180"/>
      <c r="R1607" s="180"/>
      <c r="S1607" s="184">
        <v>16</v>
      </c>
      <c r="T1607" s="184">
        <v>25</v>
      </c>
      <c r="U1607" s="184">
        <f t="shared" si="695"/>
        <v>124</v>
      </c>
      <c r="V1607" s="204">
        <f t="shared" si="697"/>
        <v>165</v>
      </c>
    </row>
    <row r="1608" spans="1:22" ht="12">
      <c r="A1608" s="180" t="str">
        <f t="shared" si="688"/>
        <v>LW11 13070Kolor</v>
      </c>
      <c r="B1608" s="203" t="s">
        <v>95</v>
      </c>
      <c r="C1608" s="168" t="s">
        <v>2</v>
      </c>
      <c r="D1608" s="204">
        <v>130</v>
      </c>
      <c r="E1608" s="182">
        <v>70</v>
      </c>
      <c r="F1608" s="219" t="s">
        <v>1785</v>
      </c>
      <c r="G1608" s="206" t="str">
        <f t="shared" si="696"/>
        <v>54,15</v>
      </c>
      <c r="H1608" s="206" t="str">
        <f t="shared" si="689"/>
        <v>54,15</v>
      </c>
      <c r="I1608" s="206">
        <f t="shared" si="690"/>
        <v>57.15</v>
      </c>
      <c r="J1608" s="219" t="s">
        <v>1805</v>
      </c>
      <c r="K1608" s="207" t="str">
        <f t="shared" si="698"/>
        <v>827,71</v>
      </c>
      <c r="L1608" s="214">
        <f t="shared" si="692"/>
        <v>828</v>
      </c>
      <c r="M1608" s="209">
        <v>1</v>
      </c>
      <c r="N1608" s="210">
        <v>60</v>
      </c>
      <c r="O1608" s="211">
        <f t="shared" si="693"/>
        <v>888</v>
      </c>
      <c r="P1608" s="212">
        <f t="shared" si="694"/>
        <v>888</v>
      </c>
      <c r="Q1608" s="180"/>
      <c r="R1608" s="180"/>
      <c r="S1608" s="184">
        <v>16</v>
      </c>
      <c r="T1608" s="184">
        <v>25</v>
      </c>
      <c r="U1608" s="184">
        <f t="shared" si="695"/>
        <v>124</v>
      </c>
      <c r="V1608" s="204">
        <f t="shared" si="697"/>
        <v>165</v>
      </c>
    </row>
    <row r="1609" spans="1:22" ht="12">
      <c r="A1609" s="180" t="str">
        <f t="shared" si="688"/>
        <v>LW12 13070Kolor</v>
      </c>
      <c r="B1609" s="203" t="s">
        <v>96</v>
      </c>
      <c r="C1609" s="168" t="s">
        <v>2</v>
      </c>
      <c r="D1609" s="204">
        <v>130</v>
      </c>
      <c r="E1609" s="182">
        <v>70</v>
      </c>
      <c r="F1609" s="219" t="s">
        <v>1786</v>
      </c>
      <c r="G1609" s="206" t="str">
        <f t="shared" si="696"/>
        <v>56,97</v>
      </c>
      <c r="H1609" s="206" t="str">
        <f t="shared" si="689"/>
        <v>56,97</v>
      </c>
      <c r="I1609" s="206">
        <f t="shared" si="690"/>
        <v>59.97</v>
      </c>
      <c r="J1609" s="219" t="s">
        <v>1806</v>
      </c>
      <c r="K1609" s="207" t="str">
        <f t="shared" si="698"/>
        <v>933,52</v>
      </c>
      <c r="L1609" s="214">
        <f t="shared" si="692"/>
        <v>934</v>
      </c>
      <c r="M1609" s="209">
        <v>1</v>
      </c>
      <c r="N1609" s="210">
        <v>60</v>
      </c>
      <c r="O1609" s="211">
        <f t="shared" si="693"/>
        <v>994</v>
      </c>
      <c r="P1609" s="212">
        <f t="shared" si="694"/>
        <v>994</v>
      </c>
      <c r="Q1609" s="180"/>
      <c r="R1609" s="180"/>
      <c r="S1609" s="184">
        <v>16</v>
      </c>
      <c r="T1609" s="184">
        <v>25</v>
      </c>
      <c r="U1609" s="184">
        <f t="shared" si="695"/>
        <v>124</v>
      </c>
      <c r="V1609" s="204">
        <f t="shared" si="697"/>
        <v>165</v>
      </c>
    </row>
    <row r="1610" spans="1:22" ht="12">
      <c r="A1610" s="180" t="str">
        <f t="shared" si="688"/>
        <v>LW13 13070Kolor</v>
      </c>
      <c r="B1610" s="203" t="s">
        <v>97</v>
      </c>
      <c r="C1610" s="168" t="s">
        <v>2</v>
      </c>
      <c r="D1610" s="204">
        <v>130</v>
      </c>
      <c r="E1610" s="182">
        <v>70</v>
      </c>
      <c r="F1610" s="219" t="s">
        <v>1787</v>
      </c>
      <c r="G1610" s="206" t="str">
        <f t="shared" si="696"/>
        <v>55,44</v>
      </c>
      <c r="H1610" s="206" t="str">
        <f t="shared" si="689"/>
        <v>55,44</v>
      </c>
      <c r="I1610" s="206">
        <f t="shared" si="690"/>
        <v>58.44</v>
      </c>
      <c r="J1610" s="219" t="s">
        <v>1807</v>
      </c>
      <c r="K1610" s="207" t="str">
        <f t="shared" si="698"/>
        <v>929,22</v>
      </c>
      <c r="L1610" s="214">
        <f t="shared" si="692"/>
        <v>930</v>
      </c>
      <c r="M1610" s="209">
        <v>1</v>
      </c>
      <c r="N1610" s="210">
        <v>60</v>
      </c>
      <c r="O1610" s="211">
        <f t="shared" si="693"/>
        <v>990</v>
      </c>
      <c r="P1610" s="212">
        <f t="shared" si="694"/>
        <v>990</v>
      </c>
      <c r="Q1610" s="180"/>
      <c r="R1610" s="180"/>
      <c r="S1610" s="184">
        <v>16</v>
      </c>
      <c r="T1610" s="184">
        <v>25</v>
      </c>
      <c r="U1610" s="184">
        <f t="shared" si="695"/>
        <v>124</v>
      </c>
      <c r="V1610" s="204">
        <f t="shared" si="697"/>
        <v>165</v>
      </c>
    </row>
    <row r="1611" spans="1:22" ht="12">
      <c r="A1611" s="180" t="str">
        <f t="shared" si="688"/>
        <v>LW14 13070Kolor</v>
      </c>
      <c r="B1611" s="203" t="s">
        <v>98</v>
      </c>
      <c r="C1611" s="168" t="s">
        <v>2</v>
      </c>
      <c r="D1611" s="204">
        <v>130</v>
      </c>
      <c r="E1611" s="182">
        <v>70</v>
      </c>
      <c r="F1611" s="219" t="s">
        <v>1788</v>
      </c>
      <c r="G1611" s="206" t="str">
        <f t="shared" si="696"/>
        <v>58,26</v>
      </c>
      <c r="H1611" s="206" t="str">
        <f t="shared" si="689"/>
        <v>58,26</v>
      </c>
      <c r="I1611" s="206">
        <f t="shared" si="690"/>
        <v>61.26</v>
      </c>
      <c r="J1611" s="219" t="s">
        <v>1812</v>
      </c>
      <c r="K1611" s="207" t="str">
        <f>LEFT(J1611,FIND("zł",J1611)-2)</f>
        <v>1019,22</v>
      </c>
      <c r="L1611" s="214">
        <f>ROUNDUP(K1611,0)</f>
        <v>1020</v>
      </c>
      <c r="M1611" s="209">
        <v>1</v>
      </c>
      <c r="N1611" s="210">
        <v>60</v>
      </c>
      <c r="O1611" s="211">
        <f t="shared" si="693"/>
        <v>1080</v>
      </c>
      <c r="P1611" s="212">
        <f t="shared" si="694"/>
        <v>1080</v>
      </c>
      <c r="Q1611" s="180"/>
      <c r="R1611" s="180"/>
      <c r="S1611" s="184">
        <v>16</v>
      </c>
      <c r="T1611" s="184">
        <v>25</v>
      </c>
      <c r="U1611" s="184">
        <f t="shared" si="695"/>
        <v>124</v>
      </c>
      <c r="V1611" s="204">
        <f t="shared" si="697"/>
        <v>165</v>
      </c>
    </row>
    <row r="1612" spans="1:22" ht="12">
      <c r="A1612" s="180" t="str">
        <f t="shared" si="688"/>
        <v>LW15 13070Kolor</v>
      </c>
      <c r="B1612" s="203" t="s">
        <v>99</v>
      </c>
      <c r="C1612" s="168" t="s">
        <v>2</v>
      </c>
      <c r="D1612" s="204">
        <v>130</v>
      </c>
      <c r="E1612" s="182">
        <v>70</v>
      </c>
      <c r="F1612" s="219" t="s">
        <v>3330</v>
      </c>
      <c r="G1612" s="206" t="str">
        <f t="shared" si="696"/>
        <v>53,4</v>
      </c>
      <c r="H1612" s="206" t="str">
        <f t="shared" si="689"/>
        <v>53,4</v>
      </c>
      <c r="I1612" s="206">
        <f t="shared" si="690"/>
        <v>56.4</v>
      </c>
      <c r="J1612" s="219" t="s">
        <v>1808</v>
      </c>
      <c r="K1612" s="207" t="str">
        <f t="shared" ref="K1612:K1631" si="699">LEFT(J1612,FIND("zł",J1612)-2)</f>
        <v>789,56</v>
      </c>
      <c r="L1612" s="214">
        <f t="shared" ref="L1612:L1631" si="700">ROUNDUP(K1612,0)</f>
        <v>790</v>
      </c>
      <c r="M1612" s="209">
        <v>1</v>
      </c>
      <c r="N1612" s="210">
        <v>60</v>
      </c>
      <c r="O1612" s="211">
        <f t="shared" si="693"/>
        <v>850</v>
      </c>
      <c r="P1612" s="212">
        <f t="shared" si="694"/>
        <v>850</v>
      </c>
      <c r="Q1612" s="180"/>
      <c r="R1612" s="180"/>
      <c r="S1612" s="184">
        <v>16</v>
      </c>
      <c r="T1612" s="184">
        <v>25</v>
      </c>
      <c r="U1612" s="184">
        <f t="shared" si="695"/>
        <v>124</v>
      </c>
      <c r="V1612" s="204">
        <f t="shared" si="697"/>
        <v>165</v>
      </c>
    </row>
    <row r="1613" spans="1:22" ht="12">
      <c r="A1613" s="180" t="str">
        <f t="shared" si="688"/>
        <v>LW16 13070Kolor</v>
      </c>
      <c r="B1613" s="203" t="s">
        <v>100</v>
      </c>
      <c r="C1613" s="168" t="s">
        <v>2</v>
      </c>
      <c r="D1613" s="204">
        <v>130</v>
      </c>
      <c r="E1613" s="182">
        <v>70</v>
      </c>
      <c r="F1613" s="219" t="s">
        <v>1789</v>
      </c>
      <c r="G1613" s="206" t="str">
        <f t="shared" si="696"/>
        <v>56,25</v>
      </c>
      <c r="H1613" s="206" t="str">
        <f t="shared" si="689"/>
        <v>56,25</v>
      </c>
      <c r="I1613" s="206">
        <f t="shared" si="690"/>
        <v>59.25</v>
      </c>
      <c r="J1613" s="219" t="s">
        <v>1809</v>
      </c>
      <c r="K1613" s="207" t="str">
        <f t="shared" si="699"/>
        <v>925,59</v>
      </c>
      <c r="L1613" s="214">
        <f t="shared" si="700"/>
        <v>926</v>
      </c>
      <c r="M1613" s="209">
        <v>1</v>
      </c>
      <c r="N1613" s="210">
        <v>60</v>
      </c>
      <c r="O1613" s="211">
        <f t="shared" si="693"/>
        <v>986</v>
      </c>
      <c r="P1613" s="212">
        <f t="shared" si="694"/>
        <v>986</v>
      </c>
      <c r="Q1613" s="180"/>
      <c r="R1613" s="180"/>
      <c r="S1613" s="184">
        <v>16</v>
      </c>
      <c r="T1613" s="184">
        <v>25</v>
      </c>
      <c r="U1613" s="184">
        <f t="shared" si="695"/>
        <v>124</v>
      </c>
      <c r="V1613" s="204">
        <f t="shared" si="697"/>
        <v>165</v>
      </c>
    </row>
    <row r="1614" spans="1:22" ht="12">
      <c r="A1614" s="180" t="str">
        <f t="shared" si="688"/>
        <v>LW17 13070Kolor</v>
      </c>
      <c r="B1614" s="203" t="s">
        <v>101</v>
      </c>
      <c r="C1614" s="168" t="s">
        <v>2</v>
      </c>
      <c r="D1614" s="204">
        <v>130</v>
      </c>
      <c r="E1614" s="182">
        <v>70</v>
      </c>
      <c r="F1614" s="219" t="s">
        <v>1790</v>
      </c>
      <c r="G1614" s="206" t="str">
        <f t="shared" si="696"/>
        <v>55,76</v>
      </c>
      <c r="H1614" s="206" t="str">
        <f t="shared" si="689"/>
        <v>55,76</v>
      </c>
      <c r="I1614" s="206">
        <f t="shared" si="690"/>
        <v>58.76</v>
      </c>
      <c r="J1614" s="219" t="s">
        <v>1814</v>
      </c>
      <c r="K1614" s="207" t="str">
        <f t="shared" si="699"/>
        <v>1000,09</v>
      </c>
      <c r="L1614" s="214">
        <f t="shared" si="700"/>
        <v>1001</v>
      </c>
      <c r="M1614" s="209">
        <v>1</v>
      </c>
      <c r="N1614" s="210">
        <v>60</v>
      </c>
      <c r="O1614" s="211">
        <f t="shared" si="693"/>
        <v>1061</v>
      </c>
      <c r="P1614" s="212">
        <f t="shared" si="694"/>
        <v>1061</v>
      </c>
      <c r="Q1614" s="180"/>
      <c r="R1614" s="180"/>
      <c r="S1614" s="184">
        <v>16</v>
      </c>
      <c r="T1614" s="184">
        <v>25</v>
      </c>
      <c r="U1614" s="184">
        <f t="shared" si="695"/>
        <v>124</v>
      </c>
      <c r="V1614" s="204">
        <f t="shared" si="697"/>
        <v>165</v>
      </c>
    </row>
    <row r="1615" spans="1:22" ht="12">
      <c r="A1615" s="180" t="str">
        <f t="shared" si="688"/>
        <v>LW18 13070Kolor</v>
      </c>
      <c r="B1615" s="203" t="s">
        <v>102</v>
      </c>
      <c r="C1615" s="168" t="s">
        <v>2</v>
      </c>
      <c r="D1615" s="204">
        <v>130</v>
      </c>
      <c r="E1615" s="182">
        <v>70</v>
      </c>
      <c r="F1615" s="219" t="s">
        <v>1791</v>
      </c>
      <c r="G1615" s="206" t="str">
        <f t="shared" si="696"/>
        <v>58,58</v>
      </c>
      <c r="H1615" s="206" t="str">
        <f t="shared" si="689"/>
        <v>58,58</v>
      </c>
      <c r="I1615" s="206">
        <f t="shared" si="690"/>
        <v>61.58</v>
      </c>
      <c r="J1615" s="219" t="s">
        <v>1815</v>
      </c>
      <c r="K1615" s="207" t="str">
        <f t="shared" si="699"/>
        <v>1054,94</v>
      </c>
      <c r="L1615" s="214">
        <f t="shared" si="700"/>
        <v>1055</v>
      </c>
      <c r="M1615" s="209">
        <v>1</v>
      </c>
      <c r="N1615" s="210">
        <v>60</v>
      </c>
      <c r="O1615" s="211">
        <f t="shared" si="693"/>
        <v>1115</v>
      </c>
      <c r="P1615" s="212">
        <f t="shared" si="694"/>
        <v>1115</v>
      </c>
      <c r="Q1615" s="180"/>
      <c r="R1615" s="180"/>
      <c r="S1615" s="184">
        <v>16</v>
      </c>
      <c r="T1615" s="184">
        <v>25</v>
      </c>
      <c r="U1615" s="184">
        <f t="shared" si="695"/>
        <v>124</v>
      </c>
      <c r="V1615" s="204">
        <f t="shared" si="697"/>
        <v>165</v>
      </c>
    </row>
    <row r="1616" spans="1:22" ht="12">
      <c r="A1616" s="180" t="str">
        <f t="shared" si="688"/>
        <v>LW19 13070Kolor</v>
      </c>
      <c r="B1616" s="203" t="s">
        <v>103</v>
      </c>
      <c r="C1616" s="168" t="s">
        <v>2</v>
      </c>
      <c r="D1616" s="204">
        <v>130</v>
      </c>
      <c r="E1616" s="182">
        <v>70</v>
      </c>
      <c r="F1616" s="219" t="s">
        <v>1792</v>
      </c>
      <c r="G1616" s="206" t="str">
        <f t="shared" si="696"/>
        <v>53,76</v>
      </c>
      <c r="H1616" s="206" t="str">
        <f t="shared" si="689"/>
        <v>53,76</v>
      </c>
      <c r="I1616" s="206">
        <f t="shared" si="690"/>
        <v>56.76</v>
      </c>
      <c r="J1616" s="219" t="s">
        <v>1810</v>
      </c>
      <c r="K1616" s="207" t="str">
        <f t="shared" si="699"/>
        <v>868,25</v>
      </c>
      <c r="L1616" s="214">
        <f t="shared" si="700"/>
        <v>869</v>
      </c>
      <c r="M1616" s="209">
        <v>1</v>
      </c>
      <c r="N1616" s="210">
        <v>60</v>
      </c>
      <c r="O1616" s="211">
        <f t="shared" si="693"/>
        <v>929</v>
      </c>
      <c r="P1616" s="212">
        <f t="shared" si="694"/>
        <v>929</v>
      </c>
      <c r="Q1616" s="180"/>
      <c r="R1616" s="180"/>
      <c r="S1616" s="184">
        <v>16</v>
      </c>
      <c r="T1616" s="184">
        <v>25</v>
      </c>
      <c r="U1616" s="184">
        <f t="shared" si="695"/>
        <v>124</v>
      </c>
      <c r="V1616" s="204">
        <f t="shared" si="697"/>
        <v>165</v>
      </c>
    </row>
    <row r="1617" spans="1:22" ht="12">
      <c r="A1617" s="180" t="str">
        <f t="shared" si="688"/>
        <v>LW20 13070Kolor</v>
      </c>
      <c r="B1617" s="203" t="s">
        <v>105</v>
      </c>
      <c r="C1617" s="168" t="s">
        <v>2</v>
      </c>
      <c r="D1617" s="204">
        <v>130</v>
      </c>
      <c r="E1617" s="182">
        <v>70</v>
      </c>
      <c r="F1617" s="219" t="s">
        <v>1793</v>
      </c>
      <c r="G1617" s="206" t="str">
        <f t="shared" si="696"/>
        <v>56,61</v>
      </c>
      <c r="H1617" s="206" t="str">
        <f t="shared" si="689"/>
        <v>56,61</v>
      </c>
      <c r="I1617" s="206">
        <f t="shared" si="690"/>
        <v>59.61</v>
      </c>
      <c r="J1617" s="219" t="s">
        <v>1811</v>
      </c>
      <c r="K1617" s="207" t="str">
        <f t="shared" si="699"/>
        <v>958,61</v>
      </c>
      <c r="L1617" s="214">
        <f t="shared" si="700"/>
        <v>959</v>
      </c>
      <c r="M1617" s="209">
        <v>1</v>
      </c>
      <c r="N1617" s="210">
        <v>60</v>
      </c>
      <c r="O1617" s="211">
        <f t="shared" si="693"/>
        <v>1019</v>
      </c>
      <c r="P1617" s="212">
        <f t="shared" si="694"/>
        <v>1019</v>
      </c>
      <c r="Q1617" s="180"/>
      <c r="R1617" s="180"/>
      <c r="S1617" s="184">
        <v>16</v>
      </c>
      <c r="T1617" s="184">
        <v>25</v>
      </c>
      <c r="U1617" s="184">
        <f t="shared" si="695"/>
        <v>124</v>
      </c>
      <c r="V1617" s="204">
        <f t="shared" si="697"/>
        <v>165</v>
      </c>
    </row>
    <row r="1618" spans="1:22" ht="12">
      <c r="A1618" s="180" t="str">
        <f t="shared" si="688"/>
        <v>LW2513070Kolor</v>
      </c>
      <c r="B1618" s="203" t="s">
        <v>559</v>
      </c>
      <c r="C1618" s="168" t="s">
        <v>2</v>
      </c>
      <c r="D1618" s="204">
        <v>130</v>
      </c>
      <c r="E1618" s="182">
        <v>70</v>
      </c>
      <c r="F1618" s="219" t="s">
        <v>3331</v>
      </c>
      <c r="G1618" s="206" t="str">
        <f t="shared" si="696"/>
        <v>44,08</v>
      </c>
      <c r="H1618" s="206" t="str">
        <f t="shared" si="689"/>
        <v>44,08</v>
      </c>
      <c r="I1618" s="206">
        <f t="shared" si="690"/>
        <v>47.08</v>
      </c>
      <c r="J1618" s="219" t="s">
        <v>3339</v>
      </c>
      <c r="K1618" s="207" t="str">
        <f t="shared" si="699"/>
        <v>760,09</v>
      </c>
      <c r="L1618" s="214">
        <f t="shared" si="700"/>
        <v>761</v>
      </c>
      <c r="M1618" s="209">
        <v>1</v>
      </c>
      <c r="N1618" s="210">
        <v>60</v>
      </c>
      <c r="O1618" s="211">
        <f t="shared" si="693"/>
        <v>821</v>
      </c>
      <c r="P1618" s="212">
        <f t="shared" si="694"/>
        <v>821</v>
      </c>
      <c r="Q1618" s="180"/>
      <c r="R1618" s="180"/>
      <c r="S1618" s="184">
        <v>16</v>
      </c>
      <c r="T1618" s="184">
        <v>25</v>
      </c>
      <c r="U1618" s="184">
        <f t="shared" si="695"/>
        <v>79</v>
      </c>
      <c r="V1618" s="204">
        <f t="shared" si="697"/>
        <v>120</v>
      </c>
    </row>
    <row r="1619" spans="1:22" ht="12">
      <c r="A1619" s="180" t="str">
        <f t="shared" si="688"/>
        <v>LW2613070Kolor</v>
      </c>
      <c r="B1619" s="203" t="s">
        <v>560</v>
      </c>
      <c r="C1619" s="168" t="s">
        <v>2</v>
      </c>
      <c r="D1619" s="204">
        <v>130</v>
      </c>
      <c r="E1619" s="182">
        <v>70</v>
      </c>
      <c r="F1619" s="219" t="s">
        <v>3332</v>
      </c>
      <c r="G1619" s="206" t="str">
        <f t="shared" si="696"/>
        <v>46,9</v>
      </c>
      <c r="H1619" s="206" t="str">
        <f t="shared" si="689"/>
        <v>46,9</v>
      </c>
      <c r="I1619" s="206">
        <f t="shared" si="690"/>
        <v>49.9</v>
      </c>
      <c r="J1619" s="219" t="s">
        <v>3340</v>
      </c>
      <c r="K1619" s="207" t="str">
        <f t="shared" si="699"/>
        <v>884,28</v>
      </c>
      <c r="L1619" s="214">
        <f t="shared" si="700"/>
        <v>885</v>
      </c>
      <c r="M1619" s="209">
        <v>1</v>
      </c>
      <c r="N1619" s="210">
        <v>60</v>
      </c>
      <c r="O1619" s="211">
        <f t="shared" si="693"/>
        <v>945</v>
      </c>
      <c r="P1619" s="212">
        <f t="shared" si="694"/>
        <v>945</v>
      </c>
      <c r="Q1619" s="180"/>
      <c r="R1619" s="180"/>
      <c r="S1619" s="184">
        <v>16</v>
      </c>
      <c r="T1619" s="184">
        <v>25</v>
      </c>
      <c r="U1619" s="184">
        <f t="shared" si="695"/>
        <v>79</v>
      </c>
      <c r="V1619" s="204">
        <f t="shared" si="697"/>
        <v>120</v>
      </c>
    </row>
    <row r="1620" spans="1:22" ht="12">
      <c r="A1620" s="180" t="str">
        <f t="shared" si="688"/>
        <v>LW2713070Kolor</v>
      </c>
      <c r="B1620" s="203" t="s">
        <v>1738</v>
      </c>
      <c r="C1620" s="168" t="s">
        <v>2</v>
      </c>
      <c r="D1620" s="204">
        <v>130</v>
      </c>
      <c r="E1620" s="182">
        <v>70</v>
      </c>
      <c r="F1620" s="219" t="s">
        <v>27</v>
      </c>
      <c r="G1620" s="206" t="str">
        <f t="shared" si="696"/>
        <v>47,7</v>
      </c>
      <c r="H1620" s="206" t="str">
        <f t="shared" si="689"/>
        <v>47,7</v>
      </c>
      <c r="I1620" s="206">
        <f t="shared" si="690"/>
        <v>50.7</v>
      </c>
      <c r="J1620" s="219" t="s">
        <v>3341</v>
      </c>
      <c r="K1620" s="207" t="str">
        <f t="shared" si="699"/>
        <v>856,89</v>
      </c>
      <c r="L1620" s="214">
        <f t="shared" si="700"/>
        <v>857</v>
      </c>
      <c r="M1620" s="209">
        <v>1</v>
      </c>
      <c r="N1620" s="210">
        <v>60</v>
      </c>
      <c r="O1620" s="211">
        <f t="shared" si="693"/>
        <v>917</v>
      </c>
      <c r="P1620" s="212">
        <f t="shared" si="694"/>
        <v>917</v>
      </c>
      <c r="Q1620" s="180"/>
      <c r="R1620" s="180"/>
      <c r="S1620" s="184">
        <v>16</v>
      </c>
      <c r="T1620" s="184">
        <v>25</v>
      </c>
      <c r="U1620" s="184">
        <f t="shared" si="695"/>
        <v>124</v>
      </c>
      <c r="V1620" s="204">
        <f t="shared" si="697"/>
        <v>165</v>
      </c>
    </row>
    <row r="1621" spans="1:22" ht="12">
      <c r="A1621" s="180" t="str">
        <f t="shared" si="688"/>
        <v>LW2813070Kolor</v>
      </c>
      <c r="B1621" s="203" t="s">
        <v>1739</v>
      </c>
      <c r="C1621" s="168" t="s">
        <v>2</v>
      </c>
      <c r="D1621" s="204">
        <v>130</v>
      </c>
      <c r="E1621" s="182">
        <v>70</v>
      </c>
      <c r="F1621" s="219" t="s">
        <v>3333</v>
      </c>
      <c r="G1621" s="206" t="str">
        <f t="shared" si="696"/>
        <v>50,67</v>
      </c>
      <c r="H1621" s="206" t="str">
        <f t="shared" si="689"/>
        <v>50,67</v>
      </c>
      <c r="I1621" s="206">
        <f t="shared" si="690"/>
        <v>53.67</v>
      </c>
      <c r="J1621" s="219" t="s">
        <v>3342</v>
      </c>
      <c r="K1621" s="207" t="str">
        <f t="shared" si="699"/>
        <v>1001,43</v>
      </c>
      <c r="L1621" s="214">
        <f t="shared" si="700"/>
        <v>1002</v>
      </c>
      <c r="M1621" s="209">
        <v>1</v>
      </c>
      <c r="N1621" s="210">
        <v>60</v>
      </c>
      <c r="O1621" s="211">
        <f t="shared" si="693"/>
        <v>1062</v>
      </c>
      <c r="P1621" s="212">
        <f t="shared" si="694"/>
        <v>1062</v>
      </c>
      <c r="Q1621" s="180"/>
      <c r="R1621" s="180"/>
      <c r="S1621" s="184">
        <v>16</v>
      </c>
      <c r="T1621" s="184">
        <v>25</v>
      </c>
      <c r="U1621" s="184">
        <f t="shared" si="695"/>
        <v>124</v>
      </c>
      <c r="V1621" s="204">
        <f t="shared" si="697"/>
        <v>165</v>
      </c>
    </row>
    <row r="1622" spans="1:22" ht="12">
      <c r="A1622" s="180" t="str">
        <f t="shared" si="688"/>
        <v>LW2913070Kolor</v>
      </c>
      <c r="B1622" s="203" t="s">
        <v>1740</v>
      </c>
      <c r="C1622" s="168" t="s">
        <v>2</v>
      </c>
      <c r="D1622" s="204">
        <v>130</v>
      </c>
      <c r="E1622" s="182">
        <v>70</v>
      </c>
      <c r="F1622" s="219" t="s">
        <v>3334</v>
      </c>
      <c r="G1622" s="206" t="str">
        <f t="shared" si="696"/>
        <v>53,92</v>
      </c>
      <c r="H1622" s="206" t="str">
        <f t="shared" si="689"/>
        <v>53,92</v>
      </c>
      <c r="I1622" s="206">
        <f t="shared" si="690"/>
        <v>56.92</v>
      </c>
      <c r="J1622" s="219" t="s">
        <v>3343</v>
      </c>
      <c r="K1622" s="207" t="str">
        <f t="shared" si="699"/>
        <v>946,69</v>
      </c>
      <c r="L1622" s="214">
        <f t="shared" si="700"/>
        <v>947</v>
      </c>
      <c r="M1622" s="209">
        <v>1</v>
      </c>
      <c r="N1622" s="210">
        <v>60</v>
      </c>
      <c r="O1622" s="211">
        <f t="shared" si="693"/>
        <v>1007</v>
      </c>
      <c r="P1622" s="212">
        <f t="shared" si="694"/>
        <v>1007</v>
      </c>
      <c r="Q1622" s="180"/>
      <c r="R1622" s="180"/>
      <c r="S1622" s="184">
        <v>16</v>
      </c>
      <c r="T1622" s="184">
        <v>25</v>
      </c>
      <c r="U1622" s="184">
        <f t="shared" si="695"/>
        <v>124</v>
      </c>
      <c r="V1622" s="204">
        <f t="shared" si="697"/>
        <v>165</v>
      </c>
    </row>
    <row r="1623" spans="1:22" ht="12">
      <c r="A1623" s="180" t="str">
        <f t="shared" si="688"/>
        <v>LW3013070Kolor</v>
      </c>
      <c r="B1623" s="203" t="s">
        <v>1742</v>
      </c>
      <c r="C1623" s="168" t="s">
        <v>2</v>
      </c>
      <c r="D1623" s="204">
        <v>130</v>
      </c>
      <c r="E1623" s="182">
        <v>70</v>
      </c>
      <c r="F1623" s="219" t="s">
        <v>68</v>
      </c>
      <c r="G1623" s="206" t="str">
        <f t="shared" si="696"/>
        <v>56,89</v>
      </c>
      <c r="H1623" s="206" t="str">
        <f t="shared" si="689"/>
        <v>56,89</v>
      </c>
      <c r="I1623" s="206">
        <f t="shared" si="690"/>
        <v>59.89</v>
      </c>
      <c r="J1623" s="219" t="s">
        <v>3344</v>
      </c>
      <c r="K1623" s="207" t="str">
        <f t="shared" si="699"/>
        <v>1132,82</v>
      </c>
      <c r="L1623" s="214">
        <f t="shared" si="700"/>
        <v>1133</v>
      </c>
      <c r="M1623" s="209">
        <v>1</v>
      </c>
      <c r="N1623" s="210">
        <v>60</v>
      </c>
      <c r="O1623" s="211">
        <f t="shared" si="693"/>
        <v>1193</v>
      </c>
      <c r="P1623" s="212">
        <f t="shared" si="694"/>
        <v>1193</v>
      </c>
      <c r="Q1623" s="180"/>
      <c r="R1623" s="180"/>
      <c r="S1623" s="184">
        <v>16</v>
      </c>
      <c r="T1623" s="184">
        <v>25</v>
      </c>
      <c r="U1623" s="184">
        <f t="shared" si="695"/>
        <v>124</v>
      </c>
      <c r="V1623" s="204">
        <f t="shared" si="697"/>
        <v>165</v>
      </c>
    </row>
    <row r="1624" spans="1:22" ht="12">
      <c r="A1624" s="180" t="str">
        <f t="shared" si="688"/>
        <v>LW3113070Kolor</v>
      </c>
      <c r="B1624" s="203" t="s">
        <v>1743</v>
      </c>
      <c r="C1624" s="168" t="s">
        <v>2</v>
      </c>
      <c r="D1624" s="204">
        <v>130</v>
      </c>
      <c r="E1624" s="182">
        <v>70</v>
      </c>
      <c r="F1624" s="219" t="s">
        <v>2653</v>
      </c>
      <c r="G1624" s="206" t="str">
        <f t="shared" si="696"/>
        <v>58,37</v>
      </c>
      <c r="H1624" s="206" t="str">
        <f t="shared" si="689"/>
        <v>58,37</v>
      </c>
      <c r="I1624" s="206">
        <f t="shared" si="690"/>
        <v>61.37</v>
      </c>
      <c r="J1624" s="219" t="s">
        <v>3345</v>
      </c>
      <c r="K1624" s="207" t="str">
        <f t="shared" si="699"/>
        <v>1100,96</v>
      </c>
      <c r="L1624" s="214">
        <f t="shared" si="700"/>
        <v>1101</v>
      </c>
      <c r="M1624" s="209">
        <v>1</v>
      </c>
      <c r="N1624" s="210">
        <v>60</v>
      </c>
      <c r="O1624" s="211">
        <f t="shared" si="693"/>
        <v>1161</v>
      </c>
      <c r="P1624" s="212">
        <f t="shared" si="694"/>
        <v>1161</v>
      </c>
      <c r="Q1624" s="180"/>
      <c r="R1624" s="180"/>
      <c r="S1624" s="184">
        <v>16</v>
      </c>
      <c r="T1624" s="184">
        <v>25</v>
      </c>
      <c r="U1624" s="184">
        <f t="shared" si="695"/>
        <v>124</v>
      </c>
      <c r="V1624" s="204">
        <f t="shared" si="697"/>
        <v>165</v>
      </c>
    </row>
    <row r="1625" spans="1:22" ht="12">
      <c r="A1625" s="180" t="str">
        <f t="shared" si="688"/>
        <v>LW3213070Kolor</v>
      </c>
      <c r="B1625" s="203" t="s">
        <v>1744</v>
      </c>
      <c r="C1625" s="168" t="s">
        <v>2</v>
      </c>
      <c r="D1625" s="204">
        <v>130</v>
      </c>
      <c r="E1625" s="182">
        <v>70</v>
      </c>
      <c r="F1625" s="219" t="s">
        <v>3335</v>
      </c>
      <c r="G1625" s="206" t="str">
        <f t="shared" si="696"/>
        <v>61,34</v>
      </c>
      <c r="H1625" s="206" t="str">
        <f t="shared" si="689"/>
        <v>61,34</v>
      </c>
      <c r="I1625" s="206">
        <f t="shared" si="690"/>
        <v>64.34</v>
      </c>
      <c r="J1625" s="219" t="s">
        <v>3346</v>
      </c>
      <c r="K1625" s="207" t="str">
        <f t="shared" si="699"/>
        <v>1248,87</v>
      </c>
      <c r="L1625" s="214">
        <f t="shared" si="700"/>
        <v>1249</v>
      </c>
      <c r="M1625" s="209">
        <v>1</v>
      </c>
      <c r="N1625" s="210">
        <v>60</v>
      </c>
      <c r="O1625" s="211">
        <f t="shared" si="693"/>
        <v>1309</v>
      </c>
      <c r="P1625" s="212">
        <f t="shared" si="694"/>
        <v>1309</v>
      </c>
      <c r="Q1625" s="180"/>
      <c r="R1625" s="180"/>
      <c r="S1625" s="184">
        <v>16</v>
      </c>
      <c r="T1625" s="184">
        <v>25</v>
      </c>
      <c r="U1625" s="184">
        <f t="shared" si="695"/>
        <v>124</v>
      </c>
      <c r="V1625" s="204">
        <f t="shared" si="697"/>
        <v>165</v>
      </c>
    </row>
    <row r="1626" spans="1:22" ht="12">
      <c r="A1626" s="180" t="str">
        <f t="shared" si="688"/>
        <v>LW3313070Kolor</v>
      </c>
      <c r="B1626" s="203" t="s">
        <v>1745</v>
      </c>
      <c r="C1626" s="168" t="s">
        <v>2</v>
      </c>
      <c r="D1626" s="204">
        <v>130</v>
      </c>
      <c r="E1626" s="182">
        <v>70</v>
      </c>
      <c r="F1626" s="219" t="s">
        <v>65</v>
      </c>
      <c r="G1626" s="206" t="str">
        <f t="shared" si="696"/>
        <v>62,99</v>
      </c>
      <c r="H1626" s="206" t="str">
        <f t="shared" si="689"/>
        <v>62,99</v>
      </c>
      <c r="I1626" s="206">
        <f t="shared" si="690"/>
        <v>65.990000000000009</v>
      </c>
      <c r="J1626" s="219" t="s">
        <v>3347</v>
      </c>
      <c r="K1626" s="207" t="str">
        <f t="shared" si="699"/>
        <v>1089,92</v>
      </c>
      <c r="L1626" s="214">
        <f t="shared" si="700"/>
        <v>1090</v>
      </c>
      <c r="M1626" s="209">
        <v>1</v>
      </c>
      <c r="N1626" s="210">
        <v>60</v>
      </c>
      <c r="O1626" s="211">
        <f t="shared" si="693"/>
        <v>1150</v>
      </c>
      <c r="P1626" s="212">
        <f t="shared" si="694"/>
        <v>1150</v>
      </c>
      <c r="Q1626" s="180"/>
      <c r="R1626" s="180"/>
      <c r="S1626" s="184">
        <v>16</v>
      </c>
      <c r="T1626" s="184">
        <v>25</v>
      </c>
      <c r="U1626" s="184">
        <f t="shared" si="695"/>
        <v>124</v>
      </c>
      <c r="V1626" s="204">
        <f t="shared" si="697"/>
        <v>165</v>
      </c>
    </row>
    <row r="1627" spans="1:22" ht="12">
      <c r="A1627" s="180" t="str">
        <f t="shared" si="688"/>
        <v>LW3413070Kolor</v>
      </c>
      <c r="B1627" s="203" t="s">
        <v>1746</v>
      </c>
      <c r="C1627" s="168" t="s">
        <v>2</v>
      </c>
      <c r="D1627" s="204">
        <v>130</v>
      </c>
      <c r="E1627" s="182">
        <v>70</v>
      </c>
      <c r="F1627" s="219" t="s">
        <v>3336</v>
      </c>
      <c r="G1627" s="206" t="str">
        <f t="shared" si="696"/>
        <v>61,76</v>
      </c>
      <c r="H1627" s="206" t="str">
        <f t="shared" si="689"/>
        <v>61,76</v>
      </c>
      <c r="I1627" s="206">
        <f t="shared" si="690"/>
        <v>64.759999999999991</v>
      </c>
      <c r="J1627" s="219" t="s">
        <v>3348</v>
      </c>
      <c r="K1627" s="207" t="str">
        <f t="shared" si="699"/>
        <v>1255,89</v>
      </c>
      <c r="L1627" s="214">
        <f t="shared" si="700"/>
        <v>1256</v>
      </c>
      <c r="M1627" s="209">
        <v>1</v>
      </c>
      <c r="N1627" s="210">
        <v>60</v>
      </c>
      <c r="O1627" s="211">
        <f t="shared" si="693"/>
        <v>1316</v>
      </c>
      <c r="P1627" s="212">
        <f t="shared" si="694"/>
        <v>1316</v>
      </c>
      <c r="Q1627" s="180"/>
      <c r="R1627" s="180"/>
      <c r="S1627" s="184">
        <v>16</v>
      </c>
      <c r="T1627" s="184">
        <v>25</v>
      </c>
      <c r="U1627" s="184">
        <f t="shared" si="695"/>
        <v>124</v>
      </c>
      <c r="V1627" s="204">
        <f t="shared" si="697"/>
        <v>165</v>
      </c>
    </row>
    <row r="1628" spans="1:22" ht="12">
      <c r="A1628" s="180" t="str">
        <f t="shared" si="688"/>
        <v>LW3513070Kolor</v>
      </c>
      <c r="B1628" s="203" t="s">
        <v>1747</v>
      </c>
      <c r="C1628" s="168" t="s">
        <v>2</v>
      </c>
      <c r="D1628" s="204">
        <v>130</v>
      </c>
      <c r="E1628" s="182">
        <v>70</v>
      </c>
      <c r="F1628" s="219" t="s">
        <v>3337</v>
      </c>
      <c r="G1628" s="206" t="str">
        <f t="shared" si="696"/>
        <v>53,9</v>
      </c>
      <c r="H1628" s="206" t="str">
        <f t="shared" si="689"/>
        <v>53,9</v>
      </c>
      <c r="I1628" s="206">
        <f t="shared" si="690"/>
        <v>56.9</v>
      </c>
      <c r="J1628" s="219" t="s">
        <v>3349</v>
      </c>
      <c r="K1628" s="207" t="str">
        <f t="shared" si="699"/>
        <v>876,81</v>
      </c>
      <c r="L1628" s="214">
        <f t="shared" si="700"/>
        <v>877</v>
      </c>
      <c r="M1628" s="209">
        <v>1</v>
      </c>
      <c r="N1628" s="210">
        <v>60</v>
      </c>
      <c r="O1628" s="211">
        <f t="shared" si="693"/>
        <v>937</v>
      </c>
      <c r="P1628" s="212">
        <f t="shared" si="694"/>
        <v>937</v>
      </c>
      <c r="Q1628" s="180"/>
      <c r="R1628" s="180"/>
      <c r="S1628" s="184">
        <v>16</v>
      </c>
      <c r="T1628" s="184">
        <v>25</v>
      </c>
      <c r="U1628" s="184">
        <f t="shared" si="695"/>
        <v>124</v>
      </c>
      <c r="V1628" s="204">
        <f t="shared" si="697"/>
        <v>165</v>
      </c>
    </row>
    <row r="1629" spans="1:22" ht="12">
      <c r="A1629" s="180" t="str">
        <f t="shared" si="688"/>
        <v>LW3613070Kolor</v>
      </c>
      <c r="B1629" s="203" t="s">
        <v>1748</v>
      </c>
      <c r="C1629" s="168" t="s">
        <v>2</v>
      </c>
      <c r="D1629" s="204">
        <v>130</v>
      </c>
      <c r="E1629" s="182">
        <v>70</v>
      </c>
      <c r="F1629" s="219" t="s">
        <v>74</v>
      </c>
      <c r="G1629" s="206" t="str">
        <f t="shared" si="696"/>
        <v>56,86</v>
      </c>
      <c r="H1629" s="206" t="str">
        <f t="shared" si="689"/>
        <v>56,86</v>
      </c>
      <c r="I1629" s="206">
        <f t="shared" si="690"/>
        <v>59.86</v>
      </c>
      <c r="J1629" s="219" t="s">
        <v>3350</v>
      </c>
      <c r="K1629" s="207" t="str">
        <f t="shared" si="699"/>
        <v>1024,71</v>
      </c>
      <c r="L1629" s="214">
        <f t="shared" si="700"/>
        <v>1025</v>
      </c>
      <c r="M1629" s="209">
        <v>1</v>
      </c>
      <c r="N1629" s="210">
        <v>60</v>
      </c>
      <c r="O1629" s="211">
        <f t="shared" si="693"/>
        <v>1085</v>
      </c>
      <c r="P1629" s="212">
        <f t="shared" si="694"/>
        <v>1085</v>
      </c>
      <c r="Q1629" s="180"/>
      <c r="R1629" s="180"/>
      <c r="S1629" s="184">
        <v>16</v>
      </c>
      <c r="T1629" s="184">
        <v>25</v>
      </c>
      <c r="U1629" s="184">
        <f t="shared" si="695"/>
        <v>124</v>
      </c>
      <c r="V1629" s="204">
        <f t="shared" si="697"/>
        <v>165</v>
      </c>
    </row>
    <row r="1630" spans="1:22" ht="12">
      <c r="A1630" s="180" t="str">
        <f t="shared" si="688"/>
        <v>LW3713070Kolor</v>
      </c>
      <c r="B1630" s="203" t="s">
        <v>1907</v>
      </c>
      <c r="C1630" s="168" t="s">
        <v>2</v>
      </c>
      <c r="D1630" s="204">
        <v>130</v>
      </c>
      <c r="E1630" s="182">
        <v>70</v>
      </c>
      <c r="F1630" s="219" t="s">
        <v>2255</v>
      </c>
      <c r="G1630" s="206" t="str">
        <f t="shared" si="696"/>
        <v>54,17</v>
      </c>
      <c r="H1630" s="206" t="str">
        <f t="shared" si="689"/>
        <v>54,17</v>
      </c>
      <c r="I1630" s="206">
        <f t="shared" si="690"/>
        <v>57.17</v>
      </c>
      <c r="J1630" s="219" t="s">
        <v>3351</v>
      </c>
      <c r="K1630" s="207" t="str">
        <f t="shared" si="699"/>
        <v>814,94</v>
      </c>
      <c r="L1630" s="214">
        <f t="shared" si="700"/>
        <v>815</v>
      </c>
      <c r="M1630" s="209">
        <v>1</v>
      </c>
      <c r="N1630" s="210">
        <v>60</v>
      </c>
      <c r="O1630" s="211">
        <f t="shared" si="693"/>
        <v>875</v>
      </c>
      <c r="P1630" s="212">
        <f t="shared" si="694"/>
        <v>875</v>
      </c>
      <c r="Q1630" s="180"/>
      <c r="R1630" s="180"/>
      <c r="S1630" s="184">
        <v>16</v>
      </c>
      <c r="T1630" s="184">
        <v>25</v>
      </c>
      <c r="U1630" s="184">
        <f t="shared" si="695"/>
        <v>124</v>
      </c>
      <c r="V1630" s="204">
        <f t="shared" si="697"/>
        <v>165</v>
      </c>
    </row>
    <row r="1631" spans="1:22" s="199" customFormat="1" ht="12">
      <c r="A1631" s="180" t="str">
        <f t="shared" si="688"/>
        <v>LW3813070Kolor</v>
      </c>
      <c r="B1631" s="203" t="s">
        <v>1978</v>
      </c>
      <c r="C1631" s="168" t="s">
        <v>2</v>
      </c>
      <c r="D1631" s="204">
        <v>130</v>
      </c>
      <c r="E1631" s="182">
        <v>70</v>
      </c>
      <c r="F1631" s="219" t="s">
        <v>3338</v>
      </c>
      <c r="G1631" s="206" t="str">
        <f t="shared" si="696"/>
        <v>54,29</v>
      </c>
      <c r="H1631" s="206" t="str">
        <f t="shared" si="689"/>
        <v>54,29</v>
      </c>
      <c r="I1631" s="206">
        <f t="shared" si="690"/>
        <v>57.29</v>
      </c>
      <c r="J1631" s="219" t="s">
        <v>3352</v>
      </c>
      <c r="K1631" s="207" t="str">
        <f t="shared" si="699"/>
        <v>942,90</v>
      </c>
      <c r="L1631" s="214">
        <f t="shared" si="700"/>
        <v>943</v>
      </c>
      <c r="M1631" s="209">
        <v>1</v>
      </c>
      <c r="N1631" s="210">
        <v>60</v>
      </c>
      <c r="O1631" s="211">
        <f t="shared" si="693"/>
        <v>1003</v>
      </c>
      <c r="P1631" s="212">
        <f t="shared" si="694"/>
        <v>1003</v>
      </c>
      <c r="Q1631" s="180"/>
      <c r="R1631" s="180"/>
      <c r="S1631" s="184">
        <v>16</v>
      </c>
      <c r="T1631" s="184">
        <v>25</v>
      </c>
      <c r="U1631" s="184">
        <f t="shared" si="695"/>
        <v>124</v>
      </c>
      <c r="V1631" s="204">
        <f t="shared" si="697"/>
        <v>165</v>
      </c>
    </row>
    <row r="1632" spans="1:22" ht="12">
      <c r="A1632" s="221" t="str">
        <f t="shared" ref="A1632:A1668" si="701">CONCATENATE(B1632,D1632,E1632,C1632)</f>
        <v>LW duble 1 13070Drewnopodobne</v>
      </c>
      <c r="B1632" s="203" t="s">
        <v>90</v>
      </c>
      <c r="C1632" s="168" t="s">
        <v>432</v>
      </c>
      <c r="D1632" s="204">
        <v>130</v>
      </c>
      <c r="E1632" s="182">
        <v>70</v>
      </c>
      <c r="F1632" s="219" t="s">
        <v>1773</v>
      </c>
      <c r="G1632" s="206" t="str">
        <f t="shared" ref="G1632:G1668" si="702">LEFT(F1632,FIND("kg",F1632)-2)</f>
        <v>55,23</v>
      </c>
      <c r="H1632" s="206" t="str">
        <f t="shared" ref="H1632:H1668" si="703">MID(G1632,1,5)</f>
        <v>55,23</v>
      </c>
      <c r="I1632" s="206">
        <f>H1632+3</f>
        <v>58.23</v>
      </c>
      <c r="J1632" s="215"/>
      <c r="K1632" s="207">
        <f t="shared" ref="K1632:K1668" si="704">L1558+(L1595-L1558)/2</f>
        <v>837.5</v>
      </c>
      <c r="L1632" s="214">
        <f t="shared" ref="L1632:L1668" si="705">ROUNDUP(K1632,0)</f>
        <v>838</v>
      </c>
      <c r="M1632" s="209">
        <v>1</v>
      </c>
      <c r="N1632" s="210">
        <v>60</v>
      </c>
      <c r="O1632" s="211">
        <f t="shared" ref="O1632:O1668" si="706">L1632*M1632+N1632</f>
        <v>898</v>
      </c>
      <c r="P1632" s="212">
        <f t="shared" ref="P1632:P1668" si="707">INT(O1632)</f>
        <v>898</v>
      </c>
      <c r="Q1632" s="180"/>
      <c r="R1632" s="180"/>
      <c r="S1632" s="184">
        <v>16</v>
      </c>
      <c r="T1632" s="184">
        <v>25</v>
      </c>
      <c r="U1632" s="184">
        <f t="shared" ref="U1632:U1668" si="708">IF(I1632&lt;=$AA$6,$AB$5,IF(I1632&lt;=$AA$16,$AB$7,IF(I1632&lt;=$AA$18,$AB$17,IF(I1632&lt;=$AA$20,AB$19,$AB$21))))</f>
        <v>124</v>
      </c>
      <c r="V1632" s="204">
        <f t="shared" ref="V1632:V1668" si="709">SUM(S1632:U1632)</f>
        <v>165</v>
      </c>
    </row>
    <row r="1633" spans="1:22" ht="12">
      <c r="A1633" s="180" t="str">
        <f t="shared" si="701"/>
        <v>LW duble 2 13070Drewnopodobne</v>
      </c>
      <c r="B1633" s="203" t="s">
        <v>91</v>
      </c>
      <c r="C1633" s="168" t="s">
        <v>432</v>
      </c>
      <c r="D1633" s="204">
        <v>130</v>
      </c>
      <c r="E1633" s="182">
        <v>70</v>
      </c>
      <c r="F1633" s="219" t="s">
        <v>1774</v>
      </c>
      <c r="G1633" s="206" t="str">
        <f t="shared" si="702"/>
        <v>50,62</v>
      </c>
      <c r="H1633" s="206" t="str">
        <f t="shared" si="703"/>
        <v>50,62</v>
      </c>
      <c r="I1633" s="206">
        <f t="shared" ref="I1633:I1668" si="710">H1633+3</f>
        <v>53.62</v>
      </c>
      <c r="J1633" s="216"/>
      <c r="K1633" s="207">
        <f t="shared" si="704"/>
        <v>917.5</v>
      </c>
      <c r="L1633" s="214">
        <f t="shared" si="705"/>
        <v>918</v>
      </c>
      <c r="M1633" s="209">
        <v>1</v>
      </c>
      <c r="N1633" s="210">
        <v>60</v>
      </c>
      <c r="O1633" s="211">
        <f t="shared" si="706"/>
        <v>978</v>
      </c>
      <c r="P1633" s="212">
        <f t="shared" si="707"/>
        <v>978</v>
      </c>
      <c r="Q1633" s="180"/>
      <c r="R1633" s="180"/>
      <c r="S1633" s="184">
        <v>16</v>
      </c>
      <c r="T1633" s="184">
        <v>25</v>
      </c>
      <c r="U1633" s="184">
        <f t="shared" si="708"/>
        <v>124</v>
      </c>
      <c r="V1633" s="204">
        <f t="shared" si="709"/>
        <v>165</v>
      </c>
    </row>
    <row r="1634" spans="1:22" ht="12">
      <c r="A1634" s="180" t="str">
        <f t="shared" si="701"/>
        <v>LW duble 313070Drewnopodobne</v>
      </c>
      <c r="B1634" s="203" t="s">
        <v>1750</v>
      </c>
      <c r="C1634" s="168" t="s">
        <v>432</v>
      </c>
      <c r="D1634" s="204">
        <v>130</v>
      </c>
      <c r="E1634" s="182">
        <v>70</v>
      </c>
      <c r="F1634" s="219" t="s">
        <v>1775</v>
      </c>
      <c r="G1634" s="206" t="str">
        <f t="shared" si="702"/>
        <v>59,87</v>
      </c>
      <c r="H1634" s="206" t="str">
        <f t="shared" si="703"/>
        <v>59,87</v>
      </c>
      <c r="I1634" s="206">
        <f t="shared" si="710"/>
        <v>62.87</v>
      </c>
      <c r="J1634" s="216"/>
      <c r="K1634" s="207">
        <f t="shared" si="704"/>
        <v>1159.5</v>
      </c>
      <c r="L1634" s="214">
        <f t="shared" si="705"/>
        <v>1160</v>
      </c>
      <c r="M1634" s="209">
        <v>1</v>
      </c>
      <c r="N1634" s="210">
        <v>60</v>
      </c>
      <c r="O1634" s="211">
        <f t="shared" si="706"/>
        <v>1220</v>
      </c>
      <c r="P1634" s="212">
        <f t="shared" si="707"/>
        <v>1220</v>
      </c>
      <c r="Q1634" s="180"/>
      <c r="R1634" s="180"/>
      <c r="S1634" s="184">
        <v>16</v>
      </c>
      <c r="T1634" s="184">
        <v>25</v>
      </c>
      <c r="U1634" s="184">
        <f t="shared" si="708"/>
        <v>124</v>
      </c>
      <c r="V1634" s="204">
        <f t="shared" si="709"/>
        <v>165</v>
      </c>
    </row>
    <row r="1635" spans="1:22" ht="12">
      <c r="A1635" s="180" t="str">
        <f t="shared" si="701"/>
        <v>LW1 13070Drewnopodobne</v>
      </c>
      <c r="B1635" s="203" t="s">
        <v>93</v>
      </c>
      <c r="C1635" s="168" t="s">
        <v>432</v>
      </c>
      <c r="D1635" s="204">
        <v>130</v>
      </c>
      <c r="E1635" s="182">
        <v>70</v>
      </c>
      <c r="F1635" s="219" t="s">
        <v>1776</v>
      </c>
      <c r="G1635" s="206" t="str">
        <f t="shared" si="702"/>
        <v>40,58</v>
      </c>
      <c r="H1635" s="206" t="str">
        <f t="shared" si="703"/>
        <v>40,58</v>
      </c>
      <c r="I1635" s="206">
        <f t="shared" si="710"/>
        <v>43.58</v>
      </c>
      <c r="J1635" s="216"/>
      <c r="K1635" s="207">
        <f t="shared" si="704"/>
        <v>555.5</v>
      </c>
      <c r="L1635" s="214">
        <f t="shared" si="705"/>
        <v>556</v>
      </c>
      <c r="M1635" s="209">
        <v>1</v>
      </c>
      <c r="N1635" s="210">
        <v>60</v>
      </c>
      <c r="O1635" s="211">
        <f t="shared" si="706"/>
        <v>616</v>
      </c>
      <c r="P1635" s="212">
        <f t="shared" si="707"/>
        <v>616</v>
      </c>
      <c r="Q1635" s="180"/>
      <c r="R1635" s="180"/>
      <c r="S1635" s="184">
        <v>16</v>
      </c>
      <c r="T1635" s="184">
        <v>25</v>
      </c>
      <c r="U1635" s="184">
        <f t="shared" si="708"/>
        <v>79</v>
      </c>
      <c r="V1635" s="204">
        <f t="shared" si="709"/>
        <v>120</v>
      </c>
    </row>
    <row r="1636" spans="1:22" ht="12">
      <c r="A1636" s="180" t="str">
        <f t="shared" si="701"/>
        <v>LW2 13070Drewnopodobne</v>
      </c>
      <c r="B1636" s="203" t="s">
        <v>104</v>
      </c>
      <c r="C1636" s="168" t="s">
        <v>432</v>
      </c>
      <c r="D1636" s="204">
        <v>130</v>
      </c>
      <c r="E1636" s="182">
        <v>70</v>
      </c>
      <c r="F1636" s="219" t="s">
        <v>1777</v>
      </c>
      <c r="G1636" s="206" t="str">
        <f t="shared" si="702"/>
        <v>42,06</v>
      </c>
      <c r="H1636" s="206" t="str">
        <f t="shared" si="703"/>
        <v>42,06</v>
      </c>
      <c r="I1636" s="206">
        <f t="shared" si="710"/>
        <v>45.06</v>
      </c>
      <c r="J1636" s="216"/>
      <c r="K1636" s="207">
        <f t="shared" si="704"/>
        <v>605</v>
      </c>
      <c r="L1636" s="214">
        <f t="shared" si="705"/>
        <v>605</v>
      </c>
      <c r="M1636" s="209">
        <v>1</v>
      </c>
      <c r="N1636" s="210">
        <v>60</v>
      </c>
      <c r="O1636" s="211">
        <f t="shared" si="706"/>
        <v>665</v>
      </c>
      <c r="P1636" s="212">
        <f t="shared" si="707"/>
        <v>665</v>
      </c>
      <c r="Q1636" s="180"/>
      <c r="R1636" s="180"/>
      <c r="S1636" s="184">
        <v>16</v>
      </c>
      <c r="T1636" s="184">
        <v>25</v>
      </c>
      <c r="U1636" s="184">
        <f t="shared" si="708"/>
        <v>79</v>
      </c>
      <c r="V1636" s="204">
        <f t="shared" si="709"/>
        <v>120</v>
      </c>
    </row>
    <row r="1637" spans="1:22" ht="12">
      <c r="A1637" s="180" t="str">
        <f t="shared" si="701"/>
        <v>LW3 13070Drewnopodobne</v>
      </c>
      <c r="B1637" s="203" t="s">
        <v>106</v>
      </c>
      <c r="C1637" s="168" t="s">
        <v>432</v>
      </c>
      <c r="D1637" s="204">
        <v>130</v>
      </c>
      <c r="E1637" s="182">
        <v>70</v>
      </c>
      <c r="F1637" s="219" t="s">
        <v>1778</v>
      </c>
      <c r="G1637" s="206" t="str">
        <f t="shared" si="702"/>
        <v>44,14</v>
      </c>
      <c r="H1637" s="206" t="str">
        <f t="shared" si="703"/>
        <v>44,14</v>
      </c>
      <c r="I1637" s="206">
        <f t="shared" si="710"/>
        <v>47.14</v>
      </c>
      <c r="J1637" s="216"/>
      <c r="K1637" s="207">
        <f t="shared" si="704"/>
        <v>631.5</v>
      </c>
      <c r="L1637" s="214">
        <f t="shared" si="705"/>
        <v>632</v>
      </c>
      <c r="M1637" s="209">
        <v>1</v>
      </c>
      <c r="N1637" s="210">
        <v>60</v>
      </c>
      <c r="O1637" s="211">
        <f t="shared" si="706"/>
        <v>692</v>
      </c>
      <c r="P1637" s="212">
        <f t="shared" si="707"/>
        <v>692</v>
      </c>
      <c r="Q1637" s="180"/>
      <c r="R1637" s="180"/>
      <c r="S1637" s="184">
        <v>16</v>
      </c>
      <c r="T1637" s="184">
        <v>25</v>
      </c>
      <c r="U1637" s="184">
        <f t="shared" si="708"/>
        <v>79</v>
      </c>
      <c r="V1637" s="204">
        <f t="shared" si="709"/>
        <v>120</v>
      </c>
    </row>
    <row r="1638" spans="1:22" ht="12">
      <c r="A1638" s="180" t="str">
        <f t="shared" si="701"/>
        <v>LW4 13070Drewnopodobne</v>
      </c>
      <c r="B1638" s="203" t="s">
        <v>107</v>
      </c>
      <c r="C1638" s="168" t="s">
        <v>432</v>
      </c>
      <c r="D1638" s="204">
        <v>130</v>
      </c>
      <c r="E1638" s="182">
        <v>70</v>
      </c>
      <c r="F1638" s="219" t="s">
        <v>60</v>
      </c>
      <c r="G1638" s="206" t="str">
        <f t="shared" si="702"/>
        <v>48,43</v>
      </c>
      <c r="H1638" s="206" t="str">
        <f t="shared" si="703"/>
        <v>48,43</v>
      </c>
      <c r="I1638" s="206">
        <f t="shared" si="710"/>
        <v>51.43</v>
      </c>
      <c r="J1638" s="216"/>
      <c r="K1638" s="207">
        <f t="shared" si="704"/>
        <v>715</v>
      </c>
      <c r="L1638" s="214">
        <f t="shared" si="705"/>
        <v>715</v>
      </c>
      <c r="M1638" s="209">
        <v>1</v>
      </c>
      <c r="N1638" s="210">
        <v>60</v>
      </c>
      <c r="O1638" s="211">
        <f t="shared" si="706"/>
        <v>775</v>
      </c>
      <c r="P1638" s="212">
        <f t="shared" si="707"/>
        <v>775</v>
      </c>
      <c r="Q1638" s="180"/>
      <c r="R1638" s="180"/>
      <c r="S1638" s="184">
        <v>16</v>
      </c>
      <c r="T1638" s="184">
        <v>25</v>
      </c>
      <c r="U1638" s="184">
        <f t="shared" si="708"/>
        <v>124</v>
      </c>
      <c r="V1638" s="204">
        <f t="shared" si="709"/>
        <v>165</v>
      </c>
    </row>
    <row r="1639" spans="1:22" ht="12">
      <c r="A1639" s="180" t="str">
        <f t="shared" si="701"/>
        <v>LW5 13070Drewnopodobne</v>
      </c>
      <c r="B1639" s="203" t="s">
        <v>108</v>
      </c>
      <c r="C1639" s="168" t="s">
        <v>432</v>
      </c>
      <c r="D1639" s="204">
        <v>130</v>
      </c>
      <c r="E1639" s="182">
        <v>70</v>
      </c>
      <c r="F1639" s="219" t="s">
        <v>1779</v>
      </c>
      <c r="G1639" s="206" t="str">
        <f t="shared" si="702"/>
        <v>49,05</v>
      </c>
      <c r="H1639" s="206" t="str">
        <f t="shared" si="703"/>
        <v>49,05</v>
      </c>
      <c r="I1639" s="206">
        <f t="shared" si="710"/>
        <v>52.05</v>
      </c>
      <c r="J1639" s="216"/>
      <c r="K1639" s="207">
        <f t="shared" si="704"/>
        <v>747.5</v>
      </c>
      <c r="L1639" s="214">
        <f t="shared" si="705"/>
        <v>748</v>
      </c>
      <c r="M1639" s="209">
        <v>1</v>
      </c>
      <c r="N1639" s="210">
        <v>60</v>
      </c>
      <c r="O1639" s="211">
        <f t="shared" si="706"/>
        <v>808</v>
      </c>
      <c r="P1639" s="212">
        <f t="shared" si="707"/>
        <v>808</v>
      </c>
      <c r="Q1639" s="180"/>
      <c r="R1639" s="180"/>
      <c r="S1639" s="184">
        <v>16</v>
      </c>
      <c r="T1639" s="184">
        <v>25</v>
      </c>
      <c r="U1639" s="184">
        <f t="shared" si="708"/>
        <v>124</v>
      </c>
      <c r="V1639" s="204">
        <f t="shared" si="709"/>
        <v>165</v>
      </c>
    </row>
    <row r="1640" spans="1:22" ht="12">
      <c r="A1640" s="180" t="str">
        <f t="shared" si="701"/>
        <v>LW6 13070Drewnopodobne</v>
      </c>
      <c r="B1640" s="203" t="s">
        <v>109</v>
      </c>
      <c r="C1640" s="168" t="s">
        <v>432</v>
      </c>
      <c r="D1640" s="204">
        <v>130</v>
      </c>
      <c r="E1640" s="182">
        <v>70</v>
      </c>
      <c r="F1640" s="219" t="s">
        <v>1780</v>
      </c>
      <c r="G1640" s="206" t="str">
        <f t="shared" si="702"/>
        <v>51,87</v>
      </c>
      <c r="H1640" s="206" t="str">
        <f t="shared" si="703"/>
        <v>51,87</v>
      </c>
      <c r="I1640" s="206">
        <f t="shared" si="710"/>
        <v>54.87</v>
      </c>
      <c r="J1640" s="216"/>
      <c r="K1640" s="207">
        <f t="shared" si="704"/>
        <v>812.5</v>
      </c>
      <c r="L1640" s="214">
        <f t="shared" si="705"/>
        <v>813</v>
      </c>
      <c r="M1640" s="209">
        <v>1</v>
      </c>
      <c r="N1640" s="210">
        <v>60</v>
      </c>
      <c r="O1640" s="211">
        <f t="shared" si="706"/>
        <v>873</v>
      </c>
      <c r="P1640" s="212">
        <f t="shared" si="707"/>
        <v>873</v>
      </c>
      <c r="Q1640" s="180"/>
      <c r="R1640" s="180"/>
      <c r="S1640" s="184">
        <v>16</v>
      </c>
      <c r="T1640" s="184">
        <v>25</v>
      </c>
      <c r="U1640" s="184">
        <f t="shared" si="708"/>
        <v>124</v>
      </c>
      <c r="V1640" s="204">
        <f t="shared" si="709"/>
        <v>165</v>
      </c>
    </row>
    <row r="1641" spans="1:22" ht="12">
      <c r="A1641" s="180" t="str">
        <f t="shared" si="701"/>
        <v>LW7 13070Drewnopodobne</v>
      </c>
      <c r="B1641" s="203" t="s">
        <v>110</v>
      </c>
      <c r="C1641" s="168" t="s">
        <v>432</v>
      </c>
      <c r="D1641" s="204">
        <v>130</v>
      </c>
      <c r="E1641" s="182">
        <v>70</v>
      </c>
      <c r="F1641" s="219" t="s">
        <v>1781</v>
      </c>
      <c r="G1641" s="206" t="str">
        <f t="shared" si="702"/>
        <v>47,27</v>
      </c>
      <c r="H1641" s="206" t="str">
        <f t="shared" si="703"/>
        <v>47,27</v>
      </c>
      <c r="I1641" s="206">
        <f t="shared" si="710"/>
        <v>50.27</v>
      </c>
      <c r="J1641" s="216"/>
      <c r="K1641" s="207">
        <f t="shared" si="704"/>
        <v>710</v>
      </c>
      <c r="L1641" s="214">
        <f t="shared" si="705"/>
        <v>710</v>
      </c>
      <c r="M1641" s="209">
        <v>1</v>
      </c>
      <c r="N1641" s="210">
        <v>60</v>
      </c>
      <c r="O1641" s="211">
        <f t="shared" si="706"/>
        <v>770</v>
      </c>
      <c r="P1641" s="212">
        <f t="shared" si="707"/>
        <v>770</v>
      </c>
      <c r="Q1641" s="180"/>
      <c r="R1641" s="180"/>
      <c r="S1641" s="184">
        <v>16</v>
      </c>
      <c r="T1641" s="184">
        <v>25</v>
      </c>
      <c r="U1641" s="184">
        <f t="shared" si="708"/>
        <v>124</v>
      </c>
      <c r="V1641" s="204">
        <f t="shared" si="709"/>
        <v>165</v>
      </c>
    </row>
    <row r="1642" spans="1:22" ht="12">
      <c r="A1642" s="180" t="str">
        <f t="shared" si="701"/>
        <v>LW8 13070Drewnopodobne</v>
      </c>
      <c r="B1642" s="203" t="s">
        <v>111</v>
      </c>
      <c r="C1642" s="168" t="s">
        <v>432</v>
      </c>
      <c r="D1642" s="204">
        <v>130</v>
      </c>
      <c r="E1642" s="182">
        <v>70</v>
      </c>
      <c r="F1642" s="219" t="s">
        <v>1782</v>
      </c>
      <c r="G1642" s="206" t="str">
        <f t="shared" si="702"/>
        <v>50,1</v>
      </c>
      <c r="H1642" s="206" t="str">
        <f t="shared" si="703"/>
        <v>50,1</v>
      </c>
      <c r="I1642" s="206">
        <f t="shared" si="710"/>
        <v>53.1</v>
      </c>
      <c r="J1642" s="216"/>
      <c r="K1642" s="207">
        <f t="shared" si="704"/>
        <v>774.5</v>
      </c>
      <c r="L1642" s="214">
        <f t="shared" si="705"/>
        <v>775</v>
      </c>
      <c r="M1642" s="209">
        <v>1</v>
      </c>
      <c r="N1642" s="210">
        <v>60</v>
      </c>
      <c r="O1642" s="211">
        <f t="shared" si="706"/>
        <v>835</v>
      </c>
      <c r="P1642" s="212">
        <f t="shared" si="707"/>
        <v>835</v>
      </c>
      <c r="Q1642" s="180"/>
      <c r="R1642" s="180"/>
      <c r="S1642" s="184">
        <v>16</v>
      </c>
      <c r="T1642" s="184">
        <v>25</v>
      </c>
      <c r="U1642" s="184">
        <f t="shared" si="708"/>
        <v>124</v>
      </c>
      <c r="V1642" s="204">
        <f t="shared" si="709"/>
        <v>165</v>
      </c>
    </row>
    <row r="1643" spans="1:22" ht="12">
      <c r="A1643" s="180" t="str">
        <f t="shared" si="701"/>
        <v>LW9 13070Drewnopodobne</v>
      </c>
      <c r="B1643" s="203" t="s">
        <v>112</v>
      </c>
      <c r="C1643" s="168" t="s">
        <v>432</v>
      </c>
      <c r="D1643" s="204">
        <v>130</v>
      </c>
      <c r="E1643" s="182">
        <v>70</v>
      </c>
      <c r="F1643" s="219" t="s">
        <v>1783</v>
      </c>
      <c r="G1643" s="206" t="str">
        <f t="shared" si="702"/>
        <v>49,3</v>
      </c>
      <c r="H1643" s="206" t="str">
        <f t="shared" si="703"/>
        <v>49,3</v>
      </c>
      <c r="I1643" s="206">
        <f t="shared" si="710"/>
        <v>52.3</v>
      </c>
      <c r="J1643" s="216"/>
      <c r="K1643" s="207">
        <f t="shared" si="704"/>
        <v>817.5</v>
      </c>
      <c r="L1643" s="214">
        <f t="shared" si="705"/>
        <v>818</v>
      </c>
      <c r="M1643" s="209">
        <v>1</v>
      </c>
      <c r="N1643" s="210">
        <v>60</v>
      </c>
      <c r="O1643" s="211">
        <f t="shared" si="706"/>
        <v>878</v>
      </c>
      <c r="P1643" s="212">
        <f t="shared" si="707"/>
        <v>878</v>
      </c>
      <c r="Q1643" s="180"/>
      <c r="R1643" s="180"/>
      <c r="S1643" s="184">
        <v>16</v>
      </c>
      <c r="T1643" s="184">
        <v>25</v>
      </c>
      <c r="U1643" s="184">
        <f t="shared" si="708"/>
        <v>124</v>
      </c>
      <c r="V1643" s="204">
        <f t="shared" si="709"/>
        <v>165</v>
      </c>
    </row>
    <row r="1644" spans="1:22" ht="12">
      <c r="A1644" s="180" t="str">
        <f t="shared" si="701"/>
        <v>LW10 13070Drewnopodobne</v>
      </c>
      <c r="B1644" s="203" t="s">
        <v>94</v>
      </c>
      <c r="C1644" s="168" t="s">
        <v>432</v>
      </c>
      <c r="D1644" s="204">
        <v>130</v>
      </c>
      <c r="E1644" s="182">
        <v>70</v>
      </c>
      <c r="F1644" s="219" t="s">
        <v>1784</v>
      </c>
      <c r="G1644" s="206" t="str">
        <f t="shared" si="702"/>
        <v>52,11</v>
      </c>
      <c r="H1644" s="206" t="str">
        <f t="shared" si="703"/>
        <v>52,11</v>
      </c>
      <c r="I1644" s="206">
        <f t="shared" si="710"/>
        <v>55.11</v>
      </c>
      <c r="J1644" s="216"/>
      <c r="K1644" s="207">
        <f t="shared" si="704"/>
        <v>882.5</v>
      </c>
      <c r="L1644" s="214">
        <f t="shared" si="705"/>
        <v>883</v>
      </c>
      <c r="M1644" s="209">
        <v>1</v>
      </c>
      <c r="N1644" s="210">
        <v>60</v>
      </c>
      <c r="O1644" s="211">
        <f t="shared" si="706"/>
        <v>943</v>
      </c>
      <c r="P1644" s="212">
        <f t="shared" si="707"/>
        <v>943</v>
      </c>
      <c r="Q1644" s="180"/>
      <c r="R1644" s="180"/>
      <c r="S1644" s="184">
        <v>16</v>
      </c>
      <c r="T1644" s="184">
        <v>25</v>
      </c>
      <c r="U1644" s="184">
        <f t="shared" si="708"/>
        <v>124</v>
      </c>
      <c r="V1644" s="204">
        <f t="shared" si="709"/>
        <v>165</v>
      </c>
    </row>
    <row r="1645" spans="1:22" ht="12">
      <c r="A1645" s="180" t="str">
        <f t="shared" si="701"/>
        <v>LW11 13070Drewnopodobne</v>
      </c>
      <c r="B1645" s="203" t="s">
        <v>95</v>
      </c>
      <c r="C1645" s="168" t="s">
        <v>432</v>
      </c>
      <c r="D1645" s="204">
        <v>130</v>
      </c>
      <c r="E1645" s="182">
        <v>70</v>
      </c>
      <c r="F1645" s="219" t="s">
        <v>1785</v>
      </c>
      <c r="G1645" s="206" t="str">
        <f t="shared" si="702"/>
        <v>54,15</v>
      </c>
      <c r="H1645" s="206" t="str">
        <f t="shared" si="703"/>
        <v>54,15</v>
      </c>
      <c r="I1645" s="206">
        <f t="shared" si="710"/>
        <v>57.15</v>
      </c>
      <c r="J1645" s="216"/>
      <c r="K1645" s="207">
        <f t="shared" si="704"/>
        <v>770</v>
      </c>
      <c r="L1645" s="214">
        <f t="shared" si="705"/>
        <v>770</v>
      </c>
      <c r="M1645" s="209">
        <v>1</v>
      </c>
      <c r="N1645" s="210">
        <v>60</v>
      </c>
      <c r="O1645" s="211">
        <f t="shared" si="706"/>
        <v>830</v>
      </c>
      <c r="P1645" s="212">
        <f t="shared" si="707"/>
        <v>830</v>
      </c>
      <c r="Q1645" s="180"/>
      <c r="R1645" s="180"/>
      <c r="S1645" s="184">
        <v>16</v>
      </c>
      <c r="T1645" s="184">
        <v>25</v>
      </c>
      <c r="U1645" s="184">
        <f t="shared" si="708"/>
        <v>124</v>
      </c>
      <c r="V1645" s="204">
        <f t="shared" si="709"/>
        <v>165</v>
      </c>
    </row>
    <row r="1646" spans="1:22" ht="12">
      <c r="A1646" s="180" t="str">
        <f t="shared" si="701"/>
        <v>LW12 13070Drewnopodobne</v>
      </c>
      <c r="B1646" s="203" t="s">
        <v>96</v>
      </c>
      <c r="C1646" s="168" t="s">
        <v>432</v>
      </c>
      <c r="D1646" s="204">
        <v>130</v>
      </c>
      <c r="E1646" s="182">
        <v>70</v>
      </c>
      <c r="F1646" s="219" t="s">
        <v>1786</v>
      </c>
      <c r="G1646" s="206" t="str">
        <f t="shared" si="702"/>
        <v>56,97</v>
      </c>
      <c r="H1646" s="206" t="str">
        <f t="shared" si="703"/>
        <v>56,97</v>
      </c>
      <c r="I1646" s="206">
        <f t="shared" si="710"/>
        <v>59.97</v>
      </c>
      <c r="J1646" s="216"/>
      <c r="K1646" s="207">
        <f t="shared" si="704"/>
        <v>873</v>
      </c>
      <c r="L1646" s="214">
        <f t="shared" si="705"/>
        <v>873</v>
      </c>
      <c r="M1646" s="209">
        <v>1</v>
      </c>
      <c r="N1646" s="210">
        <v>60</v>
      </c>
      <c r="O1646" s="211">
        <f t="shared" si="706"/>
        <v>933</v>
      </c>
      <c r="P1646" s="212">
        <f t="shared" si="707"/>
        <v>933</v>
      </c>
      <c r="Q1646" s="180"/>
      <c r="R1646" s="180"/>
      <c r="S1646" s="184">
        <v>16</v>
      </c>
      <c r="T1646" s="184">
        <v>25</v>
      </c>
      <c r="U1646" s="184">
        <f t="shared" si="708"/>
        <v>124</v>
      </c>
      <c r="V1646" s="204">
        <f t="shared" si="709"/>
        <v>165</v>
      </c>
    </row>
    <row r="1647" spans="1:22" ht="12">
      <c r="A1647" s="180" t="str">
        <f t="shared" si="701"/>
        <v>LW13 13070Drewnopodobne</v>
      </c>
      <c r="B1647" s="203" t="s">
        <v>97</v>
      </c>
      <c r="C1647" s="168" t="s">
        <v>432</v>
      </c>
      <c r="D1647" s="204">
        <v>130</v>
      </c>
      <c r="E1647" s="182">
        <v>70</v>
      </c>
      <c r="F1647" s="219" t="s">
        <v>1787</v>
      </c>
      <c r="G1647" s="206" t="str">
        <f t="shared" si="702"/>
        <v>55,44</v>
      </c>
      <c r="H1647" s="206" t="str">
        <f t="shared" si="703"/>
        <v>55,44</v>
      </c>
      <c r="I1647" s="206">
        <f t="shared" si="710"/>
        <v>58.44</v>
      </c>
      <c r="J1647" s="216"/>
      <c r="K1647" s="207">
        <f t="shared" si="704"/>
        <v>870.5</v>
      </c>
      <c r="L1647" s="214">
        <f t="shared" si="705"/>
        <v>871</v>
      </c>
      <c r="M1647" s="209">
        <v>1</v>
      </c>
      <c r="N1647" s="210">
        <v>60</v>
      </c>
      <c r="O1647" s="211">
        <f t="shared" si="706"/>
        <v>931</v>
      </c>
      <c r="P1647" s="212">
        <f t="shared" si="707"/>
        <v>931</v>
      </c>
      <c r="Q1647" s="180"/>
      <c r="R1647" s="180"/>
      <c r="S1647" s="184">
        <v>16</v>
      </c>
      <c r="T1647" s="184">
        <v>25</v>
      </c>
      <c r="U1647" s="184">
        <f t="shared" si="708"/>
        <v>124</v>
      </c>
      <c r="V1647" s="204">
        <f t="shared" si="709"/>
        <v>165</v>
      </c>
    </row>
    <row r="1648" spans="1:22" ht="12">
      <c r="A1648" s="180" t="str">
        <f t="shared" si="701"/>
        <v>LW14 13070Drewnopodobne</v>
      </c>
      <c r="B1648" s="203" t="s">
        <v>98</v>
      </c>
      <c r="C1648" s="168" t="s">
        <v>432</v>
      </c>
      <c r="D1648" s="204">
        <v>130</v>
      </c>
      <c r="E1648" s="182">
        <v>70</v>
      </c>
      <c r="F1648" s="219" t="s">
        <v>1788</v>
      </c>
      <c r="G1648" s="206" t="str">
        <f t="shared" si="702"/>
        <v>58,26</v>
      </c>
      <c r="H1648" s="206" t="str">
        <f t="shared" si="703"/>
        <v>58,26</v>
      </c>
      <c r="I1648" s="206">
        <f t="shared" si="710"/>
        <v>61.26</v>
      </c>
      <c r="J1648" s="216"/>
      <c r="K1648" s="207">
        <f t="shared" si="704"/>
        <v>957.5</v>
      </c>
      <c r="L1648" s="214">
        <f t="shared" si="705"/>
        <v>958</v>
      </c>
      <c r="M1648" s="209">
        <v>1</v>
      </c>
      <c r="N1648" s="210">
        <v>60</v>
      </c>
      <c r="O1648" s="211">
        <f t="shared" si="706"/>
        <v>1018</v>
      </c>
      <c r="P1648" s="212">
        <f t="shared" si="707"/>
        <v>1018</v>
      </c>
      <c r="Q1648" s="180"/>
      <c r="R1648" s="180"/>
      <c r="S1648" s="184">
        <v>16</v>
      </c>
      <c r="T1648" s="184">
        <v>25</v>
      </c>
      <c r="U1648" s="184">
        <f t="shared" si="708"/>
        <v>124</v>
      </c>
      <c r="V1648" s="204">
        <f t="shared" si="709"/>
        <v>165</v>
      </c>
    </row>
    <row r="1649" spans="1:22" ht="12">
      <c r="A1649" s="180" t="str">
        <f t="shared" si="701"/>
        <v>LW15 13070Drewnopodobne</v>
      </c>
      <c r="B1649" s="203" t="s">
        <v>99</v>
      </c>
      <c r="C1649" s="168" t="s">
        <v>432</v>
      </c>
      <c r="D1649" s="204">
        <v>130</v>
      </c>
      <c r="E1649" s="182">
        <v>70</v>
      </c>
      <c r="F1649" s="219" t="s">
        <v>3330</v>
      </c>
      <c r="G1649" s="206" t="str">
        <f t="shared" si="702"/>
        <v>53,4</v>
      </c>
      <c r="H1649" s="206" t="str">
        <f t="shared" si="703"/>
        <v>53,4</v>
      </c>
      <c r="I1649" s="206">
        <f t="shared" si="710"/>
        <v>56.4</v>
      </c>
      <c r="J1649" s="216"/>
      <c r="K1649" s="207">
        <f t="shared" si="704"/>
        <v>732.5</v>
      </c>
      <c r="L1649" s="214">
        <f t="shared" si="705"/>
        <v>733</v>
      </c>
      <c r="M1649" s="209">
        <v>1</v>
      </c>
      <c r="N1649" s="210">
        <v>60</v>
      </c>
      <c r="O1649" s="211">
        <f t="shared" si="706"/>
        <v>793</v>
      </c>
      <c r="P1649" s="212">
        <f t="shared" si="707"/>
        <v>793</v>
      </c>
      <c r="Q1649" s="180"/>
      <c r="R1649" s="180"/>
      <c r="S1649" s="184">
        <v>16</v>
      </c>
      <c r="T1649" s="184">
        <v>25</v>
      </c>
      <c r="U1649" s="184">
        <f t="shared" si="708"/>
        <v>124</v>
      </c>
      <c r="V1649" s="204">
        <f t="shared" si="709"/>
        <v>165</v>
      </c>
    </row>
    <row r="1650" spans="1:22" ht="12">
      <c r="A1650" s="180" t="str">
        <f t="shared" si="701"/>
        <v>LW16 13070Drewnopodobne</v>
      </c>
      <c r="B1650" s="203" t="s">
        <v>100</v>
      </c>
      <c r="C1650" s="168" t="s">
        <v>432</v>
      </c>
      <c r="D1650" s="204">
        <v>130</v>
      </c>
      <c r="E1650" s="182">
        <v>70</v>
      </c>
      <c r="F1650" s="219" t="s">
        <v>1789</v>
      </c>
      <c r="G1650" s="206" t="str">
        <f t="shared" si="702"/>
        <v>56,25</v>
      </c>
      <c r="H1650" s="206" t="str">
        <f t="shared" si="703"/>
        <v>56,25</v>
      </c>
      <c r="I1650" s="206">
        <f t="shared" si="710"/>
        <v>59.25</v>
      </c>
      <c r="J1650" s="216"/>
      <c r="K1650" s="207">
        <f t="shared" si="704"/>
        <v>866</v>
      </c>
      <c r="L1650" s="214">
        <f t="shared" si="705"/>
        <v>866</v>
      </c>
      <c r="M1650" s="209">
        <v>1</v>
      </c>
      <c r="N1650" s="210">
        <v>60</v>
      </c>
      <c r="O1650" s="211">
        <f t="shared" si="706"/>
        <v>926</v>
      </c>
      <c r="P1650" s="212">
        <f t="shared" si="707"/>
        <v>926</v>
      </c>
      <c r="Q1650" s="180"/>
      <c r="R1650" s="180"/>
      <c r="S1650" s="184">
        <v>16</v>
      </c>
      <c r="T1650" s="184">
        <v>25</v>
      </c>
      <c r="U1650" s="184">
        <f t="shared" si="708"/>
        <v>124</v>
      </c>
      <c r="V1650" s="204">
        <f t="shared" si="709"/>
        <v>165</v>
      </c>
    </row>
    <row r="1651" spans="1:22" ht="12">
      <c r="A1651" s="180" t="str">
        <f t="shared" si="701"/>
        <v>LW17 13070Drewnopodobne</v>
      </c>
      <c r="B1651" s="203" t="s">
        <v>101</v>
      </c>
      <c r="C1651" s="168" t="s">
        <v>432</v>
      </c>
      <c r="D1651" s="204">
        <v>130</v>
      </c>
      <c r="E1651" s="182">
        <v>70</v>
      </c>
      <c r="F1651" s="219" t="s">
        <v>1790</v>
      </c>
      <c r="G1651" s="206" t="str">
        <f t="shared" si="702"/>
        <v>55,76</v>
      </c>
      <c r="H1651" s="206" t="str">
        <f t="shared" si="703"/>
        <v>55,76</v>
      </c>
      <c r="I1651" s="206">
        <f t="shared" si="710"/>
        <v>58.76</v>
      </c>
      <c r="J1651" s="216"/>
      <c r="K1651" s="207">
        <f t="shared" si="704"/>
        <v>941</v>
      </c>
      <c r="L1651" s="214">
        <f t="shared" si="705"/>
        <v>941</v>
      </c>
      <c r="M1651" s="209">
        <v>1</v>
      </c>
      <c r="N1651" s="210">
        <v>60</v>
      </c>
      <c r="O1651" s="211">
        <f t="shared" si="706"/>
        <v>1001</v>
      </c>
      <c r="P1651" s="212">
        <f t="shared" si="707"/>
        <v>1001</v>
      </c>
      <c r="Q1651" s="180"/>
      <c r="R1651" s="180"/>
      <c r="S1651" s="184">
        <v>16</v>
      </c>
      <c r="T1651" s="184">
        <v>25</v>
      </c>
      <c r="U1651" s="184">
        <f t="shared" si="708"/>
        <v>124</v>
      </c>
      <c r="V1651" s="204">
        <f t="shared" si="709"/>
        <v>165</v>
      </c>
    </row>
    <row r="1652" spans="1:22" ht="12">
      <c r="A1652" s="180" t="str">
        <f t="shared" si="701"/>
        <v>LW18 13070Drewnopodobne</v>
      </c>
      <c r="B1652" s="203" t="s">
        <v>102</v>
      </c>
      <c r="C1652" s="168" t="s">
        <v>432</v>
      </c>
      <c r="D1652" s="204">
        <v>130</v>
      </c>
      <c r="E1652" s="182">
        <v>70</v>
      </c>
      <c r="F1652" s="219" t="s">
        <v>1791</v>
      </c>
      <c r="G1652" s="206" t="str">
        <f t="shared" si="702"/>
        <v>58,58</v>
      </c>
      <c r="H1652" s="206" t="str">
        <f t="shared" si="703"/>
        <v>58,58</v>
      </c>
      <c r="I1652" s="206">
        <f t="shared" si="710"/>
        <v>61.58</v>
      </c>
      <c r="J1652" s="216"/>
      <c r="K1652" s="207">
        <f t="shared" si="704"/>
        <v>992.5</v>
      </c>
      <c r="L1652" s="214">
        <f t="shared" si="705"/>
        <v>993</v>
      </c>
      <c r="M1652" s="209">
        <v>1</v>
      </c>
      <c r="N1652" s="210">
        <v>60</v>
      </c>
      <c r="O1652" s="211">
        <f t="shared" si="706"/>
        <v>1053</v>
      </c>
      <c r="P1652" s="212">
        <f t="shared" si="707"/>
        <v>1053</v>
      </c>
      <c r="Q1652" s="180"/>
      <c r="R1652" s="180"/>
      <c r="S1652" s="184">
        <v>16</v>
      </c>
      <c r="T1652" s="184">
        <v>25</v>
      </c>
      <c r="U1652" s="184">
        <f t="shared" si="708"/>
        <v>124</v>
      </c>
      <c r="V1652" s="204">
        <f t="shared" si="709"/>
        <v>165</v>
      </c>
    </row>
    <row r="1653" spans="1:22" ht="12">
      <c r="A1653" s="180" t="str">
        <f t="shared" si="701"/>
        <v>LW19 13070Drewnopodobne</v>
      </c>
      <c r="B1653" s="203" t="s">
        <v>103</v>
      </c>
      <c r="C1653" s="168" t="s">
        <v>432</v>
      </c>
      <c r="D1653" s="204">
        <v>130</v>
      </c>
      <c r="E1653" s="182">
        <v>70</v>
      </c>
      <c r="F1653" s="219" t="s">
        <v>1792</v>
      </c>
      <c r="G1653" s="206" t="str">
        <f t="shared" si="702"/>
        <v>53,76</v>
      </c>
      <c r="H1653" s="206" t="str">
        <f t="shared" si="703"/>
        <v>53,76</v>
      </c>
      <c r="I1653" s="206">
        <f t="shared" si="710"/>
        <v>56.76</v>
      </c>
      <c r="J1653" s="216"/>
      <c r="K1653" s="207">
        <f t="shared" si="704"/>
        <v>811</v>
      </c>
      <c r="L1653" s="214">
        <f t="shared" si="705"/>
        <v>811</v>
      </c>
      <c r="M1653" s="209">
        <v>1</v>
      </c>
      <c r="N1653" s="210">
        <v>60</v>
      </c>
      <c r="O1653" s="211">
        <f t="shared" si="706"/>
        <v>871</v>
      </c>
      <c r="P1653" s="212">
        <f t="shared" si="707"/>
        <v>871</v>
      </c>
      <c r="Q1653" s="180"/>
      <c r="R1653" s="180"/>
      <c r="S1653" s="184">
        <v>16</v>
      </c>
      <c r="T1653" s="184">
        <v>25</v>
      </c>
      <c r="U1653" s="184">
        <f t="shared" si="708"/>
        <v>124</v>
      </c>
      <c r="V1653" s="204">
        <f t="shared" si="709"/>
        <v>165</v>
      </c>
    </row>
    <row r="1654" spans="1:22" ht="12">
      <c r="A1654" s="180" t="str">
        <f t="shared" si="701"/>
        <v>LW20 13070Drewnopodobne</v>
      </c>
      <c r="B1654" s="203" t="s">
        <v>105</v>
      </c>
      <c r="C1654" s="168" t="s">
        <v>432</v>
      </c>
      <c r="D1654" s="204">
        <v>130</v>
      </c>
      <c r="E1654" s="182">
        <v>70</v>
      </c>
      <c r="F1654" s="219" t="s">
        <v>1793</v>
      </c>
      <c r="G1654" s="206" t="str">
        <f t="shared" si="702"/>
        <v>56,61</v>
      </c>
      <c r="H1654" s="206" t="str">
        <f t="shared" si="703"/>
        <v>56,61</v>
      </c>
      <c r="I1654" s="206">
        <f t="shared" si="710"/>
        <v>59.61</v>
      </c>
      <c r="J1654" s="216"/>
      <c r="K1654" s="207">
        <f t="shared" si="704"/>
        <v>898.5</v>
      </c>
      <c r="L1654" s="214">
        <f t="shared" si="705"/>
        <v>899</v>
      </c>
      <c r="M1654" s="209">
        <v>1</v>
      </c>
      <c r="N1654" s="210">
        <v>60</v>
      </c>
      <c r="O1654" s="211">
        <f t="shared" si="706"/>
        <v>959</v>
      </c>
      <c r="P1654" s="212">
        <f t="shared" si="707"/>
        <v>959</v>
      </c>
      <c r="Q1654" s="180"/>
      <c r="R1654" s="180"/>
      <c r="S1654" s="184">
        <v>16</v>
      </c>
      <c r="T1654" s="184">
        <v>25</v>
      </c>
      <c r="U1654" s="184">
        <f t="shared" si="708"/>
        <v>124</v>
      </c>
      <c r="V1654" s="204">
        <f t="shared" si="709"/>
        <v>165</v>
      </c>
    </row>
    <row r="1655" spans="1:22" ht="12">
      <c r="A1655" s="180" t="str">
        <f t="shared" si="701"/>
        <v>LW2513070Drewnopodobne</v>
      </c>
      <c r="B1655" s="217" t="s">
        <v>559</v>
      </c>
      <c r="C1655" s="168" t="s">
        <v>432</v>
      </c>
      <c r="D1655" s="204">
        <v>130</v>
      </c>
      <c r="E1655" s="182">
        <v>70</v>
      </c>
      <c r="F1655" s="219" t="s">
        <v>3331</v>
      </c>
      <c r="G1655" s="206" t="str">
        <f t="shared" si="702"/>
        <v>44,08</v>
      </c>
      <c r="H1655" s="206" t="str">
        <f t="shared" si="703"/>
        <v>44,08</v>
      </c>
      <c r="I1655" s="206">
        <f t="shared" si="710"/>
        <v>47.08</v>
      </c>
      <c r="J1655" s="216"/>
      <c r="K1655" s="207">
        <f t="shared" si="704"/>
        <v>713.5</v>
      </c>
      <c r="L1655" s="214">
        <f t="shared" si="705"/>
        <v>714</v>
      </c>
      <c r="M1655" s="209">
        <v>1</v>
      </c>
      <c r="N1655" s="210">
        <v>60</v>
      </c>
      <c r="O1655" s="211">
        <f t="shared" si="706"/>
        <v>774</v>
      </c>
      <c r="P1655" s="212">
        <f t="shared" si="707"/>
        <v>774</v>
      </c>
      <c r="Q1655" s="180"/>
      <c r="R1655" s="180"/>
      <c r="S1655" s="184">
        <v>16</v>
      </c>
      <c r="T1655" s="184">
        <v>25</v>
      </c>
      <c r="U1655" s="184">
        <f t="shared" si="708"/>
        <v>79</v>
      </c>
      <c r="V1655" s="204">
        <f t="shared" si="709"/>
        <v>120</v>
      </c>
    </row>
    <row r="1656" spans="1:22" ht="12">
      <c r="A1656" s="180" t="str">
        <f t="shared" si="701"/>
        <v>LW2613070Drewnopodobne</v>
      </c>
      <c r="B1656" s="217" t="s">
        <v>560</v>
      </c>
      <c r="C1656" s="168" t="s">
        <v>432</v>
      </c>
      <c r="D1656" s="204">
        <v>130</v>
      </c>
      <c r="E1656" s="182">
        <v>70</v>
      </c>
      <c r="F1656" s="219" t="s">
        <v>3332</v>
      </c>
      <c r="G1656" s="206" t="str">
        <f t="shared" si="702"/>
        <v>46,9</v>
      </c>
      <c r="H1656" s="206" t="str">
        <f t="shared" si="703"/>
        <v>46,9</v>
      </c>
      <c r="I1656" s="206">
        <f t="shared" si="710"/>
        <v>49.9</v>
      </c>
      <c r="J1656" s="216"/>
      <c r="K1656" s="207">
        <f t="shared" si="704"/>
        <v>835</v>
      </c>
      <c r="L1656" s="214">
        <f t="shared" si="705"/>
        <v>835</v>
      </c>
      <c r="M1656" s="209">
        <v>1</v>
      </c>
      <c r="N1656" s="210">
        <v>60</v>
      </c>
      <c r="O1656" s="211">
        <f t="shared" si="706"/>
        <v>895</v>
      </c>
      <c r="P1656" s="212">
        <f t="shared" si="707"/>
        <v>895</v>
      </c>
      <c r="Q1656" s="180"/>
      <c r="R1656" s="180"/>
      <c r="S1656" s="184">
        <v>16</v>
      </c>
      <c r="T1656" s="184">
        <v>25</v>
      </c>
      <c r="U1656" s="184">
        <f t="shared" si="708"/>
        <v>79</v>
      </c>
      <c r="V1656" s="204">
        <f t="shared" si="709"/>
        <v>120</v>
      </c>
    </row>
    <row r="1657" spans="1:22" ht="12">
      <c r="A1657" s="180" t="str">
        <f t="shared" si="701"/>
        <v>LW2713070Drewnopodobne</v>
      </c>
      <c r="B1657" s="217" t="s">
        <v>1738</v>
      </c>
      <c r="C1657" s="168" t="s">
        <v>432</v>
      </c>
      <c r="D1657" s="204">
        <v>130</v>
      </c>
      <c r="E1657" s="182">
        <v>70</v>
      </c>
      <c r="F1657" s="219" t="s">
        <v>27</v>
      </c>
      <c r="G1657" s="206" t="str">
        <f t="shared" si="702"/>
        <v>47,7</v>
      </c>
      <c r="H1657" s="206" t="str">
        <f t="shared" si="703"/>
        <v>47,7</v>
      </c>
      <c r="I1657" s="206">
        <f t="shared" si="710"/>
        <v>50.7</v>
      </c>
      <c r="J1657" s="216"/>
      <c r="K1657" s="207">
        <f t="shared" si="704"/>
        <v>806</v>
      </c>
      <c r="L1657" s="214">
        <f t="shared" si="705"/>
        <v>806</v>
      </c>
      <c r="M1657" s="209">
        <v>1</v>
      </c>
      <c r="N1657" s="210">
        <v>60</v>
      </c>
      <c r="O1657" s="211">
        <f t="shared" si="706"/>
        <v>866</v>
      </c>
      <c r="P1657" s="212">
        <f t="shared" si="707"/>
        <v>866</v>
      </c>
      <c r="Q1657" s="180"/>
      <c r="R1657" s="180"/>
      <c r="S1657" s="184">
        <v>16</v>
      </c>
      <c r="T1657" s="184">
        <v>25</v>
      </c>
      <c r="U1657" s="184">
        <f t="shared" si="708"/>
        <v>124</v>
      </c>
      <c r="V1657" s="204">
        <f t="shared" si="709"/>
        <v>165</v>
      </c>
    </row>
    <row r="1658" spans="1:22" ht="12">
      <c r="A1658" s="180" t="str">
        <f t="shared" si="701"/>
        <v>LW2813070Drewnopodobne</v>
      </c>
      <c r="B1658" s="217" t="s">
        <v>1739</v>
      </c>
      <c r="C1658" s="168" t="s">
        <v>432</v>
      </c>
      <c r="D1658" s="204">
        <v>130</v>
      </c>
      <c r="E1658" s="182">
        <v>70</v>
      </c>
      <c r="F1658" s="219" t="s">
        <v>3333</v>
      </c>
      <c r="G1658" s="206" t="str">
        <f t="shared" si="702"/>
        <v>50,67</v>
      </c>
      <c r="H1658" s="206" t="str">
        <f t="shared" si="703"/>
        <v>50,67</v>
      </c>
      <c r="I1658" s="206">
        <f t="shared" si="710"/>
        <v>53.67</v>
      </c>
      <c r="J1658" s="216"/>
      <c r="K1658" s="207">
        <f t="shared" si="704"/>
        <v>948</v>
      </c>
      <c r="L1658" s="214">
        <f t="shared" si="705"/>
        <v>948</v>
      </c>
      <c r="M1658" s="209">
        <v>1</v>
      </c>
      <c r="N1658" s="210">
        <v>60</v>
      </c>
      <c r="O1658" s="211">
        <f t="shared" si="706"/>
        <v>1008</v>
      </c>
      <c r="P1658" s="212">
        <f t="shared" si="707"/>
        <v>1008</v>
      </c>
      <c r="Q1658" s="180"/>
      <c r="R1658" s="180"/>
      <c r="S1658" s="184">
        <v>16</v>
      </c>
      <c r="T1658" s="184">
        <v>25</v>
      </c>
      <c r="U1658" s="184">
        <f t="shared" si="708"/>
        <v>124</v>
      </c>
      <c r="V1658" s="204">
        <f t="shared" si="709"/>
        <v>165</v>
      </c>
    </row>
    <row r="1659" spans="1:22" ht="12">
      <c r="A1659" s="180" t="str">
        <f t="shared" si="701"/>
        <v>LW2913070Drewnopodobne</v>
      </c>
      <c r="B1659" s="217" t="s">
        <v>1740</v>
      </c>
      <c r="C1659" s="168" t="s">
        <v>432</v>
      </c>
      <c r="D1659" s="204">
        <v>130</v>
      </c>
      <c r="E1659" s="182">
        <v>70</v>
      </c>
      <c r="F1659" s="219" t="s">
        <v>3334</v>
      </c>
      <c r="G1659" s="206" t="str">
        <f t="shared" si="702"/>
        <v>53,92</v>
      </c>
      <c r="H1659" s="206" t="str">
        <f t="shared" si="703"/>
        <v>53,92</v>
      </c>
      <c r="I1659" s="206">
        <f t="shared" si="710"/>
        <v>56.92</v>
      </c>
      <c r="J1659" s="216"/>
      <c r="K1659" s="207">
        <f t="shared" si="704"/>
        <v>889.5</v>
      </c>
      <c r="L1659" s="214">
        <f t="shared" si="705"/>
        <v>890</v>
      </c>
      <c r="M1659" s="209">
        <v>1</v>
      </c>
      <c r="N1659" s="210">
        <v>60</v>
      </c>
      <c r="O1659" s="211">
        <f t="shared" si="706"/>
        <v>950</v>
      </c>
      <c r="P1659" s="212">
        <f t="shared" si="707"/>
        <v>950</v>
      </c>
      <c r="Q1659" s="180"/>
      <c r="R1659" s="180"/>
      <c r="S1659" s="184">
        <v>16</v>
      </c>
      <c r="T1659" s="184">
        <v>25</v>
      </c>
      <c r="U1659" s="184">
        <f t="shared" si="708"/>
        <v>124</v>
      </c>
      <c r="V1659" s="204">
        <f t="shared" si="709"/>
        <v>165</v>
      </c>
    </row>
    <row r="1660" spans="1:22" ht="12">
      <c r="A1660" s="180" t="str">
        <f t="shared" si="701"/>
        <v>LW3013070Drewnopodobne</v>
      </c>
      <c r="B1660" s="217" t="s">
        <v>1742</v>
      </c>
      <c r="C1660" s="168" t="s">
        <v>432</v>
      </c>
      <c r="D1660" s="204">
        <v>130</v>
      </c>
      <c r="E1660" s="182">
        <v>70</v>
      </c>
      <c r="F1660" s="219" t="s">
        <v>68</v>
      </c>
      <c r="G1660" s="206" t="str">
        <f t="shared" si="702"/>
        <v>56,89</v>
      </c>
      <c r="H1660" s="206" t="str">
        <f t="shared" si="703"/>
        <v>56,89</v>
      </c>
      <c r="I1660" s="206">
        <f t="shared" si="710"/>
        <v>59.89</v>
      </c>
      <c r="J1660" s="216"/>
      <c r="K1660" s="207">
        <f t="shared" si="704"/>
        <v>1072.5</v>
      </c>
      <c r="L1660" s="214">
        <f t="shared" si="705"/>
        <v>1073</v>
      </c>
      <c r="M1660" s="209">
        <v>1</v>
      </c>
      <c r="N1660" s="210">
        <v>60</v>
      </c>
      <c r="O1660" s="211">
        <f t="shared" si="706"/>
        <v>1133</v>
      </c>
      <c r="P1660" s="212">
        <f t="shared" si="707"/>
        <v>1133</v>
      </c>
      <c r="Q1660" s="180"/>
      <c r="R1660" s="180"/>
      <c r="S1660" s="184">
        <v>16</v>
      </c>
      <c r="T1660" s="184">
        <v>25</v>
      </c>
      <c r="U1660" s="184">
        <f t="shared" si="708"/>
        <v>124</v>
      </c>
      <c r="V1660" s="204">
        <f t="shared" si="709"/>
        <v>165</v>
      </c>
    </row>
    <row r="1661" spans="1:22" ht="13.5" customHeight="1">
      <c r="A1661" s="180" t="str">
        <f t="shared" si="701"/>
        <v>LW3113070Drewnopodobne</v>
      </c>
      <c r="B1661" s="217" t="s">
        <v>1743</v>
      </c>
      <c r="C1661" s="168" t="s">
        <v>432</v>
      </c>
      <c r="D1661" s="204">
        <v>130</v>
      </c>
      <c r="E1661" s="182">
        <v>70</v>
      </c>
      <c r="F1661" s="219" t="s">
        <v>2653</v>
      </c>
      <c r="G1661" s="206" t="str">
        <f t="shared" si="702"/>
        <v>58,37</v>
      </c>
      <c r="H1661" s="206" t="str">
        <f t="shared" si="703"/>
        <v>58,37</v>
      </c>
      <c r="I1661" s="206">
        <f t="shared" si="710"/>
        <v>61.37</v>
      </c>
      <c r="J1661" s="182"/>
      <c r="K1661" s="207">
        <f t="shared" si="704"/>
        <v>1038.5</v>
      </c>
      <c r="L1661" s="214">
        <f t="shared" si="705"/>
        <v>1039</v>
      </c>
      <c r="M1661" s="209">
        <v>1</v>
      </c>
      <c r="N1661" s="210">
        <v>60</v>
      </c>
      <c r="O1661" s="211">
        <f t="shared" si="706"/>
        <v>1099</v>
      </c>
      <c r="P1661" s="212">
        <f t="shared" si="707"/>
        <v>1099</v>
      </c>
      <c r="Q1661" s="180"/>
      <c r="R1661" s="180"/>
      <c r="S1661" s="184">
        <v>16</v>
      </c>
      <c r="T1661" s="184">
        <v>25</v>
      </c>
      <c r="U1661" s="184">
        <f t="shared" si="708"/>
        <v>124</v>
      </c>
      <c r="V1661" s="204">
        <f t="shared" si="709"/>
        <v>165</v>
      </c>
    </row>
    <row r="1662" spans="1:22" ht="12">
      <c r="A1662" s="180" t="str">
        <f t="shared" si="701"/>
        <v>LW3213070Drewnopodobne</v>
      </c>
      <c r="B1662" s="217" t="s">
        <v>1744</v>
      </c>
      <c r="C1662" s="168" t="s">
        <v>432</v>
      </c>
      <c r="D1662" s="204">
        <v>130</v>
      </c>
      <c r="E1662" s="182">
        <v>70</v>
      </c>
      <c r="F1662" s="219" t="s">
        <v>3335</v>
      </c>
      <c r="G1662" s="206" t="str">
        <f t="shared" si="702"/>
        <v>61,34</v>
      </c>
      <c r="H1662" s="206" t="str">
        <f t="shared" si="703"/>
        <v>61,34</v>
      </c>
      <c r="I1662" s="206">
        <f t="shared" si="710"/>
        <v>64.34</v>
      </c>
      <c r="J1662" s="216"/>
      <c r="K1662" s="207">
        <f t="shared" si="704"/>
        <v>1184</v>
      </c>
      <c r="L1662" s="214">
        <f t="shared" si="705"/>
        <v>1184</v>
      </c>
      <c r="M1662" s="209">
        <v>1</v>
      </c>
      <c r="N1662" s="210">
        <v>60</v>
      </c>
      <c r="O1662" s="211">
        <f t="shared" si="706"/>
        <v>1244</v>
      </c>
      <c r="P1662" s="212">
        <f t="shared" si="707"/>
        <v>1244</v>
      </c>
      <c r="Q1662" s="180"/>
      <c r="R1662" s="180"/>
      <c r="S1662" s="184">
        <v>16</v>
      </c>
      <c r="T1662" s="184">
        <v>25</v>
      </c>
      <c r="U1662" s="184">
        <f t="shared" si="708"/>
        <v>124</v>
      </c>
      <c r="V1662" s="204">
        <f t="shared" si="709"/>
        <v>165</v>
      </c>
    </row>
    <row r="1663" spans="1:22" ht="12">
      <c r="A1663" s="180" t="str">
        <f t="shared" si="701"/>
        <v>LW3313070Drewnopodobne</v>
      </c>
      <c r="B1663" s="217" t="s">
        <v>1745</v>
      </c>
      <c r="C1663" s="168" t="s">
        <v>432</v>
      </c>
      <c r="D1663" s="204">
        <v>130</v>
      </c>
      <c r="E1663" s="182">
        <v>70</v>
      </c>
      <c r="F1663" s="219" t="s">
        <v>65</v>
      </c>
      <c r="G1663" s="206" t="str">
        <f t="shared" si="702"/>
        <v>62,99</v>
      </c>
      <c r="H1663" s="206" t="str">
        <f t="shared" si="703"/>
        <v>62,99</v>
      </c>
      <c r="I1663" s="206">
        <f t="shared" si="710"/>
        <v>65.990000000000009</v>
      </c>
      <c r="J1663" s="216"/>
      <c r="K1663" s="207">
        <f t="shared" si="704"/>
        <v>1022.5</v>
      </c>
      <c r="L1663" s="214">
        <f t="shared" si="705"/>
        <v>1023</v>
      </c>
      <c r="M1663" s="209">
        <v>1</v>
      </c>
      <c r="N1663" s="210">
        <v>60</v>
      </c>
      <c r="O1663" s="211">
        <f t="shared" si="706"/>
        <v>1083</v>
      </c>
      <c r="P1663" s="212">
        <f t="shared" si="707"/>
        <v>1083</v>
      </c>
      <c r="Q1663" s="180"/>
      <c r="R1663" s="180"/>
      <c r="S1663" s="184">
        <v>16</v>
      </c>
      <c r="T1663" s="184">
        <v>25</v>
      </c>
      <c r="U1663" s="184">
        <f t="shared" si="708"/>
        <v>124</v>
      </c>
      <c r="V1663" s="204">
        <f t="shared" si="709"/>
        <v>165</v>
      </c>
    </row>
    <row r="1664" spans="1:22" ht="12">
      <c r="A1664" s="180" t="str">
        <f t="shared" si="701"/>
        <v>LW3413070Drewnopodobne</v>
      </c>
      <c r="B1664" s="217" t="s">
        <v>1746</v>
      </c>
      <c r="C1664" s="168" t="s">
        <v>432</v>
      </c>
      <c r="D1664" s="204">
        <v>130</v>
      </c>
      <c r="E1664" s="182">
        <v>70</v>
      </c>
      <c r="F1664" s="219" t="s">
        <v>3336</v>
      </c>
      <c r="G1664" s="206" t="str">
        <f t="shared" si="702"/>
        <v>61,76</v>
      </c>
      <c r="H1664" s="206" t="str">
        <f t="shared" si="703"/>
        <v>61,76</v>
      </c>
      <c r="I1664" s="206">
        <f t="shared" si="710"/>
        <v>64.759999999999991</v>
      </c>
      <c r="J1664" s="216"/>
      <c r="K1664" s="207">
        <f t="shared" si="704"/>
        <v>1190.5</v>
      </c>
      <c r="L1664" s="214">
        <f t="shared" si="705"/>
        <v>1191</v>
      </c>
      <c r="M1664" s="209">
        <v>1</v>
      </c>
      <c r="N1664" s="210">
        <v>60</v>
      </c>
      <c r="O1664" s="211">
        <f t="shared" si="706"/>
        <v>1251</v>
      </c>
      <c r="P1664" s="212">
        <f t="shared" si="707"/>
        <v>1251</v>
      </c>
      <c r="Q1664" s="180"/>
      <c r="R1664" s="180"/>
      <c r="S1664" s="184">
        <v>16</v>
      </c>
      <c r="T1664" s="184">
        <v>25</v>
      </c>
      <c r="U1664" s="184">
        <f t="shared" si="708"/>
        <v>124</v>
      </c>
      <c r="V1664" s="204">
        <f t="shared" si="709"/>
        <v>165</v>
      </c>
    </row>
    <row r="1665" spans="1:35" ht="12">
      <c r="A1665" s="180" t="str">
        <f t="shared" si="701"/>
        <v>LW3513070Drewnopodobne</v>
      </c>
      <c r="B1665" s="217" t="s">
        <v>1747</v>
      </c>
      <c r="C1665" s="168" t="s">
        <v>432</v>
      </c>
      <c r="D1665" s="204">
        <v>130</v>
      </c>
      <c r="E1665" s="182">
        <v>70</v>
      </c>
      <c r="F1665" s="219" t="s">
        <v>3337</v>
      </c>
      <c r="G1665" s="206" t="str">
        <f t="shared" si="702"/>
        <v>53,9</v>
      </c>
      <c r="H1665" s="206" t="str">
        <f t="shared" si="703"/>
        <v>53,9</v>
      </c>
      <c r="I1665" s="206">
        <f t="shared" si="710"/>
        <v>56.9</v>
      </c>
      <c r="J1665" s="216"/>
      <c r="K1665" s="207">
        <f t="shared" si="704"/>
        <v>819.5</v>
      </c>
      <c r="L1665" s="214">
        <f t="shared" si="705"/>
        <v>820</v>
      </c>
      <c r="M1665" s="209">
        <v>1</v>
      </c>
      <c r="N1665" s="210">
        <v>60</v>
      </c>
      <c r="O1665" s="211">
        <f t="shared" si="706"/>
        <v>880</v>
      </c>
      <c r="P1665" s="212">
        <f t="shared" si="707"/>
        <v>880</v>
      </c>
      <c r="Q1665" s="180"/>
      <c r="R1665" s="180"/>
      <c r="S1665" s="184">
        <v>16</v>
      </c>
      <c r="T1665" s="184">
        <v>25</v>
      </c>
      <c r="U1665" s="184">
        <f t="shared" si="708"/>
        <v>124</v>
      </c>
      <c r="V1665" s="204">
        <f t="shared" si="709"/>
        <v>165</v>
      </c>
    </row>
    <row r="1666" spans="1:35" ht="12">
      <c r="A1666" s="180" t="str">
        <f t="shared" si="701"/>
        <v>LW3613070Drewnopodobne</v>
      </c>
      <c r="B1666" s="217" t="s">
        <v>1748</v>
      </c>
      <c r="C1666" s="168" t="s">
        <v>432</v>
      </c>
      <c r="D1666" s="204">
        <v>130</v>
      </c>
      <c r="E1666" s="182">
        <v>70</v>
      </c>
      <c r="F1666" s="219" t="s">
        <v>74</v>
      </c>
      <c r="G1666" s="206" t="str">
        <f t="shared" si="702"/>
        <v>56,86</v>
      </c>
      <c r="H1666" s="206" t="str">
        <f t="shared" si="703"/>
        <v>56,86</v>
      </c>
      <c r="I1666" s="206">
        <f t="shared" si="710"/>
        <v>59.86</v>
      </c>
      <c r="J1666" s="216"/>
      <c r="K1666" s="207">
        <f t="shared" si="704"/>
        <v>964.5</v>
      </c>
      <c r="L1666" s="214">
        <f t="shared" si="705"/>
        <v>965</v>
      </c>
      <c r="M1666" s="209">
        <v>1</v>
      </c>
      <c r="N1666" s="210">
        <v>60</v>
      </c>
      <c r="O1666" s="211">
        <f t="shared" si="706"/>
        <v>1025</v>
      </c>
      <c r="P1666" s="212">
        <f t="shared" si="707"/>
        <v>1025</v>
      </c>
      <c r="Q1666" s="180"/>
      <c r="R1666" s="180"/>
      <c r="S1666" s="184">
        <v>16</v>
      </c>
      <c r="T1666" s="184">
        <v>25</v>
      </c>
      <c r="U1666" s="184">
        <f t="shared" si="708"/>
        <v>124</v>
      </c>
      <c r="V1666" s="204">
        <f t="shared" si="709"/>
        <v>165</v>
      </c>
    </row>
    <row r="1667" spans="1:35" ht="12">
      <c r="A1667" s="180" t="str">
        <f t="shared" si="701"/>
        <v>LW3713070Drewnopodobne</v>
      </c>
      <c r="B1667" s="217" t="s">
        <v>1907</v>
      </c>
      <c r="C1667" s="168" t="s">
        <v>432</v>
      </c>
      <c r="D1667" s="204">
        <v>130</v>
      </c>
      <c r="E1667" s="182">
        <v>70</v>
      </c>
      <c r="F1667" s="219" t="s">
        <v>2255</v>
      </c>
      <c r="G1667" s="206" t="str">
        <f t="shared" si="702"/>
        <v>54,17</v>
      </c>
      <c r="H1667" s="206" t="str">
        <f t="shared" si="703"/>
        <v>54,17</v>
      </c>
      <c r="I1667" s="206">
        <f t="shared" si="710"/>
        <v>57.17</v>
      </c>
      <c r="J1667" s="216"/>
      <c r="K1667" s="207">
        <f t="shared" si="704"/>
        <v>757</v>
      </c>
      <c r="L1667" s="214">
        <f t="shared" si="705"/>
        <v>757</v>
      </c>
      <c r="M1667" s="209">
        <v>1</v>
      </c>
      <c r="N1667" s="210">
        <v>60</v>
      </c>
      <c r="O1667" s="211">
        <f t="shared" si="706"/>
        <v>817</v>
      </c>
      <c r="P1667" s="212">
        <f t="shared" si="707"/>
        <v>817</v>
      </c>
      <c r="Q1667" s="180"/>
      <c r="R1667" s="180"/>
      <c r="S1667" s="184">
        <v>16</v>
      </c>
      <c r="T1667" s="184">
        <v>25</v>
      </c>
      <c r="U1667" s="184">
        <f t="shared" si="708"/>
        <v>124</v>
      </c>
      <c r="V1667" s="204">
        <f t="shared" si="709"/>
        <v>165</v>
      </c>
    </row>
    <row r="1668" spans="1:35" s="199" customFormat="1" ht="12">
      <c r="A1668" s="180" t="str">
        <f t="shared" si="701"/>
        <v>LW3813070Drewnopodobne</v>
      </c>
      <c r="B1668" s="217" t="s">
        <v>1978</v>
      </c>
      <c r="C1668" s="168" t="s">
        <v>432</v>
      </c>
      <c r="D1668" s="204">
        <v>130</v>
      </c>
      <c r="E1668" s="182">
        <v>70</v>
      </c>
      <c r="F1668" s="219" t="s">
        <v>3338</v>
      </c>
      <c r="G1668" s="206" t="str">
        <f t="shared" si="702"/>
        <v>54,29</v>
      </c>
      <c r="H1668" s="206" t="str">
        <f t="shared" si="703"/>
        <v>54,29</v>
      </c>
      <c r="I1668" s="206">
        <f t="shared" si="710"/>
        <v>57.29</v>
      </c>
      <c r="J1668" s="216"/>
      <c r="K1668" s="207">
        <f t="shared" si="704"/>
        <v>885.5</v>
      </c>
      <c r="L1668" s="214">
        <f t="shared" si="705"/>
        <v>886</v>
      </c>
      <c r="M1668" s="209">
        <v>1</v>
      </c>
      <c r="N1668" s="210">
        <v>60</v>
      </c>
      <c r="O1668" s="211">
        <f t="shared" si="706"/>
        <v>946</v>
      </c>
      <c r="P1668" s="212">
        <f t="shared" si="707"/>
        <v>946</v>
      </c>
      <c r="Q1668" s="180"/>
      <c r="R1668" s="180"/>
      <c r="S1668" s="184">
        <v>16</v>
      </c>
      <c r="T1668" s="184">
        <v>25</v>
      </c>
      <c r="U1668" s="184">
        <f t="shared" si="708"/>
        <v>124</v>
      </c>
      <c r="V1668" s="204">
        <f t="shared" si="709"/>
        <v>165</v>
      </c>
    </row>
    <row r="1669" spans="1:35" ht="12">
      <c r="A1669" s="221" t="str">
        <f t="shared" ref="A1669:A1705" si="711">CONCATENATE(B1669,D1669,E1669,C1669)</f>
        <v>LW duble 1 13080Podstawowy</v>
      </c>
      <c r="B1669" s="203" t="s">
        <v>90</v>
      </c>
      <c r="C1669" s="168" t="s">
        <v>431</v>
      </c>
      <c r="D1669" s="204">
        <v>130</v>
      </c>
      <c r="E1669" s="182">
        <v>80</v>
      </c>
      <c r="F1669" s="219" t="s">
        <v>1839</v>
      </c>
      <c r="G1669" s="206" t="str">
        <f t="shared" ref="G1669:G1705" si="712">LEFT(F1669,FIND("kg",F1669)-2)</f>
        <v>62,1</v>
      </c>
      <c r="H1669" s="206" t="str">
        <f t="shared" ref="H1669:H1705" si="713">MID(G1669,1,5)</f>
        <v>62,1</v>
      </c>
      <c r="I1669" s="206">
        <f t="shared" ref="I1669:I1705" si="714">H1669+3</f>
        <v>65.099999999999994</v>
      </c>
      <c r="J1669" s="219" t="s">
        <v>1861</v>
      </c>
      <c r="K1669" s="207" t="str">
        <f t="shared" ref="K1669:K1705" si="715">LEFT(J1669,FIND("zł",J1669)-2)</f>
        <v>822,59</v>
      </c>
      <c r="L1669" s="208">
        <f t="shared" ref="L1669:L1705" si="716">ROUNDUP(K1669,0)</f>
        <v>823</v>
      </c>
      <c r="M1669" s="209">
        <v>1.25</v>
      </c>
      <c r="N1669" s="210">
        <v>60</v>
      </c>
      <c r="O1669" s="211">
        <f t="shared" ref="O1669:O1705" si="717">L1669*M1669+N1669</f>
        <v>1088.75</v>
      </c>
      <c r="P1669" s="212">
        <f>INT(O1669)</f>
        <v>1088</v>
      </c>
      <c r="Q1669" s="180"/>
      <c r="R1669" s="180"/>
      <c r="S1669" s="184">
        <v>16</v>
      </c>
      <c r="T1669" s="184">
        <v>14</v>
      </c>
      <c r="U1669" s="184">
        <f t="shared" ref="U1669:U1705" si="718">IF(I1669&lt;=$AA$6,$AB$5,IF(I1669&lt;=$AA$16,$AB$7,IF(I1669&lt;=$AA$18,$AB$17,IF(I1669&lt;=$AA$20,AB$19,$AB$21))))</f>
        <v>124</v>
      </c>
      <c r="V1669" s="204">
        <f t="shared" ref="V1669:V1705" si="719">SUM(S1669:U1669)</f>
        <v>154</v>
      </c>
      <c r="Y1669" s="199"/>
      <c r="Z1669" s="199"/>
      <c r="AA1669" s="201"/>
      <c r="AB1669" s="202"/>
      <c r="AC1669" s="199"/>
      <c r="AD1669" s="202"/>
      <c r="AE1669" s="199"/>
      <c r="AF1669" s="199"/>
      <c r="AG1669" s="199"/>
      <c r="AH1669" s="199"/>
      <c r="AI1669" s="199"/>
    </row>
    <row r="1670" spans="1:35" ht="12">
      <c r="A1670" s="180" t="str">
        <f t="shared" si="711"/>
        <v>LW duble 213080Podstawowy</v>
      </c>
      <c r="B1670" s="203" t="s">
        <v>1749</v>
      </c>
      <c r="C1670" s="168" t="s">
        <v>431</v>
      </c>
      <c r="D1670" s="204">
        <v>130</v>
      </c>
      <c r="E1670" s="182">
        <v>80</v>
      </c>
      <c r="F1670" s="219" t="s">
        <v>1840</v>
      </c>
      <c r="G1670" s="206" t="str">
        <f t="shared" si="712"/>
        <v>55,63</v>
      </c>
      <c r="H1670" s="206" t="str">
        <f t="shared" si="713"/>
        <v>55,63</v>
      </c>
      <c r="I1670" s="206">
        <f t="shared" si="714"/>
        <v>58.63</v>
      </c>
      <c r="J1670" s="219" t="s">
        <v>1862</v>
      </c>
      <c r="K1670" s="207" t="str">
        <f t="shared" si="715"/>
        <v>899,22</v>
      </c>
      <c r="L1670" s="208">
        <f t="shared" si="716"/>
        <v>900</v>
      </c>
      <c r="M1670" s="209">
        <v>1</v>
      </c>
      <c r="N1670" s="210">
        <v>60</v>
      </c>
      <c r="O1670" s="211">
        <f t="shared" si="717"/>
        <v>960</v>
      </c>
      <c r="P1670" s="212">
        <f t="shared" ref="P1670:P1705" si="720">INT(O1670)</f>
        <v>960</v>
      </c>
      <c r="Q1670" s="180"/>
      <c r="R1670" s="180"/>
      <c r="S1670" s="184">
        <v>16</v>
      </c>
      <c r="T1670" s="184">
        <v>14</v>
      </c>
      <c r="U1670" s="184">
        <f t="shared" si="718"/>
        <v>124</v>
      </c>
      <c r="V1670" s="204">
        <f t="shared" si="719"/>
        <v>154</v>
      </c>
      <c r="Y1670" s="199"/>
      <c r="Z1670" s="199"/>
      <c r="AA1670" s="201"/>
      <c r="AB1670" s="202"/>
      <c r="AC1670" s="199"/>
      <c r="AD1670" s="199"/>
      <c r="AE1670" s="199"/>
      <c r="AF1670" s="199"/>
      <c r="AG1670" s="199"/>
      <c r="AH1670" s="199"/>
      <c r="AI1670" s="199"/>
    </row>
    <row r="1671" spans="1:35" ht="12">
      <c r="A1671" s="180" t="str">
        <f t="shared" si="711"/>
        <v>LW duble 313080Podstawowy</v>
      </c>
      <c r="B1671" s="203" t="s">
        <v>1750</v>
      </c>
      <c r="C1671" s="168" t="s">
        <v>431</v>
      </c>
      <c r="D1671" s="204">
        <v>130</v>
      </c>
      <c r="E1671" s="182">
        <v>80</v>
      </c>
      <c r="F1671" s="219" t="s">
        <v>1841</v>
      </c>
      <c r="G1671" s="206" t="str">
        <f t="shared" si="712"/>
        <v>66,72</v>
      </c>
      <c r="H1671" s="206" t="str">
        <f t="shared" si="713"/>
        <v>66,72</v>
      </c>
      <c r="I1671" s="206">
        <f t="shared" si="714"/>
        <v>69.72</v>
      </c>
      <c r="J1671" s="219" t="s">
        <v>1863</v>
      </c>
      <c r="K1671" s="207" t="str">
        <f t="shared" si="715"/>
        <v>1140,82</v>
      </c>
      <c r="L1671" s="208">
        <f t="shared" si="716"/>
        <v>1141</v>
      </c>
      <c r="M1671" s="209">
        <v>1</v>
      </c>
      <c r="N1671" s="210">
        <v>60</v>
      </c>
      <c r="O1671" s="211">
        <f t="shared" si="717"/>
        <v>1201</v>
      </c>
      <c r="P1671" s="212">
        <f t="shared" si="720"/>
        <v>1201</v>
      </c>
      <c r="Q1671" s="180"/>
      <c r="R1671" s="180"/>
      <c r="S1671" s="184">
        <v>16</v>
      </c>
      <c r="T1671" s="184">
        <v>25</v>
      </c>
      <c r="U1671" s="184">
        <f t="shared" si="718"/>
        <v>124</v>
      </c>
      <c r="V1671" s="204">
        <f t="shared" si="719"/>
        <v>165</v>
      </c>
      <c r="Y1671" s="199"/>
      <c r="Z1671" s="199"/>
      <c r="AA1671" s="201"/>
      <c r="AB1671" s="202"/>
      <c r="AC1671" s="199"/>
      <c r="AD1671" s="199"/>
      <c r="AE1671" s="199"/>
      <c r="AF1671" s="199"/>
      <c r="AG1671" s="199"/>
      <c r="AH1671" s="199"/>
      <c r="AI1671" s="199"/>
    </row>
    <row r="1672" spans="1:35" ht="12">
      <c r="A1672" s="180" t="str">
        <f t="shared" si="711"/>
        <v>LW1 13080Podstawowy</v>
      </c>
      <c r="B1672" s="203" t="s">
        <v>93</v>
      </c>
      <c r="C1672" s="168" t="s">
        <v>431</v>
      </c>
      <c r="D1672" s="204">
        <v>130</v>
      </c>
      <c r="E1672" s="182">
        <v>80</v>
      </c>
      <c r="F1672" s="219" t="s">
        <v>17</v>
      </c>
      <c r="G1672" s="206" t="str">
        <f t="shared" si="712"/>
        <v>45,88</v>
      </c>
      <c r="H1672" s="206" t="str">
        <f t="shared" si="713"/>
        <v>45,88</v>
      </c>
      <c r="I1672" s="206">
        <f t="shared" si="714"/>
        <v>48.88</v>
      </c>
      <c r="J1672" s="219" t="s">
        <v>1864</v>
      </c>
      <c r="K1672" s="207" t="str">
        <f t="shared" si="715"/>
        <v>547,42</v>
      </c>
      <c r="L1672" s="208">
        <f t="shared" si="716"/>
        <v>548</v>
      </c>
      <c r="M1672" s="209">
        <v>1</v>
      </c>
      <c r="N1672" s="210">
        <v>60</v>
      </c>
      <c r="O1672" s="211">
        <f t="shared" si="717"/>
        <v>608</v>
      </c>
      <c r="P1672" s="212">
        <f t="shared" si="720"/>
        <v>608</v>
      </c>
      <c r="Q1672" s="180"/>
      <c r="R1672" s="180"/>
      <c r="S1672" s="184">
        <v>16</v>
      </c>
      <c r="T1672" s="184">
        <v>25</v>
      </c>
      <c r="U1672" s="184">
        <f t="shared" si="718"/>
        <v>79</v>
      </c>
      <c r="V1672" s="204">
        <f t="shared" si="719"/>
        <v>120</v>
      </c>
      <c r="Y1672" s="199"/>
      <c r="Z1672" s="199"/>
      <c r="AA1672" s="201"/>
      <c r="AB1672" s="202"/>
      <c r="AC1672" s="199"/>
      <c r="AD1672" s="199"/>
      <c r="AE1672" s="199"/>
      <c r="AF1672" s="199"/>
      <c r="AG1672" s="199"/>
      <c r="AH1672" s="199"/>
      <c r="AI1672" s="199"/>
    </row>
    <row r="1673" spans="1:35" ht="12">
      <c r="A1673" s="180" t="str">
        <f t="shared" si="711"/>
        <v>LW2 13080Podstawowy</v>
      </c>
      <c r="B1673" s="203" t="s">
        <v>104</v>
      </c>
      <c r="C1673" s="168" t="s">
        <v>431</v>
      </c>
      <c r="D1673" s="204">
        <v>130</v>
      </c>
      <c r="E1673" s="182">
        <v>80</v>
      </c>
      <c r="F1673" s="219" t="s">
        <v>1842</v>
      </c>
      <c r="G1673" s="206" t="str">
        <f t="shared" si="712"/>
        <v>47,36</v>
      </c>
      <c r="H1673" s="206" t="str">
        <f t="shared" si="713"/>
        <v>47,36</v>
      </c>
      <c r="I1673" s="206">
        <f t="shared" si="714"/>
        <v>50.36</v>
      </c>
      <c r="J1673" s="219" t="s">
        <v>1865</v>
      </c>
      <c r="K1673" s="207" t="str">
        <f t="shared" si="715"/>
        <v>595,36</v>
      </c>
      <c r="L1673" s="208">
        <f t="shared" si="716"/>
        <v>596</v>
      </c>
      <c r="M1673" s="209">
        <v>1</v>
      </c>
      <c r="N1673" s="210">
        <v>60</v>
      </c>
      <c r="O1673" s="211">
        <f t="shared" si="717"/>
        <v>656</v>
      </c>
      <c r="P1673" s="212">
        <f t="shared" si="720"/>
        <v>656</v>
      </c>
      <c r="Q1673" s="180"/>
      <c r="R1673" s="180"/>
      <c r="S1673" s="184">
        <v>16</v>
      </c>
      <c r="T1673" s="184">
        <v>25</v>
      </c>
      <c r="U1673" s="184">
        <f t="shared" si="718"/>
        <v>124</v>
      </c>
      <c r="V1673" s="204">
        <f t="shared" si="719"/>
        <v>165</v>
      </c>
      <c r="Y1673" s="199"/>
      <c r="Z1673" s="199"/>
      <c r="AA1673" s="199"/>
      <c r="AB1673" s="199"/>
      <c r="AC1673" s="199"/>
      <c r="AD1673" s="199"/>
      <c r="AE1673" s="199"/>
      <c r="AF1673" s="199"/>
      <c r="AG1673" s="199"/>
      <c r="AH1673" s="199"/>
      <c r="AI1673" s="199"/>
    </row>
    <row r="1674" spans="1:35" ht="12">
      <c r="A1674" s="180" t="str">
        <f t="shared" si="711"/>
        <v>LW3 13080Podstawowy</v>
      </c>
      <c r="B1674" s="203" t="s">
        <v>106</v>
      </c>
      <c r="C1674" s="168" t="s">
        <v>431</v>
      </c>
      <c r="D1674" s="204">
        <v>130</v>
      </c>
      <c r="E1674" s="182">
        <v>80</v>
      </c>
      <c r="F1674" s="219" t="s">
        <v>1843</v>
      </c>
      <c r="G1674" s="206" t="str">
        <f t="shared" si="712"/>
        <v>50,57</v>
      </c>
      <c r="H1674" s="206" t="str">
        <f t="shared" si="713"/>
        <v>50,57</v>
      </c>
      <c r="I1674" s="206">
        <f t="shared" si="714"/>
        <v>53.57</v>
      </c>
      <c r="J1674" s="219" t="s">
        <v>1866</v>
      </c>
      <c r="K1674" s="207" t="str">
        <f t="shared" si="715"/>
        <v>625,66</v>
      </c>
      <c r="L1674" s="208">
        <f t="shared" si="716"/>
        <v>626</v>
      </c>
      <c r="M1674" s="209">
        <v>1.08</v>
      </c>
      <c r="N1674" s="210">
        <v>60</v>
      </c>
      <c r="O1674" s="211">
        <f t="shared" si="717"/>
        <v>736.08</v>
      </c>
      <c r="P1674" s="212">
        <f t="shared" si="720"/>
        <v>736</v>
      </c>
      <c r="Q1674" s="180"/>
      <c r="R1674" s="180"/>
      <c r="S1674" s="184">
        <v>16</v>
      </c>
      <c r="T1674" s="184">
        <v>25</v>
      </c>
      <c r="U1674" s="184">
        <f t="shared" si="718"/>
        <v>124</v>
      </c>
      <c r="V1674" s="204">
        <f t="shared" si="719"/>
        <v>165</v>
      </c>
      <c r="Y1674" s="199"/>
      <c r="Z1674" s="199"/>
      <c r="AA1674" s="199"/>
      <c r="AB1674" s="199"/>
      <c r="AC1674" s="199"/>
      <c r="AD1674" s="199"/>
      <c r="AE1674" s="199"/>
      <c r="AF1674" s="199"/>
      <c r="AG1674" s="199"/>
      <c r="AH1674" s="199"/>
      <c r="AI1674" s="199"/>
    </row>
    <row r="1675" spans="1:35" ht="12">
      <c r="A1675" s="180" t="str">
        <f t="shared" si="711"/>
        <v>LW4 13080Podstawowy</v>
      </c>
      <c r="B1675" s="203" t="s">
        <v>107</v>
      </c>
      <c r="C1675" s="168" t="s">
        <v>431</v>
      </c>
      <c r="D1675" s="204">
        <v>130</v>
      </c>
      <c r="E1675" s="182">
        <v>80</v>
      </c>
      <c r="F1675" s="219" t="s">
        <v>1844</v>
      </c>
      <c r="G1675" s="206" t="str">
        <f t="shared" si="712"/>
        <v>55,11</v>
      </c>
      <c r="H1675" s="206" t="str">
        <f t="shared" si="713"/>
        <v>55,11</v>
      </c>
      <c r="I1675" s="206">
        <f t="shared" si="714"/>
        <v>58.11</v>
      </c>
      <c r="J1675" s="219" t="s">
        <v>1867</v>
      </c>
      <c r="K1675" s="207" t="str">
        <f t="shared" si="715"/>
        <v>706,14</v>
      </c>
      <c r="L1675" s="208">
        <f t="shared" si="716"/>
        <v>707</v>
      </c>
      <c r="M1675" s="209">
        <v>1</v>
      </c>
      <c r="N1675" s="210">
        <v>60</v>
      </c>
      <c r="O1675" s="211">
        <f t="shared" si="717"/>
        <v>767</v>
      </c>
      <c r="P1675" s="212">
        <f t="shared" si="720"/>
        <v>767</v>
      </c>
      <c r="Q1675" s="180"/>
      <c r="R1675" s="180"/>
      <c r="S1675" s="184">
        <v>16</v>
      </c>
      <c r="T1675" s="184">
        <v>25</v>
      </c>
      <c r="U1675" s="184">
        <f t="shared" si="718"/>
        <v>124</v>
      </c>
      <c r="V1675" s="204">
        <f t="shared" si="719"/>
        <v>165</v>
      </c>
      <c r="Y1675" s="199"/>
      <c r="Z1675" s="199"/>
      <c r="AA1675" s="199"/>
      <c r="AB1675" s="199"/>
      <c r="AC1675" s="199"/>
      <c r="AD1675" s="199"/>
      <c r="AE1675" s="199"/>
      <c r="AF1675" s="199"/>
      <c r="AG1675" s="199"/>
      <c r="AH1675" s="199"/>
      <c r="AI1675" s="199"/>
    </row>
    <row r="1676" spans="1:35" ht="12">
      <c r="A1676" s="180" t="str">
        <f t="shared" si="711"/>
        <v>LW5 13080Podstawowy</v>
      </c>
      <c r="B1676" s="203" t="s">
        <v>108</v>
      </c>
      <c r="C1676" s="168" t="s">
        <v>431</v>
      </c>
      <c r="D1676" s="204">
        <v>130</v>
      </c>
      <c r="E1676" s="182">
        <v>80</v>
      </c>
      <c r="F1676" s="219" t="s">
        <v>1845</v>
      </c>
      <c r="G1676" s="206" t="str">
        <f t="shared" si="712"/>
        <v>55,74</v>
      </c>
      <c r="H1676" s="206" t="str">
        <f t="shared" si="713"/>
        <v>55,74</v>
      </c>
      <c r="I1676" s="206">
        <f t="shared" si="714"/>
        <v>58.74</v>
      </c>
      <c r="J1676" s="219" t="s">
        <v>1868</v>
      </c>
      <c r="K1676" s="207" t="str">
        <f t="shared" si="715"/>
        <v>737,77</v>
      </c>
      <c r="L1676" s="208">
        <f t="shared" si="716"/>
        <v>738</v>
      </c>
      <c r="M1676" s="209">
        <v>1</v>
      </c>
      <c r="N1676" s="210">
        <v>60</v>
      </c>
      <c r="O1676" s="211">
        <f t="shared" si="717"/>
        <v>798</v>
      </c>
      <c r="P1676" s="212">
        <f t="shared" si="720"/>
        <v>798</v>
      </c>
      <c r="Q1676" s="180"/>
      <c r="R1676" s="180"/>
      <c r="S1676" s="184">
        <v>16</v>
      </c>
      <c r="T1676" s="184">
        <v>25</v>
      </c>
      <c r="U1676" s="184">
        <f t="shared" si="718"/>
        <v>124</v>
      </c>
      <c r="V1676" s="204">
        <f t="shared" si="719"/>
        <v>165</v>
      </c>
      <c r="Y1676" s="199"/>
      <c r="Z1676" s="199"/>
      <c r="AA1676" s="199"/>
      <c r="AB1676" s="199"/>
      <c r="AC1676" s="199"/>
      <c r="AD1676" s="199"/>
      <c r="AE1676" s="199"/>
      <c r="AF1676" s="199"/>
      <c r="AG1676" s="199"/>
      <c r="AH1676" s="199"/>
      <c r="AI1676" s="199"/>
    </row>
    <row r="1677" spans="1:35" ht="12">
      <c r="A1677" s="180" t="str">
        <f t="shared" si="711"/>
        <v>LW6 13080Podstawowy</v>
      </c>
      <c r="B1677" s="203" t="s">
        <v>109</v>
      </c>
      <c r="C1677" s="168" t="s">
        <v>431</v>
      </c>
      <c r="D1677" s="204">
        <v>130</v>
      </c>
      <c r="E1677" s="182">
        <v>80</v>
      </c>
      <c r="F1677" s="219" t="s">
        <v>1846</v>
      </c>
      <c r="G1677" s="206" t="str">
        <f t="shared" si="712"/>
        <v>58,56</v>
      </c>
      <c r="H1677" s="206" t="str">
        <f t="shared" si="713"/>
        <v>58,56</v>
      </c>
      <c r="I1677" s="206">
        <f t="shared" si="714"/>
        <v>61.56</v>
      </c>
      <c r="J1677" s="219" t="s">
        <v>1869</v>
      </c>
      <c r="K1677" s="207" t="str">
        <f t="shared" si="715"/>
        <v>799,79</v>
      </c>
      <c r="L1677" s="208">
        <f t="shared" si="716"/>
        <v>800</v>
      </c>
      <c r="M1677" s="209">
        <v>1</v>
      </c>
      <c r="N1677" s="210">
        <v>60</v>
      </c>
      <c r="O1677" s="211">
        <f t="shared" si="717"/>
        <v>860</v>
      </c>
      <c r="P1677" s="212">
        <f t="shared" si="720"/>
        <v>860</v>
      </c>
      <c r="Q1677" s="180"/>
      <c r="R1677" s="180"/>
      <c r="S1677" s="184">
        <v>16</v>
      </c>
      <c r="T1677" s="184">
        <v>25</v>
      </c>
      <c r="U1677" s="184">
        <f t="shared" si="718"/>
        <v>124</v>
      </c>
      <c r="V1677" s="204">
        <f t="shared" si="719"/>
        <v>165</v>
      </c>
    </row>
    <row r="1678" spans="1:35" ht="12">
      <c r="A1678" s="180" t="str">
        <f t="shared" si="711"/>
        <v>LW7 13080Podstawowy</v>
      </c>
      <c r="B1678" s="203" t="s">
        <v>110</v>
      </c>
      <c r="C1678" s="168" t="s">
        <v>431</v>
      </c>
      <c r="D1678" s="204">
        <v>130</v>
      </c>
      <c r="E1678" s="182">
        <v>80</v>
      </c>
      <c r="F1678" s="219" t="s">
        <v>1847</v>
      </c>
      <c r="G1678" s="206" t="str">
        <f t="shared" si="712"/>
        <v>53,96</v>
      </c>
      <c r="H1678" s="206" t="str">
        <f t="shared" si="713"/>
        <v>53,96</v>
      </c>
      <c r="I1678" s="206">
        <f t="shared" si="714"/>
        <v>56.96</v>
      </c>
      <c r="J1678" s="219" t="s">
        <v>1870</v>
      </c>
      <c r="K1678" s="207" t="str">
        <f t="shared" si="715"/>
        <v>701,97</v>
      </c>
      <c r="L1678" s="208">
        <f t="shared" si="716"/>
        <v>702</v>
      </c>
      <c r="M1678" s="209">
        <v>1</v>
      </c>
      <c r="N1678" s="210">
        <v>60</v>
      </c>
      <c r="O1678" s="211">
        <f t="shared" si="717"/>
        <v>762</v>
      </c>
      <c r="P1678" s="212">
        <f t="shared" si="720"/>
        <v>762</v>
      </c>
      <c r="Q1678" s="180"/>
      <c r="R1678" s="180"/>
      <c r="S1678" s="184">
        <v>16</v>
      </c>
      <c r="T1678" s="184">
        <v>25</v>
      </c>
      <c r="U1678" s="184">
        <f t="shared" si="718"/>
        <v>124</v>
      </c>
      <c r="V1678" s="204">
        <f t="shared" si="719"/>
        <v>165</v>
      </c>
    </row>
    <row r="1679" spans="1:35" ht="12">
      <c r="A1679" s="180" t="str">
        <f t="shared" si="711"/>
        <v>LW8 13080Podstawowy</v>
      </c>
      <c r="B1679" s="203" t="s">
        <v>111</v>
      </c>
      <c r="C1679" s="168" t="s">
        <v>431</v>
      </c>
      <c r="D1679" s="204">
        <v>130</v>
      </c>
      <c r="E1679" s="182">
        <v>80</v>
      </c>
      <c r="F1679" s="219" t="s">
        <v>1848</v>
      </c>
      <c r="G1679" s="206" t="str">
        <f t="shared" si="712"/>
        <v>56,78</v>
      </c>
      <c r="H1679" s="206" t="str">
        <f t="shared" si="713"/>
        <v>56,78</v>
      </c>
      <c r="I1679" s="206">
        <f t="shared" si="714"/>
        <v>59.78</v>
      </c>
      <c r="J1679" s="219" t="s">
        <v>1871</v>
      </c>
      <c r="K1679" s="207" t="str">
        <f t="shared" si="715"/>
        <v>764,05</v>
      </c>
      <c r="L1679" s="208">
        <f t="shared" si="716"/>
        <v>765</v>
      </c>
      <c r="M1679" s="209">
        <v>1</v>
      </c>
      <c r="N1679" s="210">
        <v>60</v>
      </c>
      <c r="O1679" s="211">
        <f t="shared" si="717"/>
        <v>825</v>
      </c>
      <c r="P1679" s="212">
        <f t="shared" si="720"/>
        <v>825</v>
      </c>
      <c r="Q1679" s="180"/>
      <c r="R1679" s="180"/>
      <c r="S1679" s="184">
        <v>16</v>
      </c>
      <c r="T1679" s="184">
        <v>25</v>
      </c>
      <c r="U1679" s="184">
        <f t="shared" si="718"/>
        <v>124</v>
      </c>
      <c r="V1679" s="204">
        <f t="shared" si="719"/>
        <v>165</v>
      </c>
    </row>
    <row r="1680" spans="1:35" ht="12">
      <c r="A1680" s="180" t="str">
        <f t="shared" si="711"/>
        <v>LW9 13080Podstawowy</v>
      </c>
      <c r="B1680" s="203" t="s">
        <v>112</v>
      </c>
      <c r="C1680" s="168" t="s">
        <v>431</v>
      </c>
      <c r="D1680" s="204">
        <v>130</v>
      </c>
      <c r="E1680" s="182">
        <v>80</v>
      </c>
      <c r="F1680" s="219" t="s">
        <v>1849</v>
      </c>
      <c r="G1680" s="206" t="str">
        <f t="shared" si="712"/>
        <v>55,48</v>
      </c>
      <c r="H1680" s="206" t="str">
        <f t="shared" si="713"/>
        <v>55,48</v>
      </c>
      <c r="I1680" s="206">
        <f t="shared" si="714"/>
        <v>58.48</v>
      </c>
      <c r="J1680" s="219" t="s">
        <v>1872</v>
      </c>
      <c r="K1680" s="207" t="str">
        <f t="shared" si="715"/>
        <v>804,98</v>
      </c>
      <c r="L1680" s="208">
        <f t="shared" si="716"/>
        <v>805</v>
      </c>
      <c r="M1680" s="209">
        <v>1</v>
      </c>
      <c r="N1680" s="210">
        <v>60</v>
      </c>
      <c r="O1680" s="211">
        <f t="shared" si="717"/>
        <v>865</v>
      </c>
      <c r="P1680" s="212">
        <f t="shared" si="720"/>
        <v>865</v>
      </c>
      <c r="Q1680" s="180"/>
      <c r="R1680" s="180"/>
      <c r="S1680" s="184">
        <v>16</v>
      </c>
      <c r="T1680" s="184">
        <v>25</v>
      </c>
      <c r="U1680" s="184">
        <f t="shared" si="718"/>
        <v>124</v>
      </c>
      <c r="V1680" s="204">
        <f t="shared" si="719"/>
        <v>165</v>
      </c>
    </row>
    <row r="1681" spans="1:29" ht="12">
      <c r="A1681" s="180" t="str">
        <f t="shared" si="711"/>
        <v>LW10 13080Podstawowy</v>
      </c>
      <c r="B1681" s="203" t="s">
        <v>94</v>
      </c>
      <c r="C1681" s="168" t="s">
        <v>431</v>
      </c>
      <c r="D1681" s="204">
        <v>130</v>
      </c>
      <c r="E1681" s="182">
        <v>80</v>
      </c>
      <c r="F1681" s="219" t="s">
        <v>1850</v>
      </c>
      <c r="G1681" s="206" t="str">
        <f t="shared" si="712"/>
        <v>58,29</v>
      </c>
      <c r="H1681" s="206" t="str">
        <f t="shared" si="713"/>
        <v>58,29</v>
      </c>
      <c r="I1681" s="206">
        <f t="shared" si="714"/>
        <v>61.29</v>
      </c>
      <c r="J1681" s="219" t="s">
        <v>1873</v>
      </c>
      <c r="K1681" s="207" t="str">
        <f t="shared" si="715"/>
        <v>866,99</v>
      </c>
      <c r="L1681" s="208">
        <f t="shared" si="716"/>
        <v>867</v>
      </c>
      <c r="M1681" s="209">
        <v>1</v>
      </c>
      <c r="N1681" s="210">
        <v>60</v>
      </c>
      <c r="O1681" s="211">
        <f t="shared" si="717"/>
        <v>927</v>
      </c>
      <c r="P1681" s="212">
        <f t="shared" si="720"/>
        <v>927</v>
      </c>
      <c r="Q1681" s="180"/>
      <c r="R1681" s="180"/>
      <c r="S1681" s="184">
        <v>16</v>
      </c>
      <c r="T1681" s="184">
        <v>25</v>
      </c>
      <c r="U1681" s="184">
        <f t="shared" si="718"/>
        <v>124</v>
      </c>
      <c r="V1681" s="204">
        <f t="shared" si="719"/>
        <v>165</v>
      </c>
      <c r="AA1681" s="192"/>
      <c r="AB1681" s="191"/>
    </row>
    <row r="1682" spans="1:29" ht="12">
      <c r="A1682" s="180" t="str">
        <f t="shared" si="711"/>
        <v>LW11 13080Podstawowy</v>
      </c>
      <c r="B1682" s="203" t="s">
        <v>95</v>
      </c>
      <c r="C1682" s="168" t="s">
        <v>431</v>
      </c>
      <c r="D1682" s="204">
        <v>130</v>
      </c>
      <c r="E1682" s="182">
        <v>80</v>
      </c>
      <c r="F1682" s="219" t="s">
        <v>1851</v>
      </c>
      <c r="G1682" s="206" t="str">
        <f t="shared" si="712"/>
        <v>61,53</v>
      </c>
      <c r="H1682" s="206" t="str">
        <f t="shared" si="713"/>
        <v>61,53</v>
      </c>
      <c r="I1682" s="206">
        <f t="shared" si="714"/>
        <v>64.53</v>
      </c>
      <c r="J1682" s="219" t="s">
        <v>1874</v>
      </c>
      <c r="K1682" s="207" t="str">
        <f t="shared" si="715"/>
        <v>757,79</v>
      </c>
      <c r="L1682" s="208">
        <f t="shared" si="716"/>
        <v>758</v>
      </c>
      <c r="M1682" s="209">
        <v>1</v>
      </c>
      <c r="N1682" s="210">
        <v>60</v>
      </c>
      <c r="O1682" s="211">
        <f t="shared" si="717"/>
        <v>818</v>
      </c>
      <c r="P1682" s="212">
        <f t="shared" si="720"/>
        <v>818</v>
      </c>
      <c r="Q1682" s="180"/>
      <c r="R1682" s="180"/>
      <c r="S1682" s="184">
        <v>16</v>
      </c>
      <c r="T1682" s="184">
        <v>25</v>
      </c>
      <c r="U1682" s="184">
        <f t="shared" si="718"/>
        <v>124</v>
      </c>
      <c r="V1682" s="204">
        <f t="shared" si="719"/>
        <v>165</v>
      </c>
      <c r="AA1682" s="192"/>
      <c r="AB1682" s="202"/>
      <c r="AC1682" s="199"/>
    </row>
    <row r="1683" spans="1:29" ht="12">
      <c r="A1683" s="180" t="str">
        <f t="shared" si="711"/>
        <v>LW12 13080Podstawowy</v>
      </c>
      <c r="B1683" s="203" t="s">
        <v>96</v>
      </c>
      <c r="C1683" s="168" t="s">
        <v>431</v>
      </c>
      <c r="D1683" s="204">
        <v>130</v>
      </c>
      <c r="E1683" s="182">
        <v>80</v>
      </c>
      <c r="F1683" s="219" t="s">
        <v>1852</v>
      </c>
      <c r="G1683" s="206" t="str">
        <f t="shared" si="712"/>
        <v>64,35</v>
      </c>
      <c r="H1683" s="206" t="str">
        <f t="shared" si="713"/>
        <v>64,35</v>
      </c>
      <c r="I1683" s="206">
        <f t="shared" si="714"/>
        <v>67.349999999999994</v>
      </c>
      <c r="J1683" s="219" t="s">
        <v>1875</v>
      </c>
      <c r="K1683" s="207" t="str">
        <f t="shared" si="715"/>
        <v>858,01</v>
      </c>
      <c r="L1683" s="208">
        <f t="shared" si="716"/>
        <v>859</v>
      </c>
      <c r="M1683" s="209">
        <v>1</v>
      </c>
      <c r="N1683" s="210">
        <v>60</v>
      </c>
      <c r="O1683" s="211">
        <f t="shared" si="717"/>
        <v>919</v>
      </c>
      <c r="P1683" s="212">
        <f t="shared" si="720"/>
        <v>919</v>
      </c>
      <c r="Q1683" s="180"/>
      <c r="R1683" s="180"/>
      <c r="S1683" s="184">
        <v>16</v>
      </c>
      <c r="T1683" s="184">
        <v>25</v>
      </c>
      <c r="U1683" s="184">
        <f t="shared" si="718"/>
        <v>124</v>
      </c>
      <c r="V1683" s="204">
        <f t="shared" si="719"/>
        <v>165</v>
      </c>
      <c r="AA1683" s="192"/>
      <c r="AB1683" s="202"/>
      <c r="AC1683" s="199"/>
    </row>
    <row r="1684" spans="1:29" ht="12">
      <c r="A1684" s="180" t="str">
        <f t="shared" si="711"/>
        <v>LW13 13080Podstawowy</v>
      </c>
      <c r="B1684" s="203" t="s">
        <v>97</v>
      </c>
      <c r="C1684" s="168" t="s">
        <v>431</v>
      </c>
      <c r="D1684" s="204">
        <v>130</v>
      </c>
      <c r="E1684" s="182">
        <v>80</v>
      </c>
      <c r="F1684" s="219" t="s">
        <v>1853</v>
      </c>
      <c r="G1684" s="206" t="str">
        <f t="shared" si="712"/>
        <v>62,31</v>
      </c>
      <c r="H1684" s="206" t="str">
        <f t="shared" si="713"/>
        <v>62,31</v>
      </c>
      <c r="I1684" s="206">
        <f t="shared" si="714"/>
        <v>65.31</v>
      </c>
      <c r="J1684" s="219" t="s">
        <v>1876</v>
      </c>
      <c r="K1684" s="207" t="str">
        <f t="shared" si="715"/>
        <v>854,36</v>
      </c>
      <c r="L1684" s="208">
        <f t="shared" si="716"/>
        <v>855</v>
      </c>
      <c r="M1684" s="209">
        <v>1</v>
      </c>
      <c r="N1684" s="210">
        <v>60</v>
      </c>
      <c r="O1684" s="211">
        <f t="shared" si="717"/>
        <v>915</v>
      </c>
      <c r="P1684" s="212">
        <f t="shared" si="720"/>
        <v>915</v>
      </c>
      <c r="Q1684" s="180"/>
      <c r="R1684" s="180"/>
      <c r="S1684" s="184">
        <v>16</v>
      </c>
      <c r="T1684" s="184">
        <v>25</v>
      </c>
      <c r="U1684" s="184">
        <f t="shared" si="718"/>
        <v>124</v>
      </c>
      <c r="V1684" s="204">
        <f t="shared" si="719"/>
        <v>165</v>
      </c>
      <c r="AA1684" s="192"/>
      <c r="AB1684" s="202"/>
      <c r="AC1684" s="199"/>
    </row>
    <row r="1685" spans="1:29" ht="12">
      <c r="A1685" s="180" t="str">
        <f t="shared" si="711"/>
        <v>LW14 13080Podstawowy</v>
      </c>
      <c r="B1685" s="203" t="s">
        <v>98</v>
      </c>
      <c r="C1685" s="168" t="s">
        <v>431</v>
      </c>
      <c r="D1685" s="204">
        <v>130</v>
      </c>
      <c r="E1685" s="182">
        <v>80</v>
      </c>
      <c r="F1685" s="219" t="s">
        <v>1854</v>
      </c>
      <c r="G1685" s="206" t="str">
        <f t="shared" si="712"/>
        <v>65,13</v>
      </c>
      <c r="H1685" s="206" t="str">
        <f t="shared" si="713"/>
        <v>65,13</v>
      </c>
      <c r="I1685" s="206">
        <f t="shared" si="714"/>
        <v>68.13</v>
      </c>
      <c r="J1685" s="219" t="s">
        <v>1877</v>
      </c>
      <c r="K1685" s="207" t="str">
        <f t="shared" si="715"/>
        <v>938,76</v>
      </c>
      <c r="L1685" s="208">
        <f t="shared" si="716"/>
        <v>939</v>
      </c>
      <c r="M1685" s="209">
        <v>1</v>
      </c>
      <c r="N1685" s="210">
        <v>60</v>
      </c>
      <c r="O1685" s="211">
        <f t="shared" si="717"/>
        <v>999</v>
      </c>
      <c r="P1685" s="212">
        <f t="shared" si="720"/>
        <v>999</v>
      </c>
      <c r="Q1685" s="180"/>
      <c r="R1685" s="180"/>
      <c r="S1685" s="184">
        <v>16</v>
      </c>
      <c r="T1685" s="184">
        <v>25</v>
      </c>
      <c r="U1685" s="184">
        <f t="shared" si="718"/>
        <v>124</v>
      </c>
      <c r="V1685" s="204">
        <f t="shared" si="719"/>
        <v>165</v>
      </c>
      <c r="AA1685" s="192"/>
      <c r="AB1685" s="202"/>
      <c r="AC1685" s="199"/>
    </row>
    <row r="1686" spans="1:29" ht="12">
      <c r="A1686" s="180" t="str">
        <f t="shared" si="711"/>
        <v>LW15 13080Podstawowy</v>
      </c>
      <c r="B1686" s="203" t="s">
        <v>99</v>
      </c>
      <c r="C1686" s="168" t="s">
        <v>431</v>
      </c>
      <c r="D1686" s="204">
        <v>130</v>
      </c>
      <c r="E1686" s="182">
        <v>80</v>
      </c>
      <c r="F1686" s="219" t="s">
        <v>1855</v>
      </c>
      <c r="G1686" s="206" t="str">
        <f t="shared" si="712"/>
        <v>60,77</v>
      </c>
      <c r="H1686" s="206" t="str">
        <f t="shared" si="713"/>
        <v>60,77</v>
      </c>
      <c r="I1686" s="206">
        <f t="shared" si="714"/>
        <v>63.77</v>
      </c>
      <c r="J1686" s="219" t="s">
        <v>1878</v>
      </c>
      <c r="K1686" s="207" t="str">
        <f t="shared" si="715"/>
        <v>721,27</v>
      </c>
      <c r="L1686" s="208">
        <f t="shared" si="716"/>
        <v>722</v>
      </c>
      <c r="M1686" s="209">
        <v>1</v>
      </c>
      <c r="N1686" s="210">
        <v>60</v>
      </c>
      <c r="O1686" s="211">
        <f t="shared" si="717"/>
        <v>782</v>
      </c>
      <c r="P1686" s="212">
        <f t="shared" si="720"/>
        <v>782</v>
      </c>
      <c r="Q1686" s="180"/>
      <c r="R1686" s="180"/>
      <c r="S1686" s="184">
        <v>16</v>
      </c>
      <c r="T1686" s="184">
        <v>25</v>
      </c>
      <c r="U1686" s="184">
        <f t="shared" si="718"/>
        <v>124</v>
      </c>
      <c r="V1686" s="204">
        <f t="shared" si="719"/>
        <v>165</v>
      </c>
      <c r="AA1686" s="192"/>
      <c r="AB1686" s="202"/>
      <c r="AC1686" s="199"/>
    </row>
    <row r="1687" spans="1:29" ht="12">
      <c r="A1687" s="180" t="str">
        <f t="shared" si="711"/>
        <v>LW16 13080Podstawowy</v>
      </c>
      <c r="B1687" s="203" t="s">
        <v>100</v>
      </c>
      <c r="C1687" s="168" t="s">
        <v>431</v>
      </c>
      <c r="D1687" s="204">
        <v>130</v>
      </c>
      <c r="E1687" s="182">
        <v>80</v>
      </c>
      <c r="F1687" s="219" t="s">
        <v>1856</v>
      </c>
      <c r="G1687" s="206" t="str">
        <f t="shared" si="712"/>
        <v>63,62</v>
      </c>
      <c r="H1687" s="206" t="str">
        <f t="shared" si="713"/>
        <v>63,62</v>
      </c>
      <c r="I1687" s="206">
        <f t="shared" si="714"/>
        <v>66.62</v>
      </c>
      <c r="J1687" s="219" t="s">
        <v>1879</v>
      </c>
      <c r="K1687" s="207" t="str">
        <f t="shared" si="715"/>
        <v>851,72</v>
      </c>
      <c r="L1687" s="208">
        <f t="shared" si="716"/>
        <v>852</v>
      </c>
      <c r="M1687" s="209">
        <v>1</v>
      </c>
      <c r="N1687" s="210">
        <v>60</v>
      </c>
      <c r="O1687" s="211">
        <f t="shared" si="717"/>
        <v>912</v>
      </c>
      <c r="P1687" s="212">
        <f t="shared" si="720"/>
        <v>912</v>
      </c>
      <c r="Q1687" s="180"/>
      <c r="R1687" s="180"/>
      <c r="S1687" s="184">
        <v>16</v>
      </c>
      <c r="T1687" s="184">
        <v>25</v>
      </c>
      <c r="U1687" s="184">
        <f t="shared" si="718"/>
        <v>124</v>
      </c>
      <c r="V1687" s="204">
        <f t="shared" si="719"/>
        <v>165</v>
      </c>
      <c r="AB1687" s="199"/>
      <c r="AC1687" s="199"/>
    </row>
    <row r="1688" spans="1:29" ht="12">
      <c r="A1688" s="180" t="str">
        <f t="shared" si="711"/>
        <v>LW17 13080Podstawowy</v>
      </c>
      <c r="B1688" s="203" t="s">
        <v>101</v>
      </c>
      <c r="C1688" s="168" t="s">
        <v>431</v>
      </c>
      <c r="D1688" s="204">
        <v>130</v>
      </c>
      <c r="E1688" s="182">
        <v>80</v>
      </c>
      <c r="F1688" s="219" t="s">
        <v>1857</v>
      </c>
      <c r="G1688" s="206" t="str">
        <f t="shared" si="712"/>
        <v>62,13</v>
      </c>
      <c r="H1688" s="206" t="str">
        <f t="shared" si="713"/>
        <v>62,13</v>
      </c>
      <c r="I1688" s="206">
        <f t="shared" si="714"/>
        <v>65.13</v>
      </c>
      <c r="J1688" s="219" t="s">
        <v>1880</v>
      </c>
      <c r="K1688" s="207" t="str">
        <f t="shared" si="715"/>
        <v>922,20</v>
      </c>
      <c r="L1688" s="208">
        <f t="shared" si="716"/>
        <v>923</v>
      </c>
      <c r="M1688" s="209">
        <v>1</v>
      </c>
      <c r="N1688" s="210">
        <v>60</v>
      </c>
      <c r="O1688" s="211">
        <f t="shared" si="717"/>
        <v>983</v>
      </c>
      <c r="P1688" s="212">
        <f t="shared" si="720"/>
        <v>983</v>
      </c>
      <c r="Q1688" s="180"/>
      <c r="R1688" s="180"/>
      <c r="S1688" s="184">
        <v>16</v>
      </c>
      <c r="T1688" s="184">
        <v>25</v>
      </c>
      <c r="U1688" s="184">
        <f t="shared" si="718"/>
        <v>124</v>
      </c>
      <c r="V1688" s="204">
        <f t="shared" si="719"/>
        <v>165</v>
      </c>
      <c r="AB1688" s="201"/>
      <c r="AC1688" s="199"/>
    </row>
    <row r="1689" spans="1:29" ht="11.25" customHeight="1">
      <c r="A1689" s="180" t="str">
        <f t="shared" si="711"/>
        <v>LW18 13080Podstawowy</v>
      </c>
      <c r="B1689" s="203" t="s">
        <v>102</v>
      </c>
      <c r="C1689" s="168" t="s">
        <v>431</v>
      </c>
      <c r="D1689" s="204">
        <v>130</v>
      </c>
      <c r="E1689" s="182">
        <v>80</v>
      </c>
      <c r="F1689" s="219" t="s">
        <v>1858</v>
      </c>
      <c r="G1689" s="206" t="str">
        <f t="shared" si="712"/>
        <v>64,95</v>
      </c>
      <c r="H1689" s="206" t="str">
        <f t="shared" si="713"/>
        <v>64,95</v>
      </c>
      <c r="I1689" s="206">
        <f t="shared" si="714"/>
        <v>67.95</v>
      </c>
      <c r="J1689" s="219" t="s">
        <v>1881</v>
      </c>
      <c r="K1689" s="207" t="str">
        <f t="shared" si="715"/>
        <v>971,47</v>
      </c>
      <c r="L1689" s="208">
        <f t="shared" si="716"/>
        <v>972</v>
      </c>
      <c r="M1689" s="209">
        <v>1</v>
      </c>
      <c r="N1689" s="210">
        <v>60</v>
      </c>
      <c r="O1689" s="211">
        <f t="shared" si="717"/>
        <v>1032</v>
      </c>
      <c r="P1689" s="212">
        <f t="shared" si="720"/>
        <v>1032</v>
      </c>
      <c r="Q1689" s="180"/>
      <c r="R1689" s="180"/>
      <c r="S1689" s="184">
        <v>16</v>
      </c>
      <c r="T1689" s="184">
        <v>25</v>
      </c>
      <c r="U1689" s="184">
        <f t="shared" si="718"/>
        <v>124</v>
      </c>
      <c r="V1689" s="204">
        <f t="shared" si="719"/>
        <v>165</v>
      </c>
    </row>
    <row r="1690" spans="1:29" ht="12">
      <c r="A1690" s="180" t="str">
        <f t="shared" si="711"/>
        <v>LW19 13080Podstawowy</v>
      </c>
      <c r="B1690" s="203" t="s">
        <v>103</v>
      </c>
      <c r="C1690" s="168" t="s">
        <v>431</v>
      </c>
      <c r="D1690" s="204">
        <v>130</v>
      </c>
      <c r="E1690" s="182">
        <v>80</v>
      </c>
      <c r="F1690" s="219" t="s">
        <v>1859</v>
      </c>
      <c r="G1690" s="206" t="str">
        <f t="shared" si="712"/>
        <v>60,63</v>
      </c>
      <c r="H1690" s="206" t="str">
        <f t="shared" si="713"/>
        <v>60,63</v>
      </c>
      <c r="I1690" s="206">
        <f t="shared" si="714"/>
        <v>63.63</v>
      </c>
      <c r="J1690" s="219" t="s">
        <v>1882</v>
      </c>
      <c r="K1690" s="207" t="str">
        <f t="shared" si="715"/>
        <v>796,94</v>
      </c>
      <c r="L1690" s="208">
        <f t="shared" si="716"/>
        <v>797</v>
      </c>
      <c r="M1690" s="209">
        <v>1</v>
      </c>
      <c r="N1690" s="210">
        <v>60</v>
      </c>
      <c r="O1690" s="211">
        <f t="shared" si="717"/>
        <v>857</v>
      </c>
      <c r="P1690" s="212">
        <f t="shared" si="720"/>
        <v>857</v>
      </c>
      <c r="Q1690" s="180"/>
      <c r="R1690" s="180"/>
      <c r="S1690" s="184">
        <v>16</v>
      </c>
      <c r="T1690" s="184">
        <v>25</v>
      </c>
      <c r="U1690" s="184">
        <f t="shared" si="718"/>
        <v>124</v>
      </c>
      <c r="V1690" s="204">
        <f t="shared" si="719"/>
        <v>165</v>
      </c>
    </row>
    <row r="1691" spans="1:29" ht="12">
      <c r="A1691" s="180" t="str">
        <f t="shared" si="711"/>
        <v>LW20 13080Podstawowy</v>
      </c>
      <c r="B1691" s="203" t="s">
        <v>105</v>
      </c>
      <c r="C1691" s="168" t="s">
        <v>431</v>
      </c>
      <c r="D1691" s="204">
        <v>130</v>
      </c>
      <c r="E1691" s="182">
        <v>80</v>
      </c>
      <c r="F1691" s="219" t="s">
        <v>1860</v>
      </c>
      <c r="G1691" s="206" t="str">
        <f t="shared" si="712"/>
        <v>63,48</v>
      </c>
      <c r="H1691" s="206" t="str">
        <f t="shared" si="713"/>
        <v>63,48</v>
      </c>
      <c r="I1691" s="206">
        <f t="shared" si="714"/>
        <v>66.47999999999999</v>
      </c>
      <c r="J1691" s="219" t="s">
        <v>1883</v>
      </c>
      <c r="K1691" s="207" t="str">
        <f t="shared" si="715"/>
        <v>881,72</v>
      </c>
      <c r="L1691" s="208">
        <f t="shared" si="716"/>
        <v>882</v>
      </c>
      <c r="M1691" s="209">
        <v>1</v>
      </c>
      <c r="N1691" s="210">
        <v>60</v>
      </c>
      <c r="O1691" s="211">
        <f t="shared" si="717"/>
        <v>942</v>
      </c>
      <c r="P1691" s="212">
        <f t="shared" si="720"/>
        <v>942</v>
      </c>
      <c r="Q1691" s="180"/>
      <c r="R1691" s="180"/>
      <c r="S1691" s="184">
        <v>16</v>
      </c>
      <c r="T1691" s="184">
        <v>25</v>
      </c>
      <c r="U1691" s="184">
        <f t="shared" si="718"/>
        <v>124</v>
      </c>
      <c r="V1691" s="204">
        <f t="shared" si="719"/>
        <v>165</v>
      </c>
    </row>
    <row r="1692" spans="1:29" ht="12">
      <c r="A1692" s="180" t="str">
        <f t="shared" si="711"/>
        <v>LW2513080Podstawowy</v>
      </c>
      <c r="B1692" s="203" t="s">
        <v>559</v>
      </c>
      <c r="C1692" s="168" t="s">
        <v>431</v>
      </c>
      <c r="D1692" s="204">
        <v>130</v>
      </c>
      <c r="E1692" s="182">
        <v>80</v>
      </c>
      <c r="F1692" s="219" t="s">
        <v>3367</v>
      </c>
      <c r="G1692" s="206" t="str">
        <f t="shared" si="712"/>
        <v>49,99</v>
      </c>
      <c r="H1692" s="206" t="str">
        <f t="shared" si="713"/>
        <v>49,99</v>
      </c>
      <c r="I1692" s="206">
        <f t="shared" si="714"/>
        <v>52.99</v>
      </c>
      <c r="J1692" s="219" t="s">
        <v>3378</v>
      </c>
      <c r="K1692" s="207" t="str">
        <f t="shared" si="715"/>
        <v>705,25</v>
      </c>
      <c r="L1692" s="208">
        <f t="shared" si="716"/>
        <v>706</v>
      </c>
      <c r="M1692" s="209">
        <v>1</v>
      </c>
      <c r="N1692" s="210">
        <v>60</v>
      </c>
      <c r="O1692" s="211">
        <f t="shared" si="717"/>
        <v>766</v>
      </c>
      <c r="P1692" s="212">
        <f t="shared" si="720"/>
        <v>766</v>
      </c>
      <c r="Q1692" s="180"/>
      <c r="R1692" s="180"/>
      <c r="S1692" s="184">
        <v>16</v>
      </c>
      <c r="T1692" s="184">
        <v>25</v>
      </c>
      <c r="U1692" s="184">
        <f t="shared" si="718"/>
        <v>124</v>
      </c>
      <c r="V1692" s="204">
        <f t="shared" si="719"/>
        <v>165</v>
      </c>
    </row>
    <row r="1693" spans="1:29" ht="12">
      <c r="A1693" s="180" t="str">
        <f t="shared" si="711"/>
        <v>LW2613080Podstawowy</v>
      </c>
      <c r="B1693" s="203" t="s">
        <v>560</v>
      </c>
      <c r="C1693" s="168" t="s">
        <v>431</v>
      </c>
      <c r="D1693" s="204">
        <v>130</v>
      </c>
      <c r="E1693" s="182">
        <v>80</v>
      </c>
      <c r="F1693" s="219" t="s">
        <v>3368</v>
      </c>
      <c r="G1693" s="206" t="str">
        <f t="shared" si="712"/>
        <v>52,81</v>
      </c>
      <c r="H1693" s="206" t="str">
        <f t="shared" si="713"/>
        <v>52,81</v>
      </c>
      <c r="I1693" s="206">
        <f t="shared" si="714"/>
        <v>55.81</v>
      </c>
      <c r="J1693" s="219" t="s">
        <v>3379</v>
      </c>
      <c r="K1693" s="207" t="str">
        <f t="shared" si="715"/>
        <v>825,74</v>
      </c>
      <c r="L1693" s="208">
        <f t="shared" si="716"/>
        <v>826</v>
      </c>
      <c r="M1693" s="209">
        <v>1</v>
      </c>
      <c r="N1693" s="210">
        <v>60</v>
      </c>
      <c r="O1693" s="211">
        <f t="shared" si="717"/>
        <v>886</v>
      </c>
      <c r="P1693" s="212">
        <f t="shared" si="720"/>
        <v>886</v>
      </c>
      <c r="Q1693" s="180"/>
      <c r="R1693" s="180"/>
      <c r="S1693" s="184">
        <v>16</v>
      </c>
      <c r="T1693" s="184">
        <v>25</v>
      </c>
      <c r="U1693" s="184">
        <f t="shared" si="718"/>
        <v>124</v>
      </c>
      <c r="V1693" s="204">
        <f t="shared" si="719"/>
        <v>165</v>
      </c>
    </row>
    <row r="1694" spans="1:29" ht="12">
      <c r="A1694" s="180" t="str">
        <f t="shared" si="711"/>
        <v>LW2713080Podstawowy</v>
      </c>
      <c r="B1694" s="203" t="s">
        <v>1738</v>
      </c>
      <c r="C1694" s="168" t="s">
        <v>431</v>
      </c>
      <c r="D1694" s="204">
        <v>130</v>
      </c>
      <c r="E1694" s="182">
        <v>80</v>
      </c>
      <c r="F1694" s="219" t="s">
        <v>3369</v>
      </c>
      <c r="G1694" s="206" t="str">
        <f t="shared" si="712"/>
        <v>53,74</v>
      </c>
      <c r="H1694" s="206" t="str">
        <f t="shared" si="713"/>
        <v>53,74</v>
      </c>
      <c r="I1694" s="206">
        <f t="shared" si="714"/>
        <v>56.74</v>
      </c>
      <c r="J1694" s="219" t="s">
        <v>3380</v>
      </c>
      <c r="K1694" s="207" t="str">
        <f t="shared" si="715"/>
        <v>794,90</v>
      </c>
      <c r="L1694" s="208">
        <f t="shared" si="716"/>
        <v>795</v>
      </c>
      <c r="M1694" s="209">
        <v>1</v>
      </c>
      <c r="N1694" s="210">
        <v>60</v>
      </c>
      <c r="O1694" s="211">
        <f t="shared" si="717"/>
        <v>855</v>
      </c>
      <c r="P1694" s="212">
        <f t="shared" si="720"/>
        <v>855</v>
      </c>
      <c r="Q1694" s="180"/>
      <c r="R1694" s="180"/>
      <c r="S1694" s="184">
        <v>16</v>
      </c>
      <c r="T1694" s="184">
        <v>25</v>
      </c>
      <c r="U1694" s="184">
        <f t="shared" si="718"/>
        <v>124</v>
      </c>
      <c r="V1694" s="204">
        <f t="shared" si="719"/>
        <v>165</v>
      </c>
    </row>
    <row r="1695" spans="1:29" ht="12">
      <c r="A1695" s="180" t="str">
        <f t="shared" si="711"/>
        <v>LW2813080Podstawowy</v>
      </c>
      <c r="B1695" s="203" t="s">
        <v>1739</v>
      </c>
      <c r="C1695" s="168" t="s">
        <v>431</v>
      </c>
      <c r="D1695" s="204">
        <v>130</v>
      </c>
      <c r="E1695" s="182">
        <v>80</v>
      </c>
      <c r="F1695" s="219" t="s">
        <v>69</v>
      </c>
      <c r="G1695" s="206" t="str">
        <f t="shared" si="712"/>
        <v>56,71</v>
      </c>
      <c r="H1695" s="206" t="str">
        <f t="shared" si="713"/>
        <v>56,71</v>
      </c>
      <c r="I1695" s="206">
        <f t="shared" si="714"/>
        <v>59.71</v>
      </c>
      <c r="J1695" s="219" t="s">
        <v>3381</v>
      </c>
      <c r="K1695" s="207" t="str">
        <f t="shared" si="715"/>
        <v>935,47</v>
      </c>
      <c r="L1695" s="208">
        <f t="shared" si="716"/>
        <v>936</v>
      </c>
      <c r="M1695" s="209">
        <v>1</v>
      </c>
      <c r="N1695" s="210">
        <v>60</v>
      </c>
      <c r="O1695" s="211">
        <f t="shared" si="717"/>
        <v>996</v>
      </c>
      <c r="P1695" s="212">
        <f t="shared" si="720"/>
        <v>996</v>
      </c>
      <c r="Q1695" s="180"/>
      <c r="R1695" s="180"/>
      <c r="S1695" s="184">
        <v>16</v>
      </c>
      <c r="T1695" s="184">
        <v>25</v>
      </c>
      <c r="U1695" s="184">
        <f t="shared" si="718"/>
        <v>124</v>
      </c>
      <c r="V1695" s="204">
        <f t="shared" si="719"/>
        <v>165</v>
      </c>
    </row>
    <row r="1696" spans="1:29" ht="12">
      <c r="A1696" s="180" t="str">
        <f t="shared" si="711"/>
        <v>LW2913080Podstawowy</v>
      </c>
      <c r="B1696" s="203" t="s">
        <v>1740</v>
      </c>
      <c r="C1696" s="168" t="s">
        <v>431</v>
      </c>
      <c r="D1696" s="204">
        <v>130</v>
      </c>
      <c r="E1696" s="182">
        <v>80</v>
      </c>
      <c r="F1696" s="219" t="s">
        <v>3370</v>
      </c>
      <c r="G1696" s="206" t="str">
        <f t="shared" si="712"/>
        <v>60,12</v>
      </c>
      <c r="H1696" s="206" t="str">
        <f t="shared" si="713"/>
        <v>60,12</v>
      </c>
      <c r="I1696" s="206">
        <f t="shared" si="714"/>
        <v>63.12</v>
      </c>
      <c r="J1696" s="219" t="s">
        <v>3382</v>
      </c>
      <c r="K1696" s="207" t="str">
        <f t="shared" si="715"/>
        <v>872,15</v>
      </c>
      <c r="L1696" s="208">
        <f t="shared" si="716"/>
        <v>873</v>
      </c>
      <c r="M1696" s="209">
        <v>1</v>
      </c>
      <c r="N1696" s="210">
        <v>60</v>
      </c>
      <c r="O1696" s="211">
        <f t="shared" si="717"/>
        <v>933</v>
      </c>
      <c r="P1696" s="212">
        <f t="shared" si="720"/>
        <v>933</v>
      </c>
      <c r="Q1696" s="180"/>
      <c r="R1696" s="180"/>
      <c r="S1696" s="184">
        <v>16</v>
      </c>
      <c r="T1696" s="184">
        <v>25</v>
      </c>
      <c r="U1696" s="184">
        <f t="shared" si="718"/>
        <v>124</v>
      </c>
      <c r="V1696" s="204">
        <f t="shared" si="719"/>
        <v>165</v>
      </c>
    </row>
    <row r="1697" spans="1:22" ht="12">
      <c r="A1697" s="180" t="str">
        <f t="shared" si="711"/>
        <v>LW3013080Podstawowy</v>
      </c>
      <c r="B1697" s="203" t="s">
        <v>1742</v>
      </c>
      <c r="C1697" s="168" t="s">
        <v>431</v>
      </c>
      <c r="D1697" s="204">
        <v>130</v>
      </c>
      <c r="E1697" s="182">
        <v>80</v>
      </c>
      <c r="F1697" s="219" t="s">
        <v>3371</v>
      </c>
      <c r="G1697" s="206" t="str">
        <f t="shared" si="712"/>
        <v>63,09</v>
      </c>
      <c r="H1697" s="206" t="str">
        <f t="shared" si="713"/>
        <v>63,09</v>
      </c>
      <c r="I1697" s="206">
        <f t="shared" si="714"/>
        <v>66.09</v>
      </c>
      <c r="J1697" s="219" t="s">
        <v>3383</v>
      </c>
      <c r="K1697" s="207" t="str">
        <f t="shared" si="715"/>
        <v>1054,32</v>
      </c>
      <c r="L1697" s="208">
        <f t="shared" si="716"/>
        <v>1055</v>
      </c>
      <c r="M1697" s="209">
        <v>1</v>
      </c>
      <c r="N1697" s="210">
        <v>60</v>
      </c>
      <c r="O1697" s="211">
        <f t="shared" si="717"/>
        <v>1115</v>
      </c>
      <c r="P1697" s="212">
        <f t="shared" si="720"/>
        <v>1115</v>
      </c>
      <c r="Q1697" s="180"/>
      <c r="R1697" s="180"/>
      <c r="S1697" s="184">
        <v>16</v>
      </c>
      <c r="T1697" s="184">
        <v>25</v>
      </c>
      <c r="U1697" s="184">
        <f t="shared" si="718"/>
        <v>124</v>
      </c>
      <c r="V1697" s="204">
        <f t="shared" si="719"/>
        <v>165</v>
      </c>
    </row>
    <row r="1698" spans="1:22" ht="12">
      <c r="A1698" s="180" t="str">
        <f t="shared" si="711"/>
        <v>LW3113080Podstawowy</v>
      </c>
      <c r="B1698" s="203" t="s">
        <v>1743</v>
      </c>
      <c r="C1698" s="168" t="s">
        <v>431</v>
      </c>
      <c r="D1698" s="204">
        <v>130</v>
      </c>
      <c r="E1698" s="182">
        <v>80</v>
      </c>
      <c r="F1698" s="219" t="s">
        <v>3372</v>
      </c>
      <c r="G1698" s="206" t="str">
        <f t="shared" si="712"/>
        <v>64,73</v>
      </c>
      <c r="H1698" s="206" t="str">
        <f t="shared" si="713"/>
        <v>64,73</v>
      </c>
      <c r="I1698" s="206">
        <f t="shared" si="714"/>
        <v>67.73</v>
      </c>
      <c r="J1698" s="219" t="s">
        <v>3384</v>
      </c>
      <c r="K1698" s="207" t="str">
        <f t="shared" si="715"/>
        <v>1017,68</v>
      </c>
      <c r="L1698" s="208">
        <f t="shared" si="716"/>
        <v>1018</v>
      </c>
      <c r="M1698" s="209">
        <v>1</v>
      </c>
      <c r="N1698" s="210">
        <v>60</v>
      </c>
      <c r="O1698" s="211">
        <f t="shared" si="717"/>
        <v>1078</v>
      </c>
      <c r="P1698" s="212">
        <f t="shared" si="720"/>
        <v>1078</v>
      </c>
      <c r="Q1698" s="180"/>
      <c r="R1698" s="180"/>
      <c r="S1698" s="184">
        <v>16</v>
      </c>
      <c r="T1698" s="184">
        <v>25</v>
      </c>
      <c r="U1698" s="184">
        <f t="shared" si="718"/>
        <v>124</v>
      </c>
      <c r="V1698" s="204">
        <f t="shared" si="719"/>
        <v>165</v>
      </c>
    </row>
    <row r="1699" spans="1:22" ht="12">
      <c r="A1699" s="180" t="str">
        <f t="shared" si="711"/>
        <v>LW3213080Podstawowy</v>
      </c>
      <c r="B1699" s="203" t="s">
        <v>1744</v>
      </c>
      <c r="C1699" s="168" t="s">
        <v>431</v>
      </c>
      <c r="D1699" s="204">
        <v>130</v>
      </c>
      <c r="E1699" s="182">
        <v>80</v>
      </c>
      <c r="F1699" s="219" t="s">
        <v>3373</v>
      </c>
      <c r="G1699" s="206" t="str">
        <f t="shared" si="712"/>
        <v>67,7</v>
      </c>
      <c r="H1699" s="206" t="str">
        <f t="shared" si="713"/>
        <v>67,7</v>
      </c>
      <c r="I1699" s="206">
        <f t="shared" si="714"/>
        <v>70.7</v>
      </c>
      <c r="J1699" s="219" t="s">
        <v>3385</v>
      </c>
      <c r="K1699" s="207" t="str">
        <f t="shared" si="715"/>
        <v>1161,62</v>
      </c>
      <c r="L1699" s="208">
        <f t="shared" si="716"/>
        <v>1162</v>
      </c>
      <c r="M1699" s="209">
        <v>1</v>
      </c>
      <c r="N1699" s="210">
        <v>60</v>
      </c>
      <c r="O1699" s="211">
        <f t="shared" si="717"/>
        <v>1222</v>
      </c>
      <c r="P1699" s="212">
        <f t="shared" si="720"/>
        <v>1222</v>
      </c>
      <c r="Q1699" s="180"/>
      <c r="R1699" s="180"/>
      <c r="S1699" s="184">
        <v>16</v>
      </c>
      <c r="T1699" s="184">
        <v>25</v>
      </c>
      <c r="U1699" s="184">
        <f t="shared" si="718"/>
        <v>124</v>
      </c>
      <c r="V1699" s="204">
        <f t="shared" si="719"/>
        <v>165</v>
      </c>
    </row>
    <row r="1700" spans="1:22" ht="12">
      <c r="A1700" s="180" t="str">
        <f t="shared" si="711"/>
        <v>LW3313080Podstawowy</v>
      </c>
      <c r="B1700" s="203" t="s">
        <v>1745</v>
      </c>
      <c r="C1700" s="168" t="s">
        <v>431</v>
      </c>
      <c r="D1700" s="204">
        <v>130</v>
      </c>
      <c r="E1700" s="182">
        <v>80</v>
      </c>
      <c r="F1700" s="219" t="s">
        <v>3374</v>
      </c>
      <c r="G1700" s="206" t="str">
        <f t="shared" si="712"/>
        <v>69,61</v>
      </c>
      <c r="H1700" s="206" t="str">
        <f t="shared" si="713"/>
        <v>69,61</v>
      </c>
      <c r="I1700" s="206">
        <f t="shared" si="714"/>
        <v>72.61</v>
      </c>
      <c r="J1700" s="219" t="s">
        <v>3386</v>
      </c>
      <c r="K1700" s="207" t="str">
        <f t="shared" si="715"/>
        <v>997,83</v>
      </c>
      <c r="L1700" s="208">
        <f t="shared" si="716"/>
        <v>998</v>
      </c>
      <c r="M1700" s="209">
        <v>1</v>
      </c>
      <c r="N1700" s="210">
        <v>60</v>
      </c>
      <c r="O1700" s="211">
        <f t="shared" si="717"/>
        <v>1058</v>
      </c>
      <c r="P1700" s="212">
        <f t="shared" si="720"/>
        <v>1058</v>
      </c>
      <c r="Q1700" s="180"/>
      <c r="R1700" s="180"/>
      <c r="S1700" s="184">
        <v>16</v>
      </c>
      <c r="T1700" s="184">
        <v>25</v>
      </c>
      <c r="U1700" s="184">
        <f t="shared" si="718"/>
        <v>124</v>
      </c>
      <c r="V1700" s="204">
        <f t="shared" si="719"/>
        <v>165</v>
      </c>
    </row>
    <row r="1701" spans="1:22" ht="12">
      <c r="A1701" s="180" t="str">
        <f t="shared" si="711"/>
        <v>LW3413080Podstawowy</v>
      </c>
      <c r="B1701" s="203" t="s">
        <v>1746</v>
      </c>
      <c r="C1701" s="168" t="s">
        <v>431</v>
      </c>
      <c r="D1701" s="204">
        <v>130</v>
      </c>
      <c r="E1701" s="182">
        <v>80</v>
      </c>
      <c r="F1701" s="219" t="s">
        <v>3375</v>
      </c>
      <c r="G1701" s="206" t="str">
        <f t="shared" si="712"/>
        <v>68,12</v>
      </c>
      <c r="H1701" s="206" t="str">
        <f t="shared" si="713"/>
        <v>68,12</v>
      </c>
      <c r="I1701" s="206">
        <f t="shared" si="714"/>
        <v>71.12</v>
      </c>
      <c r="J1701" s="219" t="s">
        <v>3387</v>
      </c>
      <c r="K1701" s="207" t="str">
        <f t="shared" si="715"/>
        <v>1167,74</v>
      </c>
      <c r="L1701" s="208">
        <f t="shared" si="716"/>
        <v>1168</v>
      </c>
      <c r="M1701" s="209">
        <v>1</v>
      </c>
      <c r="N1701" s="210">
        <v>60</v>
      </c>
      <c r="O1701" s="211">
        <f t="shared" si="717"/>
        <v>1228</v>
      </c>
      <c r="P1701" s="212">
        <f t="shared" si="720"/>
        <v>1228</v>
      </c>
      <c r="Q1701" s="180"/>
      <c r="R1701" s="180"/>
      <c r="S1701" s="184">
        <v>16</v>
      </c>
      <c r="T1701" s="184">
        <v>25</v>
      </c>
      <c r="U1701" s="184">
        <f t="shared" si="718"/>
        <v>124</v>
      </c>
      <c r="V1701" s="204">
        <f t="shared" si="719"/>
        <v>165</v>
      </c>
    </row>
    <row r="1702" spans="1:22" ht="12">
      <c r="A1702" s="180" t="str">
        <f t="shared" si="711"/>
        <v>LW3513080Podstawowy</v>
      </c>
      <c r="B1702" s="203" t="s">
        <v>1747</v>
      </c>
      <c r="C1702" s="168" t="s">
        <v>431</v>
      </c>
      <c r="D1702" s="204">
        <v>130</v>
      </c>
      <c r="E1702" s="182">
        <v>80</v>
      </c>
      <c r="F1702" s="219" t="s">
        <v>3376</v>
      </c>
      <c r="G1702" s="206" t="str">
        <f t="shared" si="712"/>
        <v>60,76</v>
      </c>
      <c r="H1702" s="206" t="str">
        <f t="shared" si="713"/>
        <v>60,76</v>
      </c>
      <c r="I1702" s="206">
        <f t="shared" si="714"/>
        <v>63.76</v>
      </c>
      <c r="J1702" s="219" t="s">
        <v>3388</v>
      </c>
      <c r="K1702" s="207" t="str">
        <f t="shared" si="715"/>
        <v>805,31</v>
      </c>
      <c r="L1702" s="208">
        <f t="shared" si="716"/>
        <v>806</v>
      </c>
      <c r="M1702" s="209">
        <v>1</v>
      </c>
      <c r="N1702" s="210">
        <v>60</v>
      </c>
      <c r="O1702" s="211">
        <f t="shared" si="717"/>
        <v>866</v>
      </c>
      <c r="P1702" s="212">
        <f t="shared" si="720"/>
        <v>866</v>
      </c>
      <c r="Q1702" s="180"/>
      <c r="R1702" s="180"/>
      <c r="S1702" s="184">
        <v>16</v>
      </c>
      <c r="T1702" s="184">
        <v>25</v>
      </c>
      <c r="U1702" s="184">
        <f t="shared" si="718"/>
        <v>124</v>
      </c>
      <c r="V1702" s="204">
        <f t="shared" si="719"/>
        <v>165</v>
      </c>
    </row>
    <row r="1703" spans="1:22" ht="12">
      <c r="A1703" s="180" t="str">
        <f t="shared" si="711"/>
        <v>LW3613080Podstawowy</v>
      </c>
      <c r="B1703" s="203" t="s">
        <v>1748</v>
      </c>
      <c r="C1703" s="168" t="s">
        <v>431</v>
      </c>
      <c r="D1703" s="204">
        <v>130</v>
      </c>
      <c r="E1703" s="182">
        <v>80</v>
      </c>
      <c r="F1703" s="219" t="s">
        <v>3377</v>
      </c>
      <c r="G1703" s="206" t="str">
        <f t="shared" si="712"/>
        <v>63,73</v>
      </c>
      <c r="H1703" s="206" t="str">
        <f t="shared" si="713"/>
        <v>63,73</v>
      </c>
      <c r="I1703" s="206">
        <f t="shared" si="714"/>
        <v>66.72999999999999</v>
      </c>
      <c r="J1703" s="219" t="s">
        <v>3389</v>
      </c>
      <c r="K1703" s="207" t="str">
        <f t="shared" si="715"/>
        <v>949,26</v>
      </c>
      <c r="L1703" s="208">
        <f t="shared" si="716"/>
        <v>950</v>
      </c>
      <c r="M1703" s="209">
        <v>1</v>
      </c>
      <c r="N1703" s="210">
        <v>60</v>
      </c>
      <c r="O1703" s="211">
        <f t="shared" si="717"/>
        <v>1010</v>
      </c>
      <c r="P1703" s="212">
        <f t="shared" si="720"/>
        <v>1010</v>
      </c>
      <c r="Q1703" s="180"/>
      <c r="R1703" s="180"/>
      <c r="S1703" s="184">
        <v>16</v>
      </c>
      <c r="T1703" s="184">
        <v>25</v>
      </c>
      <c r="U1703" s="184">
        <f t="shared" si="718"/>
        <v>124</v>
      </c>
      <c r="V1703" s="204">
        <f t="shared" si="719"/>
        <v>165</v>
      </c>
    </row>
    <row r="1704" spans="1:22" ht="12">
      <c r="A1704" s="180" t="str">
        <f t="shared" si="711"/>
        <v>LW3713080Podstawowy</v>
      </c>
      <c r="B1704" s="203" t="s">
        <v>1907</v>
      </c>
      <c r="C1704" s="168" t="s">
        <v>431</v>
      </c>
      <c r="D1704" s="204">
        <v>130</v>
      </c>
      <c r="E1704" s="182">
        <v>80</v>
      </c>
      <c r="F1704" s="219" t="s">
        <v>3065</v>
      </c>
      <c r="G1704" s="206" t="str">
        <f t="shared" si="712"/>
        <v>61,54</v>
      </c>
      <c r="H1704" s="206" t="str">
        <f t="shared" si="713"/>
        <v>61,54</v>
      </c>
      <c r="I1704" s="206">
        <f t="shared" si="714"/>
        <v>64.539999999999992</v>
      </c>
      <c r="J1704" s="219" t="s">
        <v>3390</v>
      </c>
      <c r="K1704" s="207" t="str">
        <f t="shared" si="715"/>
        <v>745,11</v>
      </c>
      <c r="L1704" s="208">
        <f t="shared" si="716"/>
        <v>746</v>
      </c>
      <c r="M1704" s="209">
        <v>1</v>
      </c>
      <c r="N1704" s="210">
        <v>60</v>
      </c>
      <c r="O1704" s="211">
        <f t="shared" si="717"/>
        <v>806</v>
      </c>
      <c r="P1704" s="212">
        <f t="shared" si="720"/>
        <v>806</v>
      </c>
      <c r="Q1704" s="180"/>
      <c r="R1704" s="180"/>
      <c r="S1704" s="184">
        <v>16</v>
      </c>
      <c r="T1704" s="184">
        <v>25</v>
      </c>
      <c r="U1704" s="184">
        <f t="shared" si="718"/>
        <v>124</v>
      </c>
      <c r="V1704" s="204">
        <f t="shared" si="719"/>
        <v>165</v>
      </c>
    </row>
    <row r="1705" spans="1:22" ht="12">
      <c r="A1705" s="180" t="str">
        <f t="shared" si="711"/>
        <v>LW3813080Podstawowy</v>
      </c>
      <c r="B1705" s="203" t="s">
        <v>1978</v>
      </c>
      <c r="C1705" s="168" t="s">
        <v>431</v>
      </c>
      <c r="D1705" s="204">
        <v>130</v>
      </c>
      <c r="E1705" s="182">
        <v>80</v>
      </c>
      <c r="F1705" s="219" t="s">
        <v>3070</v>
      </c>
      <c r="G1705" s="206" t="str">
        <f t="shared" si="712"/>
        <v>61,16</v>
      </c>
      <c r="H1705" s="206" t="str">
        <f t="shared" si="713"/>
        <v>61,16</v>
      </c>
      <c r="I1705" s="206">
        <f t="shared" si="714"/>
        <v>64.16</v>
      </c>
      <c r="J1705" s="219" t="s">
        <v>3391</v>
      </c>
      <c r="K1705" s="207" t="str">
        <f t="shared" si="715"/>
        <v>872,83</v>
      </c>
      <c r="L1705" s="208">
        <f t="shared" si="716"/>
        <v>873</v>
      </c>
      <c r="M1705" s="209">
        <v>1</v>
      </c>
      <c r="N1705" s="210">
        <v>60</v>
      </c>
      <c r="O1705" s="211">
        <f t="shared" si="717"/>
        <v>933</v>
      </c>
      <c r="P1705" s="212">
        <f t="shared" si="720"/>
        <v>933</v>
      </c>
      <c r="Q1705" s="180"/>
      <c r="R1705" s="180"/>
      <c r="S1705" s="184">
        <v>16</v>
      </c>
      <c r="T1705" s="184">
        <v>25</v>
      </c>
      <c r="U1705" s="184">
        <f t="shared" si="718"/>
        <v>124</v>
      </c>
      <c r="V1705" s="204">
        <f t="shared" si="719"/>
        <v>165</v>
      </c>
    </row>
    <row r="1706" spans="1:22" ht="12">
      <c r="A1706" s="221" t="str">
        <f t="shared" ref="A1706:A1742" si="721">CONCATENATE(B1706,D1706,E1706,C1706)</f>
        <v>LW duble 1 13080Kolor</v>
      </c>
      <c r="B1706" s="203" t="s">
        <v>90</v>
      </c>
      <c r="C1706" s="168" t="s">
        <v>2</v>
      </c>
      <c r="D1706" s="204">
        <v>130</v>
      </c>
      <c r="E1706" s="182">
        <v>80</v>
      </c>
      <c r="F1706" s="219" t="s">
        <v>1839</v>
      </c>
      <c r="G1706" s="206" t="str">
        <f>LEFT(F1706,FIND("kg",F1706)-2)</f>
        <v>62,1</v>
      </c>
      <c r="H1706" s="206" t="str">
        <f t="shared" ref="H1706:H1742" si="722">MID(G1706,1,5)</f>
        <v>62,1</v>
      </c>
      <c r="I1706" s="206">
        <f t="shared" ref="I1706:I1742" si="723">H1706+3</f>
        <v>65.099999999999994</v>
      </c>
      <c r="J1706" s="219" t="s">
        <v>1884</v>
      </c>
      <c r="K1706" s="207" t="str">
        <f t="shared" ref="K1706:K1715" si="724">LEFT(J1706,FIND("zł",J1706)-2)</f>
        <v>956,03</v>
      </c>
      <c r="L1706" s="214">
        <f t="shared" ref="L1706:L1721" si="725">ROUNDUP(K1706,0)</f>
        <v>957</v>
      </c>
      <c r="M1706" s="209">
        <v>1</v>
      </c>
      <c r="N1706" s="210">
        <v>60</v>
      </c>
      <c r="O1706" s="211">
        <f t="shared" ref="O1706:O1742" si="726">L1706*M1706+N1706</f>
        <v>1017</v>
      </c>
      <c r="P1706" s="212">
        <f t="shared" ref="P1706:P1742" si="727">INT(O1706)</f>
        <v>1017</v>
      </c>
      <c r="Q1706" s="180"/>
      <c r="R1706" s="180"/>
      <c r="S1706" s="184">
        <v>16</v>
      </c>
      <c r="T1706" s="184">
        <v>25</v>
      </c>
      <c r="U1706" s="184">
        <f t="shared" ref="U1706:U1742" si="728">IF(I1706&lt;=$AA$6,$AB$5,IF(I1706&lt;=$AA$16,$AB$7,IF(I1706&lt;=$AA$18,$AB$17,IF(I1706&lt;=$AA$20,AB$19,$AB$21))))</f>
        <v>124</v>
      </c>
      <c r="V1706" s="204">
        <f>SUM(S1706:U1706)</f>
        <v>165</v>
      </c>
    </row>
    <row r="1707" spans="1:22" ht="12">
      <c r="A1707" s="180" t="str">
        <f t="shared" si="721"/>
        <v>LW duble 2 13080Kolor</v>
      </c>
      <c r="B1707" s="203" t="s">
        <v>91</v>
      </c>
      <c r="C1707" s="168" t="s">
        <v>2</v>
      </c>
      <c r="D1707" s="204">
        <v>130</v>
      </c>
      <c r="E1707" s="182">
        <v>80</v>
      </c>
      <c r="F1707" s="219" t="s">
        <v>1840</v>
      </c>
      <c r="G1707" s="206" t="str">
        <f t="shared" ref="G1707:G1742" si="729">LEFT(F1707,FIND("kg",F1707)-2)</f>
        <v>55,63</v>
      </c>
      <c r="H1707" s="206" t="str">
        <f t="shared" si="722"/>
        <v>55,63</v>
      </c>
      <c r="I1707" s="206">
        <f t="shared" si="723"/>
        <v>58.63</v>
      </c>
      <c r="J1707" s="219" t="s">
        <v>1885</v>
      </c>
      <c r="K1707" s="207" t="str">
        <f t="shared" si="724"/>
        <v>1018,30</v>
      </c>
      <c r="L1707" s="214">
        <f t="shared" si="725"/>
        <v>1019</v>
      </c>
      <c r="M1707" s="209">
        <v>1</v>
      </c>
      <c r="N1707" s="210">
        <v>60</v>
      </c>
      <c r="O1707" s="211">
        <f t="shared" si="726"/>
        <v>1079</v>
      </c>
      <c r="P1707" s="212">
        <f t="shared" si="727"/>
        <v>1079</v>
      </c>
      <c r="Q1707" s="180"/>
      <c r="R1707" s="180"/>
      <c r="S1707" s="184">
        <v>16</v>
      </c>
      <c r="T1707" s="184">
        <v>25</v>
      </c>
      <c r="U1707" s="184">
        <f t="shared" si="728"/>
        <v>124</v>
      </c>
      <c r="V1707" s="204">
        <f t="shared" ref="V1707:V1742" si="730">SUM(S1707:U1707)</f>
        <v>165</v>
      </c>
    </row>
    <row r="1708" spans="1:22" ht="12">
      <c r="A1708" s="180" t="str">
        <f t="shared" si="721"/>
        <v>LW duble 3 13080Kolor</v>
      </c>
      <c r="B1708" s="203" t="s">
        <v>92</v>
      </c>
      <c r="C1708" s="168" t="s">
        <v>2</v>
      </c>
      <c r="D1708" s="204">
        <v>130</v>
      </c>
      <c r="E1708" s="182">
        <v>80</v>
      </c>
      <c r="F1708" s="219" t="s">
        <v>1841</v>
      </c>
      <c r="G1708" s="206" t="str">
        <f t="shared" si="729"/>
        <v>66,72</v>
      </c>
      <c r="H1708" s="206" t="str">
        <f t="shared" si="722"/>
        <v>66,72</v>
      </c>
      <c r="I1708" s="206">
        <f t="shared" si="723"/>
        <v>69.72</v>
      </c>
      <c r="J1708" s="219" t="s">
        <v>1886</v>
      </c>
      <c r="K1708" s="207" t="str">
        <f t="shared" si="724"/>
        <v>1282,58</v>
      </c>
      <c r="L1708" s="214">
        <f t="shared" si="725"/>
        <v>1283</v>
      </c>
      <c r="M1708" s="209">
        <v>1</v>
      </c>
      <c r="N1708" s="210">
        <v>60</v>
      </c>
      <c r="O1708" s="211">
        <f t="shared" si="726"/>
        <v>1343</v>
      </c>
      <c r="P1708" s="212">
        <f t="shared" si="727"/>
        <v>1343</v>
      </c>
      <c r="Q1708" s="180"/>
      <c r="R1708" s="180"/>
      <c r="S1708" s="184">
        <v>16</v>
      </c>
      <c r="T1708" s="184">
        <v>25</v>
      </c>
      <c r="U1708" s="184">
        <f t="shared" si="728"/>
        <v>124</v>
      </c>
      <c r="V1708" s="204">
        <f t="shared" si="730"/>
        <v>165</v>
      </c>
    </row>
    <row r="1709" spans="1:22" ht="12">
      <c r="A1709" s="180" t="str">
        <f t="shared" si="721"/>
        <v>LW1 13080Kolor</v>
      </c>
      <c r="B1709" s="203" t="s">
        <v>93</v>
      </c>
      <c r="C1709" s="168" t="s">
        <v>2</v>
      </c>
      <c r="D1709" s="204">
        <v>130</v>
      </c>
      <c r="E1709" s="182">
        <v>80</v>
      </c>
      <c r="F1709" s="219" t="s">
        <v>17</v>
      </c>
      <c r="G1709" s="206" t="str">
        <f t="shared" si="729"/>
        <v>45,88</v>
      </c>
      <c r="H1709" s="206" t="str">
        <f t="shared" si="722"/>
        <v>45,88</v>
      </c>
      <c r="I1709" s="206">
        <f t="shared" si="723"/>
        <v>48.88</v>
      </c>
      <c r="J1709" s="219" t="s">
        <v>1887</v>
      </c>
      <c r="K1709" s="207" t="str">
        <f t="shared" si="724"/>
        <v>646,09</v>
      </c>
      <c r="L1709" s="214">
        <f t="shared" si="725"/>
        <v>647</v>
      </c>
      <c r="M1709" s="209">
        <v>1</v>
      </c>
      <c r="N1709" s="210">
        <v>60</v>
      </c>
      <c r="O1709" s="211">
        <f t="shared" si="726"/>
        <v>707</v>
      </c>
      <c r="P1709" s="212">
        <f t="shared" si="727"/>
        <v>707</v>
      </c>
      <c r="Q1709" s="180"/>
      <c r="R1709" s="180"/>
      <c r="S1709" s="184">
        <v>16</v>
      </c>
      <c r="T1709" s="184">
        <v>25</v>
      </c>
      <c r="U1709" s="184">
        <f t="shared" si="728"/>
        <v>79</v>
      </c>
      <c r="V1709" s="204">
        <f t="shared" si="730"/>
        <v>120</v>
      </c>
    </row>
    <row r="1710" spans="1:22" ht="13.5" customHeight="1">
      <c r="A1710" s="180" t="str">
        <f t="shared" si="721"/>
        <v>LW2 13080Kolor</v>
      </c>
      <c r="B1710" s="203" t="s">
        <v>104</v>
      </c>
      <c r="C1710" s="168" t="s">
        <v>2</v>
      </c>
      <c r="D1710" s="204">
        <v>130</v>
      </c>
      <c r="E1710" s="182">
        <v>80</v>
      </c>
      <c r="F1710" s="219" t="s">
        <v>1842</v>
      </c>
      <c r="G1710" s="206" t="str">
        <f t="shared" si="729"/>
        <v>47,36</v>
      </c>
      <c r="H1710" s="206" t="str">
        <f t="shared" si="722"/>
        <v>47,36</v>
      </c>
      <c r="I1710" s="206">
        <f t="shared" si="723"/>
        <v>50.36</v>
      </c>
      <c r="J1710" s="219" t="s">
        <v>1888</v>
      </c>
      <c r="K1710" s="207" t="str">
        <f t="shared" si="724"/>
        <v>696,74</v>
      </c>
      <c r="L1710" s="214">
        <f t="shared" si="725"/>
        <v>697</v>
      </c>
      <c r="M1710" s="209">
        <v>1</v>
      </c>
      <c r="N1710" s="210">
        <v>60</v>
      </c>
      <c r="O1710" s="211">
        <f t="shared" si="726"/>
        <v>757</v>
      </c>
      <c r="P1710" s="212">
        <f t="shared" si="727"/>
        <v>757</v>
      </c>
      <c r="Q1710" s="180"/>
      <c r="R1710" s="180"/>
      <c r="S1710" s="184">
        <v>16</v>
      </c>
      <c r="T1710" s="184">
        <v>25</v>
      </c>
      <c r="U1710" s="184">
        <f t="shared" si="728"/>
        <v>124</v>
      </c>
      <c r="V1710" s="204">
        <f t="shared" si="730"/>
        <v>165</v>
      </c>
    </row>
    <row r="1711" spans="1:22" ht="13.5" customHeight="1">
      <c r="A1711" s="180" t="str">
        <f t="shared" si="721"/>
        <v>LW3 13080Kolor</v>
      </c>
      <c r="B1711" s="203" t="s">
        <v>106</v>
      </c>
      <c r="C1711" s="168" t="s">
        <v>2</v>
      </c>
      <c r="D1711" s="204">
        <v>130</v>
      </c>
      <c r="E1711" s="182">
        <v>80</v>
      </c>
      <c r="F1711" s="219" t="s">
        <v>1843</v>
      </c>
      <c r="G1711" s="206" t="str">
        <f t="shared" si="729"/>
        <v>50,57</v>
      </c>
      <c r="H1711" s="206" t="str">
        <f t="shared" si="722"/>
        <v>50,57</v>
      </c>
      <c r="I1711" s="206">
        <f t="shared" si="723"/>
        <v>53.57</v>
      </c>
      <c r="J1711" s="219" t="s">
        <v>1889</v>
      </c>
      <c r="K1711" s="207" t="str">
        <f t="shared" si="724"/>
        <v>734,32</v>
      </c>
      <c r="L1711" s="214">
        <f t="shared" si="725"/>
        <v>735</v>
      </c>
      <c r="M1711" s="209">
        <v>1</v>
      </c>
      <c r="N1711" s="210">
        <v>60</v>
      </c>
      <c r="O1711" s="211">
        <f t="shared" si="726"/>
        <v>795</v>
      </c>
      <c r="P1711" s="212">
        <f t="shared" si="727"/>
        <v>795</v>
      </c>
      <c r="Q1711" s="180"/>
      <c r="R1711" s="180"/>
      <c r="S1711" s="184">
        <v>16</v>
      </c>
      <c r="T1711" s="184">
        <v>25</v>
      </c>
      <c r="U1711" s="184">
        <f t="shared" si="728"/>
        <v>124</v>
      </c>
      <c r="V1711" s="204">
        <f t="shared" si="730"/>
        <v>165</v>
      </c>
    </row>
    <row r="1712" spans="1:22" ht="13.5" customHeight="1">
      <c r="A1712" s="180" t="str">
        <f t="shared" si="721"/>
        <v>LW4 13080Kolor</v>
      </c>
      <c r="B1712" s="203" t="s">
        <v>107</v>
      </c>
      <c r="C1712" s="168" t="s">
        <v>2</v>
      </c>
      <c r="D1712" s="204">
        <v>130</v>
      </c>
      <c r="E1712" s="182">
        <v>80</v>
      </c>
      <c r="F1712" s="219" t="s">
        <v>1844</v>
      </c>
      <c r="G1712" s="206" t="str">
        <f t="shared" si="729"/>
        <v>55,11</v>
      </c>
      <c r="H1712" s="206" t="str">
        <f t="shared" si="722"/>
        <v>55,11</v>
      </c>
      <c r="I1712" s="206">
        <f t="shared" si="723"/>
        <v>58.11</v>
      </c>
      <c r="J1712" s="219" t="s">
        <v>1890</v>
      </c>
      <c r="K1712" s="207" t="str">
        <f t="shared" si="724"/>
        <v>824,18</v>
      </c>
      <c r="L1712" s="214">
        <f t="shared" si="725"/>
        <v>825</v>
      </c>
      <c r="M1712" s="209">
        <v>1</v>
      </c>
      <c r="N1712" s="210">
        <v>60</v>
      </c>
      <c r="O1712" s="211">
        <f t="shared" si="726"/>
        <v>885</v>
      </c>
      <c r="P1712" s="212">
        <f t="shared" si="727"/>
        <v>885</v>
      </c>
      <c r="Q1712" s="180"/>
      <c r="R1712" s="180"/>
      <c r="S1712" s="184">
        <v>16</v>
      </c>
      <c r="T1712" s="184">
        <v>25</v>
      </c>
      <c r="U1712" s="184">
        <f t="shared" si="728"/>
        <v>124</v>
      </c>
      <c r="V1712" s="204">
        <f t="shared" si="730"/>
        <v>165</v>
      </c>
    </row>
    <row r="1713" spans="1:22" ht="12">
      <c r="A1713" s="180" t="str">
        <f t="shared" si="721"/>
        <v>LW5 13080Kolor</v>
      </c>
      <c r="B1713" s="203" t="s">
        <v>108</v>
      </c>
      <c r="C1713" s="168" t="s">
        <v>2</v>
      </c>
      <c r="D1713" s="204">
        <v>130</v>
      </c>
      <c r="E1713" s="182">
        <v>80</v>
      </c>
      <c r="F1713" s="219" t="s">
        <v>1845</v>
      </c>
      <c r="G1713" s="206" t="str">
        <f t="shared" si="729"/>
        <v>55,74</v>
      </c>
      <c r="H1713" s="206" t="str">
        <f t="shared" si="722"/>
        <v>55,74</v>
      </c>
      <c r="I1713" s="206">
        <f t="shared" si="723"/>
        <v>58.74</v>
      </c>
      <c r="J1713" s="219" t="s">
        <v>1891</v>
      </c>
      <c r="K1713" s="207" t="str">
        <f t="shared" si="724"/>
        <v>857,39</v>
      </c>
      <c r="L1713" s="214">
        <f t="shared" si="725"/>
        <v>858</v>
      </c>
      <c r="M1713" s="209">
        <v>1</v>
      </c>
      <c r="N1713" s="210">
        <v>60</v>
      </c>
      <c r="O1713" s="211">
        <f t="shared" si="726"/>
        <v>918</v>
      </c>
      <c r="P1713" s="212">
        <f t="shared" si="727"/>
        <v>918</v>
      </c>
      <c r="Q1713" s="180"/>
      <c r="R1713" s="180"/>
      <c r="S1713" s="184">
        <v>16</v>
      </c>
      <c r="T1713" s="184">
        <v>25</v>
      </c>
      <c r="U1713" s="184">
        <f t="shared" si="728"/>
        <v>124</v>
      </c>
      <c r="V1713" s="204">
        <f t="shared" si="730"/>
        <v>165</v>
      </c>
    </row>
    <row r="1714" spans="1:22" ht="12">
      <c r="A1714" s="180" t="str">
        <f t="shared" si="721"/>
        <v>LW6 13080Kolor</v>
      </c>
      <c r="B1714" s="203" t="s">
        <v>109</v>
      </c>
      <c r="C1714" s="168" t="s">
        <v>2</v>
      </c>
      <c r="D1714" s="204">
        <v>130</v>
      </c>
      <c r="E1714" s="182">
        <v>80</v>
      </c>
      <c r="F1714" s="219" t="s">
        <v>1846</v>
      </c>
      <c r="G1714" s="206" t="str">
        <f t="shared" si="729"/>
        <v>58,56</v>
      </c>
      <c r="H1714" s="206" t="str">
        <f t="shared" si="722"/>
        <v>58,56</v>
      </c>
      <c r="I1714" s="206">
        <f t="shared" si="723"/>
        <v>61.56</v>
      </c>
      <c r="J1714" s="219" t="s">
        <v>1892</v>
      </c>
      <c r="K1714" s="207" t="str">
        <f t="shared" si="724"/>
        <v>925,01</v>
      </c>
      <c r="L1714" s="214">
        <f t="shared" si="725"/>
        <v>926</v>
      </c>
      <c r="M1714" s="209">
        <v>1</v>
      </c>
      <c r="N1714" s="210">
        <v>60</v>
      </c>
      <c r="O1714" s="211">
        <f t="shared" si="726"/>
        <v>986</v>
      </c>
      <c r="P1714" s="212">
        <f t="shared" si="727"/>
        <v>986</v>
      </c>
      <c r="Q1714" s="180"/>
      <c r="R1714" s="180"/>
      <c r="S1714" s="184">
        <v>16</v>
      </c>
      <c r="T1714" s="184">
        <v>25</v>
      </c>
      <c r="U1714" s="184">
        <f t="shared" si="728"/>
        <v>124</v>
      </c>
      <c r="V1714" s="204">
        <f t="shared" si="730"/>
        <v>165</v>
      </c>
    </row>
    <row r="1715" spans="1:22" ht="12">
      <c r="A1715" s="180" t="str">
        <f t="shared" si="721"/>
        <v>LW7 13080Kolor</v>
      </c>
      <c r="B1715" s="203" t="s">
        <v>110</v>
      </c>
      <c r="C1715" s="168" t="s">
        <v>2</v>
      </c>
      <c r="D1715" s="204">
        <v>130</v>
      </c>
      <c r="E1715" s="182">
        <v>80</v>
      </c>
      <c r="F1715" s="219" t="s">
        <v>1847</v>
      </c>
      <c r="G1715" s="206" t="str">
        <f t="shared" si="729"/>
        <v>53,96</v>
      </c>
      <c r="H1715" s="206" t="str">
        <f t="shared" si="722"/>
        <v>53,96</v>
      </c>
      <c r="I1715" s="206">
        <f t="shared" si="723"/>
        <v>56.96</v>
      </c>
      <c r="J1715" s="219" t="s">
        <v>1893</v>
      </c>
      <c r="K1715" s="207" t="str">
        <f t="shared" si="724"/>
        <v>817,85</v>
      </c>
      <c r="L1715" s="214">
        <f t="shared" si="725"/>
        <v>818</v>
      </c>
      <c r="M1715" s="209">
        <v>1</v>
      </c>
      <c r="N1715" s="210">
        <v>60</v>
      </c>
      <c r="O1715" s="211">
        <f t="shared" si="726"/>
        <v>878</v>
      </c>
      <c r="P1715" s="212">
        <f t="shared" si="727"/>
        <v>878</v>
      </c>
      <c r="Q1715" s="180"/>
      <c r="R1715" s="180"/>
      <c r="S1715" s="184">
        <v>16</v>
      </c>
      <c r="T1715" s="184">
        <v>25</v>
      </c>
      <c r="U1715" s="184">
        <f t="shared" si="728"/>
        <v>124</v>
      </c>
      <c r="V1715" s="204">
        <f t="shared" si="730"/>
        <v>165</v>
      </c>
    </row>
    <row r="1716" spans="1:22" ht="12">
      <c r="A1716" s="180" t="str">
        <f t="shared" si="721"/>
        <v>LW8 13080Kolor</v>
      </c>
      <c r="B1716" s="203" t="s">
        <v>111</v>
      </c>
      <c r="C1716" s="168" t="s">
        <v>2</v>
      </c>
      <c r="D1716" s="204">
        <v>130</v>
      </c>
      <c r="E1716" s="182">
        <v>80</v>
      </c>
      <c r="F1716" s="219" t="s">
        <v>1848</v>
      </c>
      <c r="G1716" s="206" t="str">
        <f t="shared" si="729"/>
        <v>56,78</v>
      </c>
      <c r="H1716" s="206" t="str">
        <f t="shared" si="722"/>
        <v>56,78</v>
      </c>
      <c r="I1716" s="206">
        <f t="shared" si="723"/>
        <v>59.78</v>
      </c>
      <c r="J1716" s="219" t="s">
        <v>1894</v>
      </c>
      <c r="K1716" s="207" t="str">
        <f>LEFT(J1716,FIND("zł",J1716)-2)</f>
        <v>885,53</v>
      </c>
      <c r="L1716" s="214">
        <f t="shared" si="725"/>
        <v>886</v>
      </c>
      <c r="M1716" s="209">
        <v>1</v>
      </c>
      <c r="N1716" s="210">
        <v>60</v>
      </c>
      <c r="O1716" s="211">
        <f t="shared" si="726"/>
        <v>946</v>
      </c>
      <c r="P1716" s="212">
        <f t="shared" si="727"/>
        <v>946</v>
      </c>
      <c r="Q1716" s="180"/>
      <c r="R1716" s="180"/>
      <c r="S1716" s="184">
        <v>16</v>
      </c>
      <c r="T1716" s="184">
        <v>25</v>
      </c>
      <c r="U1716" s="184">
        <f t="shared" si="728"/>
        <v>124</v>
      </c>
      <c r="V1716" s="204">
        <f t="shared" si="730"/>
        <v>165</v>
      </c>
    </row>
    <row r="1717" spans="1:22" ht="12">
      <c r="A1717" s="180" t="str">
        <f t="shared" si="721"/>
        <v>LW9 13080Kolor</v>
      </c>
      <c r="B1717" s="203" t="s">
        <v>112</v>
      </c>
      <c r="C1717" s="168" t="s">
        <v>2</v>
      </c>
      <c r="D1717" s="204">
        <v>130</v>
      </c>
      <c r="E1717" s="182">
        <v>80</v>
      </c>
      <c r="F1717" s="219" t="s">
        <v>1849</v>
      </c>
      <c r="G1717" s="206" t="str">
        <f t="shared" si="729"/>
        <v>55,48</v>
      </c>
      <c r="H1717" s="206" t="str">
        <f t="shared" si="722"/>
        <v>55,48</v>
      </c>
      <c r="I1717" s="206">
        <f t="shared" si="723"/>
        <v>58.48</v>
      </c>
      <c r="J1717" s="219" t="s">
        <v>1895</v>
      </c>
      <c r="K1717" s="207" t="str">
        <f t="shared" ref="K1717:K1721" si="731">LEFT(J1717,FIND("zł",J1717)-2)</f>
        <v>924,03</v>
      </c>
      <c r="L1717" s="214">
        <f t="shared" si="725"/>
        <v>925</v>
      </c>
      <c r="M1717" s="209">
        <v>1</v>
      </c>
      <c r="N1717" s="210">
        <v>60</v>
      </c>
      <c r="O1717" s="211">
        <f t="shared" si="726"/>
        <v>985</v>
      </c>
      <c r="P1717" s="212">
        <f t="shared" si="727"/>
        <v>985</v>
      </c>
      <c r="Q1717" s="180"/>
      <c r="R1717" s="180"/>
      <c r="S1717" s="184">
        <v>16</v>
      </c>
      <c r="T1717" s="184">
        <v>25</v>
      </c>
      <c r="U1717" s="184">
        <f t="shared" si="728"/>
        <v>124</v>
      </c>
      <c r="V1717" s="204">
        <f t="shared" si="730"/>
        <v>165</v>
      </c>
    </row>
    <row r="1718" spans="1:22" ht="12">
      <c r="A1718" s="180" t="str">
        <f t="shared" si="721"/>
        <v>LW10 13080Kolor</v>
      </c>
      <c r="B1718" s="203" t="s">
        <v>94</v>
      </c>
      <c r="C1718" s="168" t="s">
        <v>2</v>
      </c>
      <c r="D1718" s="204">
        <v>130</v>
      </c>
      <c r="E1718" s="182">
        <v>80</v>
      </c>
      <c r="F1718" s="219" t="s">
        <v>1850</v>
      </c>
      <c r="G1718" s="206" t="str">
        <f t="shared" si="729"/>
        <v>58,29</v>
      </c>
      <c r="H1718" s="206" t="str">
        <f t="shared" si="722"/>
        <v>58,29</v>
      </c>
      <c r="I1718" s="206">
        <f t="shared" si="723"/>
        <v>61.29</v>
      </c>
      <c r="J1718" s="219" t="s">
        <v>1896</v>
      </c>
      <c r="K1718" s="207" t="str">
        <f t="shared" si="731"/>
        <v>991,63</v>
      </c>
      <c r="L1718" s="214">
        <f t="shared" si="725"/>
        <v>992</v>
      </c>
      <c r="M1718" s="209">
        <v>1</v>
      </c>
      <c r="N1718" s="210">
        <v>60</v>
      </c>
      <c r="O1718" s="211">
        <f t="shared" si="726"/>
        <v>1052</v>
      </c>
      <c r="P1718" s="212">
        <f t="shared" si="727"/>
        <v>1052</v>
      </c>
      <c r="Q1718" s="180"/>
      <c r="R1718" s="180"/>
      <c r="S1718" s="184">
        <v>16</v>
      </c>
      <c r="T1718" s="184">
        <v>25</v>
      </c>
      <c r="U1718" s="184">
        <f t="shared" si="728"/>
        <v>124</v>
      </c>
      <c r="V1718" s="204">
        <f t="shared" si="730"/>
        <v>165</v>
      </c>
    </row>
    <row r="1719" spans="1:22" ht="12">
      <c r="A1719" s="180" t="str">
        <f t="shared" si="721"/>
        <v>LW11 13080Kolor</v>
      </c>
      <c r="B1719" s="203" t="s">
        <v>95</v>
      </c>
      <c r="C1719" s="168" t="s">
        <v>2</v>
      </c>
      <c r="D1719" s="204">
        <v>130</v>
      </c>
      <c r="E1719" s="182">
        <v>80</v>
      </c>
      <c r="F1719" s="219" t="s">
        <v>1851</v>
      </c>
      <c r="G1719" s="206" t="str">
        <f t="shared" si="729"/>
        <v>61,53</v>
      </c>
      <c r="H1719" s="206" t="str">
        <f t="shared" si="722"/>
        <v>61,53</v>
      </c>
      <c r="I1719" s="206">
        <f t="shared" si="723"/>
        <v>64.53</v>
      </c>
      <c r="J1719" s="219" t="s">
        <v>1897</v>
      </c>
      <c r="K1719" s="207" t="str">
        <f t="shared" si="731"/>
        <v>889,95</v>
      </c>
      <c r="L1719" s="214">
        <f t="shared" si="725"/>
        <v>890</v>
      </c>
      <c r="M1719" s="209">
        <v>1</v>
      </c>
      <c r="N1719" s="210">
        <v>60</v>
      </c>
      <c r="O1719" s="211">
        <f t="shared" si="726"/>
        <v>950</v>
      </c>
      <c r="P1719" s="212">
        <f t="shared" si="727"/>
        <v>950</v>
      </c>
      <c r="Q1719" s="180"/>
      <c r="R1719" s="180"/>
      <c r="S1719" s="184">
        <v>16</v>
      </c>
      <c r="T1719" s="184">
        <v>25</v>
      </c>
      <c r="U1719" s="184">
        <f t="shared" si="728"/>
        <v>124</v>
      </c>
      <c r="V1719" s="204">
        <f t="shared" si="730"/>
        <v>165</v>
      </c>
    </row>
    <row r="1720" spans="1:22" ht="12">
      <c r="A1720" s="180" t="str">
        <f t="shared" si="721"/>
        <v>LW12 13080Kolor</v>
      </c>
      <c r="B1720" s="203" t="s">
        <v>96</v>
      </c>
      <c r="C1720" s="168" t="s">
        <v>2</v>
      </c>
      <c r="D1720" s="204">
        <v>130</v>
      </c>
      <c r="E1720" s="182">
        <v>80</v>
      </c>
      <c r="F1720" s="219" t="s">
        <v>1852</v>
      </c>
      <c r="G1720" s="206" t="str">
        <f t="shared" si="729"/>
        <v>64,35</v>
      </c>
      <c r="H1720" s="206" t="str">
        <f t="shared" si="722"/>
        <v>64,35</v>
      </c>
      <c r="I1720" s="206">
        <f t="shared" si="723"/>
        <v>67.349999999999994</v>
      </c>
      <c r="J1720" s="219" t="s">
        <v>1898</v>
      </c>
      <c r="K1720" s="207" t="str">
        <f t="shared" si="731"/>
        <v>995,77</v>
      </c>
      <c r="L1720" s="214">
        <f t="shared" si="725"/>
        <v>996</v>
      </c>
      <c r="M1720" s="209">
        <v>1</v>
      </c>
      <c r="N1720" s="210">
        <v>60</v>
      </c>
      <c r="O1720" s="211">
        <f t="shared" si="726"/>
        <v>1056</v>
      </c>
      <c r="P1720" s="212">
        <f t="shared" si="727"/>
        <v>1056</v>
      </c>
      <c r="Q1720" s="180"/>
      <c r="R1720" s="180"/>
      <c r="S1720" s="184">
        <v>16</v>
      </c>
      <c r="T1720" s="184">
        <v>25</v>
      </c>
      <c r="U1720" s="184">
        <f t="shared" si="728"/>
        <v>124</v>
      </c>
      <c r="V1720" s="204">
        <f t="shared" si="730"/>
        <v>165</v>
      </c>
    </row>
    <row r="1721" spans="1:22" ht="12">
      <c r="A1721" s="180" t="str">
        <f t="shared" si="721"/>
        <v>LW13 13080Kolor</v>
      </c>
      <c r="B1721" s="203" t="s">
        <v>97</v>
      </c>
      <c r="C1721" s="168" t="s">
        <v>2</v>
      </c>
      <c r="D1721" s="204">
        <v>130</v>
      </c>
      <c r="E1721" s="182">
        <v>80</v>
      </c>
      <c r="F1721" s="219" t="s">
        <v>1853</v>
      </c>
      <c r="G1721" s="206" t="str">
        <f t="shared" si="729"/>
        <v>62,31</v>
      </c>
      <c r="H1721" s="206" t="str">
        <f t="shared" si="722"/>
        <v>62,31</v>
      </c>
      <c r="I1721" s="206">
        <f t="shared" si="723"/>
        <v>65.31</v>
      </c>
      <c r="J1721" s="219" t="s">
        <v>1899</v>
      </c>
      <c r="K1721" s="207" t="str">
        <f t="shared" si="731"/>
        <v>988,04</v>
      </c>
      <c r="L1721" s="214">
        <f t="shared" si="725"/>
        <v>989</v>
      </c>
      <c r="M1721" s="209">
        <v>1</v>
      </c>
      <c r="N1721" s="210">
        <v>60</v>
      </c>
      <c r="O1721" s="211">
        <f t="shared" si="726"/>
        <v>1049</v>
      </c>
      <c r="P1721" s="212">
        <f t="shared" si="727"/>
        <v>1049</v>
      </c>
      <c r="Q1721" s="180"/>
      <c r="R1721" s="180"/>
      <c r="S1721" s="184">
        <v>16</v>
      </c>
      <c r="T1721" s="184">
        <v>25</v>
      </c>
      <c r="U1721" s="184">
        <f t="shared" si="728"/>
        <v>124</v>
      </c>
      <c r="V1721" s="204">
        <f t="shared" si="730"/>
        <v>165</v>
      </c>
    </row>
    <row r="1722" spans="1:22" ht="12">
      <c r="A1722" s="180" t="str">
        <f t="shared" si="721"/>
        <v>LW14 13080Kolor</v>
      </c>
      <c r="B1722" s="203" t="s">
        <v>98</v>
      </c>
      <c r="C1722" s="168" t="s">
        <v>2</v>
      </c>
      <c r="D1722" s="204">
        <v>130</v>
      </c>
      <c r="E1722" s="182">
        <v>80</v>
      </c>
      <c r="F1722" s="219" t="s">
        <v>1854</v>
      </c>
      <c r="G1722" s="206" t="str">
        <f t="shared" si="729"/>
        <v>65,13</v>
      </c>
      <c r="H1722" s="206" t="str">
        <f t="shared" si="722"/>
        <v>65,13</v>
      </c>
      <c r="I1722" s="206">
        <f t="shared" si="723"/>
        <v>68.13</v>
      </c>
      <c r="J1722" s="219" t="s">
        <v>1900</v>
      </c>
      <c r="K1722" s="207" t="str">
        <f>LEFT(J1722,FIND("zł",J1722)-2)</f>
        <v>1078,03</v>
      </c>
      <c r="L1722" s="214">
        <f>ROUNDUP(K1722,0)</f>
        <v>1079</v>
      </c>
      <c r="M1722" s="209">
        <v>1</v>
      </c>
      <c r="N1722" s="210">
        <v>60</v>
      </c>
      <c r="O1722" s="211">
        <f t="shared" si="726"/>
        <v>1139</v>
      </c>
      <c r="P1722" s="212">
        <f t="shared" si="727"/>
        <v>1139</v>
      </c>
      <c r="Q1722" s="180"/>
      <c r="R1722" s="180"/>
      <c r="S1722" s="184">
        <v>16</v>
      </c>
      <c r="T1722" s="184">
        <v>25</v>
      </c>
      <c r="U1722" s="184">
        <f t="shared" si="728"/>
        <v>124</v>
      </c>
      <c r="V1722" s="204">
        <f t="shared" si="730"/>
        <v>165</v>
      </c>
    </row>
    <row r="1723" spans="1:22" ht="12">
      <c r="A1723" s="180" t="str">
        <f t="shared" si="721"/>
        <v>LW15 13080Kolor</v>
      </c>
      <c r="B1723" s="203" t="s">
        <v>99</v>
      </c>
      <c r="C1723" s="168" t="s">
        <v>2</v>
      </c>
      <c r="D1723" s="204">
        <v>130</v>
      </c>
      <c r="E1723" s="182">
        <v>80</v>
      </c>
      <c r="F1723" s="219" t="s">
        <v>1855</v>
      </c>
      <c r="G1723" s="206" t="str">
        <f t="shared" si="729"/>
        <v>60,77</v>
      </c>
      <c r="H1723" s="206" t="str">
        <f t="shared" si="722"/>
        <v>60,77</v>
      </c>
      <c r="I1723" s="206">
        <f t="shared" si="723"/>
        <v>63.77</v>
      </c>
      <c r="J1723" s="219" t="s">
        <v>1901</v>
      </c>
      <c r="K1723" s="207" t="str">
        <f t="shared" ref="K1723:K1742" si="732">LEFT(J1723,FIND("zł",J1723)-2)</f>
        <v>851,79</v>
      </c>
      <c r="L1723" s="214">
        <f t="shared" ref="L1723:L1742" si="733">ROUNDUP(K1723,0)</f>
        <v>852</v>
      </c>
      <c r="M1723" s="209">
        <v>1</v>
      </c>
      <c r="N1723" s="210">
        <v>60</v>
      </c>
      <c r="O1723" s="211">
        <f t="shared" si="726"/>
        <v>912</v>
      </c>
      <c r="P1723" s="212">
        <f t="shared" si="727"/>
        <v>912</v>
      </c>
      <c r="Q1723" s="180"/>
      <c r="R1723" s="180"/>
      <c r="S1723" s="184">
        <v>16</v>
      </c>
      <c r="T1723" s="184">
        <v>25</v>
      </c>
      <c r="U1723" s="184">
        <f t="shared" si="728"/>
        <v>124</v>
      </c>
      <c r="V1723" s="204">
        <f t="shared" si="730"/>
        <v>165</v>
      </c>
    </row>
    <row r="1724" spans="1:22" ht="12">
      <c r="A1724" s="180" t="str">
        <f t="shared" si="721"/>
        <v>LW16 13080Kolor</v>
      </c>
      <c r="B1724" s="203" t="s">
        <v>100</v>
      </c>
      <c r="C1724" s="168" t="s">
        <v>2</v>
      </c>
      <c r="D1724" s="204">
        <v>130</v>
      </c>
      <c r="E1724" s="182">
        <v>80</v>
      </c>
      <c r="F1724" s="219" t="s">
        <v>1856</v>
      </c>
      <c r="G1724" s="206" t="str">
        <f t="shared" si="729"/>
        <v>63,62</v>
      </c>
      <c r="H1724" s="206" t="str">
        <f t="shared" si="722"/>
        <v>63,62</v>
      </c>
      <c r="I1724" s="206">
        <f t="shared" si="723"/>
        <v>66.62</v>
      </c>
      <c r="J1724" s="219" t="s">
        <v>1902</v>
      </c>
      <c r="K1724" s="207" t="str">
        <f t="shared" si="732"/>
        <v>987,84</v>
      </c>
      <c r="L1724" s="214">
        <f t="shared" si="733"/>
        <v>988</v>
      </c>
      <c r="M1724" s="209">
        <v>1</v>
      </c>
      <c r="N1724" s="210">
        <v>60</v>
      </c>
      <c r="O1724" s="211">
        <f t="shared" si="726"/>
        <v>1048</v>
      </c>
      <c r="P1724" s="212">
        <f t="shared" si="727"/>
        <v>1048</v>
      </c>
      <c r="Q1724" s="180"/>
      <c r="R1724" s="180"/>
      <c r="S1724" s="184">
        <v>16</v>
      </c>
      <c r="T1724" s="184">
        <v>25</v>
      </c>
      <c r="U1724" s="184">
        <f t="shared" si="728"/>
        <v>124</v>
      </c>
      <c r="V1724" s="204">
        <f t="shared" si="730"/>
        <v>165</v>
      </c>
    </row>
    <row r="1725" spans="1:22" ht="12">
      <c r="A1725" s="180" t="str">
        <f t="shared" si="721"/>
        <v>LW17 13080Kolor</v>
      </c>
      <c r="B1725" s="203" t="s">
        <v>101</v>
      </c>
      <c r="C1725" s="168" t="s">
        <v>2</v>
      </c>
      <c r="D1725" s="204">
        <v>130</v>
      </c>
      <c r="E1725" s="182">
        <v>80</v>
      </c>
      <c r="F1725" s="219" t="s">
        <v>1857</v>
      </c>
      <c r="G1725" s="206" t="str">
        <f t="shared" si="729"/>
        <v>62,13</v>
      </c>
      <c r="H1725" s="206" t="str">
        <f t="shared" si="722"/>
        <v>62,13</v>
      </c>
      <c r="I1725" s="206">
        <f t="shared" si="723"/>
        <v>65.13</v>
      </c>
      <c r="J1725" s="219" t="s">
        <v>1903</v>
      </c>
      <c r="K1725" s="207" t="str">
        <f t="shared" si="732"/>
        <v>1055,49</v>
      </c>
      <c r="L1725" s="214">
        <f t="shared" si="733"/>
        <v>1056</v>
      </c>
      <c r="M1725" s="209">
        <v>1</v>
      </c>
      <c r="N1725" s="210">
        <v>60</v>
      </c>
      <c r="O1725" s="211">
        <f t="shared" si="726"/>
        <v>1116</v>
      </c>
      <c r="P1725" s="212">
        <f t="shared" si="727"/>
        <v>1116</v>
      </c>
      <c r="Q1725" s="180"/>
      <c r="R1725" s="180"/>
      <c r="S1725" s="184">
        <v>16</v>
      </c>
      <c r="T1725" s="184">
        <v>25</v>
      </c>
      <c r="U1725" s="184">
        <f t="shared" si="728"/>
        <v>124</v>
      </c>
      <c r="V1725" s="204">
        <f t="shared" si="730"/>
        <v>165</v>
      </c>
    </row>
    <row r="1726" spans="1:22" ht="12">
      <c r="A1726" s="180" t="str">
        <f t="shared" si="721"/>
        <v>LW18 13080Kolor</v>
      </c>
      <c r="B1726" s="203" t="s">
        <v>102</v>
      </c>
      <c r="C1726" s="168" t="s">
        <v>2</v>
      </c>
      <c r="D1726" s="204">
        <v>130</v>
      </c>
      <c r="E1726" s="182">
        <v>80</v>
      </c>
      <c r="F1726" s="219" t="s">
        <v>1858</v>
      </c>
      <c r="G1726" s="206" t="str">
        <f t="shared" si="729"/>
        <v>64,95</v>
      </c>
      <c r="H1726" s="206" t="str">
        <f t="shared" si="722"/>
        <v>64,95</v>
      </c>
      <c r="I1726" s="206">
        <f t="shared" si="723"/>
        <v>67.95</v>
      </c>
      <c r="J1726" s="219" t="s">
        <v>1904</v>
      </c>
      <c r="K1726" s="207" t="str">
        <f t="shared" si="732"/>
        <v>1110,35</v>
      </c>
      <c r="L1726" s="214">
        <f t="shared" si="733"/>
        <v>1111</v>
      </c>
      <c r="M1726" s="209">
        <v>1</v>
      </c>
      <c r="N1726" s="210">
        <v>60</v>
      </c>
      <c r="O1726" s="211">
        <f t="shared" si="726"/>
        <v>1171</v>
      </c>
      <c r="P1726" s="212">
        <f t="shared" si="727"/>
        <v>1171</v>
      </c>
      <c r="Q1726" s="180"/>
      <c r="R1726" s="180"/>
      <c r="S1726" s="184">
        <v>16</v>
      </c>
      <c r="T1726" s="184">
        <v>25</v>
      </c>
      <c r="U1726" s="184">
        <f t="shared" si="728"/>
        <v>124</v>
      </c>
      <c r="V1726" s="204">
        <f t="shared" si="730"/>
        <v>165</v>
      </c>
    </row>
    <row r="1727" spans="1:22" ht="12">
      <c r="A1727" s="180" t="str">
        <f t="shared" si="721"/>
        <v>LW19 13080Kolor</v>
      </c>
      <c r="B1727" s="203" t="s">
        <v>103</v>
      </c>
      <c r="C1727" s="168" t="s">
        <v>2</v>
      </c>
      <c r="D1727" s="204">
        <v>130</v>
      </c>
      <c r="E1727" s="182">
        <v>80</v>
      </c>
      <c r="F1727" s="219" t="s">
        <v>1859</v>
      </c>
      <c r="G1727" s="206" t="str">
        <f t="shared" si="729"/>
        <v>60,63</v>
      </c>
      <c r="H1727" s="206" t="str">
        <f t="shared" si="722"/>
        <v>60,63</v>
      </c>
      <c r="I1727" s="206">
        <f t="shared" si="723"/>
        <v>63.63</v>
      </c>
      <c r="J1727" s="219" t="s">
        <v>1905</v>
      </c>
      <c r="K1727" s="207" t="str">
        <f t="shared" si="732"/>
        <v>927,07</v>
      </c>
      <c r="L1727" s="214">
        <f t="shared" si="733"/>
        <v>928</v>
      </c>
      <c r="M1727" s="209">
        <v>1</v>
      </c>
      <c r="N1727" s="210">
        <v>60</v>
      </c>
      <c r="O1727" s="211">
        <f t="shared" si="726"/>
        <v>988</v>
      </c>
      <c r="P1727" s="212">
        <f t="shared" si="727"/>
        <v>988</v>
      </c>
      <c r="Q1727" s="180"/>
      <c r="R1727" s="180"/>
      <c r="S1727" s="184">
        <v>16</v>
      </c>
      <c r="T1727" s="184">
        <v>25</v>
      </c>
      <c r="U1727" s="184">
        <f t="shared" si="728"/>
        <v>124</v>
      </c>
      <c r="V1727" s="204">
        <f t="shared" si="730"/>
        <v>165</v>
      </c>
    </row>
    <row r="1728" spans="1:22" ht="12">
      <c r="A1728" s="180" t="str">
        <f t="shared" si="721"/>
        <v>LW20 13080Kolor</v>
      </c>
      <c r="B1728" s="203" t="s">
        <v>105</v>
      </c>
      <c r="C1728" s="168" t="s">
        <v>2</v>
      </c>
      <c r="D1728" s="204">
        <v>130</v>
      </c>
      <c r="E1728" s="182">
        <v>80</v>
      </c>
      <c r="F1728" s="219" t="s">
        <v>1860</v>
      </c>
      <c r="G1728" s="206" t="str">
        <f t="shared" si="729"/>
        <v>63,48</v>
      </c>
      <c r="H1728" s="206" t="str">
        <f t="shared" si="722"/>
        <v>63,48</v>
      </c>
      <c r="I1728" s="206">
        <f t="shared" si="723"/>
        <v>66.47999999999999</v>
      </c>
      <c r="J1728" s="219" t="s">
        <v>1906</v>
      </c>
      <c r="K1728" s="207" t="str">
        <f t="shared" si="732"/>
        <v>1017,45</v>
      </c>
      <c r="L1728" s="214">
        <f t="shared" si="733"/>
        <v>1018</v>
      </c>
      <c r="M1728" s="209">
        <v>1</v>
      </c>
      <c r="N1728" s="210">
        <v>60</v>
      </c>
      <c r="O1728" s="211">
        <f t="shared" si="726"/>
        <v>1078</v>
      </c>
      <c r="P1728" s="212">
        <f t="shared" si="727"/>
        <v>1078</v>
      </c>
      <c r="Q1728" s="180"/>
      <c r="R1728" s="180"/>
      <c r="S1728" s="184">
        <v>16</v>
      </c>
      <c r="T1728" s="184">
        <v>25</v>
      </c>
      <c r="U1728" s="184">
        <f t="shared" si="728"/>
        <v>124</v>
      </c>
      <c r="V1728" s="204">
        <f t="shared" si="730"/>
        <v>165</v>
      </c>
    </row>
    <row r="1729" spans="1:22" ht="12">
      <c r="A1729" s="180" t="str">
        <f t="shared" si="721"/>
        <v>LW2513080Kolor</v>
      </c>
      <c r="B1729" s="203" t="s">
        <v>559</v>
      </c>
      <c r="C1729" s="168" t="s">
        <v>2</v>
      </c>
      <c r="D1729" s="204">
        <v>130</v>
      </c>
      <c r="E1729" s="182">
        <v>80</v>
      </c>
      <c r="F1729" s="219" t="s">
        <v>3367</v>
      </c>
      <c r="G1729" s="206" t="str">
        <f t="shared" si="729"/>
        <v>49,99</v>
      </c>
      <c r="H1729" s="206" t="str">
        <f t="shared" si="722"/>
        <v>49,99</v>
      </c>
      <c r="I1729" s="206">
        <f t="shared" si="723"/>
        <v>52.99</v>
      </c>
      <c r="J1729" s="219" t="s">
        <v>3392</v>
      </c>
      <c r="K1729" s="207" t="str">
        <f t="shared" si="732"/>
        <v>812,44</v>
      </c>
      <c r="L1729" s="214">
        <f t="shared" si="733"/>
        <v>813</v>
      </c>
      <c r="M1729" s="209">
        <v>1</v>
      </c>
      <c r="N1729" s="210">
        <v>60</v>
      </c>
      <c r="O1729" s="211">
        <f t="shared" si="726"/>
        <v>873</v>
      </c>
      <c r="P1729" s="212">
        <f t="shared" si="727"/>
        <v>873</v>
      </c>
      <c r="Q1729" s="180"/>
      <c r="R1729" s="180"/>
      <c r="S1729" s="184">
        <v>16</v>
      </c>
      <c r="T1729" s="184">
        <v>25</v>
      </c>
      <c r="U1729" s="184">
        <f t="shared" si="728"/>
        <v>124</v>
      </c>
      <c r="V1729" s="204">
        <f t="shared" si="730"/>
        <v>165</v>
      </c>
    </row>
    <row r="1730" spans="1:22" ht="12">
      <c r="A1730" s="180" t="str">
        <f t="shared" si="721"/>
        <v>LW2613080Kolor</v>
      </c>
      <c r="B1730" s="203" t="s">
        <v>560</v>
      </c>
      <c r="C1730" s="168" t="s">
        <v>2</v>
      </c>
      <c r="D1730" s="204">
        <v>130</v>
      </c>
      <c r="E1730" s="182">
        <v>80</v>
      </c>
      <c r="F1730" s="219" t="s">
        <v>3368</v>
      </c>
      <c r="G1730" s="206" t="str">
        <f t="shared" si="729"/>
        <v>52,81</v>
      </c>
      <c r="H1730" s="206" t="str">
        <f t="shared" si="722"/>
        <v>52,81</v>
      </c>
      <c r="I1730" s="206">
        <f t="shared" si="723"/>
        <v>55.81</v>
      </c>
      <c r="J1730" s="219" t="s">
        <v>3393</v>
      </c>
      <c r="K1730" s="207" t="str">
        <f t="shared" si="732"/>
        <v>938,19</v>
      </c>
      <c r="L1730" s="214">
        <f t="shared" si="733"/>
        <v>939</v>
      </c>
      <c r="M1730" s="209">
        <v>1</v>
      </c>
      <c r="N1730" s="210">
        <v>60</v>
      </c>
      <c r="O1730" s="211">
        <f t="shared" si="726"/>
        <v>999</v>
      </c>
      <c r="P1730" s="212">
        <f t="shared" si="727"/>
        <v>999</v>
      </c>
      <c r="Q1730" s="180"/>
      <c r="R1730" s="180"/>
      <c r="S1730" s="184">
        <v>16</v>
      </c>
      <c r="T1730" s="184">
        <v>25</v>
      </c>
      <c r="U1730" s="184">
        <f t="shared" si="728"/>
        <v>124</v>
      </c>
      <c r="V1730" s="204">
        <f t="shared" si="730"/>
        <v>165</v>
      </c>
    </row>
    <row r="1731" spans="1:22" ht="12">
      <c r="A1731" s="180" t="str">
        <f t="shared" si="721"/>
        <v>LW2713080Kolor</v>
      </c>
      <c r="B1731" s="203" t="s">
        <v>1738</v>
      </c>
      <c r="C1731" s="168" t="s">
        <v>2</v>
      </c>
      <c r="D1731" s="204">
        <v>130</v>
      </c>
      <c r="E1731" s="182">
        <v>80</v>
      </c>
      <c r="F1731" s="219" t="s">
        <v>3369</v>
      </c>
      <c r="G1731" s="206" t="str">
        <f t="shared" si="729"/>
        <v>53,74</v>
      </c>
      <c r="H1731" s="206" t="str">
        <f t="shared" si="722"/>
        <v>53,74</v>
      </c>
      <c r="I1731" s="206">
        <f t="shared" si="723"/>
        <v>56.74</v>
      </c>
      <c r="J1731" s="219" t="s">
        <v>3394</v>
      </c>
      <c r="K1731" s="207" t="str">
        <f t="shared" si="732"/>
        <v>910,07</v>
      </c>
      <c r="L1731" s="214">
        <f t="shared" si="733"/>
        <v>911</v>
      </c>
      <c r="M1731" s="209">
        <v>1</v>
      </c>
      <c r="N1731" s="210">
        <v>60</v>
      </c>
      <c r="O1731" s="211">
        <f t="shared" si="726"/>
        <v>971</v>
      </c>
      <c r="P1731" s="212">
        <f t="shared" si="727"/>
        <v>971</v>
      </c>
      <c r="Q1731" s="180"/>
      <c r="R1731" s="180"/>
      <c r="S1731" s="184">
        <v>16</v>
      </c>
      <c r="T1731" s="184">
        <v>25</v>
      </c>
      <c r="U1731" s="184">
        <f t="shared" si="728"/>
        <v>124</v>
      </c>
      <c r="V1731" s="204">
        <f t="shared" si="730"/>
        <v>165</v>
      </c>
    </row>
    <row r="1732" spans="1:22" ht="12">
      <c r="A1732" s="180" t="str">
        <f t="shared" si="721"/>
        <v>LW2813080Kolor</v>
      </c>
      <c r="B1732" s="203" t="s">
        <v>1739</v>
      </c>
      <c r="C1732" s="168" t="s">
        <v>2</v>
      </c>
      <c r="D1732" s="204">
        <v>130</v>
      </c>
      <c r="E1732" s="182">
        <v>80</v>
      </c>
      <c r="F1732" s="219" t="s">
        <v>69</v>
      </c>
      <c r="G1732" s="206" t="str">
        <f t="shared" si="729"/>
        <v>56,71</v>
      </c>
      <c r="H1732" s="206" t="str">
        <f t="shared" si="722"/>
        <v>56,71</v>
      </c>
      <c r="I1732" s="206">
        <f t="shared" si="723"/>
        <v>59.71</v>
      </c>
      <c r="J1732" s="219" t="s">
        <v>3395</v>
      </c>
      <c r="K1732" s="207" t="str">
        <f t="shared" si="732"/>
        <v>1056,23</v>
      </c>
      <c r="L1732" s="214">
        <f t="shared" si="733"/>
        <v>1057</v>
      </c>
      <c r="M1732" s="209">
        <v>1</v>
      </c>
      <c r="N1732" s="210">
        <v>60</v>
      </c>
      <c r="O1732" s="211">
        <f t="shared" si="726"/>
        <v>1117</v>
      </c>
      <c r="P1732" s="212">
        <f t="shared" si="727"/>
        <v>1117</v>
      </c>
      <c r="Q1732" s="180"/>
      <c r="R1732" s="180"/>
      <c r="S1732" s="184">
        <v>16</v>
      </c>
      <c r="T1732" s="184">
        <v>25</v>
      </c>
      <c r="U1732" s="184">
        <f t="shared" si="728"/>
        <v>124</v>
      </c>
      <c r="V1732" s="204">
        <f t="shared" si="730"/>
        <v>165</v>
      </c>
    </row>
    <row r="1733" spans="1:22" ht="12">
      <c r="A1733" s="180" t="str">
        <f t="shared" si="721"/>
        <v>LW2913080Kolor</v>
      </c>
      <c r="B1733" s="203" t="s">
        <v>1740</v>
      </c>
      <c r="C1733" s="168" t="s">
        <v>2</v>
      </c>
      <c r="D1733" s="204">
        <v>130</v>
      </c>
      <c r="E1733" s="182">
        <v>80</v>
      </c>
      <c r="F1733" s="219" t="s">
        <v>3370</v>
      </c>
      <c r="G1733" s="206" t="str">
        <f t="shared" si="729"/>
        <v>60,12</v>
      </c>
      <c r="H1733" s="206" t="str">
        <f t="shared" si="722"/>
        <v>60,12</v>
      </c>
      <c r="I1733" s="206">
        <f t="shared" si="723"/>
        <v>63.12</v>
      </c>
      <c r="J1733" s="219" t="s">
        <v>3396</v>
      </c>
      <c r="K1733" s="207" t="str">
        <f t="shared" si="732"/>
        <v>1000,96</v>
      </c>
      <c r="L1733" s="214">
        <f t="shared" si="733"/>
        <v>1001</v>
      </c>
      <c r="M1733" s="209">
        <v>1</v>
      </c>
      <c r="N1733" s="210">
        <v>60</v>
      </c>
      <c r="O1733" s="211">
        <f t="shared" si="726"/>
        <v>1061</v>
      </c>
      <c r="P1733" s="212">
        <f t="shared" si="727"/>
        <v>1061</v>
      </c>
      <c r="Q1733" s="180"/>
      <c r="R1733" s="180"/>
      <c r="S1733" s="184">
        <v>16</v>
      </c>
      <c r="T1733" s="184">
        <v>25</v>
      </c>
      <c r="U1733" s="184">
        <f t="shared" si="728"/>
        <v>124</v>
      </c>
      <c r="V1733" s="204">
        <f t="shared" si="730"/>
        <v>165</v>
      </c>
    </row>
    <row r="1734" spans="1:22" ht="12">
      <c r="A1734" s="180" t="str">
        <f t="shared" si="721"/>
        <v>LW3013080Kolor</v>
      </c>
      <c r="B1734" s="203" t="s">
        <v>1742</v>
      </c>
      <c r="C1734" s="168" t="s">
        <v>2</v>
      </c>
      <c r="D1734" s="204">
        <v>130</v>
      </c>
      <c r="E1734" s="182">
        <v>80</v>
      </c>
      <c r="F1734" s="219" t="s">
        <v>3371</v>
      </c>
      <c r="G1734" s="206" t="str">
        <f t="shared" si="729"/>
        <v>63,09</v>
      </c>
      <c r="H1734" s="206" t="str">
        <f t="shared" si="722"/>
        <v>63,09</v>
      </c>
      <c r="I1734" s="206">
        <f t="shared" si="723"/>
        <v>66.09</v>
      </c>
      <c r="J1734" s="219" t="s">
        <v>3397</v>
      </c>
      <c r="K1734" s="207" t="str">
        <f t="shared" si="732"/>
        <v>1188,73</v>
      </c>
      <c r="L1734" s="214">
        <f t="shared" si="733"/>
        <v>1189</v>
      </c>
      <c r="M1734" s="209">
        <v>1</v>
      </c>
      <c r="N1734" s="210">
        <v>60</v>
      </c>
      <c r="O1734" s="211">
        <f t="shared" si="726"/>
        <v>1249</v>
      </c>
      <c r="P1734" s="212">
        <f t="shared" si="727"/>
        <v>1249</v>
      </c>
      <c r="Q1734" s="180"/>
      <c r="R1734" s="180"/>
      <c r="S1734" s="184">
        <v>16</v>
      </c>
      <c r="T1734" s="184">
        <v>25</v>
      </c>
      <c r="U1734" s="184">
        <f t="shared" si="728"/>
        <v>124</v>
      </c>
      <c r="V1734" s="204">
        <f t="shared" si="730"/>
        <v>165</v>
      </c>
    </row>
    <row r="1735" spans="1:22" ht="12">
      <c r="A1735" s="180" t="str">
        <f t="shared" si="721"/>
        <v>LW3113080Kolor</v>
      </c>
      <c r="B1735" s="203" t="s">
        <v>1743</v>
      </c>
      <c r="C1735" s="168" t="s">
        <v>2</v>
      </c>
      <c r="D1735" s="204">
        <v>130</v>
      </c>
      <c r="E1735" s="182">
        <v>80</v>
      </c>
      <c r="F1735" s="219" t="s">
        <v>3372</v>
      </c>
      <c r="G1735" s="206" t="str">
        <f t="shared" si="729"/>
        <v>64,73</v>
      </c>
      <c r="H1735" s="206" t="str">
        <f t="shared" si="722"/>
        <v>64,73</v>
      </c>
      <c r="I1735" s="206">
        <f t="shared" si="723"/>
        <v>67.73</v>
      </c>
      <c r="J1735" s="219" t="s">
        <v>3398</v>
      </c>
      <c r="K1735" s="207" t="str">
        <f t="shared" si="732"/>
        <v>1156,33</v>
      </c>
      <c r="L1735" s="214">
        <f t="shared" si="733"/>
        <v>1157</v>
      </c>
      <c r="M1735" s="209">
        <v>1</v>
      </c>
      <c r="N1735" s="210">
        <v>60</v>
      </c>
      <c r="O1735" s="211">
        <f t="shared" si="726"/>
        <v>1217</v>
      </c>
      <c r="P1735" s="212">
        <f t="shared" si="727"/>
        <v>1217</v>
      </c>
      <c r="Q1735" s="180"/>
      <c r="R1735" s="180"/>
      <c r="S1735" s="184">
        <v>16</v>
      </c>
      <c r="T1735" s="184">
        <v>25</v>
      </c>
      <c r="U1735" s="184">
        <f t="shared" si="728"/>
        <v>124</v>
      </c>
      <c r="V1735" s="204">
        <f t="shared" si="730"/>
        <v>165</v>
      </c>
    </row>
    <row r="1736" spans="1:22" ht="12">
      <c r="A1736" s="180" t="str">
        <f t="shared" si="721"/>
        <v>LW3213080Kolor</v>
      </c>
      <c r="B1736" s="203" t="s">
        <v>1744</v>
      </c>
      <c r="C1736" s="168" t="s">
        <v>2</v>
      </c>
      <c r="D1736" s="204">
        <v>130</v>
      </c>
      <c r="E1736" s="182">
        <v>80</v>
      </c>
      <c r="F1736" s="219" t="s">
        <v>3373</v>
      </c>
      <c r="G1736" s="206" t="str">
        <f t="shared" si="729"/>
        <v>67,7</v>
      </c>
      <c r="H1736" s="206" t="str">
        <f t="shared" si="722"/>
        <v>67,7</v>
      </c>
      <c r="I1736" s="206">
        <f t="shared" si="723"/>
        <v>70.7</v>
      </c>
      <c r="J1736" s="219" t="s">
        <v>3399</v>
      </c>
      <c r="K1736" s="207" t="str">
        <f t="shared" si="732"/>
        <v>1305,87</v>
      </c>
      <c r="L1736" s="214">
        <f t="shared" si="733"/>
        <v>1306</v>
      </c>
      <c r="M1736" s="209">
        <v>1</v>
      </c>
      <c r="N1736" s="210">
        <v>60</v>
      </c>
      <c r="O1736" s="211">
        <f t="shared" si="726"/>
        <v>1366</v>
      </c>
      <c r="P1736" s="212">
        <f t="shared" si="727"/>
        <v>1366</v>
      </c>
      <c r="Q1736" s="180"/>
      <c r="R1736" s="180"/>
      <c r="S1736" s="184">
        <v>16</v>
      </c>
      <c r="T1736" s="184">
        <v>25</v>
      </c>
      <c r="U1736" s="184">
        <f t="shared" si="728"/>
        <v>124</v>
      </c>
      <c r="V1736" s="204">
        <f t="shared" si="730"/>
        <v>165</v>
      </c>
    </row>
    <row r="1737" spans="1:22" ht="12">
      <c r="A1737" s="180" t="str">
        <f t="shared" si="721"/>
        <v>LW3313080Kolor</v>
      </c>
      <c r="B1737" s="203" t="s">
        <v>1745</v>
      </c>
      <c r="C1737" s="168" t="s">
        <v>2</v>
      </c>
      <c r="D1737" s="204">
        <v>130</v>
      </c>
      <c r="E1737" s="182">
        <v>80</v>
      </c>
      <c r="F1737" s="219" t="s">
        <v>3374</v>
      </c>
      <c r="G1737" s="206" t="str">
        <f t="shared" si="729"/>
        <v>69,61</v>
      </c>
      <c r="H1737" s="206" t="str">
        <f t="shared" si="722"/>
        <v>69,61</v>
      </c>
      <c r="I1737" s="206">
        <f t="shared" si="723"/>
        <v>72.61</v>
      </c>
      <c r="J1737" s="219" t="s">
        <v>3400</v>
      </c>
      <c r="K1737" s="207" t="str">
        <f t="shared" si="732"/>
        <v>1147,05</v>
      </c>
      <c r="L1737" s="214">
        <f t="shared" si="733"/>
        <v>1148</v>
      </c>
      <c r="M1737" s="209">
        <v>1</v>
      </c>
      <c r="N1737" s="210">
        <v>60</v>
      </c>
      <c r="O1737" s="211">
        <f t="shared" si="726"/>
        <v>1208</v>
      </c>
      <c r="P1737" s="212">
        <f t="shared" si="727"/>
        <v>1208</v>
      </c>
      <c r="Q1737" s="180"/>
      <c r="R1737" s="180"/>
      <c r="S1737" s="184">
        <v>16</v>
      </c>
      <c r="T1737" s="184">
        <v>25</v>
      </c>
      <c r="U1737" s="184">
        <f t="shared" si="728"/>
        <v>124</v>
      </c>
      <c r="V1737" s="204">
        <f t="shared" si="730"/>
        <v>165</v>
      </c>
    </row>
    <row r="1738" spans="1:22" ht="12">
      <c r="A1738" s="180" t="str">
        <f t="shared" si="721"/>
        <v>LW3413080Kolor</v>
      </c>
      <c r="B1738" s="203" t="s">
        <v>1746</v>
      </c>
      <c r="C1738" s="168" t="s">
        <v>2</v>
      </c>
      <c r="D1738" s="204">
        <v>130</v>
      </c>
      <c r="E1738" s="182">
        <v>80</v>
      </c>
      <c r="F1738" s="219" t="s">
        <v>3375</v>
      </c>
      <c r="G1738" s="206" t="str">
        <f t="shared" si="729"/>
        <v>68,12</v>
      </c>
      <c r="H1738" s="206" t="str">
        <f t="shared" si="722"/>
        <v>68,12</v>
      </c>
      <c r="I1738" s="206">
        <f t="shared" si="723"/>
        <v>71.12</v>
      </c>
      <c r="J1738" s="219" t="s">
        <v>3401</v>
      </c>
      <c r="K1738" s="207" t="str">
        <f t="shared" si="732"/>
        <v>1312,90</v>
      </c>
      <c r="L1738" s="214">
        <f t="shared" si="733"/>
        <v>1313</v>
      </c>
      <c r="M1738" s="209">
        <v>1</v>
      </c>
      <c r="N1738" s="210">
        <v>60</v>
      </c>
      <c r="O1738" s="211">
        <f t="shared" si="726"/>
        <v>1373</v>
      </c>
      <c r="P1738" s="212">
        <f t="shared" si="727"/>
        <v>1373</v>
      </c>
      <c r="Q1738" s="180"/>
      <c r="R1738" s="180"/>
      <c r="S1738" s="184">
        <v>16</v>
      </c>
      <c r="T1738" s="184">
        <v>25</v>
      </c>
      <c r="U1738" s="184">
        <f t="shared" si="728"/>
        <v>124</v>
      </c>
      <c r="V1738" s="204">
        <f t="shared" si="730"/>
        <v>165</v>
      </c>
    </row>
    <row r="1739" spans="1:22" ht="12">
      <c r="A1739" s="180" t="str">
        <f t="shared" si="721"/>
        <v>LW3513080Kolor</v>
      </c>
      <c r="B1739" s="203" t="s">
        <v>1747</v>
      </c>
      <c r="C1739" s="168" t="s">
        <v>2</v>
      </c>
      <c r="D1739" s="204">
        <v>130</v>
      </c>
      <c r="E1739" s="182">
        <v>80</v>
      </c>
      <c r="F1739" s="219" t="s">
        <v>3376</v>
      </c>
      <c r="G1739" s="206" t="str">
        <f t="shared" si="729"/>
        <v>60,76</v>
      </c>
      <c r="H1739" s="206" t="str">
        <f t="shared" si="722"/>
        <v>60,76</v>
      </c>
      <c r="I1739" s="206">
        <f t="shared" si="723"/>
        <v>63.76</v>
      </c>
      <c r="J1739" s="219" t="s">
        <v>3402</v>
      </c>
      <c r="K1739" s="207" t="str">
        <f t="shared" si="732"/>
        <v>935,59</v>
      </c>
      <c r="L1739" s="214">
        <f t="shared" si="733"/>
        <v>936</v>
      </c>
      <c r="M1739" s="209">
        <v>1</v>
      </c>
      <c r="N1739" s="210">
        <v>60</v>
      </c>
      <c r="O1739" s="211">
        <f t="shared" si="726"/>
        <v>996</v>
      </c>
      <c r="P1739" s="212">
        <f t="shared" si="727"/>
        <v>996</v>
      </c>
      <c r="Q1739" s="180"/>
      <c r="R1739" s="180"/>
      <c r="S1739" s="184">
        <v>16</v>
      </c>
      <c r="T1739" s="184">
        <v>25</v>
      </c>
      <c r="U1739" s="184">
        <f t="shared" si="728"/>
        <v>124</v>
      </c>
      <c r="V1739" s="204">
        <f t="shared" si="730"/>
        <v>165</v>
      </c>
    </row>
    <row r="1740" spans="1:22" ht="12">
      <c r="A1740" s="180" t="str">
        <f t="shared" si="721"/>
        <v>LW3613080Kolor</v>
      </c>
      <c r="B1740" s="203" t="s">
        <v>1748</v>
      </c>
      <c r="C1740" s="168" t="s">
        <v>2</v>
      </c>
      <c r="D1740" s="204">
        <v>130</v>
      </c>
      <c r="E1740" s="182">
        <v>80</v>
      </c>
      <c r="F1740" s="219" t="s">
        <v>3377</v>
      </c>
      <c r="G1740" s="206" t="str">
        <f t="shared" si="729"/>
        <v>63,73</v>
      </c>
      <c r="H1740" s="206" t="str">
        <f t="shared" si="722"/>
        <v>63,73</v>
      </c>
      <c r="I1740" s="206">
        <f t="shared" si="723"/>
        <v>66.72999999999999</v>
      </c>
      <c r="J1740" s="219" t="s">
        <v>3403</v>
      </c>
      <c r="K1740" s="207" t="str">
        <f t="shared" si="732"/>
        <v>1085,14</v>
      </c>
      <c r="L1740" s="214">
        <f t="shared" si="733"/>
        <v>1086</v>
      </c>
      <c r="M1740" s="209">
        <v>1</v>
      </c>
      <c r="N1740" s="210">
        <v>60</v>
      </c>
      <c r="O1740" s="211">
        <f t="shared" si="726"/>
        <v>1146</v>
      </c>
      <c r="P1740" s="212">
        <f t="shared" si="727"/>
        <v>1146</v>
      </c>
      <c r="Q1740" s="180"/>
      <c r="R1740" s="180"/>
      <c r="S1740" s="184">
        <v>16</v>
      </c>
      <c r="T1740" s="184">
        <v>25</v>
      </c>
      <c r="U1740" s="184">
        <f t="shared" si="728"/>
        <v>124</v>
      </c>
      <c r="V1740" s="204">
        <f t="shared" si="730"/>
        <v>165</v>
      </c>
    </row>
    <row r="1741" spans="1:22" ht="12">
      <c r="A1741" s="180" t="str">
        <f t="shared" si="721"/>
        <v>LW3713080Kolor</v>
      </c>
      <c r="B1741" s="203" t="s">
        <v>1907</v>
      </c>
      <c r="C1741" s="168" t="s">
        <v>2</v>
      </c>
      <c r="D1741" s="204">
        <v>130</v>
      </c>
      <c r="E1741" s="182">
        <v>80</v>
      </c>
      <c r="F1741" s="219" t="s">
        <v>3065</v>
      </c>
      <c r="G1741" s="206" t="str">
        <f t="shared" si="729"/>
        <v>61,54</v>
      </c>
      <c r="H1741" s="206" t="str">
        <f t="shared" si="722"/>
        <v>61,54</v>
      </c>
      <c r="I1741" s="206">
        <f t="shared" si="723"/>
        <v>64.539999999999992</v>
      </c>
      <c r="J1741" s="219" t="s">
        <v>3404</v>
      </c>
      <c r="K1741" s="207" t="str">
        <f t="shared" si="732"/>
        <v>877,15</v>
      </c>
      <c r="L1741" s="214">
        <f t="shared" si="733"/>
        <v>878</v>
      </c>
      <c r="M1741" s="209">
        <v>1</v>
      </c>
      <c r="N1741" s="210">
        <v>60</v>
      </c>
      <c r="O1741" s="211">
        <f t="shared" si="726"/>
        <v>938</v>
      </c>
      <c r="P1741" s="212">
        <f t="shared" si="727"/>
        <v>938</v>
      </c>
      <c r="Q1741" s="180"/>
      <c r="R1741" s="180"/>
      <c r="S1741" s="184">
        <v>16</v>
      </c>
      <c r="T1741" s="184">
        <v>25</v>
      </c>
      <c r="U1741" s="184">
        <f t="shared" si="728"/>
        <v>124</v>
      </c>
      <c r="V1741" s="204">
        <f t="shared" si="730"/>
        <v>165</v>
      </c>
    </row>
    <row r="1742" spans="1:22" s="199" customFormat="1" ht="12">
      <c r="A1742" s="180" t="str">
        <f t="shared" si="721"/>
        <v>LW3813080Kolor</v>
      </c>
      <c r="B1742" s="203" t="s">
        <v>1978</v>
      </c>
      <c r="C1742" s="168" t="s">
        <v>2</v>
      </c>
      <c r="D1742" s="204">
        <v>130</v>
      </c>
      <c r="E1742" s="182">
        <v>80</v>
      </c>
      <c r="F1742" s="219" t="s">
        <v>3070</v>
      </c>
      <c r="G1742" s="206" t="str">
        <f t="shared" si="729"/>
        <v>61,16</v>
      </c>
      <c r="H1742" s="206" t="str">
        <f t="shared" si="722"/>
        <v>61,16</v>
      </c>
      <c r="I1742" s="206">
        <f t="shared" si="723"/>
        <v>64.16</v>
      </c>
      <c r="J1742" s="219" t="s">
        <v>3405</v>
      </c>
      <c r="K1742" s="207" t="str">
        <f t="shared" si="732"/>
        <v>1003,33</v>
      </c>
      <c r="L1742" s="214">
        <f t="shared" si="733"/>
        <v>1004</v>
      </c>
      <c r="M1742" s="209">
        <v>1</v>
      </c>
      <c r="N1742" s="210">
        <v>60</v>
      </c>
      <c r="O1742" s="211">
        <f t="shared" si="726"/>
        <v>1064</v>
      </c>
      <c r="P1742" s="212">
        <f t="shared" si="727"/>
        <v>1064</v>
      </c>
      <c r="Q1742" s="180"/>
      <c r="R1742" s="180"/>
      <c r="S1742" s="184">
        <v>16</v>
      </c>
      <c r="T1742" s="184">
        <v>25</v>
      </c>
      <c r="U1742" s="184">
        <f t="shared" si="728"/>
        <v>124</v>
      </c>
      <c r="V1742" s="204">
        <f t="shared" si="730"/>
        <v>165</v>
      </c>
    </row>
    <row r="1743" spans="1:22" ht="12">
      <c r="A1743" s="221" t="str">
        <f t="shared" ref="A1743:A1779" si="734">CONCATENATE(B1743,D1743,E1743,C1743)</f>
        <v>LW duble 1 13080Drewnopodobne</v>
      </c>
      <c r="B1743" s="203" t="s">
        <v>90</v>
      </c>
      <c r="C1743" s="168" t="s">
        <v>432</v>
      </c>
      <c r="D1743" s="204">
        <v>130</v>
      </c>
      <c r="E1743" s="182">
        <v>80</v>
      </c>
      <c r="F1743" s="219" t="s">
        <v>1839</v>
      </c>
      <c r="G1743" s="206" t="str">
        <f t="shared" ref="G1743:G1779" si="735">LEFT(F1743,FIND("kg",F1743)-2)</f>
        <v>62,1</v>
      </c>
      <c r="H1743" s="206" t="str">
        <f t="shared" ref="H1743:H1779" si="736">MID(G1743,1,5)</f>
        <v>62,1</v>
      </c>
      <c r="I1743" s="206">
        <f>H1743+3</f>
        <v>65.099999999999994</v>
      </c>
      <c r="J1743" s="215"/>
      <c r="K1743" s="207">
        <f t="shared" ref="K1743:K1779" si="737">L1669+(L1706-L1669)/2</f>
        <v>890</v>
      </c>
      <c r="L1743" s="214">
        <f t="shared" ref="L1743:L1779" si="738">ROUNDUP(K1743,0)</f>
        <v>890</v>
      </c>
      <c r="M1743" s="209">
        <v>1</v>
      </c>
      <c r="N1743" s="210">
        <v>60</v>
      </c>
      <c r="O1743" s="211">
        <f t="shared" ref="O1743:O1779" si="739">L1743*M1743+N1743</f>
        <v>950</v>
      </c>
      <c r="P1743" s="212">
        <f t="shared" ref="P1743:P1779" si="740">INT(O1743)</f>
        <v>950</v>
      </c>
      <c r="Q1743" s="180"/>
      <c r="R1743" s="180"/>
      <c r="S1743" s="184">
        <v>16</v>
      </c>
      <c r="T1743" s="184">
        <v>25</v>
      </c>
      <c r="U1743" s="184">
        <f t="shared" ref="U1743:U1779" si="741">IF(I1743&lt;=$AA$6,$AB$5,IF(I1743&lt;=$AA$16,$AB$7,IF(I1743&lt;=$AA$18,$AB$17,IF(I1743&lt;=$AA$20,AB$19,$AB$21))))</f>
        <v>124</v>
      </c>
      <c r="V1743" s="204">
        <f t="shared" ref="V1743:V1779" si="742">SUM(S1743:U1743)</f>
        <v>165</v>
      </c>
    </row>
    <row r="1744" spans="1:22" ht="12">
      <c r="A1744" s="180" t="str">
        <f t="shared" si="734"/>
        <v>LW duble 2 13080Drewnopodobne</v>
      </c>
      <c r="B1744" s="203" t="s">
        <v>91</v>
      </c>
      <c r="C1744" s="168" t="s">
        <v>432</v>
      </c>
      <c r="D1744" s="204">
        <v>130</v>
      </c>
      <c r="E1744" s="182">
        <v>80</v>
      </c>
      <c r="F1744" s="219" t="s">
        <v>1840</v>
      </c>
      <c r="G1744" s="206" t="str">
        <f t="shared" si="735"/>
        <v>55,63</v>
      </c>
      <c r="H1744" s="206" t="str">
        <f t="shared" si="736"/>
        <v>55,63</v>
      </c>
      <c r="I1744" s="206">
        <f t="shared" ref="I1744:I1779" si="743">H1744+3</f>
        <v>58.63</v>
      </c>
      <c r="J1744" s="216"/>
      <c r="K1744" s="207">
        <f t="shared" si="737"/>
        <v>959.5</v>
      </c>
      <c r="L1744" s="214">
        <f t="shared" si="738"/>
        <v>960</v>
      </c>
      <c r="M1744" s="209">
        <v>1</v>
      </c>
      <c r="N1744" s="210">
        <v>60</v>
      </c>
      <c r="O1744" s="211">
        <f t="shared" si="739"/>
        <v>1020</v>
      </c>
      <c r="P1744" s="212">
        <f t="shared" si="740"/>
        <v>1020</v>
      </c>
      <c r="Q1744" s="180"/>
      <c r="R1744" s="180"/>
      <c r="S1744" s="184">
        <v>16</v>
      </c>
      <c r="T1744" s="184">
        <v>25</v>
      </c>
      <c r="U1744" s="184">
        <f t="shared" si="741"/>
        <v>124</v>
      </c>
      <c r="V1744" s="204">
        <f t="shared" si="742"/>
        <v>165</v>
      </c>
    </row>
    <row r="1745" spans="1:22" ht="12">
      <c r="A1745" s="180" t="str">
        <f t="shared" si="734"/>
        <v>LW duble 313080Drewnopodobne</v>
      </c>
      <c r="B1745" s="203" t="s">
        <v>1750</v>
      </c>
      <c r="C1745" s="168" t="s">
        <v>432</v>
      </c>
      <c r="D1745" s="204">
        <v>130</v>
      </c>
      <c r="E1745" s="182">
        <v>80</v>
      </c>
      <c r="F1745" s="219" t="s">
        <v>1841</v>
      </c>
      <c r="G1745" s="206" t="str">
        <f t="shared" si="735"/>
        <v>66,72</v>
      </c>
      <c r="H1745" s="206" t="str">
        <f t="shared" si="736"/>
        <v>66,72</v>
      </c>
      <c r="I1745" s="206">
        <f t="shared" si="743"/>
        <v>69.72</v>
      </c>
      <c r="J1745" s="216"/>
      <c r="K1745" s="207">
        <f t="shared" si="737"/>
        <v>1212</v>
      </c>
      <c r="L1745" s="214">
        <f t="shared" si="738"/>
        <v>1212</v>
      </c>
      <c r="M1745" s="209">
        <v>1</v>
      </c>
      <c r="N1745" s="210">
        <v>60</v>
      </c>
      <c r="O1745" s="211">
        <f t="shared" si="739"/>
        <v>1272</v>
      </c>
      <c r="P1745" s="212">
        <f t="shared" si="740"/>
        <v>1272</v>
      </c>
      <c r="Q1745" s="180"/>
      <c r="R1745" s="180"/>
      <c r="S1745" s="184">
        <v>16</v>
      </c>
      <c r="T1745" s="184">
        <v>25</v>
      </c>
      <c r="U1745" s="184">
        <f t="shared" si="741"/>
        <v>124</v>
      </c>
      <c r="V1745" s="204">
        <f t="shared" si="742"/>
        <v>165</v>
      </c>
    </row>
    <row r="1746" spans="1:22" ht="12">
      <c r="A1746" s="180" t="str">
        <f t="shared" si="734"/>
        <v>LW1 13080Drewnopodobne</v>
      </c>
      <c r="B1746" s="203" t="s">
        <v>93</v>
      </c>
      <c r="C1746" s="168" t="s">
        <v>432</v>
      </c>
      <c r="D1746" s="204">
        <v>130</v>
      </c>
      <c r="E1746" s="182">
        <v>80</v>
      </c>
      <c r="F1746" s="219" t="s">
        <v>17</v>
      </c>
      <c r="G1746" s="206" t="str">
        <f t="shared" si="735"/>
        <v>45,88</v>
      </c>
      <c r="H1746" s="206" t="str">
        <f t="shared" si="736"/>
        <v>45,88</v>
      </c>
      <c r="I1746" s="206">
        <f t="shared" si="743"/>
        <v>48.88</v>
      </c>
      <c r="J1746" s="216"/>
      <c r="K1746" s="207">
        <f t="shared" si="737"/>
        <v>597.5</v>
      </c>
      <c r="L1746" s="214">
        <f t="shared" si="738"/>
        <v>598</v>
      </c>
      <c r="M1746" s="209">
        <v>1</v>
      </c>
      <c r="N1746" s="210">
        <v>60</v>
      </c>
      <c r="O1746" s="211">
        <f t="shared" si="739"/>
        <v>658</v>
      </c>
      <c r="P1746" s="212">
        <f t="shared" si="740"/>
        <v>658</v>
      </c>
      <c r="Q1746" s="180"/>
      <c r="R1746" s="180"/>
      <c r="S1746" s="184">
        <v>16</v>
      </c>
      <c r="T1746" s="184">
        <v>25</v>
      </c>
      <c r="U1746" s="184">
        <f t="shared" si="741"/>
        <v>79</v>
      </c>
      <c r="V1746" s="204">
        <f t="shared" si="742"/>
        <v>120</v>
      </c>
    </row>
    <row r="1747" spans="1:22" ht="12">
      <c r="A1747" s="180" t="str">
        <f t="shared" si="734"/>
        <v>LW2 13080Drewnopodobne</v>
      </c>
      <c r="B1747" s="203" t="s">
        <v>104</v>
      </c>
      <c r="C1747" s="168" t="s">
        <v>432</v>
      </c>
      <c r="D1747" s="204">
        <v>130</v>
      </c>
      <c r="E1747" s="182">
        <v>80</v>
      </c>
      <c r="F1747" s="219" t="s">
        <v>1842</v>
      </c>
      <c r="G1747" s="206" t="str">
        <f t="shared" si="735"/>
        <v>47,36</v>
      </c>
      <c r="H1747" s="206" t="str">
        <f t="shared" si="736"/>
        <v>47,36</v>
      </c>
      <c r="I1747" s="206">
        <f t="shared" si="743"/>
        <v>50.36</v>
      </c>
      <c r="J1747" s="216"/>
      <c r="K1747" s="207">
        <f t="shared" si="737"/>
        <v>646.5</v>
      </c>
      <c r="L1747" s="214">
        <f t="shared" si="738"/>
        <v>647</v>
      </c>
      <c r="M1747" s="209">
        <v>1</v>
      </c>
      <c r="N1747" s="210">
        <v>60</v>
      </c>
      <c r="O1747" s="211">
        <f t="shared" si="739"/>
        <v>707</v>
      </c>
      <c r="P1747" s="212">
        <f t="shared" si="740"/>
        <v>707</v>
      </c>
      <c r="Q1747" s="180"/>
      <c r="R1747" s="180"/>
      <c r="S1747" s="184">
        <v>16</v>
      </c>
      <c r="T1747" s="184">
        <v>25</v>
      </c>
      <c r="U1747" s="184">
        <f t="shared" si="741"/>
        <v>124</v>
      </c>
      <c r="V1747" s="204">
        <f t="shared" si="742"/>
        <v>165</v>
      </c>
    </row>
    <row r="1748" spans="1:22" ht="12">
      <c r="A1748" s="180" t="str">
        <f t="shared" si="734"/>
        <v>LW3 13080Drewnopodobne</v>
      </c>
      <c r="B1748" s="203" t="s">
        <v>106</v>
      </c>
      <c r="C1748" s="168" t="s">
        <v>432</v>
      </c>
      <c r="D1748" s="204">
        <v>130</v>
      </c>
      <c r="E1748" s="182">
        <v>80</v>
      </c>
      <c r="F1748" s="219" t="s">
        <v>1843</v>
      </c>
      <c r="G1748" s="206" t="str">
        <f t="shared" si="735"/>
        <v>50,57</v>
      </c>
      <c r="H1748" s="206" t="str">
        <f t="shared" si="736"/>
        <v>50,57</v>
      </c>
      <c r="I1748" s="206">
        <f t="shared" si="743"/>
        <v>53.57</v>
      </c>
      <c r="J1748" s="216"/>
      <c r="K1748" s="207">
        <f t="shared" si="737"/>
        <v>680.5</v>
      </c>
      <c r="L1748" s="214">
        <f t="shared" si="738"/>
        <v>681</v>
      </c>
      <c r="M1748" s="209">
        <v>1</v>
      </c>
      <c r="N1748" s="210">
        <v>60</v>
      </c>
      <c r="O1748" s="211">
        <f t="shared" si="739"/>
        <v>741</v>
      </c>
      <c r="P1748" s="212">
        <f t="shared" si="740"/>
        <v>741</v>
      </c>
      <c r="Q1748" s="180"/>
      <c r="R1748" s="180"/>
      <c r="S1748" s="184">
        <v>16</v>
      </c>
      <c r="T1748" s="184">
        <v>25</v>
      </c>
      <c r="U1748" s="184">
        <f t="shared" si="741"/>
        <v>124</v>
      </c>
      <c r="V1748" s="204">
        <f t="shared" si="742"/>
        <v>165</v>
      </c>
    </row>
    <row r="1749" spans="1:22" ht="12">
      <c r="A1749" s="180" t="str">
        <f t="shared" si="734"/>
        <v>LW4 13080Drewnopodobne</v>
      </c>
      <c r="B1749" s="203" t="s">
        <v>107</v>
      </c>
      <c r="C1749" s="168" t="s">
        <v>432</v>
      </c>
      <c r="D1749" s="204">
        <v>130</v>
      </c>
      <c r="E1749" s="182">
        <v>80</v>
      </c>
      <c r="F1749" s="219" t="s">
        <v>1844</v>
      </c>
      <c r="G1749" s="206" t="str">
        <f t="shared" si="735"/>
        <v>55,11</v>
      </c>
      <c r="H1749" s="206" t="str">
        <f t="shared" si="736"/>
        <v>55,11</v>
      </c>
      <c r="I1749" s="206">
        <f t="shared" si="743"/>
        <v>58.11</v>
      </c>
      <c r="J1749" s="216"/>
      <c r="K1749" s="207">
        <f t="shared" si="737"/>
        <v>766</v>
      </c>
      <c r="L1749" s="214">
        <f t="shared" si="738"/>
        <v>766</v>
      </c>
      <c r="M1749" s="209">
        <v>1</v>
      </c>
      <c r="N1749" s="210">
        <v>60</v>
      </c>
      <c r="O1749" s="211">
        <f t="shared" si="739"/>
        <v>826</v>
      </c>
      <c r="P1749" s="212">
        <f t="shared" si="740"/>
        <v>826</v>
      </c>
      <c r="Q1749" s="180"/>
      <c r="R1749" s="180"/>
      <c r="S1749" s="184">
        <v>16</v>
      </c>
      <c r="T1749" s="184">
        <v>25</v>
      </c>
      <c r="U1749" s="184">
        <f t="shared" si="741"/>
        <v>124</v>
      </c>
      <c r="V1749" s="204">
        <f t="shared" si="742"/>
        <v>165</v>
      </c>
    </row>
    <row r="1750" spans="1:22" ht="12">
      <c r="A1750" s="180" t="str">
        <f t="shared" si="734"/>
        <v>LW5 13080Drewnopodobne</v>
      </c>
      <c r="B1750" s="203" t="s">
        <v>108</v>
      </c>
      <c r="C1750" s="168" t="s">
        <v>432</v>
      </c>
      <c r="D1750" s="204">
        <v>130</v>
      </c>
      <c r="E1750" s="182">
        <v>80</v>
      </c>
      <c r="F1750" s="219" t="s">
        <v>1845</v>
      </c>
      <c r="G1750" s="206" t="str">
        <f t="shared" si="735"/>
        <v>55,74</v>
      </c>
      <c r="H1750" s="206" t="str">
        <f t="shared" si="736"/>
        <v>55,74</v>
      </c>
      <c r="I1750" s="206">
        <f t="shared" si="743"/>
        <v>58.74</v>
      </c>
      <c r="J1750" s="216"/>
      <c r="K1750" s="207">
        <f t="shared" si="737"/>
        <v>798</v>
      </c>
      <c r="L1750" s="214">
        <f t="shared" si="738"/>
        <v>798</v>
      </c>
      <c r="M1750" s="209">
        <v>1</v>
      </c>
      <c r="N1750" s="210">
        <v>60</v>
      </c>
      <c r="O1750" s="211">
        <f t="shared" si="739"/>
        <v>858</v>
      </c>
      <c r="P1750" s="212">
        <f t="shared" si="740"/>
        <v>858</v>
      </c>
      <c r="Q1750" s="180"/>
      <c r="R1750" s="180"/>
      <c r="S1750" s="184">
        <v>16</v>
      </c>
      <c r="T1750" s="184">
        <v>25</v>
      </c>
      <c r="U1750" s="184">
        <f t="shared" si="741"/>
        <v>124</v>
      </c>
      <c r="V1750" s="204">
        <f t="shared" si="742"/>
        <v>165</v>
      </c>
    </row>
    <row r="1751" spans="1:22" ht="12">
      <c r="A1751" s="180" t="str">
        <f t="shared" si="734"/>
        <v>LW6 13080Drewnopodobne</v>
      </c>
      <c r="B1751" s="203" t="s">
        <v>109</v>
      </c>
      <c r="C1751" s="168" t="s">
        <v>432</v>
      </c>
      <c r="D1751" s="204">
        <v>130</v>
      </c>
      <c r="E1751" s="182">
        <v>80</v>
      </c>
      <c r="F1751" s="219" t="s">
        <v>1846</v>
      </c>
      <c r="G1751" s="206" t="str">
        <f t="shared" si="735"/>
        <v>58,56</v>
      </c>
      <c r="H1751" s="206" t="str">
        <f t="shared" si="736"/>
        <v>58,56</v>
      </c>
      <c r="I1751" s="206">
        <f t="shared" si="743"/>
        <v>61.56</v>
      </c>
      <c r="J1751" s="216"/>
      <c r="K1751" s="207">
        <f t="shared" si="737"/>
        <v>863</v>
      </c>
      <c r="L1751" s="214">
        <f t="shared" si="738"/>
        <v>863</v>
      </c>
      <c r="M1751" s="209">
        <v>1</v>
      </c>
      <c r="N1751" s="210">
        <v>60</v>
      </c>
      <c r="O1751" s="211">
        <f t="shared" si="739"/>
        <v>923</v>
      </c>
      <c r="P1751" s="212">
        <f t="shared" si="740"/>
        <v>923</v>
      </c>
      <c r="Q1751" s="180"/>
      <c r="R1751" s="180"/>
      <c r="S1751" s="184">
        <v>16</v>
      </c>
      <c r="T1751" s="184">
        <v>25</v>
      </c>
      <c r="U1751" s="184">
        <f t="shared" si="741"/>
        <v>124</v>
      </c>
      <c r="V1751" s="204">
        <f t="shared" si="742"/>
        <v>165</v>
      </c>
    </row>
    <row r="1752" spans="1:22" ht="12">
      <c r="A1752" s="180" t="str">
        <f t="shared" si="734"/>
        <v>LW7 13080Drewnopodobne</v>
      </c>
      <c r="B1752" s="203" t="s">
        <v>110</v>
      </c>
      <c r="C1752" s="168" t="s">
        <v>432</v>
      </c>
      <c r="D1752" s="204">
        <v>130</v>
      </c>
      <c r="E1752" s="182">
        <v>80</v>
      </c>
      <c r="F1752" s="219" t="s">
        <v>1847</v>
      </c>
      <c r="G1752" s="206" t="str">
        <f t="shared" si="735"/>
        <v>53,96</v>
      </c>
      <c r="H1752" s="206" t="str">
        <f t="shared" si="736"/>
        <v>53,96</v>
      </c>
      <c r="I1752" s="206">
        <f t="shared" si="743"/>
        <v>56.96</v>
      </c>
      <c r="J1752" s="216"/>
      <c r="K1752" s="207">
        <f t="shared" si="737"/>
        <v>760</v>
      </c>
      <c r="L1752" s="214">
        <f t="shared" si="738"/>
        <v>760</v>
      </c>
      <c r="M1752" s="209">
        <v>1</v>
      </c>
      <c r="N1752" s="210">
        <v>60</v>
      </c>
      <c r="O1752" s="211">
        <f t="shared" si="739"/>
        <v>820</v>
      </c>
      <c r="P1752" s="212">
        <f t="shared" si="740"/>
        <v>820</v>
      </c>
      <c r="Q1752" s="180"/>
      <c r="R1752" s="180"/>
      <c r="S1752" s="184">
        <v>16</v>
      </c>
      <c r="T1752" s="184">
        <v>25</v>
      </c>
      <c r="U1752" s="184">
        <f t="shared" si="741"/>
        <v>124</v>
      </c>
      <c r="V1752" s="204">
        <f t="shared" si="742"/>
        <v>165</v>
      </c>
    </row>
    <row r="1753" spans="1:22" ht="12">
      <c r="A1753" s="180" t="str">
        <f t="shared" si="734"/>
        <v>LW8 13080Drewnopodobne</v>
      </c>
      <c r="B1753" s="203" t="s">
        <v>111</v>
      </c>
      <c r="C1753" s="168" t="s">
        <v>432</v>
      </c>
      <c r="D1753" s="204">
        <v>130</v>
      </c>
      <c r="E1753" s="182">
        <v>80</v>
      </c>
      <c r="F1753" s="219" t="s">
        <v>1848</v>
      </c>
      <c r="G1753" s="206" t="str">
        <f t="shared" si="735"/>
        <v>56,78</v>
      </c>
      <c r="H1753" s="206" t="str">
        <f t="shared" si="736"/>
        <v>56,78</v>
      </c>
      <c r="I1753" s="206">
        <f t="shared" si="743"/>
        <v>59.78</v>
      </c>
      <c r="J1753" s="216"/>
      <c r="K1753" s="207">
        <f t="shared" si="737"/>
        <v>825.5</v>
      </c>
      <c r="L1753" s="214">
        <f t="shared" si="738"/>
        <v>826</v>
      </c>
      <c r="M1753" s="209">
        <v>1</v>
      </c>
      <c r="N1753" s="210">
        <v>60</v>
      </c>
      <c r="O1753" s="211">
        <f t="shared" si="739"/>
        <v>886</v>
      </c>
      <c r="P1753" s="212">
        <f t="shared" si="740"/>
        <v>886</v>
      </c>
      <c r="Q1753" s="180"/>
      <c r="R1753" s="180"/>
      <c r="S1753" s="184">
        <v>16</v>
      </c>
      <c r="T1753" s="184">
        <v>25</v>
      </c>
      <c r="U1753" s="184">
        <f t="shared" si="741"/>
        <v>124</v>
      </c>
      <c r="V1753" s="204">
        <f t="shared" si="742"/>
        <v>165</v>
      </c>
    </row>
    <row r="1754" spans="1:22" ht="12">
      <c r="A1754" s="180" t="str">
        <f t="shared" si="734"/>
        <v>LW9 13080Drewnopodobne</v>
      </c>
      <c r="B1754" s="203" t="s">
        <v>112</v>
      </c>
      <c r="C1754" s="168" t="s">
        <v>432</v>
      </c>
      <c r="D1754" s="204">
        <v>130</v>
      </c>
      <c r="E1754" s="182">
        <v>80</v>
      </c>
      <c r="F1754" s="219" t="s">
        <v>1849</v>
      </c>
      <c r="G1754" s="206" t="str">
        <f t="shared" si="735"/>
        <v>55,48</v>
      </c>
      <c r="H1754" s="206" t="str">
        <f t="shared" si="736"/>
        <v>55,48</v>
      </c>
      <c r="I1754" s="206">
        <f t="shared" si="743"/>
        <v>58.48</v>
      </c>
      <c r="J1754" s="216"/>
      <c r="K1754" s="207">
        <f t="shared" si="737"/>
        <v>865</v>
      </c>
      <c r="L1754" s="214">
        <f t="shared" si="738"/>
        <v>865</v>
      </c>
      <c r="M1754" s="209">
        <v>1</v>
      </c>
      <c r="N1754" s="210">
        <v>60</v>
      </c>
      <c r="O1754" s="211">
        <f t="shared" si="739"/>
        <v>925</v>
      </c>
      <c r="P1754" s="212">
        <f t="shared" si="740"/>
        <v>925</v>
      </c>
      <c r="Q1754" s="180"/>
      <c r="R1754" s="180"/>
      <c r="S1754" s="184">
        <v>16</v>
      </c>
      <c r="T1754" s="184">
        <v>25</v>
      </c>
      <c r="U1754" s="184">
        <f t="shared" si="741"/>
        <v>124</v>
      </c>
      <c r="V1754" s="204">
        <f t="shared" si="742"/>
        <v>165</v>
      </c>
    </row>
    <row r="1755" spans="1:22" ht="12">
      <c r="A1755" s="180" t="str">
        <f t="shared" si="734"/>
        <v>LW10 13080Drewnopodobne</v>
      </c>
      <c r="B1755" s="203" t="s">
        <v>94</v>
      </c>
      <c r="C1755" s="168" t="s">
        <v>432</v>
      </c>
      <c r="D1755" s="204">
        <v>130</v>
      </c>
      <c r="E1755" s="182">
        <v>80</v>
      </c>
      <c r="F1755" s="219" t="s">
        <v>1850</v>
      </c>
      <c r="G1755" s="206" t="str">
        <f t="shared" si="735"/>
        <v>58,29</v>
      </c>
      <c r="H1755" s="206" t="str">
        <f t="shared" si="736"/>
        <v>58,29</v>
      </c>
      <c r="I1755" s="206">
        <f t="shared" si="743"/>
        <v>61.29</v>
      </c>
      <c r="J1755" s="216"/>
      <c r="K1755" s="207">
        <f t="shared" si="737"/>
        <v>929.5</v>
      </c>
      <c r="L1755" s="214">
        <f t="shared" si="738"/>
        <v>930</v>
      </c>
      <c r="M1755" s="209">
        <v>1</v>
      </c>
      <c r="N1755" s="210">
        <v>60</v>
      </c>
      <c r="O1755" s="211">
        <f t="shared" si="739"/>
        <v>990</v>
      </c>
      <c r="P1755" s="212">
        <f t="shared" si="740"/>
        <v>990</v>
      </c>
      <c r="Q1755" s="180"/>
      <c r="R1755" s="180"/>
      <c r="S1755" s="184">
        <v>16</v>
      </c>
      <c r="T1755" s="184">
        <v>25</v>
      </c>
      <c r="U1755" s="184">
        <f t="shared" si="741"/>
        <v>124</v>
      </c>
      <c r="V1755" s="204">
        <f t="shared" si="742"/>
        <v>165</v>
      </c>
    </row>
    <row r="1756" spans="1:22" ht="12">
      <c r="A1756" s="180" t="str">
        <f t="shared" si="734"/>
        <v>LW11 13080Drewnopodobne</v>
      </c>
      <c r="B1756" s="203" t="s">
        <v>95</v>
      </c>
      <c r="C1756" s="168" t="s">
        <v>432</v>
      </c>
      <c r="D1756" s="204">
        <v>130</v>
      </c>
      <c r="E1756" s="182">
        <v>80</v>
      </c>
      <c r="F1756" s="219" t="s">
        <v>1851</v>
      </c>
      <c r="G1756" s="206" t="str">
        <f t="shared" si="735"/>
        <v>61,53</v>
      </c>
      <c r="H1756" s="206" t="str">
        <f t="shared" si="736"/>
        <v>61,53</v>
      </c>
      <c r="I1756" s="206">
        <f t="shared" si="743"/>
        <v>64.53</v>
      </c>
      <c r="J1756" s="216"/>
      <c r="K1756" s="207">
        <f t="shared" si="737"/>
        <v>824</v>
      </c>
      <c r="L1756" s="214">
        <f t="shared" si="738"/>
        <v>824</v>
      </c>
      <c r="M1756" s="209">
        <v>1</v>
      </c>
      <c r="N1756" s="210">
        <v>60</v>
      </c>
      <c r="O1756" s="211">
        <f t="shared" si="739"/>
        <v>884</v>
      </c>
      <c r="P1756" s="212">
        <f t="shared" si="740"/>
        <v>884</v>
      </c>
      <c r="Q1756" s="180"/>
      <c r="R1756" s="180"/>
      <c r="S1756" s="184">
        <v>16</v>
      </c>
      <c r="T1756" s="184">
        <v>25</v>
      </c>
      <c r="U1756" s="184">
        <f t="shared" si="741"/>
        <v>124</v>
      </c>
      <c r="V1756" s="204">
        <f t="shared" si="742"/>
        <v>165</v>
      </c>
    </row>
    <row r="1757" spans="1:22" ht="12">
      <c r="A1757" s="180" t="str">
        <f t="shared" si="734"/>
        <v>LW12 13080Drewnopodobne</v>
      </c>
      <c r="B1757" s="203" t="s">
        <v>96</v>
      </c>
      <c r="C1757" s="168" t="s">
        <v>432</v>
      </c>
      <c r="D1757" s="204">
        <v>130</v>
      </c>
      <c r="E1757" s="182">
        <v>80</v>
      </c>
      <c r="F1757" s="219" t="s">
        <v>1852</v>
      </c>
      <c r="G1757" s="206" t="str">
        <f t="shared" si="735"/>
        <v>64,35</v>
      </c>
      <c r="H1757" s="206" t="str">
        <f t="shared" si="736"/>
        <v>64,35</v>
      </c>
      <c r="I1757" s="206">
        <f t="shared" si="743"/>
        <v>67.349999999999994</v>
      </c>
      <c r="J1757" s="216"/>
      <c r="K1757" s="207">
        <f t="shared" si="737"/>
        <v>927.5</v>
      </c>
      <c r="L1757" s="214">
        <f t="shared" si="738"/>
        <v>928</v>
      </c>
      <c r="M1757" s="209">
        <v>1</v>
      </c>
      <c r="N1757" s="210">
        <v>60</v>
      </c>
      <c r="O1757" s="211">
        <f t="shared" si="739"/>
        <v>988</v>
      </c>
      <c r="P1757" s="212">
        <f t="shared" si="740"/>
        <v>988</v>
      </c>
      <c r="Q1757" s="180"/>
      <c r="R1757" s="180"/>
      <c r="S1757" s="184">
        <v>16</v>
      </c>
      <c r="T1757" s="184">
        <v>25</v>
      </c>
      <c r="U1757" s="184">
        <f t="shared" si="741"/>
        <v>124</v>
      </c>
      <c r="V1757" s="204">
        <f t="shared" si="742"/>
        <v>165</v>
      </c>
    </row>
    <row r="1758" spans="1:22" ht="12">
      <c r="A1758" s="180" t="str">
        <f t="shared" si="734"/>
        <v>LW13 13080Drewnopodobne</v>
      </c>
      <c r="B1758" s="203" t="s">
        <v>97</v>
      </c>
      <c r="C1758" s="168" t="s">
        <v>432</v>
      </c>
      <c r="D1758" s="204">
        <v>130</v>
      </c>
      <c r="E1758" s="182">
        <v>80</v>
      </c>
      <c r="F1758" s="219" t="s">
        <v>1853</v>
      </c>
      <c r="G1758" s="206" t="str">
        <f t="shared" si="735"/>
        <v>62,31</v>
      </c>
      <c r="H1758" s="206" t="str">
        <f t="shared" si="736"/>
        <v>62,31</v>
      </c>
      <c r="I1758" s="206">
        <f t="shared" si="743"/>
        <v>65.31</v>
      </c>
      <c r="J1758" s="216"/>
      <c r="K1758" s="207">
        <f t="shared" si="737"/>
        <v>922</v>
      </c>
      <c r="L1758" s="214">
        <f t="shared" si="738"/>
        <v>922</v>
      </c>
      <c r="M1758" s="209">
        <v>1</v>
      </c>
      <c r="N1758" s="210">
        <v>60</v>
      </c>
      <c r="O1758" s="211">
        <f t="shared" si="739"/>
        <v>982</v>
      </c>
      <c r="P1758" s="212">
        <f t="shared" si="740"/>
        <v>982</v>
      </c>
      <c r="Q1758" s="180"/>
      <c r="R1758" s="180"/>
      <c r="S1758" s="184">
        <v>16</v>
      </c>
      <c r="T1758" s="184">
        <v>25</v>
      </c>
      <c r="U1758" s="184">
        <f t="shared" si="741"/>
        <v>124</v>
      </c>
      <c r="V1758" s="204">
        <f t="shared" si="742"/>
        <v>165</v>
      </c>
    </row>
    <row r="1759" spans="1:22" ht="12">
      <c r="A1759" s="180" t="str">
        <f t="shared" si="734"/>
        <v>LW14 13080Drewnopodobne</v>
      </c>
      <c r="B1759" s="203" t="s">
        <v>98</v>
      </c>
      <c r="C1759" s="168" t="s">
        <v>432</v>
      </c>
      <c r="D1759" s="204">
        <v>130</v>
      </c>
      <c r="E1759" s="182">
        <v>80</v>
      </c>
      <c r="F1759" s="219" t="s">
        <v>1854</v>
      </c>
      <c r="G1759" s="206" t="str">
        <f t="shared" si="735"/>
        <v>65,13</v>
      </c>
      <c r="H1759" s="206" t="str">
        <f t="shared" si="736"/>
        <v>65,13</v>
      </c>
      <c r="I1759" s="206">
        <f t="shared" si="743"/>
        <v>68.13</v>
      </c>
      <c r="J1759" s="216"/>
      <c r="K1759" s="207">
        <f t="shared" si="737"/>
        <v>1009</v>
      </c>
      <c r="L1759" s="214">
        <f t="shared" si="738"/>
        <v>1009</v>
      </c>
      <c r="M1759" s="209">
        <v>1</v>
      </c>
      <c r="N1759" s="210">
        <v>60</v>
      </c>
      <c r="O1759" s="211">
        <f t="shared" si="739"/>
        <v>1069</v>
      </c>
      <c r="P1759" s="212">
        <f t="shared" si="740"/>
        <v>1069</v>
      </c>
      <c r="Q1759" s="180"/>
      <c r="R1759" s="180"/>
      <c r="S1759" s="184">
        <v>16</v>
      </c>
      <c r="T1759" s="184">
        <v>25</v>
      </c>
      <c r="U1759" s="184">
        <f t="shared" si="741"/>
        <v>124</v>
      </c>
      <c r="V1759" s="204">
        <f t="shared" si="742"/>
        <v>165</v>
      </c>
    </row>
    <row r="1760" spans="1:22" ht="12">
      <c r="A1760" s="180" t="str">
        <f t="shared" si="734"/>
        <v>LW15 13080Drewnopodobne</v>
      </c>
      <c r="B1760" s="203" t="s">
        <v>99</v>
      </c>
      <c r="C1760" s="168" t="s">
        <v>432</v>
      </c>
      <c r="D1760" s="204">
        <v>130</v>
      </c>
      <c r="E1760" s="182">
        <v>80</v>
      </c>
      <c r="F1760" s="219" t="s">
        <v>1855</v>
      </c>
      <c r="G1760" s="206" t="str">
        <f t="shared" si="735"/>
        <v>60,77</v>
      </c>
      <c r="H1760" s="206" t="str">
        <f t="shared" si="736"/>
        <v>60,77</v>
      </c>
      <c r="I1760" s="206">
        <f t="shared" si="743"/>
        <v>63.77</v>
      </c>
      <c r="J1760" s="216"/>
      <c r="K1760" s="207">
        <f t="shared" si="737"/>
        <v>787</v>
      </c>
      <c r="L1760" s="214">
        <f t="shared" si="738"/>
        <v>787</v>
      </c>
      <c r="M1760" s="209">
        <v>1</v>
      </c>
      <c r="N1760" s="210">
        <v>60</v>
      </c>
      <c r="O1760" s="211">
        <f t="shared" si="739"/>
        <v>847</v>
      </c>
      <c r="P1760" s="212">
        <f t="shared" si="740"/>
        <v>847</v>
      </c>
      <c r="Q1760" s="180"/>
      <c r="R1760" s="180"/>
      <c r="S1760" s="184">
        <v>16</v>
      </c>
      <c r="T1760" s="184">
        <v>25</v>
      </c>
      <c r="U1760" s="184">
        <f t="shared" si="741"/>
        <v>124</v>
      </c>
      <c r="V1760" s="204">
        <f t="shared" si="742"/>
        <v>165</v>
      </c>
    </row>
    <row r="1761" spans="1:22" ht="12">
      <c r="A1761" s="180" t="str">
        <f t="shared" si="734"/>
        <v>LW16 13080Drewnopodobne</v>
      </c>
      <c r="B1761" s="203" t="s">
        <v>100</v>
      </c>
      <c r="C1761" s="168" t="s">
        <v>432</v>
      </c>
      <c r="D1761" s="204">
        <v>130</v>
      </c>
      <c r="E1761" s="182">
        <v>80</v>
      </c>
      <c r="F1761" s="219" t="s">
        <v>1856</v>
      </c>
      <c r="G1761" s="206" t="str">
        <f t="shared" si="735"/>
        <v>63,62</v>
      </c>
      <c r="H1761" s="206" t="str">
        <f t="shared" si="736"/>
        <v>63,62</v>
      </c>
      <c r="I1761" s="206">
        <f t="shared" si="743"/>
        <v>66.62</v>
      </c>
      <c r="J1761" s="216"/>
      <c r="K1761" s="207">
        <f t="shared" si="737"/>
        <v>920</v>
      </c>
      <c r="L1761" s="214">
        <f t="shared" si="738"/>
        <v>920</v>
      </c>
      <c r="M1761" s="209">
        <v>1</v>
      </c>
      <c r="N1761" s="210">
        <v>60</v>
      </c>
      <c r="O1761" s="211">
        <f t="shared" si="739"/>
        <v>980</v>
      </c>
      <c r="P1761" s="212">
        <f t="shared" si="740"/>
        <v>980</v>
      </c>
      <c r="Q1761" s="180"/>
      <c r="R1761" s="180"/>
      <c r="S1761" s="184">
        <v>16</v>
      </c>
      <c r="T1761" s="184">
        <v>25</v>
      </c>
      <c r="U1761" s="184">
        <f t="shared" si="741"/>
        <v>124</v>
      </c>
      <c r="V1761" s="204">
        <f t="shared" si="742"/>
        <v>165</v>
      </c>
    </row>
    <row r="1762" spans="1:22" ht="12">
      <c r="A1762" s="180" t="str">
        <f t="shared" si="734"/>
        <v>LW17 13080Drewnopodobne</v>
      </c>
      <c r="B1762" s="203" t="s">
        <v>101</v>
      </c>
      <c r="C1762" s="168" t="s">
        <v>432</v>
      </c>
      <c r="D1762" s="204">
        <v>130</v>
      </c>
      <c r="E1762" s="182">
        <v>80</v>
      </c>
      <c r="F1762" s="219" t="s">
        <v>1857</v>
      </c>
      <c r="G1762" s="206" t="str">
        <f t="shared" si="735"/>
        <v>62,13</v>
      </c>
      <c r="H1762" s="206" t="str">
        <f t="shared" si="736"/>
        <v>62,13</v>
      </c>
      <c r="I1762" s="206">
        <f t="shared" si="743"/>
        <v>65.13</v>
      </c>
      <c r="J1762" s="216"/>
      <c r="K1762" s="207">
        <f t="shared" si="737"/>
        <v>989.5</v>
      </c>
      <c r="L1762" s="214">
        <f t="shared" si="738"/>
        <v>990</v>
      </c>
      <c r="M1762" s="209">
        <v>1</v>
      </c>
      <c r="N1762" s="210">
        <v>60</v>
      </c>
      <c r="O1762" s="211">
        <f t="shared" si="739"/>
        <v>1050</v>
      </c>
      <c r="P1762" s="212">
        <f t="shared" si="740"/>
        <v>1050</v>
      </c>
      <c r="Q1762" s="180"/>
      <c r="R1762" s="180"/>
      <c r="S1762" s="184">
        <v>16</v>
      </c>
      <c r="T1762" s="184">
        <v>25</v>
      </c>
      <c r="U1762" s="184">
        <f t="shared" si="741"/>
        <v>124</v>
      </c>
      <c r="V1762" s="204">
        <f t="shared" si="742"/>
        <v>165</v>
      </c>
    </row>
    <row r="1763" spans="1:22" ht="12">
      <c r="A1763" s="180" t="str">
        <f t="shared" si="734"/>
        <v>LW18 13080Drewnopodobne</v>
      </c>
      <c r="B1763" s="203" t="s">
        <v>102</v>
      </c>
      <c r="C1763" s="168" t="s">
        <v>432</v>
      </c>
      <c r="D1763" s="204">
        <v>130</v>
      </c>
      <c r="E1763" s="182">
        <v>80</v>
      </c>
      <c r="F1763" s="219" t="s">
        <v>1858</v>
      </c>
      <c r="G1763" s="206" t="str">
        <f t="shared" si="735"/>
        <v>64,95</v>
      </c>
      <c r="H1763" s="206" t="str">
        <f t="shared" si="736"/>
        <v>64,95</v>
      </c>
      <c r="I1763" s="206">
        <f t="shared" si="743"/>
        <v>67.95</v>
      </c>
      <c r="J1763" s="216"/>
      <c r="K1763" s="207">
        <f t="shared" si="737"/>
        <v>1041.5</v>
      </c>
      <c r="L1763" s="214">
        <f t="shared" si="738"/>
        <v>1042</v>
      </c>
      <c r="M1763" s="209">
        <v>1</v>
      </c>
      <c r="N1763" s="210">
        <v>60</v>
      </c>
      <c r="O1763" s="211">
        <f t="shared" si="739"/>
        <v>1102</v>
      </c>
      <c r="P1763" s="212">
        <f t="shared" si="740"/>
        <v>1102</v>
      </c>
      <c r="Q1763" s="180"/>
      <c r="R1763" s="180"/>
      <c r="S1763" s="184">
        <v>16</v>
      </c>
      <c r="T1763" s="184">
        <v>25</v>
      </c>
      <c r="U1763" s="184">
        <f t="shared" si="741"/>
        <v>124</v>
      </c>
      <c r="V1763" s="204">
        <f t="shared" si="742"/>
        <v>165</v>
      </c>
    </row>
    <row r="1764" spans="1:22" ht="12">
      <c r="A1764" s="180" t="str">
        <f t="shared" si="734"/>
        <v>LW19 13080Drewnopodobne</v>
      </c>
      <c r="B1764" s="203" t="s">
        <v>103</v>
      </c>
      <c r="C1764" s="168" t="s">
        <v>432</v>
      </c>
      <c r="D1764" s="204">
        <v>130</v>
      </c>
      <c r="E1764" s="182">
        <v>80</v>
      </c>
      <c r="F1764" s="219" t="s">
        <v>1859</v>
      </c>
      <c r="G1764" s="206" t="str">
        <f t="shared" si="735"/>
        <v>60,63</v>
      </c>
      <c r="H1764" s="206" t="str">
        <f t="shared" si="736"/>
        <v>60,63</v>
      </c>
      <c r="I1764" s="206">
        <f t="shared" si="743"/>
        <v>63.63</v>
      </c>
      <c r="J1764" s="216"/>
      <c r="K1764" s="207">
        <f t="shared" si="737"/>
        <v>862.5</v>
      </c>
      <c r="L1764" s="214">
        <f t="shared" si="738"/>
        <v>863</v>
      </c>
      <c r="M1764" s="209">
        <v>1</v>
      </c>
      <c r="N1764" s="210">
        <v>60</v>
      </c>
      <c r="O1764" s="211">
        <f t="shared" si="739"/>
        <v>923</v>
      </c>
      <c r="P1764" s="212">
        <f t="shared" si="740"/>
        <v>923</v>
      </c>
      <c r="Q1764" s="180"/>
      <c r="R1764" s="180"/>
      <c r="S1764" s="184">
        <v>16</v>
      </c>
      <c r="T1764" s="184">
        <v>25</v>
      </c>
      <c r="U1764" s="184">
        <f t="shared" si="741"/>
        <v>124</v>
      </c>
      <c r="V1764" s="204">
        <f t="shared" si="742"/>
        <v>165</v>
      </c>
    </row>
    <row r="1765" spans="1:22" ht="12">
      <c r="A1765" s="180" t="str">
        <f t="shared" si="734"/>
        <v>LW20 13080Drewnopodobne</v>
      </c>
      <c r="B1765" s="203" t="s">
        <v>105</v>
      </c>
      <c r="C1765" s="168" t="s">
        <v>432</v>
      </c>
      <c r="D1765" s="204">
        <v>130</v>
      </c>
      <c r="E1765" s="182">
        <v>80</v>
      </c>
      <c r="F1765" s="219" t="s">
        <v>1860</v>
      </c>
      <c r="G1765" s="206" t="str">
        <f t="shared" si="735"/>
        <v>63,48</v>
      </c>
      <c r="H1765" s="206" t="str">
        <f t="shared" si="736"/>
        <v>63,48</v>
      </c>
      <c r="I1765" s="206">
        <f t="shared" si="743"/>
        <v>66.47999999999999</v>
      </c>
      <c r="J1765" s="216"/>
      <c r="K1765" s="207">
        <f t="shared" si="737"/>
        <v>950</v>
      </c>
      <c r="L1765" s="214">
        <f t="shared" si="738"/>
        <v>950</v>
      </c>
      <c r="M1765" s="209">
        <v>1</v>
      </c>
      <c r="N1765" s="210">
        <v>60</v>
      </c>
      <c r="O1765" s="211">
        <f t="shared" si="739"/>
        <v>1010</v>
      </c>
      <c r="P1765" s="212">
        <f t="shared" si="740"/>
        <v>1010</v>
      </c>
      <c r="Q1765" s="180"/>
      <c r="R1765" s="180"/>
      <c r="S1765" s="184">
        <v>16</v>
      </c>
      <c r="T1765" s="184">
        <v>25</v>
      </c>
      <c r="U1765" s="184">
        <f t="shared" si="741"/>
        <v>124</v>
      </c>
      <c r="V1765" s="204">
        <f t="shared" si="742"/>
        <v>165</v>
      </c>
    </row>
    <row r="1766" spans="1:22" ht="12">
      <c r="A1766" s="180" t="str">
        <f t="shared" si="734"/>
        <v>LW2513080Drewnopodobne</v>
      </c>
      <c r="B1766" s="217" t="s">
        <v>559</v>
      </c>
      <c r="C1766" s="168" t="s">
        <v>432</v>
      </c>
      <c r="D1766" s="204">
        <v>130</v>
      </c>
      <c r="E1766" s="182">
        <v>80</v>
      </c>
      <c r="F1766" s="219" t="s">
        <v>3367</v>
      </c>
      <c r="G1766" s="206" t="str">
        <f t="shared" si="735"/>
        <v>49,99</v>
      </c>
      <c r="H1766" s="206" t="str">
        <f t="shared" si="736"/>
        <v>49,99</v>
      </c>
      <c r="I1766" s="206">
        <f t="shared" si="743"/>
        <v>52.99</v>
      </c>
      <c r="J1766" s="216"/>
      <c r="K1766" s="207">
        <f t="shared" si="737"/>
        <v>759.5</v>
      </c>
      <c r="L1766" s="214">
        <f t="shared" si="738"/>
        <v>760</v>
      </c>
      <c r="M1766" s="209">
        <v>1</v>
      </c>
      <c r="N1766" s="210">
        <v>60</v>
      </c>
      <c r="O1766" s="211">
        <f t="shared" si="739"/>
        <v>820</v>
      </c>
      <c r="P1766" s="212">
        <f t="shared" si="740"/>
        <v>820</v>
      </c>
      <c r="Q1766" s="180"/>
      <c r="R1766" s="180"/>
      <c r="S1766" s="184">
        <v>16</v>
      </c>
      <c r="T1766" s="184">
        <v>25</v>
      </c>
      <c r="U1766" s="184">
        <f t="shared" si="741"/>
        <v>124</v>
      </c>
      <c r="V1766" s="204">
        <f t="shared" si="742"/>
        <v>165</v>
      </c>
    </row>
    <row r="1767" spans="1:22" ht="12">
      <c r="A1767" s="180" t="str">
        <f t="shared" si="734"/>
        <v>LW2613080Drewnopodobne</v>
      </c>
      <c r="B1767" s="217" t="s">
        <v>560</v>
      </c>
      <c r="C1767" s="168" t="s">
        <v>432</v>
      </c>
      <c r="D1767" s="204">
        <v>130</v>
      </c>
      <c r="E1767" s="182">
        <v>80</v>
      </c>
      <c r="F1767" s="219" t="s">
        <v>3368</v>
      </c>
      <c r="G1767" s="206" t="str">
        <f t="shared" si="735"/>
        <v>52,81</v>
      </c>
      <c r="H1767" s="206" t="str">
        <f t="shared" si="736"/>
        <v>52,81</v>
      </c>
      <c r="I1767" s="206">
        <f t="shared" si="743"/>
        <v>55.81</v>
      </c>
      <c r="J1767" s="216"/>
      <c r="K1767" s="207">
        <f t="shared" si="737"/>
        <v>882.5</v>
      </c>
      <c r="L1767" s="214">
        <f t="shared" si="738"/>
        <v>883</v>
      </c>
      <c r="M1767" s="209">
        <v>1</v>
      </c>
      <c r="N1767" s="210">
        <v>60</v>
      </c>
      <c r="O1767" s="211">
        <f t="shared" si="739"/>
        <v>943</v>
      </c>
      <c r="P1767" s="212">
        <f t="shared" si="740"/>
        <v>943</v>
      </c>
      <c r="Q1767" s="180"/>
      <c r="R1767" s="180"/>
      <c r="S1767" s="184">
        <v>16</v>
      </c>
      <c r="T1767" s="184">
        <v>25</v>
      </c>
      <c r="U1767" s="184">
        <f t="shared" si="741"/>
        <v>124</v>
      </c>
      <c r="V1767" s="204">
        <f t="shared" si="742"/>
        <v>165</v>
      </c>
    </row>
    <row r="1768" spans="1:22" ht="12">
      <c r="A1768" s="180" t="str">
        <f t="shared" si="734"/>
        <v>LW2713080Drewnopodobne</v>
      </c>
      <c r="B1768" s="217" t="s">
        <v>1738</v>
      </c>
      <c r="C1768" s="168" t="s">
        <v>432</v>
      </c>
      <c r="D1768" s="204">
        <v>130</v>
      </c>
      <c r="E1768" s="182">
        <v>80</v>
      </c>
      <c r="F1768" s="219" t="s">
        <v>3369</v>
      </c>
      <c r="G1768" s="206" t="str">
        <f t="shared" si="735"/>
        <v>53,74</v>
      </c>
      <c r="H1768" s="206" t="str">
        <f t="shared" si="736"/>
        <v>53,74</v>
      </c>
      <c r="I1768" s="206">
        <f t="shared" si="743"/>
        <v>56.74</v>
      </c>
      <c r="J1768" s="216"/>
      <c r="K1768" s="207">
        <f t="shared" si="737"/>
        <v>853</v>
      </c>
      <c r="L1768" s="214">
        <f t="shared" si="738"/>
        <v>853</v>
      </c>
      <c r="M1768" s="209">
        <v>1</v>
      </c>
      <c r="N1768" s="210">
        <v>60</v>
      </c>
      <c r="O1768" s="211">
        <f t="shared" si="739"/>
        <v>913</v>
      </c>
      <c r="P1768" s="212">
        <f t="shared" si="740"/>
        <v>913</v>
      </c>
      <c r="Q1768" s="180"/>
      <c r="R1768" s="180"/>
      <c r="S1768" s="184">
        <v>16</v>
      </c>
      <c r="T1768" s="184">
        <v>25</v>
      </c>
      <c r="U1768" s="184">
        <f t="shared" si="741"/>
        <v>124</v>
      </c>
      <c r="V1768" s="204">
        <f t="shared" si="742"/>
        <v>165</v>
      </c>
    </row>
    <row r="1769" spans="1:22" ht="12">
      <c r="A1769" s="180" t="str">
        <f t="shared" si="734"/>
        <v>LW2813080Drewnopodobne</v>
      </c>
      <c r="B1769" s="217" t="s">
        <v>1739</v>
      </c>
      <c r="C1769" s="168" t="s">
        <v>432</v>
      </c>
      <c r="D1769" s="204">
        <v>130</v>
      </c>
      <c r="E1769" s="182">
        <v>80</v>
      </c>
      <c r="F1769" s="219" t="s">
        <v>69</v>
      </c>
      <c r="G1769" s="206" t="str">
        <f t="shared" si="735"/>
        <v>56,71</v>
      </c>
      <c r="H1769" s="206" t="str">
        <f t="shared" si="736"/>
        <v>56,71</v>
      </c>
      <c r="I1769" s="206">
        <f t="shared" si="743"/>
        <v>59.71</v>
      </c>
      <c r="J1769" s="216"/>
      <c r="K1769" s="207">
        <f t="shared" si="737"/>
        <v>996.5</v>
      </c>
      <c r="L1769" s="214">
        <f t="shared" si="738"/>
        <v>997</v>
      </c>
      <c r="M1769" s="209">
        <v>1</v>
      </c>
      <c r="N1769" s="210">
        <v>60</v>
      </c>
      <c r="O1769" s="211">
        <f t="shared" si="739"/>
        <v>1057</v>
      </c>
      <c r="P1769" s="212">
        <f t="shared" si="740"/>
        <v>1057</v>
      </c>
      <c r="Q1769" s="180"/>
      <c r="R1769" s="180"/>
      <c r="S1769" s="184">
        <v>16</v>
      </c>
      <c r="T1769" s="184">
        <v>25</v>
      </c>
      <c r="U1769" s="184">
        <f t="shared" si="741"/>
        <v>124</v>
      </c>
      <c r="V1769" s="204">
        <f t="shared" si="742"/>
        <v>165</v>
      </c>
    </row>
    <row r="1770" spans="1:22" ht="12">
      <c r="A1770" s="180" t="str">
        <f t="shared" si="734"/>
        <v>LW2913080Drewnopodobne</v>
      </c>
      <c r="B1770" s="217" t="s">
        <v>1740</v>
      </c>
      <c r="C1770" s="168" t="s">
        <v>432</v>
      </c>
      <c r="D1770" s="204">
        <v>130</v>
      </c>
      <c r="E1770" s="182">
        <v>80</v>
      </c>
      <c r="F1770" s="219" t="s">
        <v>3370</v>
      </c>
      <c r="G1770" s="206" t="str">
        <f t="shared" si="735"/>
        <v>60,12</v>
      </c>
      <c r="H1770" s="206" t="str">
        <f t="shared" si="736"/>
        <v>60,12</v>
      </c>
      <c r="I1770" s="206">
        <f t="shared" si="743"/>
        <v>63.12</v>
      </c>
      <c r="J1770" s="216"/>
      <c r="K1770" s="207">
        <f t="shared" si="737"/>
        <v>937</v>
      </c>
      <c r="L1770" s="214">
        <f t="shared" si="738"/>
        <v>937</v>
      </c>
      <c r="M1770" s="209">
        <v>1</v>
      </c>
      <c r="N1770" s="210">
        <v>60</v>
      </c>
      <c r="O1770" s="211">
        <f t="shared" si="739"/>
        <v>997</v>
      </c>
      <c r="P1770" s="212">
        <f t="shared" si="740"/>
        <v>997</v>
      </c>
      <c r="Q1770" s="180"/>
      <c r="R1770" s="180"/>
      <c r="S1770" s="184">
        <v>16</v>
      </c>
      <c r="T1770" s="184">
        <v>25</v>
      </c>
      <c r="U1770" s="184">
        <f t="shared" si="741"/>
        <v>124</v>
      </c>
      <c r="V1770" s="204">
        <f t="shared" si="742"/>
        <v>165</v>
      </c>
    </row>
    <row r="1771" spans="1:22" ht="12">
      <c r="A1771" s="180" t="str">
        <f t="shared" si="734"/>
        <v>LW3013080Drewnopodobne</v>
      </c>
      <c r="B1771" s="217" t="s">
        <v>1742</v>
      </c>
      <c r="C1771" s="168" t="s">
        <v>432</v>
      </c>
      <c r="D1771" s="204">
        <v>130</v>
      </c>
      <c r="E1771" s="182">
        <v>80</v>
      </c>
      <c r="F1771" s="219" t="s">
        <v>3371</v>
      </c>
      <c r="G1771" s="206" t="str">
        <f t="shared" si="735"/>
        <v>63,09</v>
      </c>
      <c r="H1771" s="206" t="str">
        <f t="shared" si="736"/>
        <v>63,09</v>
      </c>
      <c r="I1771" s="206">
        <f t="shared" si="743"/>
        <v>66.09</v>
      </c>
      <c r="J1771" s="216"/>
      <c r="K1771" s="207">
        <f t="shared" si="737"/>
        <v>1122</v>
      </c>
      <c r="L1771" s="214">
        <f t="shared" si="738"/>
        <v>1122</v>
      </c>
      <c r="M1771" s="209">
        <v>1</v>
      </c>
      <c r="N1771" s="210">
        <v>60</v>
      </c>
      <c r="O1771" s="211">
        <f t="shared" si="739"/>
        <v>1182</v>
      </c>
      <c r="P1771" s="212">
        <f t="shared" si="740"/>
        <v>1182</v>
      </c>
      <c r="Q1771" s="180"/>
      <c r="R1771" s="180"/>
      <c r="S1771" s="184">
        <v>16</v>
      </c>
      <c r="T1771" s="184">
        <v>25</v>
      </c>
      <c r="U1771" s="184">
        <f t="shared" si="741"/>
        <v>124</v>
      </c>
      <c r="V1771" s="204">
        <f t="shared" si="742"/>
        <v>165</v>
      </c>
    </row>
    <row r="1772" spans="1:22" ht="13.5" customHeight="1">
      <c r="A1772" s="180" t="str">
        <f t="shared" si="734"/>
        <v>LW3113080Drewnopodobne</v>
      </c>
      <c r="B1772" s="217" t="s">
        <v>1743</v>
      </c>
      <c r="C1772" s="168" t="s">
        <v>432</v>
      </c>
      <c r="D1772" s="204">
        <v>130</v>
      </c>
      <c r="E1772" s="182">
        <v>80</v>
      </c>
      <c r="F1772" s="219" t="s">
        <v>3372</v>
      </c>
      <c r="G1772" s="206" t="str">
        <f t="shared" si="735"/>
        <v>64,73</v>
      </c>
      <c r="H1772" s="206" t="str">
        <f t="shared" si="736"/>
        <v>64,73</v>
      </c>
      <c r="I1772" s="206">
        <f t="shared" si="743"/>
        <v>67.73</v>
      </c>
      <c r="J1772" s="182"/>
      <c r="K1772" s="207">
        <f t="shared" si="737"/>
        <v>1087.5</v>
      </c>
      <c r="L1772" s="214">
        <f t="shared" si="738"/>
        <v>1088</v>
      </c>
      <c r="M1772" s="209">
        <v>1</v>
      </c>
      <c r="N1772" s="210">
        <v>60</v>
      </c>
      <c r="O1772" s="211">
        <f t="shared" si="739"/>
        <v>1148</v>
      </c>
      <c r="P1772" s="212">
        <f t="shared" si="740"/>
        <v>1148</v>
      </c>
      <c r="Q1772" s="180"/>
      <c r="R1772" s="180"/>
      <c r="S1772" s="184">
        <v>16</v>
      </c>
      <c r="T1772" s="184">
        <v>25</v>
      </c>
      <c r="U1772" s="184">
        <f t="shared" si="741"/>
        <v>124</v>
      </c>
      <c r="V1772" s="204">
        <f t="shared" si="742"/>
        <v>165</v>
      </c>
    </row>
    <row r="1773" spans="1:22" ht="12">
      <c r="A1773" s="180" t="str">
        <f t="shared" si="734"/>
        <v>LW3213080Drewnopodobne</v>
      </c>
      <c r="B1773" s="217" t="s">
        <v>1744</v>
      </c>
      <c r="C1773" s="168" t="s">
        <v>432</v>
      </c>
      <c r="D1773" s="204">
        <v>130</v>
      </c>
      <c r="E1773" s="182">
        <v>80</v>
      </c>
      <c r="F1773" s="219" t="s">
        <v>3373</v>
      </c>
      <c r="G1773" s="206" t="str">
        <f t="shared" si="735"/>
        <v>67,7</v>
      </c>
      <c r="H1773" s="206" t="str">
        <f t="shared" si="736"/>
        <v>67,7</v>
      </c>
      <c r="I1773" s="206">
        <f t="shared" si="743"/>
        <v>70.7</v>
      </c>
      <c r="J1773" s="216"/>
      <c r="K1773" s="207">
        <f t="shared" si="737"/>
        <v>1234</v>
      </c>
      <c r="L1773" s="214">
        <f t="shared" si="738"/>
        <v>1234</v>
      </c>
      <c r="M1773" s="209">
        <v>1</v>
      </c>
      <c r="N1773" s="210">
        <v>60</v>
      </c>
      <c r="O1773" s="211">
        <f t="shared" si="739"/>
        <v>1294</v>
      </c>
      <c r="P1773" s="212">
        <f t="shared" si="740"/>
        <v>1294</v>
      </c>
      <c r="Q1773" s="180"/>
      <c r="R1773" s="180"/>
      <c r="S1773" s="184">
        <v>16</v>
      </c>
      <c r="T1773" s="184">
        <v>25</v>
      </c>
      <c r="U1773" s="184">
        <f t="shared" si="741"/>
        <v>124</v>
      </c>
      <c r="V1773" s="204">
        <f t="shared" si="742"/>
        <v>165</v>
      </c>
    </row>
    <row r="1774" spans="1:22" ht="12">
      <c r="A1774" s="180" t="str">
        <f t="shared" si="734"/>
        <v>LW3313080Drewnopodobne</v>
      </c>
      <c r="B1774" s="217" t="s">
        <v>1745</v>
      </c>
      <c r="C1774" s="168" t="s">
        <v>432</v>
      </c>
      <c r="D1774" s="204">
        <v>130</v>
      </c>
      <c r="E1774" s="182">
        <v>80</v>
      </c>
      <c r="F1774" s="219" t="s">
        <v>3374</v>
      </c>
      <c r="G1774" s="206" t="str">
        <f t="shared" si="735"/>
        <v>69,61</v>
      </c>
      <c r="H1774" s="206" t="str">
        <f t="shared" si="736"/>
        <v>69,61</v>
      </c>
      <c r="I1774" s="206">
        <f t="shared" si="743"/>
        <v>72.61</v>
      </c>
      <c r="J1774" s="216"/>
      <c r="K1774" s="207">
        <f t="shared" si="737"/>
        <v>1073</v>
      </c>
      <c r="L1774" s="214">
        <f t="shared" si="738"/>
        <v>1073</v>
      </c>
      <c r="M1774" s="209">
        <v>1</v>
      </c>
      <c r="N1774" s="210">
        <v>60</v>
      </c>
      <c r="O1774" s="211">
        <f t="shared" si="739"/>
        <v>1133</v>
      </c>
      <c r="P1774" s="212">
        <f t="shared" si="740"/>
        <v>1133</v>
      </c>
      <c r="Q1774" s="180"/>
      <c r="R1774" s="180"/>
      <c r="S1774" s="184">
        <v>16</v>
      </c>
      <c r="T1774" s="184">
        <v>25</v>
      </c>
      <c r="U1774" s="184">
        <f t="shared" si="741"/>
        <v>124</v>
      </c>
      <c r="V1774" s="204">
        <f t="shared" si="742"/>
        <v>165</v>
      </c>
    </row>
    <row r="1775" spans="1:22" ht="12">
      <c r="A1775" s="180" t="str">
        <f t="shared" si="734"/>
        <v>LW3413080Drewnopodobne</v>
      </c>
      <c r="B1775" s="217" t="s">
        <v>1746</v>
      </c>
      <c r="C1775" s="168" t="s">
        <v>432</v>
      </c>
      <c r="D1775" s="204">
        <v>130</v>
      </c>
      <c r="E1775" s="182">
        <v>80</v>
      </c>
      <c r="F1775" s="219" t="s">
        <v>3375</v>
      </c>
      <c r="G1775" s="206" t="str">
        <f t="shared" si="735"/>
        <v>68,12</v>
      </c>
      <c r="H1775" s="206" t="str">
        <f t="shared" si="736"/>
        <v>68,12</v>
      </c>
      <c r="I1775" s="206">
        <f t="shared" si="743"/>
        <v>71.12</v>
      </c>
      <c r="J1775" s="216"/>
      <c r="K1775" s="207">
        <f t="shared" si="737"/>
        <v>1240.5</v>
      </c>
      <c r="L1775" s="214">
        <f t="shared" si="738"/>
        <v>1241</v>
      </c>
      <c r="M1775" s="209">
        <v>1</v>
      </c>
      <c r="N1775" s="210">
        <v>60</v>
      </c>
      <c r="O1775" s="211">
        <f t="shared" si="739"/>
        <v>1301</v>
      </c>
      <c r="P1775" s="212">
        <f t="shared" si="740"/>
        <v>1301</v>
      </c>
      <c r="Q1775" s="180"/>
      <c r="R1775" s="180"/>
      <c r="S1775" s="184">
        <v>16</v>
      </c>
      <c r="T1775" s="184">
        <v>25</v>
      </c>
      <c r="U1775" s="184">
        <f t="shared" si="741"/>
        <v>124</v>
      </c>
      <c r="V1775" s="204">
        <f t="shared" si="742"/>
        <v>165</v>
      </c>
    </row>
    <row r="1776" spans="1:22" ht="12">
      <c r="A1776" s="180" t="str">
        <f t="shared" si="734"/>
        <v>LW3513080Drewnopodobne</v>
      </c>
      <c r="B1776" s="217" t="s">
        <v>1747</v>
      </c>
      <c r="C1776" s="168" t="s">
        <v>432</v>
      </c>
      <c r="D1776" s="204">
        <v>130</v>
      </c>
      <c r="E1776" s="182">
        <v>80</v>
      </c>
      <c r="F1776" s="219" t="s">
        <v>3376</v>
      </c>
      <c r="G1776" s="206" t="str">
        <f t="shared" si="735"/>
        <v>60,76</v>
      </c>
      <c r="H1776" s="206" t="str">
        <f t="shared" si="736"/>
        <v>60,76</v>
      </c>
      <c r="I1776" s="206">
        <f t="shared" si="743"/>
        <v>63.76</v>
      </c>
      <c r="J1776" s="216"/>
      <c r="K1776" s="207">
        <f t="shared" si="737"/>
        <v>871</v>
      </c>
      <c r="L1776" s="214">
        <f t="shared" si="738"/>
        <v>871</v>
      </c>
      <c r="M1776" s="209">
        <v>1</v>
      </c>
      <c r="N1776" s="210">
        <v>60</v>
      </c>
      <c r="O1776" s="211">
        <f t="shared" si="739"/>
        <v>931</v>
      </c>
      <c r="P1776" s="212">
        <f t="shared" si="740"/>
        <v>931</v>
      </c>
      <c r="Q1776" s="180"/>
      <c r="R1776" s="180"/>
      <c r="S1776" s="184">
        <v>16</v>
      </c>
      <c r="T1776" s="184">
        <v>25</v>
      </c>
      <c r="U1776" s="184">
        <f t="shared" si="741"/>
        <v>124</v>
      </c>
      <c r="V1776" s="204">
        <f t="shared" si="742"/>
        <v>165</v>
      </c>
    </row>
    <row r="1777" spans="1:35" ht="12">
      <c r="A1777" s="180" t="str">
        <f t="shared" si="734"/>
        <v>LW3613080Drewnopodobne</v>
      </c>
      <c r="B1777" s="217" t="s">
        <v>1748</v>
      </c>
      <c r="C1777" s="168" t="s">
        <v>432</v>
      </c>
      <c r="D1777" s="204">
        <v>130</v>
      </c>
      <c r="E1777" s="182">
        <v>80</v>
      </c>
      <c r="F1777" s="219" t="s">
        <v>3377</v>
      </c>
      <c r="G1777" s="206" t="str">
        <f t="shared" si="735"/>
        <v>63,73</v>
      </c>
      <c r="H1777" s="206" t="str">
        <f t="shared" si="736"/>
        <v>63,73</v>
      </c>
      <c r="I1777" s="206">
        <f t="shared" si="743"/>
        <v>66.72999999999999</v>
      </c>
      <c r="J1777" s="216"/>
      <c r="K1777" s="207">
        <f t="shared" si="737"/>
        <v>1018</v>
      </c>
      <c r="L1777" s="214">
        <f t="shared" si="738"/>
        <v>1018</v>
      </c>
      <c r="M1777" s="209">
        <v>1</v>
      </c>
      <c r="N1777" s="210">
        <v>60</v>
      </c>
      <c r="O1777" s="211">
        <f t="shared" si="739"/>
        <v>1078</v>
      </c>
      <c r="P1777" s="212">
        <f t="shared" si="740"/>
        <v>1078</v>
      </c>
      <c r="Q1777" s="180"/>
      <c r="R1777" s="180"/>
      <c r="S1777" s="184">
        <v>16</v>
      </c>
      <c r="T1777" s="184">
        <v>25</v>
      </c>
      <c r="U1777" s="184">
        <f t="shared" si="741"/>
        <v>124</v>
      </c>
      <c r="V1777" s="204">
        <f t="shared" si="742"/>
        <v>165</v>
      </c>
    </row>
    <row r="1778" spans="1:35" ht="12">
      <c r="A1778" s="180" t="str">
        <f t="shared" si="734"/>
        <v>LW3713080Drewnopodobne</v>
      </c>
      <c r="B1778" s="217" t="s">
        <v>1907</v>
      </c>
      <c r="C1778" s="168" t="s">
        <v>432</v>
      </c>
      <c r="D1778" s="204">
        <v>130</v>
      </c>
      <c r="E1778" s="182">
        <v>80</v>
      </c>
      <c r="F1778" s="219" t="s">
        <v>3065</v>
      </c>
      <c r="G1778" s="206" t="str">
        <f t="shared" si="735"/>
        <v>61,54</v>
      </c>
      <c r="H1778" s="206" t="str">
        <f t="shared" si="736"/>
        <v>61,54</v>
      </c>
      <c r="I1778" s="206">
        <f t="shared" si="743"/>
        <v>64.539999999999992</v>
      </c>
      <c r="J1778" s="216"/>
      <c r="K1778" s="207">
        <f t="shared" si="737"/>
        <v>812</v>
      </c>
      <c r="L1778" s="214">
        <f t="shared" si="738"/>
        <v>812</v>
      </c>
      <c r="M1778" s="209">
        <v>1</v>
      </c>
      <c r="N1778" s="210">
        <v>60</v>
      </c>
      <c r="O1778" s="211">
        <f t="shared" si="739"/>
        <v>872</v>
      </c>
      <c r="P1778" s="212">
        <f t="shared" si="740"/>
        <v>872</v>
      </c>
      <c r="Q1778" s="180"/>
      <c r="R1778" s="180"/>
      <c r="S1778" s="184">
        <v>16</v>
      </c>
      <c r="T1778" s="184">
        <v>25</v>
      </c>
      <c r="U1778" s="184">
        <f t="shared" si="741"/>
        <v>124</v>
      </c>
      <c r="V1778" s="204">
        <f t="shared" si="742"/>
        <v>165</v>
      </c>
    </row>
    <row r="1779" spans="1:35" s="199" customFormat="1" ht="12">
      <c r="A1779" s="180" t="str">
        <f t="shared" si="734"/>
        <v>LW3813080Drewnopodobne</v>
      </c>
      <c r="B1779" s="217" t="s">
        <v>1978</v>
      </c>
      <c r="C1779" s="168" t="s">
        <v>432</v>
      </c>
      <c r="D1779" s="204">
        <v>130</v>
      </c>
      <c r="E1779" s="182">
        <v>80</v>
      </c>
      <c r="F1779" s="219" t="s">
        <v>3070</v>
      </c>
      <c r="G1779" s="206" t="str">
        <f t="shared" si="735"/>
        <v>61,16</v>
      </c>
      <c r="H1779" s="206" t="str">
        <f t="shared" si="736"/>
        <v>61,16</v>
      </c>
      <c r="I1779" s="206">
        <f t="shared" si="743"/>
        <v>64.16</v>
      </c>
      <c r="J1779" s="216"/>
      <c r="K1779" s="207">
        <f t="shared" si="737"/>
        <v>938.5</v>
      </c>
      <c r="L1779" s="214">
        <f t="shared" si="738"/>
        <v>939</v>
      </c>
      <c r="M1779" s="209">
        <v>1</v>
      </c>
      <c r="N1779" s="210">
        <v>60</v>
      </c>
      <c r="O1779" s="211">
        <f t="shared" si="739"/>
        <v>999</v>
      </c>
      <c r="P1779" s="212">
        <f t="shared" si="740"/>
        <v>999</v>
      </c>
      <c r="Q1779" s="180"/>
      <c r="R1779" s="180"/>
      <c r="S1779" s="184">
        <v>16</v>
      </c>
      <c r="T1779" s="184">
        <v>25</v>
      </c>
      <c r="U1779" s="184">
        <f t="shared" si="741"/>
        <v>124</v>
      </c>
      <c r="V1779" s="204">
        <f t="shared" si="742"/>
        <v>165</v>
      </c>
    </row>
    <row r="1780" spans="1:35" ht="12">
      <c r="A1780" s="221" t="str">
        <f t="shared" ref="A1780:A1816" si="744">CONCATENATE(B1780,D1780,E1780,C1780)</f>
        <v>LW duble 1 14050Podstawowy</v>
      </c>
      <c r="B1780" s="203" t="s">
        <v>90</v>
      </c>
      <c r="C1780" s="168" t="s">
        <v>431</v>
      </c>
      <c r="D1780" s="204">
        <v>140</v>
      </c>
      <c r="E1780" s="182">
        <v>50</v>
      </c>
      <c r="F1780" s="219" t="s">
        <v>3406</v>
      </c>
      <c r="G1780" s="206" t="str">
        <f t="shared" ref="G1780:G1816" si="745">LEFT(F1780,FIND("kg",F1780)-2)</f>
        <v>43,74</v>
      </c>
      <c r="H1780" s="206" t="str">
        <f t="shared" ref="H1780:H1816" si="746">MID(G1780,1,5)</f>
        <v>43,74</v>
      </c>
      <c r="I1780" s="206">
        <f t="shared" ref="I1780:I1816" si="747">H1780+3</f>
        <v>46.74</v>
      </c>
      <c r="J1780" s="219" t="s">
        <v>3468</v>
      </c>
      <c r="K1780" s="207" t="str">
        <f t="shared" ref="K1780:K1816" si="748">LEFT(J1780,FIND("zł",J1780)-2)</f>
        <v>704,96</v>
      </c>
      <c r="L1780" s="208">
        <f t="shared" ref="L1780:L1816" si="749">ROUNDUP(K1780,0)</f>
        <v>705</v>
      </c>
      <c r="M1780" s="209">
        <v>1.25</v>
      </c>
      <c r="N1780" s="210">
        <v>60</v>
      </c>
      <c r="O1780" s="211">
        <f t="shared" ref="O1780:O1816" si="750">L1780*M1780+N1780</f>
        <v>941.25</v>
      </c>
      <c r="P1780" s="212">
        <f>INT(O1780)</f>
        <v>941</v>
      </c>
      <c r="Q1780" s="180"/>
      <c r="R1780" s="180"/>
      <c r="S1780" s="184">
        <v>16</v>
      </c>
      <c r="T1780" s="184">
        <v>14</v>
      </c>
      <c r="U1780" s="184">
        <f t="shared" ref="U1780:U1816" si="751">IF(I1780&lt;=$AA$6,$AB$5,IF(I1780&lt;=$AA$16,$AB$7,IF(I1780&lt;=$AA$18,$AB$17,IF(I1780&lt;=$AA$20,AB$19,$AB$21))))</f>
        <v>79</v>
      </c>
      <c r="V1780" s="204">
        <f t="shared" ref="V1780:V1816" si="752">SUM(S1780:U1780)</f>
        <v>109</v>
      </c>
      <c r="Y1780" s="199"/>
      <c r="Z1780" s="199"/>
      <c r="AA1780" s="201"/>
      <c r="AB1780" s="202"/>
      <c r="AC1780" s="199"/>
      <c r="AD1780" s="202"/>
      <c r="AE1780" s="199"/>
      <c r="AF1780" s="199"/>
      <c r="AG1780" s="199"/>
      <c r="AH1780" s="199"/>
      <c r="AI1780" s="199"/>
    </row>
    <row r="1781" spans="1:35" ht="12">
      <c r="A1781" s="180" t="str">
        <f t="shared" si="744"/>
        <v>LW duble 214050Podstawowy</v>
      </c>
      <c r="B1781" s="203" t="s">
        <v>1749</v>
      </c>
      <c r="C1781" s="168" t="s">
        <v>431</v>
      </c>
      <c r="D1781" s="204">
        <v>140</v>
      </c>
      <c r="E1781" s="182">
        <v>50</v>
      </c>
      <c r="F1781" s="219" t="s">
        <v>3407</v>
      </c>
      <c r="G1781" s="206" t="str">
        <f t="shared" si="745"/>
        <v>41,85</v>
      </c>
      <c r="H1781" s="206" t="str">
        <f t="shared" si="746"/>
        <v>41,85</v>
      </c>
      <c r="I1781" s="206">
        <f t="shared" si="747"/>
        <v>44.85</v>
      </c>
      <c r="J1781" s="219" t="s">
        <v>3469</v>
      </c>
      <c r="K1781" s="207" t="str">
        <f t="shared" si="748"/>
        <v>800,33</v>
      </c>
      <c r="L1781" s="208">
        <f t="shared" si="749"/>
        <v>801</v>
      </c>
      <c r="M1781" s="209">
        <v>1</v>
      </c>
      <c r="N1781" s="210">
        <v>60</v>
      </c>
      <c r="O1781" s="211">
        <f t="shared" si="750"/>
        <v>861</v>
      </c>
      <c r="P1781" s="212">
        <f t="shared" ref="P1781:P1816" si="753">INT(O1781)</f>
        <v>861</v>
      </c>
      <c r="Q1781" s="180"/>
      <c r="R1781" s="180"/>
      <c r="S1781" s="184">
        <v>16</v>
      </c>
      <c r="T1781" s="184">
        <v>14</v>
      </c>
      <c r="U1781" s="184">
        <f t="shared" si="751"/>
        <v>79</v>
      </c>
      <c r="V1781" s="204">
        <f t="shared" si="752"/>
        <v>109</v>
      </c>
      <c r="Y1781" s="199"/>
      <c r="Z1781" s="199"/>
      <c r="AA1781" s="201"/>
      <c r="AB1781" s="202"/>
      <c r="AC1781" s="199"/>
      <c r="AD1781" s="199"/>
      <c r="AE1781" s="199"/>
      <c r="AF1781" s="199"/>
      <c r="AG1781" s="199"/>
      <c r="AH1781" s="199"/>
      <c r="AI1781" s="199"/>
    </row>
    <row r="1782" spans="1:35" ht="12">
      <c r="A1782" s="180" t="str">
        <f t="shared" si="744"/>
        <v>LW duble 314050Podstawowy</v>
      </c>
      <c r="B1782" s="203" t="s">
        <v>1750</v>
      </c>
      <c r="C1782" s="168" t="s">
        <v>431</v>
      </c>
      <c r="D1782" s="204">
        <v>140</v>
      </c>
      <c r="E1782" s="182">
        <v>50</v>
      </c>
      <c r="F1782" s="219" t="s">
        <v>3408</v>
      </c>
      <c r="G1782" s="206" t="str">
        <f t="shared" si="745"/>
        <v>48,79</v>
      </c>
      <c r="H1782" s="206" t="str">
        <f t="shared" si="746"/>
        <v>48,79</v>
      </c>
      <c r="I1782" s="206">
        <f t="shared" si="747"/>
        <v>51.79</v>
      </c>
      <c r="J1782" s="219" t="s">
        <v>3470</v>
      </c>
      <c r="K1782" s="207" t="str">
        <f t="shared" si="748"/>
        <v>1024,39</v>
      </c>
      <c r="L1782" s="208">
        <f t="shared" si="749"/>
        <v>1025</v>
      </c>
      <c r="M1782" s="209">
        <v>1</v>
      </c>
      <c r="N1782" s="210">
        <v>60</v>
      </c>
      <c r="O1782" s="211">
        <f t="shared" si="750"/>
        <v>1085</v>
      </c>
      <c r="P1782" s="212">
        <f t="shared" si="753"/>
        <v>1085</v>
      </c>
      <c r="Q1782" s="180"/>
      <c r="R1782" s="180"/>
      <c r="S1782" s="184">
        <v>16</v>
      </c>
      <c r="T1782" s="184">
        <v>25</v>
      </c>
      <c r="U1782" s="184">
        <f t="shared" si="751"/>
        <v>124</v>
      </c>
      <c r="V1782" s="204">
        <f t="shared" si="752"/>
        <v>165</v>
      </c>
      <c r="Y1782" s="199"/>
      <c r="Z1782" s="199"/>
      <c r="AA1782" s="201"/>
      <c r="AB1782" s="202"/>
      <c r="AC1782" s="199"/>
      <c r="AD1782" s="199"/>
      <c r="AE1782" s="199"/>
      <c r="AF1782" s="199"/>
      <c r="AG1782" s="199"/>
      <c r="AH1782" s="199"/>
      <c r="AI1782" s="199"/>
    </row>
    <row r="1783" spans="1:35" ht="12">
      <c r="A1783" s="180" t="str">
        <f t="shared" si="744"/>
        <v>LW1 14050Podstawowy</v>
      </c>
      <c r="B1783" s="203" t="s">
        <v>93</v>
      </c>
      <c r="C1783" s="168" t="s">
        <v>431</v>
      </c>
      <c r="D1783" s="204">
        <v>140</v>
      </c>
      <c r="E1783" s="182">
        <v>50</v>
      </c>
      <c r="F1783" s="219" t="s">
        <v>33</v>
      </c>
      <c r="G1783" s="206" t="str">
        <f t="shared" si="745"/>
        <v>31,25</v>
      </c>
      <c r="H1783" s="206" t="str">
        <f t="shared" si="746"/>
        <v>31,25</v>
      </c>
      <c r="I1783" s="206">
        <f t="shared" si="747"/>
        <v>34.25</v>
      </c>
      <c r="J1783" s="219" t="s">
        <v>3471</v>
      </c>
      <c r="K1783" s="207" t="str">
        <f t="shared" si="748"/>
        <v>448,70</v>
      </c>
      <c r="L1783" s="208">
        <f t="shared" si="749"/>
        <v>449</v>
      </c>
      <c r="M1783" s="209">
        <v>1</v>
      </c>
      <c r="N1783" s="210">
        <v>60</v>
      </c>
      <c r="O1783" s="211">
        <f t="shared" si="750"/>
        <v>509</v>
      </c>
      <c r="P1783" s="212">
        <f t="shared" si="753"/>
        <v>509</v>
      </c>
      <c r="Q1783" s="180"/>
      <c r="R1783" s="180"/>
      <c r="S1783" s="184">
        <v>16</v>
      </c>
      <c r="T1783" s="184">
        <v>25</v>
      </c>
      <c r="U1783" s="184">
        <f t="shared" si="751"/>
        <v>69</v>
      </c>
      <c r="V1783" s="204">
        <f t="shared" si="752"/>
        <v>110</v>
      </c>
      <c r="Y1783" s="199"/>
      <c r="Z1783" s="199"/>
      <c r="AA1783" s="201"/>
      <c r="AB1783" s="202"/>
      <c r="AC1783" s="199"/>
      <c r="AD1783" s="199"/>
      <c r="AE1783" s="199"/>
      <c r="AF1783" s="199"/>
      <c r="AG1783" s="199"/>
      <c r="AH1783" s="199"/>
      <c r="AI1783" s="199"/>
    </row>
    <row r="1784" spans="1:35" ht="12">
      <c r="A1784" s="180" t="str">
        <f t="shared" si="744"/>
        <v>LW2 14050Podstawowy</v>
      </c>
      <c r="B1784" s="203" t="s">
        <v>104</v>
      </c>
      <c r="C1784" s="168" t="s">
        <v>431</v>
      </c>
      <c r="D1784" s="204">
        <v>140</v>
      </c>
      <c r="E1784" s="182">
        <v>50</v>
      </c>
      <c r="F1784" s="219" t="s">
        <v>3409</v>
      </c>
      <c r="G1784" s="206" t="str">
        <f t="shared" si="745"/>
        <v>32,84</v>
      </c>
      <c r="H1784" s="206" t="str">
        <f t="shared" si="746"/>
        <v>32,84</v>
      </c>
      <c r="I1784" s="206">
        <f t="shared" si="747"/>
        <v>35.840000000000003</v>
      </c>
      <c r="J1784" s="219" t="s">
        <v>3472</v>
      </c>
      <c r="K1784" s="207" t="str">
        <f t="shared" si="748"/>
        <v>498,78</v>
      </c>
      <c r="L1784" s="208">
        <f t="shared" si="749"/>
        <v>499</v>
      </c>
      <c r="M1784" s="209">
        <v>1</v>
      </c>
      <c r="N1784" s="210">
        <v>60</v>
      </c>
      <c r="O1784" s="211">
        <f t="shared" si="750"/>
        <v>559</v>
      </c>
      <c r="P1784" s="212">
        <f t="shared" si="753"/>
        <v>559</v>
      </c>
      <c r="Q1784" s="180"/>
      <c r="R1784" s="180"/>
      <c r="S1784" s="184">
        <v>16</v>
      </c>
      <c r="T1784" s="184">
        <v>25</v>
      </c>
      <c r="U1784" s="184">
        <f t="shared" si="751"/>
        <v>69</v>
      </c>
      <c r="V1784" s="204">
        <f t="shared" si="752"/>
        <v>110</v>
      </c>
      <c r="Y1784" s="199"/>
      <c r="Z1784" s="199"/>
      <c r="AA1784" s="199"/>
      <c r="AB1784" s="199"/>
      <c r="AC1784" s="199"/>
      <c r="AD1784" s="199"/>
      <c r="AE1784" s="199"/>
      <c r="AF1784" s="199"/>
      <c r="AG1784" s="199"/>
      <c r="AH1784" s="199"/>
      <c r="AI1784" s="199"/>
    </row>
    <row r="1785" spans="1:35" ht="12">
      <c r="A1785" s="180" t="str">
        <f t="shared" si="744"/>
        <v>LW3 14050Podstawowy</v>
      </c>
      <c r="B1785" s="203" t="s">
        <v>106</v>
      </c>
      <c r="C1785" s="168" t="s">
        <v>431</v>
      </c>
      <c r="D1785" s="204">
        <v>140</v>
      </c>
      <c r="E1785" s="182">
        <v>50</v>
      </c>
      <c r="F1785" s="219" t="s">
        <v>3410</v>
      </c>
      <c r="G1785" s="206" t="str">
        <f t="shared" si="745"/>
        <v>32,29</v>
      </c>
      <c r="H1785" s="206" t="str">
        <f t="shared" si="746"/>
        <v>32,29</v>
      </c>
      <c r="I1785" s="206">
        <f t="shared" si="747"/>
        <v>35.29</v>
      </c>
      <c r="J1785" s="219" t="s">
        <v>3473</v>
      </c>
      <c r="K1785" s="207" t="str">
        <f t="shared" si="748"/>
        <v>507,59</v>
      </c>
      <c r="L1785" s="208">
        <f t="shared" si="749"/>
        <v>508</v>
      </c>
      <c r="M1785" s="209">
        <v>1.08</v>
      </c>
      <c r="N1785" s="210">
        <v>60</v>
      </c>
      <c r="O1785" s="211">
        <f t="shared" si="750"/>
        <v>608.64</v>
      </c>
      <c r="P1785" s="212">
        <f t="shared" si="753"/>
        <v>608</v>
      </c>
      <c r="Q1785" s="180"/>
      <c r="R1785" s="180"/>
      <c r="S1785" s="184">
        <v>16</v>
      </c>
      <c r="T1785" s="184">
        <v>25</v>
      </c>
      <c r="U1785" s="184">
        <f t="shared" si="751"/>
        <v>69</v>
      </c>
      <c r="V1785" s="204">
        <f t="shared" si="752"/>
        <v>110</v>
      </c>
      <c r="Y1785" s="199"/>
      <c r="Z1785" s="199"/>
      <c r="AA1785" s="199"/>
      <c r="AB1785" s="199"/>
      <c r="AC1785" s="199"/>
      <c r="AD1785" s="199"/>
      <c r="AE1785" s="199"/>
      <c r="AF1785" s="199"/>
      <c r="AG1785" s="199"/>
      <c r="AH1785" s="199"/>
      <c r="AI1785" s="199"/>
    </row>
    <row r="1786" spans="1:35" ht="12">
      <c r="A1786" s="180" t="str">
        <f t="shared" si="744"/>
        <v>LW4 14050Podstawowy</v>
      </c>
      <c r="B1786" s="203" t="s">
        <v>107</v>
      </c>
      <c r="C1786" s="168" t="s">
        <v>431</v>
      </c>
      <c r="D1786" s="204">
        <v>140</v>
      </c>
      <c r="E1786" s="182">
        <v>50</v>
      </c>
      <c r="F1786" s="219" t="s">
        <v>3411</v>
      </c>
      <c r="G1786" s="206" t="str">
        <f t="shared" si="745"/>
        <v>36,44</v>
      </c>
      <c r="H1786" s="206" t="str">
        <f t="shared" si="746"/>
        <v>36,44</v>
      </c>
      <c r="I1786" s="206">
        <f t="shared" si="747"/>
        <v>39.44</v>
      </c>
      <c r="J1786" s="219" t="s">
        <v>3474</v>
      </c>
      <c r="K1786" s="207" t="str">
        <f t="shared" si="748"/>
        <v>587,90</v>
      </c>
      <c r="L1786" s="208">
        <f t="shared" si="749"/>
        <v>588</v>
      </c>
      <c r="M1786" s="209">
        <v>1</v>
      </c>
      <c r="N1786" s="210">
        <v>60</v>
      </c>
      <c r="O1786" s="211">
        <f t="shared" si="750"/>
        <v>648</v>
      </c>
      <c r="P1786" s="212">
        <f t="shared" si="753"/>
        <v>648</v>
      </c>
      <c r="Q1786" s="180"/>
      <c r="R1786" s="180"/>
      <c r="S1786" s="184">
        <v>16</v>
      </c>
      <c r="T1786" s="184">
        <v>25</v>
      </c>
      <c r="U1786" s="184">
        <f t="shared" si="751"/>
        <v>69</v>
      </c>
      <c r="V1786" s="204">
        <f t="shared" si="752"/>
        <v>110</v>
      </c>
      <c r="Y1786" s="199"/>
      <c r="Z1786" s="199"/>
      <c r="AA1786" s="199"/>
      <c r="AB1786" s="199"/>
      <c r="AC1786" s="199"/>
      <c r="AD1786" s="199"/>
      <c r="AE1786" s="199"/>
      <c r="AF1786" s="199"/>
      <c r="AG1786" s="199"/>
      <c r="AH1786" s="199"/>
      <c r="AI1786" s="199"/>
    </row>
    <row r="1787" spans="1:35" ht="12">
      <c r="A1787" s="180" t="str">
        <f t="shared" si="744"/>
        <v>LW5 14050Podstawowy</v>
      </c>
      <c r="B1787" s="203" t="s">
        <v>108</v>
      </c>
      <c r="C1787" s="168" t="s">
        <v>431</v>
      </c>
      <c r="D1787" s="204">
        <v>140</v>
      </c>
      <c r="E1787" s="182">
        <v>50</v>
      </c>
      <c r="F1787" s="219" t="s">
        <v>3412</v>
      </c>
      <c r="G1787" s="206" t="str">
        <f t="shared" si="745"/>
        <v>36,7</v>
      </c>
      <c r="H1787" s="206" t="str">
        <f t="shared" si="746"/>
        <v>36,7</v>
      </c>
      <c r="I1787" s="206">
        <f t="shared" si="747"/>
        <v>39.700000000000003</v>
      </c>
      <c r="J1787" s="219" t="s">
        <v>3475</v>
      </c>
      <c r="K1787" s="207" t="str">
        <f t="shared" si="748"/>
        <v>616,23</v>
      </c>
      <c r="L1787" s="208">
        <f t="shared" si="749"/>
        <v>617</v>
      </c>
      <c r="M1787" s="209">
        <v>1</v>
      </c>
      <c r="N1787" s="210">
        <v>60</v>
      </c>
      <c r="O1787" s="211">
        <f t="shared" si="750"/>
        <v>677</v>
      </c>
      <c r="P1787" s="212">
        <f t="shared" si="753"/>
        <v>677</v>
      </c>
      <c r="Q1787" s="180"/>
      <c r="R1787" s="180"/>
      <c r="S1787" s="184">
        <v>16</v>
      </c>
      <c r="T1787" s="184">
        <v>25</v>
      </c>
      <c r="U1787" s="184">
        <f t="shared" si="751"/>
        <v>69</v>
      </c>
      <c r="V1787" s="204">
        <f t="shared" si="752"/>
        <v>110</v>
      </c>
      <c r="Y1787" s="199"/>
      <c r="Z1787" s="199"/>
      <c r="AA1787" s="199"/>
      <c r="AB1787" s="199"/>
      <c r="AC1787" s="199"/>
      <c r="AD1787" s="199"/>
      <c r="AE1787" s="199"/>
      <c r="AF1787" s="199"/>
      <c r="AG1787" s="199"/>
      <c r="AH1787" s="199"/>
      <c r="AI1787" s="199"/>
    </row>
    <row r="1788" spans="1:35" ht="12">
      <c r="A1788" s="180" t="str">
        <f t="shared" si="744"/>
        <v>LW6 14050Podstawowy</v>
      </c>
      <c r="B1788" s="203" t="s">
        <v>109</v>
      </c>
      <c r="C1788" s="168" t="s">
        <v>431</v>
      </c>
      <c r="D1788" s="204">
        <v>140</v>
      </c>
      <c r="E1788" s="182">
        <v>50</v>
      </c>
      <c r="F1788" s="219" t="s">
        <v>3413</v>
      </c>
      <c r="G1788" s="206" t="str">
        <f t="shared" si="745"/>
        <v>39,88</v>
      </c>
      <c r="H1788" s="206" t="str">
        <f t="shared" si="746"/>
        <v>39,88</v>
      </c>
      <c r="I1788" s="206">
        <f t="shared" si="747"/>
        <v>42.88</v>
      </c>
      <c r="J1788" s="219" t="s">
        <v>3476</v>
      </c>
      <c r="K1788" s="207" t="str">
        <f t="shared" si="748"/>
        <v>681,55</v>
      </c>
      <c r="L1788" s="208">
        <f t="shared" si="749"/>
        <v>682</v>
      </c>
      <c r="M1788" s="209">
        <v>1</v>
      </c>
      <c r="N1788" s="210">
        <v>60</v>
      </c>
      <c r="O1788" s="211">
        <f t="shared" si="750"/>
        <v>742</v>
      </c>
      <c r="P1788" s="212">
        <f t="shared" si="753"/>
        <v>742</v>
      </c>
      <c r="Q1788" s="180"/>
      <c r="R1788" s="180"/>
      <c r="S1788" s="184">
        <v>16</v>
      </c>
      <c r="T1788" s="184">
        <v>25</v>
      </c>
      <c r="U1788" s="184">
        <f t="shared" si="751"/>
        <v>79</v>
      </c>
      <c r="V1788" s="204">
        <f t="shared" si="752"/>
        <v>120</v>
      </c>
    </row>
    <row r="1789" spans="1:35" ht="12">
      <c r="A1789" s="180" t="str">
        <f t="shared" si="744"/>
        <v>LW7 14050Podstawowy</v>
      </c>
      <c r="B1789" s="203" t="s">
        <v>110</v>
      </c>
      <c r="C1789" s="168" t="s">
        <v>431</v>
      </c>
      <c r="D1789" s="204">
        <v>140</v>
      </c>
      <c r="E1789" s="182">
        <v>50</v>
      </c>
      <c r="F1789" s="219" t="s">
        <v>1912</v>
      </c>
      <c r="G1789" s="206" t="str">
        <f t="shared" si="745"/>
        <v>34,92</v>
      </c>
      <c r="H1789" s="206" t="str">
        <f t="shared" si="746"/>
        <v>34,92</v>
      </c>
      <c r="I1789" s="206">
        <f t="shared" si="747"/>
        <v>37.92</v>
      </c>
      <c r="J1789" s="219" t="s">
        <v>3477</v>
      </c>
      <c r="K1789" s="207" t="str">
        <f t="shared" si="748"/>
        <v>580,42</v>
      </c>
      <c r="L1789" s="208">
        <f t="shared" si="749"/>
        <v>581</v>
      </c>
      <c r="M1789" s="209">
        <v>1</v>
      </c>
      <c r="N1789" s="210">
        <v>60</v>
      </c>
      <c r="O1789" s="211">
        <f t="shared" si="750"/>
        <v>641</v>
      </c>
      <c r="P1789" s="212">
        <f t="shared" si="753"/>
        <v>641</v>
      </c>
      <c r="Q1789" s="180"/>
      <c r="R1789" s="180"/>
      <c r="S1789" s="184">
        <v>16</v>
      </c>
      <c r="T1789" s="184">
        <v>25</v>
      </c>
      <c r="U1789" s="184">
        <f t="shared" si="751"/>
        <v>69</v>
      </c>
      <c r="V1789" s="204">
        <f t="shared" si="752"/>
        <v>110</v>
      </c>
    </row>
    <row r="1790" spans="1:35" ht="12">
      <c r="A1790" s="180" t="str">
        <f t="shared" si="744"/>
        <v>LW8 14050Podstawowy</v>
      </c>
      <c r="B1790" s="203" t="s">
        <v>111</v>
      </c>
      <c r="C1790" s="168" t="s">
        <v>431</v>
      </c>
      <c r="D1790" s="204">
        <v>140</v>
      </c>
      <c r="E1790" s="182">
        <v>50</v>
      </c>
      <c r="F1790" s="219" t="s">
        <v>3414</v>
      </c>
      <c r="G1790" s="206" t="str">
        <f t="shared" si="745"/>
        <v>38,11</v>
      </c>
      <c r="H1790" s="206" t="str">
        <f t="shared" si="746"/>
        <v>38,11</v>
      </c>
      <c r="I1790" s="206">
        <f t="shared" si="747"/>
        <v>41.11</v>
      </c>
      <c r="J1790" s="219" t="s">
        <v>3478</v>
      </c>
      <c r="K1790" s="207" t="str">
        <f t="shared" si="748"/>
        <v>645,81</v>
      </c>
      <c r="L1790" s="208">
        <f t="shared" si="749"/>
        <v>646</v>
      </c>
      <c r="M1790" s="209">
        <v>1</v>
      </c>
      <c r="N1790" s="210">
        <v>60</v>
      </c>
      <c r="O1790" s="211">
        <f t="shared" si="750"/>
        <v>706</v>
      </c>
      <c r="P1790" s="212">
        <f t="shared" si="753"/>
        <v>706</v>
      </c>
      <c r="Q1790" s="180"/>
      <c r="R1790" s="180"/>
      <c r="S1790" s="184">
        <v>16</v>
      </c>
      <c r="T1790" s="184">
        <v>25</v>
      </c>
      <c r="U1790" s="184">
        <f t="shared" si="751"/>
        <v>79</v>
      </c>
      <c r="V1790" s="204">
        <f t="shared" si="752"/>
        <v>120</v>
      </c>
    </row>
    <row r="1791" spans="1:35" ht="12">
      <c r="A1791" s="180" t="str">
        <f t="shared" si="744"/>
        <v>LW9 14050Podstawowy</v>
      </c>
      <c r="B1791" s="203" t="s">
        <v>112</v>
      </c>
      <c r="C1791" s="168" t="s">
        <v>431</v>
      </c>
      <c r="D1791" s="204">
        <v>140</v>
      </c>
      <c r="E1791" s="182">
        <v>50</v>
      </c>
      <c r="F1791" s="219" t="s">
        <v>3415</v>
      </c>
      <c r="G1791" s="206" t="str">
        <f t="shared" si="745"/>
        <v>37,95</v>
      </c>
      <c r="H1791" s="206" t="str">
        <f t="shared" si="746"/>
        <v>37,95</v>
      </c>
      <c r="I1791" s="206">
        <f t="shared" si="747"/>
        <v>40.950000000000003</v>
      </c>
      <c r="J1791" s="219" t="s">
        <v>3479</v>
      </c>
      <c r="K1791" s="207" t="str">
        <f t="shared" si="748"/>
        <v>690,43</v>
      </c>
      <c r="L1791" s="208">
        <f t="shared" si="749"/>
        <v>691</v>
      </c>
      <c r="M1791" s="209">
        <v>1</v>
      </c>
      <c r="N1791" s="210">
        <v>60</v>
      </c>
      <c r="O1791" s="211">
        <f t="shared" si="750"/>
        <v>751</v>
      </c>
      <c r="P1791" s="212">
        <f t="shared" si="753"/>
        <v>751</v>
      </c>
      <c r="Q1791" s="180"/>
      <c r="R1791" s="180"/>
      <c r="S1791" s="184">
        <v>16</v>
      </c>
      <c r="T1791" s="184">
        <v>25</v>
      </c>
      <c r="U1791" s="184">
        <f t="shared" si="751"/>
        <v>79</v>
      </c>
      <c r="V1791" s="204">
        <f t="shared" si="752"/>
        <v>120</v>
      </c>
    </row>
    <row r="1792" spans="1:35" ht="12">
      <c r="A1792" s="180" t="str">
        <f t="shared" si="744"/>
        <v>LW10 14050Podstawowy</v>
      </c>
      <c r="B1792" s="203" t="s">
        <v>94</v>
      </c>
      <c r="C1792" s="168" t="s">
        <v>431</v>
      </c>
      <c r="D1792" s="204">
        <v>140</v>
      </c>
      <c r="E1792" s="182">
        <v>50</v>
      </c>
      <c r="F1792" s="219" t="s">
        <v>3416</v>
      </c>
      <c r="G1792" s="206" t="str">
        <f t="shared" si="745"/>
        <v>41,13</v>
      </c>
      <c r="H1792" s="206" t="str">
        <f t="shared" si="746"/>
        <v>41,13</v>
      </c>
      <c r="I1792" s="206">
        <f t="shared" si="747"/>
        <v>44.13</v>
      </c>
      <c r="J1792" s="219" t="s">
        <v>3480</v>
      </c>
      <c r="K1792" s="207" t="str">
        <f t="shared" si="748"/>
        <v>755,75</v>
      </c>
      <c r="L1792" s="208">
        <f t="shared" si="749"/>
        <v>756</v>
      </c>
      <c r="M1792" s="209">
        <v>1</v>
      </c>
      <c r="N1792" s="210">
        <v>60</v>
      </c>
      <c r="O1792" s="211">
        <f t="shared" si="750"/>
        <v>816</v>
      </c>
      <c r="P1792" s="212">
        <f t="shared" si="753"/>
        <v>816</v>
      </c>
      <c r="Q1792" s="180"/>
      <c r="R1792" s="180"/>
      <c r="S1792" s="184">
        <v>16</v>
      </c>
      <c r="T1792" s="184">
        <v>25</v>
      </c>
      <c r="U1792" s="184">
        <f t="shared" si="751"/>
        <v>79</v>
      </c>
      <c r="V1792" s="204">
        <f t="shared" si="752"/>
        <v>120</v>
      </c>
      <c r="AA1792" s="192"/>
      <c r="AB1792" s="191"/>
    </row>
    <row r="1793" spans="1:29" ht="12">
      <c r="A1793" s="180" t="str">
        <f t="shared" si="744"/>
        <v>LW11 14050Podstawowy</v>
      </c>
      <c r="B1793" s="203" t="s">
        <v>95</v>
      </c>
      <c r="C1793" s="168" t="s">
        <v>431</v>
      </c>
      <c r="D1793" s="204">
        <v>140</v>
      </c>
      <c r="E1793" s="182">
        <v>50</v>
      </c>
      <c r="F1793" s="219" t="s">
        <v>3146</v>
      </c>
      <c r="G1793" s="206" t="str">
        <f t="shared" si="745"/>
        <v>40,6</v>
      </c>
      <c r="H1793" s="206" t="str">
        <f t="shared" si="746"/>
        <v>40,6</v>
      </c>
      <c r="I1793" s="206">
        <f t="shared" si="747"/>
        <v>43.6</v>
      </c>
      <c r="J1793" s="219" t="s">
        <v>3481</v>
      </c>
      <c r="K1793" s="207" t="str">
        <f t="shared" si="748"/>
        <v>627,51</v>
      </c>
      <c r="L1793" s="208">
        <f t="shared" si="749"/>
        <v>628</v>
      </c>
      <c r="M1793" s="209">
        <v>1</v>
      </c>
      <c r="N1793" s="210">
        <v>60</v>
      </c>
      <c r="O1793" s="211">
        <f t="shared" si="750"/>
        <v>688</v>
      </c>
      <c r="P1793" s="212">
        <f t="shared" si="753"/>
        <v>688</v>
      </c>
      <c r="Q1793" s="180"/>
      <c r="R1793" s="180"/>
      <c r="S1793" s="184">
        <v>16</v>
      </c>
      <c r="T1793" s="184">
        <v>25</v>
      </c>
      <c r="U1793" s="184">
        <f t="shared" si="751"/>
        <v>79</v>
      </c>
      <c r="V1793" s="204">
        <f t="shared" si="752"/>
        <v>120</v>
      </c>
      <c r="AA1793" s="192"/>
      <c r="AB1793" s="202"/>
      <c r="AC1793" s="199"/>
    </row>
    <row r="1794" spans="1:29" ht="12">
      <c r="A1794" s="180" t="str">
        <f t="shared" si="744"/>
        <v>LW12 14050Podstawowy</v>
      </c>
      <c r="B1794" s="203" t="s">
        <v>96</v>
      </c>
      <c r="C1794" s="168" t="s">
        <v>431</v>
      </c>
      <c r="D1794" s="204">
        <v>140</v>
      </c>
      <c r="E1794" s="182">
        <v>50</v>
      </c>
      <c r="F1794" s="219" t="s">
        <v>3417</v>
      </c>
      <c r="G1794" s="206" t="str">
        <f t="shared" si="745"/>
        <v>43,78</v>
      </c>
      <c r="H1794" s="206" t="str">
        <f t="shared" si="746"/>
        <v>43,78</v>
      </c>
      <c r="I1794" s="206">
        <f t="shared" si="747"/>
        <v>46.78</v>
      </c>
      <c r="J1794" s="219" t="s">
        <v>3482</v>
      </c>
      <c r="K1794" s="207" t="str">
        <f t="shared" si="748"/>
        <v>731,04</v>
      </c>
      <c r="L1794" s="208">
        <f t="shared" si="749"/>
        <v>732</v>
      </c>
      <c r="M1794" s="209">
        <v>1</v>
      </c>
      <c r="N1794" s="210">
        <v>60</v>
      </c>
      <c r="O1794" s="211">
        <f t="shared" si="750"/>
        <v>792</v>
      </c>
      <c r="P1794" s="212">
        <f t="shared" si="753"/>
        <v>792</v>
      </c>
      <c r="Q1794" s="180"/>
      <c r="R1794" s="180"/>
      <c r="S1794" s="184">
        <v>16</v>
      </c>
      <c r="T1794" s="184">
        <v>25</v>
      </c>
      <c r="U1794" s="184">
        <f t="shared" si="751"/>
        <v>79</v>
      </c>
      <c r="V1794" s="204">
        <f t="shared" si="752"/>
        <v>120</v>
      </c>
      <c r="AA1794" s="192"/>
      <c r="AB1794" s="202"/>
      <c r="AC1794" s="199"/>
    </row>
    <row r="1795" spans="1:29" ht="12">
      <c r="A1795" s="180" t="str">
        <f t="shared" si="744"/>
        <v>LW13 14050Podstawowy</v>
      </c>
      <c r="B1795" s="203" t="s">
        <v>97</v>
      </c>
      <c r="C1795" s="168" t="s">
        <v>431</v>
      </c>
      <c r="D1795" s="204">
        <v>140</v>
      </c>
      <c r="E1795" s="182">
        <v>50</v>
      </c>
      <c r="F1795" s="219" t="s">
        <v>3418</v>
      </c>
      <c r="G1795" s="206" t="str">
        <f t="shared" si="745"/>
        <v>42,9</v>
      </c>
      <c r="H1795" s="206" t="str">
        <f t="shared" si="746"/>
        <v>42,9</v>
      </c>
      <c r="I1795" s="206">
        <f t="shared" si="747"/>
        <v>45.9</v>
      </c>
      <c r="J1795" s="219" t="s">
        <v>3483</v>
      </c>
      <c r="K1795" s="207" t="str">
        <f t="shared" si="748"/>
        <v>731,08</v>
      </c>
      <c r="L1795" s="208">
        <f t="shared" si="749"/>
        <v>732</v>
      </c>
      <c r="M1795" s="209">
        <v>1</v>
      </c>
      <c r="N1795" s="210">
        <v>60</v>
      </c>
      <c r="O1795" s="211">
        <f t="shared" si="750"/>
        <v>792</v>
      </c>
      <c r="P1795" s="212">
        <f t="shared" si="753"/>
        <v>792</v>
      </c>
      <c r="Q1795" s="180"/>
      <c r="R1795" s="180"/>
      <c r="S1795" s="184">
        <v>16</v>
      </c>
      <c r="T1795" s="184">
        <v>25</v>
      </c>
      <c r="U1795" s="184">
        <f t="shared" si="751"/>
        <v>79</v>
      </c>
      <c r="V1795" s="204">
        <f t="shared" si="752"/>
        <v>120</v>
      </c>
      <c r="AA1795" s="192"/>
      <c r="AB1795" s="202"/>
      <c r="AC1795" s="199"/>
    </row>
    <row r="1796" spans="1:29" ht="12">
      <c r="A1796" s="180" t="str">
        <f t="shared" si="744"/>
        <v>LW14 14050Podstawowy</v>
      </c>
      <c r="B1796" s="203" t="s">
        <v>98</v>
      </c>
      <c r="C1796" s="168" t="s">
        <v>431</v>
      </c>
      <c r="D1796" s="204">
        <v>140</v>
      </c>
      <c r="E1796" s="182">
        <v>50</v>
      </c>
      <c r="F1796" s="219" t="s">
        <v>3419</v>
      </c>
      <c r="G1796" s="206" t="str">
        <f t="shared" si="745"/>
        <v>46,08</v>
      </c>
      <c r="H1796" s="206" t="str">
        <f t="shared" si="746"/>
        <v>46,08</v>
      </c>
      <c r="I1796" s="206">
        <f t="shared" si="747"/>
        <v>49.08</v>
      </c>
      <c r="J1796" s="219" t="s">
        <v>3484</v>
      </c>
      <c r="K1796" s="207" t="str">
        <f t="shared" si="748"/>
        <v>818,78</v>
      </c>
      <c r="L1796" s="208">
        <f t="shared" si="749"/>
        <v>819</v>
      </c>
      <c r="M1796" s="209">
        <v>1</v>
      </c>
      <c r="N1796" s="210">
        <v>60</v>
      </c>
      <c r="O1796" s="211">
        <f t="shared" si="750"/>
        <v>879</v>
      </c>
      <c r="P1796" s="212">
        <f t="shared" si="753"/>
        <v>879</v>
      </c>
      <c r="Q1796" s="180"/>
      <c r="R1796" s="180"/>
      <c r="S1796" s="184">
        <v>16</v>
      </c>
      <c r="T1796" s="184">
        <v>25</v>
      </c>
      <c r="U1796" s="184">
        <f t="shared" si="751"/>
        <v>79</v>
      </c>
      <c r="V1796" s="204">
        <f t="shared" si="752"/>
        <v>120</v>
      </c>
      <c r="AA1796" s="192"/>
      <c r="AB1796" s="202"/>
      <c r="AC1796" s="199"/>
    </row>
    <row r="1797" spans="1:29" ht="12">
      <c r="A1797" s="180" t="str">
        <f t="shared" si="744"/>
        <v>LW15 14050Podstawowy</v>
      </c>
      <c r="B1797" s="203" t="s">
        <v>99</v>
      </c>
      <c r="C1797" s="168" t="s">
        <v>431</v>
      </c>
      <c r="D1797" s="204">
        <v>140</v>
      </c>
      <c r="E1797" s="182">
        <v>50</v>
      </c>
      <c r="F1797" s="219" t="s">
        <v>3420</v>
      </c>
      <c r="G1797" s="206" t="str">
        <f t="shared" si="745"/>
        <v>39,85</v>
      </c>
      <c r="H1797" s="206" t="str">
        <f t="shared" si="746"/>
        <v>39,85</v>
      </c>
      <c r="I1797" s="206">
        <f t="shared" si="747"/>
        <v>42.85</v>
      </c>
      <c r="J1797" s="219" t="s">
        <v>3485</v>
      </c>
      <c r="K1797" s="207" t="str">
        <f t="shared" si="748"/>
        <v>590,99</v>
      </c>
      <c r="L1797" s="208">
        <f t="shared" si="749"/>
        <v>591</v>
      </c>
      <c r="M1797" s="209">
        <v>1</v>
      </c>
      <c r="N1797" s="210">
        <v>60</v>
      </c>
      <c r="O1797" s="211">
        <f t="shared" si="750"/>
        <v>651</v>
      </c>
      <c r="P1797" s="212">
        <f t="shared" si="753"/>
        <v>651</v>
      </c>
      <c r="Q1797" s="180"/>
      <c r="R1797" s="180"/>
      <c r="S1797" s="184">
        <v>16</v>
      </c>
      <c r="T1797" s="184">
        <v>25</v>
      </c>
      <c r="U1797" s="184">
        <f t="shared" si="751"/>
        <v>79</v>
      </c>
      <c r="V1797" s="204">
        <f t="shared" si="752"/>
        <v>120</v>
      </c>
      <c r="AA1797" s="192"/>
      <c r="AB1797" s="202"/>
      <c r="AC1797" s="199"/>
    </row>
    <row r="1798" spans="1:29" ht="12">
      <c r="A1798" s="180" t="str">
        <f t="shared" si="744"/>
        <v>LW16 14050Podstawowy</v>
      </c>
      <c r="B1798" s="203" t="s">
        <v>100</v>
      </c>
      <c r="C1798" s="168" t="s">
        <v>431</v>
      </c>
      <c r="D1798" s="204">
        <v>140</v>
      </c>
      <c r="E1798" s="182">
        <v>50</v>
      </c>
      <c r="F1798" s="219" t="s">
        <v>3421</v>
      </c>
      <c r="G1798" s="206" t="str">
        <f t="shared" si="745"/>
        <v>43,06</v>
      </c>
      <c r="H1798" s="206" t="str">
        <f t="shared" si="746"/>
        <v>43,06</v>
      </c>
      <c r="I1798" s="206">
        <f t="shared" si="747"/>
        <v>46.06</v>
      </c>
      <c r="J1798" s="219" t="s">
        <v>3486</v>
      </c>
      <c r="K1798" s="207" t="str">
        <f t="shared" si="748"/>
        <v>724,73</v>
      </c>
      <c r="L1798" s="208">
        <f t="shared" si="749"/>
        <v>725</v>
      </c>
      <c r="M1798" s="209">
        <v>1</v>
      </c>
      <c r="N1798" s="210">
        <v>60</v>
      </c>
      <c r="O1798" s="211">
        <f t="shared" si="750"/>
        <v>785</v>
      </c>
      <c r="P1798" s="212">
        <f t="shared" si="753"/>
        <v>785</v>
      </c>
      <c r="Q1798" s="180"/>
      <c r="R1798" s="180"/>
      <c r="S1798" s="184">
        <v>16</v>
      </c>
      <c r="T1798" s="184">
        <v>25</v>
      </c>
      <c r="U1798" s="184">
        <f t="shared" si="751"/>
        <v>79</v>
      </c>
      <c r="V1798" s="204">
        <f t="shared" si="752"/>
        <v>120</v>
      </c>
      <c r="AB1798" s="199"/>
      <c r="AC1798" s="199"/>
    </row>
    <row r="1799" spans="1:29" ht="12">
      <c r="A1799" s="180" t="str">
        <f t="shared" si="744"/>
        <v>LW17 14050Podstawowy</v>
      </c>
      <c r="B1799" s="203" t="s">
        <v>101</v>
      </c>
      <c r="C1799" s="168" t="s">
        <v>431</v>
      </c>
      <c r="D1799" s="204">
        <v>140</v>
      </c>
      <c r="E1799" s="182">
        <v>50</v>
      </c>
      <c r="F1799" s="219" t="s">
        <v>2456</v>
      </c>
      <c r="G1799" s="206" t="str">
        <f t="shared" si="745"/>
        <v>44,23</v>
      </c>
      <c r="H1799" s="206" t="str">
        <f t="shared" si="746"/>
        <v>44,23</v>
      </c>
      <c r="I1799" s="206">
        <f t="shared" si="747"/>
        <v>47.23</v>
      </c>
      <c r="J1799" s="219" t="s">
        <v>3487</v>
      </c>
      <c r="K1799" s="207" t="str">
        <f t="shared" si="748"/>
        <v>805,92</v>
      </c>
      <c r="L1799" s="208">
        <f t="shared" si="749"/>
        <v>806</v>
      </c>
      <c r="M1799" s="209">
        <v>1</v>
      </c>
      <c r="N1799" s="210">
        <v>60</v>
      </c>
      <c r="O1799" s="211">
        <f t="shared" si="750"/>
        <v>866</v>
      </c>
      <c r="P1799" s="212">
        <f t="shared" si="753"/>
        <v>866</v>
      </c>
      <c r="Q1799" s="180"/>
      <c r="R1799" s="180"/>
      <c r="S1799" s="184">
        <v>16</v>
      </c>
      <c r="T1799" s="184">
        <v>25</v>
      </c>
      <c r="U1799" s="184">
        <f t="shared" si="751"/>
        <v>79</v>
      </c>
      <c r="V1799" s="204">
        <f t="shared" si="752"/>
        <v>120</v>
      </c>
      <c r="AB1799" s="201"/>
      <c r="AC1799" s="199"/>
    </row>
    <row r="1800" spans="1:29" ht="11.25" customHeight="1">
      <c r="A1800" s="180" t="str">
        <f t="shared" si="744"/>
        <v>LW18 14050Podstawowy</v>
      </c>
      <c r="B1800" s="203" t="s">
        <v>102</v>
      </c>
      <c r="C1800" s="168" t="s">
        <v>431</v>
      </c>
      <c r="D1800" s="204">
        <v>140</v>
      </c>
      <c r="E1800" s="182">
        <v>50</v>
      </c>
      <c r="F1800" s="219" t="s">
        <v>2238</v>
      </c>
      <c r="G1800" s="206" t="str">
        <f t="shared" si="745"/>
        <v>47,41</v>
      </c>
      <c r="H1800" s="206" t="str">
        <f t="shared" si="746"/>
        <v>47,41</v>
      </c>
      <c r="I1800" s="206">
        <f t="shared" si="747"/>
        <v>50.41</v>
      </c>
      <c r="J1800" s="219" t="s">
        <v>3488</v>
      </c>
      <c r="K1800" s="207" t="str">
        <f t="shared" si="748"/>
        <v>858,48</v>
      </c>
      <c r="L1800" s="208">
        <f t="shared" si="749"/>
        <v>859</v>
      </c>
      <c r="M1800" s="209">
        <v>1</v>
      </c>
      <c r="N1800" s="210">
        <v>60</v>
      </c>
      <c r="O1800" s="211">
        <f t="shared" si="750"/>
        <v>919</v>
      </c>
      <c r="P1800" s="212">
        <f t="shared" si="753"/>
        <v>919</v>
      </c>
      <c r="Q1800" s="180"/>
      <c r="R1800" s="180"/>
      <c r="S1800" s="184">
        <v>16</v>
      </c>
      <c r="T1800" s="184">
        <v>25</v>
      </c>
      <c r="U1800" s="184">
        <f t="shared" si="751"/>
        <v>124</v>
      </c>
      <c r="V1800" s="204">
        <f t="shared" si="752"/>
        <v>165</v>
      </c>
    </row>
    <row r="1801" spans="1:29" ht="12">
      <c r="A1801" s="180" t="str">
        <f t="shared" si="744"/>
        <v>LW19 14050Podstawowy</v>
      </c>
      <c r="B1801" s="203" t="s">
        <v>103</v>
      </c>
      <c r="C1801" s="168" t="s">
        <v>431</v>
      </c>
      <c r="D1801" s="204">
        <v>140</v>
      </c>
      <c r="E1801" s="182">
        <v>50</v>
      </c>
      <c r="F1801" s="219" t="s">
        <v>3422</v>
      </c>
      <c r="G1801" s="206" t="str">
        <f t="shared" si="745"/>
        <v>41,22</v>
      </c>
      <c r="H1801" s="206" t="str">
        <f t="shared" si="746"/>
        <v>41,22</v>
      </c>
      <c r="I1801" s="206">
        <f t="shared" si="747"/>
        <v>44.22</v>
      </c>
      <c r="J1801" s="219" t="s">
        <v>3489</v>
      </c>
      <c r="K1801" s="207" t="str">
        <f t="shared" si="748"/>
        <v>673,65</v>
      </c>
      <c r="L1801" s="208">
        <f t="shared" si="749"/>
        <v>674</v>
      </c>
      <c r="M1801" s="209">
        <v>1</v>
      </c>
      <c r="N1801" s="210">
        <v>60</v>
      </c>
      <c r="O1801" s="211">
        <f t="shared" si="750"/>
        <v>734</v>
      </c>
      <c r="P1801" s="212">
        <f t="shared" si="753"/>
        <v>734</v>
      </c>
      <c r="Q1801" s="180"/>
      <c r="R1801" s="180"/>
      <c r="S1801" s="184">
        <v>16</v>
      </c>
      <c r="T1801" s="184">
        <v>25</v>
      </c>
      <c r="U1801" s="184">
        <f t="shared" si="751"/>
        <v>79</v>
      </c>
      <c r="V1801" s="204">
        <f t="shared" si="752"/>
        <v>120</v>
      </c>
    </row>
    <row r="1802" spans="1:29" ht="12">
      <c r="A1802" s="180" t="str">
        <f t="shared" si="744"/>
        <v>LW20 14050Podstawowy</v>
      </c>
      <c r="B1802" s="203" t="s">
        <v>105</v>
      </c>
      <c r="C1802" s="168" t="s">
        <v>431</v>
      </c>
      <c r="D1802" s="204">
        <v>140</v>
      </c>
      <c r="E1802" s="182">
        <v>50</v>
      </c>
      <c r="F1802" s="219" t="s">
        <v>3423</v>
      </c>
      <c r="G1802" s="206" t="str">
        <f t="shared" si="745"/>
        <v>44,43</v>
      </c>
      <c r="H1802" s="206" t="str">
        <f t="shared" si="746"/>
        <v>44,43</v>
      </c>
      <c r="I1802" s="206">
        <f t="shared" si="747"/>
        <v>47.43</v>
      </c>
      <c r="J1802" s="219" t="s">
        <v>3490</v>
      </c>
      <c r="K1802" s="207" t="str">
        <f t="shared" si="748"/>
        <v>761,74</v>
      </c>
      <c r="L1802" s="208">
        <f t="shared" si="749"/>
        <v>762</v>
      </c>
      <c r="M1802" s="209">
        <v>1</v>
      </c>
      <c r="N1802" s="210">
        <v>60</v>
      </c>
      <c r="O1802" s="211">
        <f t="shared" si="750"/>
        <v>822</v>
      </c>
      <c r="P1802" s="212">
        <f t="shared" si="753"/>
        <v>822</v>
      </c>
      <c r="Q1802" s="180"/>
      <c r="R1802" s="180"/>
      <c r="S1802" s="184">
        <v>16</v>
      </c>
      <c r="T1802" s="184">
        <v>25</v>
      </c>
      <c r="U1802" s="184">
        <f t="shared" si="751"/>
        <v>79</v>
      </c>
      <c r="V1802" s="204">
        <f t="shared" si="752"/>
        <v>120</v>
      </c>
    </row>
    <row r="1803" spans="1:29" ht="12">
      <c r="A1803" s="180" t="str">
        <f t="shared" si="744"/>
        <v>LW2514050Podstawowy</v>
      </c>
      <c r="B1803" s="203" t="s">
        <v>559</v>
      </c>
      <c r="C1803" s="168" t="s">
        <v>431</v>
      </c>
      <c r="D1803" s="204">
        <v>140</v>
      </c>
      <c r="E1803" s="182">
        <v>50</v>
      </c>
      <c r="F1803" s="219" t="s">
        <v>3424</v>
      </c>
      <c r="G1803" s="206" t="str">
        <f t="shared" si="745"/>
        <v>33,25</v>
      </c>
      <c r="H1803" s="206" t="str">
        <f t="shared" si="746"/>
        <v>33,25</v>
      </c>
      <c r="I1803" s="206">
        <f t="shared" si="747"/>
        <v>36.25</v>
      </c>
      <c r="J1803" s="219" t="s">
        <v>3491</v>
      </c>
      <c r="K1803" s="207" t="str">
        <f t="shared" si="748"/>
        <v>594,31</v>
      </c>
      <c r="L1803" s="208">
        <f t="shared" si="749"/>
        <v>595</v>
      </c>
      <c r="M1803" s="209">
        <v>1</v>
      </c>
      <c r="N1803" s="210">
        <v>60</v>
      </c>
      <c r="O1803" s="211">
        <f t="shared" si="750"/>
        <v>655</v>
      </c>
      <c r="P1803" s="212">
        <f t="shared" si="753"/>
        <v>655</v>
      </c>
      <c r="Q1803" s="180"/>
      <c r="R1803" s="180"/>
      <c r="S1803" s="184">
        <v>16</v>
      </c>
      <c r="T1803" s="184">
        <v>25</v>
      </c>
      <c r="U1803" s="184">
        <f t="shared" si="751"/>
        <v>69</v>
      </c>
      <c r="V1803" s="204">
        <f t="shared" si="752"/>
        <v>110</v>
      </c>
    </row>
    <row r="1804" spans="1:29" ht="12">
      <c r="A1804" s="180" t="str">
        <f t="shared" si="744"/>
        <v>LW2614050Podstawowy</v>
      </c>
      <c r="B1804" s="203" t="s">
        <v>560</v>
      </c>
      <c r="C1804" s="168" t="s">
        <v>431</v>
      </c>
      <c r="D1804" s="204">
        <v>140</v>
      </c>
      <c r="E1804" s="182">
        <v>50</v>
      </c>
      <c r="F1804" s="219" t="s">
        <v>3425</v>
      </c>
      <c r="G1804" s="206" t="str">
        <f t="shared" si="745"/>
        <v>36,46</v>
      </c>
      <c r="H1804" s="206" t="str">
        <f t="shared" si="746"/>
        <v>36,46</v>
      </c>
      <c r="I1804" s="206">
        <f t="shared" si="747"/>
        <v>39.46</v>
      </c>
      <c r="J1804" s="219" t="s">
        <v>3492</v>
      </c>
      <c r="K1804" s="207" t="str">
        <f t="shared" si="748"/>
        <v>713,33</v>
      </c>
      <c r="L1804" s="208">
        <f t="shared" si="749"/>
        <v>714</v>
      </c>
      <c r="M1804" s="209">
        <v>1</v>
      </c>
      <c r="N1804" s="210">
        <v>60</v>
      </c>
      <c r="O1804" s="211">
        <f t="shared" si="750"/>
        <v>774</v>
      </c>
      <c r="P1804" s="212">
        <f t="shared" si="753"/>
        <v>774</v>
      </c>
      <c r="Q1804" s="180"/>
      <c r="R1804" s="180"/>
      <c r="S1804" s="184">
        <v>16</v>
      </c>
      <c r="T1804" s="184">
        <v>25</v>
      </c>
      <c r="U1804" s="184">
        <f t="shared" si="751"/>
        <v>69</v>
      </c>
      <c r="V1804" s="204">
        <f t="shared" si="752"/>
        <v>110</v>
      </c>
    </row>
    <row r="1805" spans="1:29" ht="12">
      <c r="A1805" s="180" t="str">
        <f t="shared" si="744"/>
        <v>LW2714050Podstawowy</v>
      </c>
      <c r="B1805" s="203" t="s">
        <v>1738</v>
      </c>
      <c r="C1805" s="168" t="s">
        <v>431</v>
      </c>
      <c r="D1805" s="204">
        <v>140</v>
      </c>
      <c r="E1805" s="182">
        <v>50</v>
      </c>
      <c r="F1805" s="219" t="s">
        <v>3426</v>
      </c>
      <c r="G1805" s="206" t="str">
        <f t="shared" si="745"/>
        <v>36,63</v>
      </c>
      <c r="H1805" s="206" t="str">
        <f t="shared" si="746"/>
        <v>36,63</v>
      </c>
      <c r="I1805" s="206">
        <f t="shared" si="747"/>
        <v>39.630000000000003</v>
      </c>
      <c r="J1805" s="219" t="s">
        <v>3493</v>
      </c>
      <c r="K1805" s="207" t="str">
        <f t="shared" si="748"/>
        <v>682,27</v>
      </c>
      <c r="L1805" s="208">
        <f t="shared" si="749"/>
        <v>683</v>
      </c>
      <c r="M1805" s="209">
        <v>1</v>
      </c>
      <c r="N1805" s="210">
        <v>60</v>
      </c>
      <c r="O1805" s="211">
        <f t="shared" si="750"/>
        <v>743</v>
      </c>
      <c r="P1805" s="212">
        <f t="shared" si="753"/>
        <v>743</v>
      </c>
      <c r="Q1805" s="180"/>
      <c r="R1805" s="180"/>
      <c r="S1805" s="184">
        <v>16</v>
      </c>
      <c r="T1805" s="184">
        <v>25</v>
      </c>
      <c r="U1805" s="184">
        <f t="shared" si="751"/>
        <v>69</v>
      </c>
      <c r="V1805" s="204">
        <f t="shared" si="752"/>
        <v>110</v>
      </c>
    </row>
    <row r="1806" spans="1:29" ht="12">
      <c r="A1806" s="180" t="str">
        <f t="shared" si="744"/>
        <v>LW2814050Podstawowy</v>
      </c>
      <c r="B1806" s="203" t="s">
        <v>1739</v>
      </c>
      <c r="C1806" s="168" t="s">
        <v>431</v>
      </c>
      <c r="D1806" s="204">
        <v>140</v>
      </c>
      <c r="E1806" s="182">
        <v>50</v>
      </c>
      <c r="F1806" s="219" t="s">
        <v>3427</v>
      </c>
      <c r="G1806" s="206" t="str">
        <f t="shared" si="745"/>
        <v>39,96</v>
      </c>
      <c r="H1806" s="206" t="str">
        <f t="shared" si="746"/>
        <v>39,96</v>
      </c>
      <c r="I1806" s="206">
        <f t="shared" si="747"/>
        <v>42.96</v>
      </c>
      <c r="J1806" s="219" t="s">
        <v>3494</v>
      </c>
      <c r="K1806" s="207" t="str">
        <f t="shared" si="748"/>
        <v>821,24</v>
      </c>
      <c r="L1806" s="208">
        <f t="shared" si="749"/>
        <v>822</v>
      </c>
      <c r="M1806" s="209">
        <v>1</v>
      </c>
      <c r="N1806" s="210">
        <v>60</v>
      </c>
      <c r="O1806" s="211">
        <f t="shared" si="750"/>
        <v>882</v>
      </c>
      <c r="P1806" s="212">
        <f t="shared" si="753"/>
        <v>882</v>
      </c>
      <c r="Q1806" s="180"/>
      <c r="R1806" s="180"/>
      <c r="S1806" s="184">
        <v>16</v>
      </c>
      <c r="T1806" s="184">
        <v>25</v>
      </c>
      <c r="U1806" s="184">
        <f t="shared" si="751"/>
        <v>79</v>
      </c>
      <c r="V1806" s="204">
        <f t="shared" si="752"/>
        <v>120</v>
      </c>
    </row>
    <row r="1807" spans="1:29" ht="12">
      <c r="A1807" s="180" t="str">
        <f t="shared" si="744"/>
        <v>LW2914050Podstawowy</v>
      </c>
      <c r="B1807" s="203" t="s">
        <v>1740</v>
      </c>
      <c r="C1807" s="168" t="s">
        <v>431</v>
      </c>
      <c r="D1807" s="204">
        <v>140</v>
      </c>
      <c r="E1807" s="182">
        <v>50</v>
      </c>
      <c r="F1807" s="219" t="s">
        <v>2132</v>
      </c>
      <c r="G1807" s="206" t="str">
        <f t="shared" si="745"/>
        <v>42,71</v>
      </c>
      <c r="H1807" s="206" t="str">
        <f t="shared" si="746"/>
        <v>42,71</v>
      </c>
      <c r="I1807" s="206">
        <f t="shared" si="747"/>
        <v>45.71</v>
      </c>
      <c r="J1807" s="219" t="s">
        <v>3495</v>
      </c>
      <c r="K1807" s="207" t="str">
        <f t="shared" si="748"/>
        <v>758,14</v>
      </c>
      <c r="L1807" s="208">
        <f t="shared" si="749"/>
        <v>759</v>
      </c>
      <c r="M1807" s="209">
        <v>1</v>
      </c>
      <c r="N1807" s="210">
        <v>60</v>
      </c>
      <c r="O1807" s="211">
        <f t="shared" si="750"/>
        <v>819</v>
      </c>
      <c r="P1807" s="212">
        <f t="shared" si="753"/>
        <v>819</v>
      </c>
      <c r="Q1807" s="180"/>
      <c r="R1807" s="180"/>
      <c r="S1807" s="184">
        <v>16</v>
      </c>
      <c r="T1807" s="184">
        <v>25</v>
      </c>
      <c r="U1807" s="184">
        <f t="shared" si="751"/>
        <v>79</v>
      </c>
      <c r="V1807" s="204">
        <f t="shared" si="752"/>
        <v>120</v>
      </c>
    </row>
    <row r="1808" spans="1:29" ht="12">
      <c r="A1808" s="180" t="str">
        <f t="shared" si="744"/>
        <v>LW3014050Podstawowy</v>
      </c>
      <c r="B1808" s="203" t="s">
        <v>1742</v>
      </c>
      <c r="C1808" s="168" t="s">
        <v>431</v>
      </c>
      <c r="D1808" s="204">
        <v>140</v>
      </c>
      <c r="E1808" s="182">
        <v>50</v>
      </c>
      <c r="F1808" s="219" t="s">
        <v>2046</v>
      </c>
      <c r="G1808" s="206" t="str">
        <f t="shared" si="745"/>
        <v>46,04</v>
      </c>
      <c r="H1808" s="206" t="str">
        <f t="shared" si="746"/>
        <v>46,04</v>
      </c>
      <c r="I1808" s="206">
        <f t="shared" si="747"/>
        <v>49.04</v>
      </c>
      <c r="J1808" s="219" t="s">
        <v>3496</v>
      </c>
      <c r="K1808" s="207" t="str">
        <f t="shared" si="748"/>
        <v>938,69</v>
      </c>
      <c r="L1808" s="208">
        <f t="shared" si="749"/>
        <v>939</v>
      </c>
      <c r="M1808" s="209">
        <v>1</v>
      </c>
      <c r="N1808" s="210">
        <v>60</v>
      </c>
      <c r="O1808" s="211">
        <f t="shared" si="750"/>
        <v>999</v>
      </c>
      <c r="P1808" s="212">
        <f t="shared" si="753"/>
        <v>999</v>
      </c>
      <c r="Q1808" s="180"/>
      <c r="R1808" s="180"/>
      <c r="S1808" s="184">
        <v>16</v>
      </c>
      <c r="T1808" s="184">
        <v>25</v>
      </c>
      <c r="U1808" s="184">
        <f t="shared" si="751"/>
        <v>79</v>
      </c>
      <c r="V1808" s="204">
        <f t="shared" si="752"/>
        <v>120</v>
      </c>
    </row>
    <row r="1809" spans="1:22" ht="12">
      <c r="A1809" s="180" t="str">
        <f t="shared" si="744"/>
        <v>LW3114050Podstawowy</v>
      </c>
      <c r="B1809" s="203" t="s">
        <v>1743</v>
      </c>
      <c r="C1809" s="168" t="s">
        <v>431</v>
      </c>
      <c r="D1809" s="204">
        <v>140</v>
      </c>
      <c r="E1809" s="182">
        <v>50</v>
      </c>
      <c r="F1809" s="219" t="s">
        <v>3428</v>
      </c>
      <c r="G1809" s="206" t="str">
        <f t="shared" si="745"/>
        <v>46,87</v>
      </c>
      <c r="H1809" s="206" t="str">
        <f t="shared" si="746"/>
        <v>46,87</v>
      </c>
      <c r="I1809" s="206">
        <f t="shared" si="747"/>
        <v>49.87</v>
      </c>
      <c r="J1809" s="219" t="s">
        <v>3497</v>
      </c>
      <c r="K1809" s="207" t="str">
        <f t="shared" si="748"/>
        <v>901,55</v>
      </c>
      <c r="L1809" s="208">
        <f t="shared" si="749"/>
        <v>902</v>
      </c>
      <c r="M1809" s="209">
        <v>1</v>
      </c>
      <c r="N1809" s="210">
        <v>60</v>
      </c>
      <c r="O1809" s="211">
        <f t="shared" si="750"/>
        <v>962</v>
      </c>
      <c r="P1809" s="212">
        <f t="shared" si="753"/>
        <v>962</v>
      </c>
      <c r="Q1809" s="180"/>
      <c r="R1809" s="180"/>
      <c r="S1809" s="184">
        <v>16</v>
      </c>
      <c r="T1809" s="184">
        <v>25</v>
      </c>
      <c r="U1809" s="184">
        <f t="shared" si="751"/>
        <v>79</v>
      </c>
      <c r="V1809" s="204">
        <f t="shared" si="752"/>
        <v>120</v>
      </c>
    </row>
    <row r="1810" spans="1:22" ht="12">
      <c r="A1810" s="180" t="str">
        <f t="shared" si="744"/>
        <v>LW3214050Podstawowy</v>
      </c>
      <c r="B1810" s="203" t="s">
        <v>1744</v>
      </c>
      <c r="C1810" s="168" t="s">
        <v>431</v>
      </c>
      <c r="D1810" s="204">
        <v>140</v>
      </c>
      <c r="E1810" s="182">
        <v>50</v>
      </c>
      <c r="F1810" s="219" t="s">
        <v>71</v>
      </c>
      <c r="G1810" s="206" t="str">
        <f t="shared" si="745"/>
        <v>50,2</v>
      </c>
      <c r="H1810" s="206" t="str">
        <f t="shared" si="746"/>
        <v>50,2</v>
      </c>
      <c r="I1810" s="206">
        <f t="shared" si="747"/>
        <v>53.2</v>
      </c>
      <c r="J1810" s="219" t="s">
        <v>3498</v>
      </c>
      <c r="K1810" s="207" t="str">
        <f t="shared" si="748"/>
        <v>1043,90</v>
      </c>
      <c r="L1810" s="208">
        <f t="shared" si="749"/>
        <v>1044</v>
      </c>
      <c r="M1810" s="209">
        <v>1</v>
      </c>
      <c r="N1810" s="210">
        <v>60</v>
      </c>
      <c r="O1810" s="211">
        <f t="shared" si="750"/>
        <v>1104</v>
      </c>
      <c r="P1810" s="212">
        <f t="shared" si="753"/>
        <v>1104</v>
      </c>
      <c r="Q1810" s="180"/>
      <c r="R1810" s="180"/>
      <c r="S1810" s="184">
        <v>16</v>
      </c>
      <c r="T1810" s="184">
        <v>25</v>
      </c>
      <c r="U1810" s="184">
        <f t="shared" si="751"/>
        <v>124</v>
      </c>
      <c r="V1810" s="204">
        <f t="shared" si="752"/>
        <v>165</v>
      </c>
    </row>
    <row r="1811" spans="1:22" ht="12">
      <c r="A1811" s="180" t="str">
        <f t="shared" si="744"/>
        <v>LW3314050Podstawowy</v>
      </c>
      <c r="B1811" s="203" t="s">
        <v>1745</v>
      </c>
      <c r="C1811" s="168" t="s">
        <v>431</v>
      </c>
      <c r="D1811" s="204">
        <v>140</v>
      </c>
      <c r="E1811" s="182">
        <v>50</v>
      </c>
      <c r="F1811" s="219" t="s">
        <v>3429</v>
      </c>
      <c r="G1811" s="206" t="str">
        <f t="shared" si="745"/>
        <v>51,37</v>
      </c>
      <c r="H1811" s="206" t="str">
        <f t="shared" si="746"/>
        <v>51,37</v>
      </c>
      <c r="I1811" s="206">
        <f t="shared" si="747"/>
        <v>54.37</v>
      </c>
      <c r="J1811" s="219" t="s">
        <v>3499</v>
      </c>
      <c r="K1811" s="207" t="str">
        <f t="shared" si="748"/>
        <v>881,61</v>
      </c>
      <c r="L1811" s="208">
        <f t="shared" si="749"/>
        <v>882</v>
      </c>
      <c r="M1811" s="209">
        <v>1</v>
      </c>
      <c r="N1811" s="210">
        <v>60</v>
      </c>
      <c r="O1811" s="211">
        <f t="shared" si="750"/>
        <v>942</v>
      </c>
      <c r="P1811" s="212">
        <f t="shared" si="753"/>
        <v>942</v>
      </c>
      <c r="Q1811" s="180"/>
      <c r="R1811" s="180"/>
      <c r="S1811" s="184">
        <v>16</v>
      </c>
      <c r="T1811" s="184">
        <v>25</v>
      </c>
      <c r="U1811" s="184">
        <f t="shared" si="751"/>
        <v>124</v>
      </c>
      <c r="V1811" s="204">
        <f t="shared" si="752"/>
        <v>165</v>
      </c>
    </row>
    <row r="1812" spans="1:22" ht="12">
      <c r="A1812" s="180" t="str">
        <f t="shared" si="744"/>
        <v>LW3414050Podstawowy</v>
      </c>
      <c r="B1812" s="203" t="s">
        <v>1746</v>
      </c>
      <c r="C1812" s="168" t="s">
        <v>431</v>
      </c>
      <c r="D1812" s="204">
        <v>140</v>
      </c>
      <c r="E1812" s="182">
        <v>50</v>
      </c>
      <c r="F1812" s="219" t="s">
        <v>1774</v>
      </c>
      <c r="G1812" s="206" t="str">
        <f t="shared" si="745"/>
        <v>50,62</v>
      </c>
      <c r="H1812" s="206" t="str">
        <f t="shared" si="746"/>
        <v>50,62</v>
      </c>
      <c r="I1812" s="206">
        <f t="shared" si="747"/>
        <v>53.62</v>
      </c>
      <c r="J1812" s="219" t="s">
        <v>3500</v>
      </c>
      <c r="K1812" s="207" t="str">
        <f t="shared" si="748"/>
        <v>1050,01</v>
      </c>
      <c r="L1812" s="208">
        <f t="shared" si="749"/>
        <v>1051</v>
      </c>
      <c r="M1812" s="209">
        <v>1</v>
      </c>
      <c r="N1812" s="210">
        <v>60</v>
      </c>
      <c r="O1812" s="211">
        <f t="shared" si="750"/>
        <v>1111</v>
      </c>
      <c r="P1812" s="212">
        <f t="shared" si="753"/>
        <v>1111</v>
      </c>
      <c r="Q1812" s="180"/>
      <c r="R1812" s="180"/>
      <c r="S1812" s="184">
        <v>16</v>
      </c>
      <c r="T1812" s="184">
        <v>25</v>
      </c>
      <c r="U1812" s="184">
        <f t="shared" si="751"/>
        <v>124</v>
      </c>
      <c r="V1812" s="204">
        <f t="shared" si="752"/>
        <v>165</v>
      </c>
    </row>
    <row r="1813" spans="1:22" ht="12">
      <c r="A1813" s="180" t="str">
        <f t="shared" si="744"/>
        <v>LW3514050Podstawowy</v>
      </c>
      <c r="B1813" s="203" t="s">
        <v>1747</v>
      </c>
      <c r="C1813" s="168" t="s">
        <v>431</v>
      </c>
      <c r="D1813" s="204">
        <v>140</v>
      </c>
      <c r="E1813" s="182">
        <v>50</v>
      </c>
      <c r="F1813" s="219" t="s">
        <v>2348</v>
      </c>
      <c r="G1813" s="206" t="str">
        <f t="shared" si="745"/>
        <v>41,39</v>
      </c>
      <c r="H1813" s="206" t="str">
        <f t="shared" si="746"/>
        <v>41,39</v>
      </c>
      <c r="I1813" s="206">
        <f t="shared" si="747"/>
        <v>44.39</v>
      </c>
      <c r="J1813" s="219" t="s">
        <v>3501</v>
      </c>
      <c r="K1813" s="207" t="str">
        <f t="shared" si="748"/>
        <v>682,21</v>
      </c>
      <c r="L1813" s="208">
        <f t="shared" si="749"/>
        <v>683</v>
      </c>
      <c r="M1813" s="209">
        <v>1</v>
      </c>
      <c r="N1813" s="210">
        <v>60</v>
      </c>
      <c r="O1813" s="211">
        <f t="shared" si="750"/>
        <v>743</v>
      </c>
      <c r="P1813" s="212">
        <f t="shared" si="753"/>
        <v>743</v>
      </c>
      <c r="Q1813" s="180"/>
      <c r="R1813" s="180"/>
      <c r="S1813" s="184">
        <v>16</v>
      </c>
      <c r="T1813" s="184">
        <v>25</v>
      </c>
      <c r="U1813" s="184">
        <f t="shared" si="751"/>
        <v>79</v>
      </c>
      <c r="V1813" s="204">
        <f t="shared" si="752"/>
        <v>120</v>
      </c>
    </row>
    <row r="1814" spans="1:22" ht="12">
      <c r="A1814" s="180" t="str">
        <f t="shared" si="744"/>
        <v>LW3614050Podstawowy</v>
      </c>
      <c r="B1814" s="203" t="s">
        <v>1748</v>
      </c>
      <c r="C1814" s="168" t="s">
        <v>431</v>
      </c>
      <c r="D1814" s="204">
        <v>140</v>
      </c>
      <c r="E1814" s="182">
        <v>50</v>
      </c>
      <c r="F1814" s="219" t="s">
        <v>3430</v>
      </c>
      <c r="G1814" s="206" t="str">
        <f t="shared" si="745"/>
        <v>44,71</v>
      </c>
      <c r="H1814" s="206" t="str">
        <f t="shared" si="746"/>
        <v>44,71</v>
      </c>
      <c r="I1814" s="206">
        <f t="shared" si="747"/>
        <v>47.71</v>
      </c>
      <c r="J1814" s="219" t="s">
        <v>3446</v>
      </c>
      <c r="K1814" s="207" t="str">
        <f t="shared" si="748"/>
        <v>824,54</v>
      </c>
      <c r="L1814" s="208">
        <f t="shared" si="749"/>
        <v>825</v>
      </c>
      <c r="M1814" s="209">
        <v>1</v>
      </c>
      <c r="N1814" s="210">
        <v>60</v>
      </c>
      <c r="O1814" s="211">
        <f t="shared" si="750"/>
        <v>885</v>
      </c>
      <c r="P1814" s="212">
        <f t="shared" si="753"/>
        <v>885</v>
      </c>
      <c r="Q1814" s="180"/>
      <c r="R1814" s="180"/>
      <c r="S1814" s="184">
        <v>16</v>
      </c>
      <c r="T1814" s="184">
        <v>25</v>
      </c>
      <c r="U1814" s="184">
        <f t="shared" si="751"/>
        <v>79</v>
      </c>
      <c r="V1814" s="204">
        <f t="shared" si="752"/>
        <v>120</v>
      </c>
    </row>
    <row r="1815" spans="1:22" ht="12">
      <c r="A1815" s="180" t="str">
        <f t="shared" si="744"/>
        <v>LW3714050Podstawowy</v>
      </c>
      <c r="B1815" s="203" t="s">
        <v>1907</v>
      </c>
      <c r="C1815" s="168" t="s">
        <v>431</v>
      </c>
      <c r="D1815" s="204">
        <v>140</v>
      </c>
      <c r="E1815" s="182">
        <v>50</v>
      </c>
      <c r="F1815" s="219" t="s">
        <v>3431</v>
      </c>
      <c r="G1815" s="206" t="str">
        <f t="shared" si="745"/>
        <v>40,65</v>
      </c>
      <c r="H1815" s="206" t="str">
        <f t="shared" si="746"/>
        <v>40,65</v>
      </c>
      <c r="I1815" s="206">
        <f t="shared" si="747"/>
        <v>43.65</v>
      </c>
      <c r="J1815" s="219" t="s">
        <v>3502</v>
      </c>
      <c r="K1815" s="207" t="str">
        <f t="shared" si="748"/>
        <v>614,99</v>
      </c>
      <c r="L1815" s="208">
        <f t="shared" si="749"/>
        <v>615</v>
      </c>
      <c r="M1815" s="209">
        <v>1</v>
      </c>
      <c r="N1815" s="210">
        <v>60</v>
      </c>
      <c r="O1815" s="211">
        <f t="shared" si="750"/>
        <v>675</v>
      </c>
      <c r="P1815" s="212">
        <f t="shared" si="753"/>
        <v>675</v>
      </c>
      <c r="Q1815" s="180"/>
      <c r="R1815" s="180"/>
      <c r="S1815" s="184">
        <v>16</v>
      </c>
      <c r="T1815" s="184">
        <v>25</v>
      </c>
      <c r="U1815" s="184">
        <f t="shared" si="751"/>
        <v>79</v>
      </c>
      <c r="V1815" s="204">
        <f t="shared" si="752"/>
        <v>120</v>
      </c>
    </row>
    <row r="1816" spans="1:22" ht="12">
      <c r="A1816" s="180" t="str">
        <f t="shared" si="744"/>
        <v>LW3814050Podstawowy</v>
      </c>
      <c r="B1816" s="203" t="s">
        <v>1978</v>
      </c>
      <c r="C1816" s="168" t="s">
        <v>431</v>
      </c>
      <c r="D1816" s="204">
        <v>140</v>
      </c>
      <c r="E1816" s="182">
        <v>50</v>
      </c>
      <c r="F1816" s="219" t="s">
        <v>3432</v>
      </c>
      <c r="G1816" s="206" t="str">
        <f t="shared" si="745"/>
        <v>42,14</v>
      </c>
      <c r="H1816" s="206" t="str">
        <f t="shared" si="746"/>
        <v>42,14</v>
      </c>
      <c r="I1816" s="206">
        <f t="shared" si="747"/>
        <v>45.14</v>
      </c>
      <c r="J1816" s="219" t="s">
        <v>3503</v>
      </c>
      <c r="K1816" s="207" t="str">
        <f t="shared" si="748"/>
        <v>748,11</v>
      </c>
      <c r="L1816" s="208">
        <f t="shared" si="749"/>
        <v>749</v>
      </c>
      <c r="M1816" s="209">
        <v>1</v>
      </c>
      <c r="N1816" s="210">
        <v>60</v>
      </c>
      <c r="O1816" s="211">
        <f t="shared" si="750"/>
        <v>809</v>
      </c>
      <c r="P1816" s="212">
        <f t="shared" si="753"/>
        <v>809</v>
      </c>
      <c r="Q1816" s="180"/>
      <c r="R1816" s="180"/>
      <c r="S1816" s="184">
        <v>16</v>
      </c>
      <c r="T1816" s="184">
        <v>25</v>
      </c>
      <c r="U1816" s="184">
        <f t="shared" si="751"/>
        <v>79</v>
      </c>
      <c r="V1816" s="204">
        <f t="shared" si="752"/>
        <v>120</v>
      </c>
    </row>
    <row r="1817" spans="1:22" ht="12">
      <c r="A1817" s="221" t="str">
        <f t="shared" ref="A1817:A1853" si="754">CONCATENATE(B1817,D1817,E1817,C1817)</f>
        <v>LW duble 1 14050Kolor</v>
      </c>
      <c r="B1817" s="203" t="s">
        <v>90</v>
      </c>
      <c r="C1817" s="168" t="s">
        <v>2</v>
      </c>
      <c r="D1817" s="204">
        <v>140</v>
      </c>
      <c r="E1817" s="182">
        <v>50</v>
      </c>
      <c r="F1817" s="219" t="s">
        <v>3406</v>
      </c>
      <c r="G1817" s="206" t="str">
        <f>LEFT(F1817,FIND("kg",F1817)-2)</f>
        <v>43,74</v>
      </c>
      <c r="H1817" s="206" t="str">
        <f t="shared" ref="H1817:H1853" si="755">MID(G1817,1,5)</f>
        <v>43,74</v>
      </c>
      <c r="I1817" s="206">
        <f t="shared" ref="I1817:I1853" si="756">H1817+3</f>
        <v>46.74</v>
      </c>
      <c r="J1817" s="218" t="s">
        <v>12</v>
      </c>
      <c r="K1817" s="207" t="str">
        <f t="shared" ref="K1817:K1826" si="757">LEFT(J1817,FIND("zł",J1817)-2)</f>
        <v>798,87</v>
      </c>
      <c r="L1817" s="214">
        <f t="shared" ref="L1817:L1832" si="758">ROUNDUP(K1817,0)</f>
        <v>799</v>
      </c>
      <c r="M1817" s="209">
        <v>1</v>
      </c>
      <c r="N1817" s="210">
        <v>60</v>
      </c>
      <c r="O1817" s="211">
        <f t="shared" ref="O1817:O1853" si="759">L1817*M1817+N1817</f>
        <v>859</v>
      </c>
      <c r="P1817" s="212">
        <f t="shared" ref="P1817:P1853" si="760">INT(O1817)</f>
        <v>859</v>
      </c>
      <c r="Q1817" s="180"/>
      <c r="R1817" s="180"/>
      <c r="S1817" s="184">
        <v>16</v>
      </c>
      <c r="T1817" s="184">
        <v>25</v>
      </c>
      <c r="U1817" s="184">
        <f t="shared" ref="U1817:U1853" si="761">IF(I1817&lt;=$AA$6,$AB$5,IF(I1817&lt;=$AA$16,$AB$7,IF(I1817&lt;=$AA$18,$AB$17,IF(I1817&lt;=$AA$20,AB$19,$AB$21))))</f>
        <v>79</v>
      </c>
      <c r="V1817" s="204">
        <f>SUM(S1817:U1817)</f>
        <v>120</v>
      </c>
    </row>
    <row r="1818" spans="1:22" ht="12">
      <c r="A1818" s="180" t="str">
        <f t="shared" si="754"/>
        <v>LW duble 2 14050Kolor</v>
      </c>
      <c r="B1818" s="203" t="s">
        <v>91</v>
      </c>
      <c r="C1818" s="168" t="s">
        <v>2</v>
      </c>
      <c r="D1818" s="204">
        <v>140</v>
      </c>
      <c r="E1818" s="182">
        <v>50</v>
      </c>
      <c r="F1818" s="219" t="s">
        <v>3407</v>
      </c>
      <c r="G1818" s="206" t="str">
        <f t="shared" ref="G1818:G1853" si="762">LEFT(F1818,FIND("kg",F1818)-2)</f>
        <v>41,85</v>
      </c>
      <c r="H1818" s="206" t="str">
        <f t="shared" si="755"/>
        <v>41,85</v>
      </c>
      <c r="I1818" s="206">
        <f t="shared" si="756"/>
        <v>44.85</v>
      </c>
      <c r="J1818" s="218" t="s">
        <v>3433</v>
      </c>
      <c r="K1818" s="207" t="str">
        <f t="shared" si="757"/>
        <v>889,76</v>
      </c>
      <c r="L1818" s="214">
        <f t="shared" si="758"/>
        <v>890</v>
      </c>
      <c r="M1818" s="209">
        <v>1</v>
      </c>
      <c r="N1818" s="210">
        <v>60</v>
      </c>
      <c r="O1818" s="211">
        <f t="shared" si="759"/>
        <v>950</v>
      </c>
      <c r="P1818" s="212">
        <f t="shared" si="760"/>
        <v>950</v>
      </c>
      <c r="Q1818" s="180"/>
      <c r="R1818" s="180"/>
      <c r="S1818" s="184">
        <v>16</v>
      </c>
      <c r="T1818" s="184">
        <v>25</v>
      </c>
      <c r="U1818" s="184">
        <f t="shared" si="761"/>
        <v>79</v>
      </c>
      <c r="V1818" s="204">
        <f t="shared" ref="V1818:V1853" si="763">SUM(S1818:U1818)</f>
        <v>120</v>
      </c>
    </row>
    <row r="1819" spans="1:22" ht="12">
      <c r="A1819" s="180" t="str">
        <f t="shared" si="754"/>
        <v>LW duble 3 14050Kolor</v>
      </c>
      <c r="B1819" s="203" t="s">
        <v>92</v>
      </c>
      <c r="C1819" s="168" t="s">
        <v>2</v>
      </c>
      <c r="D1819" s="204">
        <v>140</v>
      </c>
      <c r="E1819" s="182">
        <v>50</v>
      </c>
      <c r="F1819" s="219" t="s">
        <v>3408</v>
      </c>
      <c r="G1819" s="206" t="str">
        <f t="shared" si="762"/>
        <v>48,79</v>
      </c>
      <c r="H1819" s="206" t="str">
        <f t="shared" si="755"/>
        <v>48,79</v>
      </c>
      <c r="I1819" s="206">
        <f t="shared" si="756"/>
        <v>51.79</v>
      </c>
      <c r="J1819" s="218" t="s">
        <v>3434</v>
      </c>
      <c r="K1819" s="207" t="str">
        <f t="shared" si="757"/>
        <v>1127,56</v>
      </c>
      <c r="L1819" s="214">
        <f t="shared" si="758"/>
        <v>1128</v>
      </c>
      <c r="M1819" s="209">
        <v>1</v>
      </c>
      <c r="N1819" s="210">
        <v>60</v>
      </c>
      <c r="O1819" s="211">
        <f t="shared" si="759"/>
        <v>1188</v>
      </c>
      <c r="P1819" s="212">
        <f t="shared" si="760"/>
        <v>1188</v>
      </c>
      <c r="Q1819" s="180"/>
      <c r="R1819" s="180"/>
      <c r="S1819" s="184">
        <v>16</v>
      </c>
      <c r="T1819" s="184">
        <v>25</v>
      </c>
      <c r="U1819" s="184">
        <f t="shared" si="761"/>
        <v>124</v>
      </c>
      <c r="V1819" s="204">
        <f t="shared" si="763"/>
        <v>165</v>
      </c>
    </row>
    <row r="1820" spans="1:22" ht="12">
      <c r="A1820" s="180" t="str">
        <f t="shared" si="754"/>
        <v>LW1 14050Kolor</v>
      </c>
      <c r="B1820" s="203" t="s">
        <v>93</v>
      </c>
      <c r="C1820" s="168" t="s">
        <v>2</v>
      </c>
      <c r="D1820" s="204">
        <v>140</v>
      </c>
      <c r="E1820" s="182">
        <v>50</v>
      </c>
      <c r="F1820" s="219" t="s">
        <v>33</v>
      </c>
      <c r="G1820" s="206" t="str">
        <f t="shared" si="762"/>
        <v>31,25</v>
      </c>
      <c r="H1820" s="206" t="str">
        <f t="shared" si="755"/>
        <v>31,25</v>
      </c>
      <c r="I1820" s="206">
        <f t="shared" si="756"/>
        <v>34.25</v>
      </c>
      <c r="J1820" s="218" t="s">
        <v>3435</v>
      </c>
      <c r="K1820" s="207" t="str">
        <f t="shared" si="757"/>
        <v>515,88</v>
      </c>
      <c r="L1820" s="214">
        <f t="shared" si="758"/>
        <v>516</v>
      </c>
      <c r="M1820" s="209">
        <v>1</v>
      </c>
      <c r="N1820" s="210">
        <v>60</v>
      </c>
      <c r="O1820" s="211">
        <f t="shared" si="759"/>
        <v>576</v>
      </c>
      <c r="P1820" s="212">
        <f t="shared" si="760"/>
        <v>576</v>
      </c>
      <c r="Q1820" s="180"/>
      <c r="R1820" s="180"/>
      <c r="S1820" s="184">
        <v>16</v>
      </c>
      <c r="T1820" s="184">
        <v>25</v>
      </c>
      <c r="U1820" s="184">
        <f t="shared" si="761"/>
        <v>69</v>
      </c>
      <c r="V1820" s="204">
        <f t="shared" si="763"/>
        <v>110</v>
      </c>
    </row>
    <row r="1821" spans="1:22" ht="13.5" customHeight="1">
      <c r="A1821" s="180" t="str">
        <f t="shared" si="754"/>
        <v>LW2 14050Kolor</v>
      </c>
      <c r="B1821" s="203" t="s">
        <v>104</v>
      </c>
      <c r="C1821" s="168" t="s">
        <v>2</v>
      </c>
      <c r="D1821" s="204">
        <v>140</v>
      </c>
      <c r="E1821" s="182">
        <v>50</v>
      </c>
      <c r="F1821" s="219" t="s">
        <v>3409</v>
      </c>
      <c r="G1821" s="206" t="str">
        <f t="shared" si="762"/>
        <v>32,84</v>
      </c>
      <c r="H1821" s="206" t="str">
        <f t="shared" si="755"/>
        <v>32,84</v>
      </c>
      <c r="I1821" s="206">
        <f t="shared" si="756"/>
        <v>35.840000000000003</v>
      </c>
      <c r="J1821" s="218" t="s">
        <v>3436</v>
      </c>
      <c r="K1821" s="207" t="str">
        <f t="shared" si="757"/>
        <v>568,91</v>
      </c>
      <c r="L1821" s="214">
        <f t="shared" si="758"/>
        <v>569</v>
      </c>
      <c r="M1821" s="209">
        <v>1</v>
      </c>
      <c r="N1821" s="210">
        <v>60</v>
      </c>
      <c r="O1821" s="211">
        <f t="shared" si="759"/>
        <v>629</v>
      </c>
      <c r="P1821" s="212">
        <f t="shared" si="760"/>
        <v>629</v>
      </c>
      <c r="Q1821" s="180"/>
      <c r="R1821" s="180"/>
      <c r="S1821" s="184">
        <v>16</v>
      </c>
      <c r="T1821" s="184">
        <v>25</v>
      </c>
      <c r="U1821" s="184">
        <f t="shared" si="761"/>
        <v>69</v>
      </c>
      <c r="V1821" s="204">
        <f t="shared" si="763"/>
        <v>110</v>
      </c>
    </row>
    <row r="1822" spans="1:22" ht="13.5" customHeight="1">
      <c r="A1822" s="180" t="str">
        <f t="shared" si="754"/>
        <v>LW3 14050Kolor</v>
      </c>
      <c r="B1822" s="203" t="s">
        <v>106</v>
      </c>
      <c r="C1822" s="168" t="s">
        <v>2</v>
      </c>
      <c r="D1822" s="204">
        <v>140</v>
      </c>
      <c r="E1822" s="182">
        <v>50</v>
      </c>
      <c r="F1822" s="219" t="s">
        <v>3410</v>
      </c>
      <c r="G1822" s="206" t="str">
        <f t="shared" si="762"/>
        <v>32,29</v>
      </c>
      <c r="H1822" s="206" t="str">
        <f t="shared" si="755"/>
        <v>32,29</v>
      </c>
      <c r="I1822" s="206">
        <f t="shared" si="756"/>
        <v>35.29</v>
      </c>
      <c r="J1822" s="218" t="s">
        <v>3437</v>
      </c>
      <c r="K1822" s="207" t="str">
        <f t="shared" si="757"/>
        <v>576,90</v>
      </c>
      <c r="L1822" s="214">
        <f t="shared" si="758"/>
        <v>577</v>
      </c>
      <c r="M1822" s="209">
        <v>1</v>
      </c>
      <c r="N1822" s="210">
        <v>60</v>
      </c>
      <c r="O1822" s="211">
        <f t="shared" si="759"/>
        <v>637</v>
      </c>
      <c r="P1822" s="212">
        <f t="shared" si="760"/>
        <v>637</v>
      </c>
      <c r="Q1822" s="180"/>
      <c r="R1822" s="180"/>
      <c r="S1822" s="184">
        <v>16</v>
      </c>
      <c r="T1822" s="184">
        <v>25</v>
      </c>
      <c r="U1822" s="184">
        <f t="shared" si="761"/>
        <v>69</v>
      </c>
      <c r="V1822" s="204">
        <f t="shared" si="763"/>
        <v>110</v>
      </c>
    </row>
    <row r="1823" spans="1:22" ht="13.5" customHeight="1">
      <c r="A1823" s="180" t="str">
        <f t="shared" si="754"/>
        <v>LW4 14050Kolor</v>
      </c>
      <c r="B1823" s="203" t="s">
        <v>107</v>
      </c>
      <c r="C1823" s="168" t="s">
        <v>2</v>
      </c>
      <c r="D1823" s="204">
        <v>140</v>
      </c>
      <c r="E1823" s="182">
        <v>50</v>
      </c>
      <c r="F1823" s="219" t="s">
        <v>3411</v>
      </c>
      <c r="G1823" s="206" t="str">
        <f t="shared" si="762"/>
        <v>36,44</v>
      </c>
      <c r="H1823" s="206" t="str">
        <f t="shared" si="755"/>
        <v>36,44</v>
      </c>
      <c r="I1823" s="206">
        <f t="shared" si="756"/>
        <v>39.44</v>
      </c>
      <c r="J1823" s="218" t="s">
        <v>3438</v>
      </c>
      <c r="K1823" s="207" t="str">
        <f t="shared" si="757"/>
        <v>665,74</v>
      </c>
      <c r="L1823" s="214">
        <f t="shared" si="758"/>
        <v>666</v>
      </c>
      <c r="M1823" s="209">
        <v>1</v>
      </c>
      <c r="N1823" s="210">
        <v>60</v>
      </c>
      <c r="O1823" s="211">
        <f t="shared" si="759"/>
        <v>726</v>
      </c>
      <c r="P1823" s="212">
        <f t="shared" si="760"/>
        <v>726</v>
      </c>
      <c r="Q1823" s="180"/>
      <c r="R1823" s="180"/>
      <c r="S1823" s="184">
        <v>16</v>
      </c>
      <c r="T1823" s="184">
        <v>25</v>
      </c>
      <c r="U1823" s="184">
        <f t="shared" si="761"/>
        <v>69</v>
      </c>
      <c r="V1823" s="204">
        <f t="shared" si="763"/>
        <v>110</v>
      </c>
    </row>
    <row r="1824" spans="1:22" ht="12">
      <c r="A1824" s="180" t="str">
        <f t="shared" si="754"/>
        <v>LW5 14050Kolor</v>
      </c>
      <c r="B1824" s="203" t="s">
        <v>108</v>
      </c>
      <c r="C1824" s="168" t="s">
        <v>2</v>
      </c>
      <c r="D1824" s="204">
        <v>140</v>
      </c>
      <c r="E1824" s="182">
        <v>50</v>
      </c>
      <c r="F1824" s="219" t="s">
        <v>3412</v>
      </c>
      <c r="G1824" s="206" t="str">
        <f t="shared" si="762"/>
        <v>36,7</v>
      </c>
      <c r="H1824" s="206" t="str">
        <f t="shared" si="755"/>
        <v>36,7</v>
      </c>
      <c r="I1824" s="206">
        <f t="shared" si="756"/>
        <v>39.700000000000003</v>
      </c>
      <c r="J1824" s="218" t="s">
        <v>3439</v>
      </c>
      <c r="K1824" s="207" t="str">
        <f t="shared" si="757"/>
        <v>694,88</v>
      </c>
      <c r="L1824" s="214">
        <f t="shared" si="758"/>
        <v>695</v>
      </c>
      <c r="M1824" s="209">
        <v>1</v>
      </c>
      <c r="N1824" s="210">
        <v>60</v>
      </c>
      <c r="O1824" s="211">
        <f t="shared" si="759"/>
        <v>755</v>
      </c>
      <c r="P1824" s="212">
        <f t="shared" si="760"/>
        <v>755</v>
      </c>
      <c r="Q1824" s="180"/>
      <c r="R1824" s="180"/>
      <c r="S1824" s="184">
        <v>16</v>
      </c>
      <c r="T1824" s="184">
        <v>25</v>
      </c>
      <c r="U1824" s="184">
        <f t="shared" si="761"/>
        <v>69</v>
      </c>
      <c r="V1824" s="204">
        <f t="shared" si="763"/>
        <v>110</v>
      </c>
    </row>
    <row r="1825" spans="1:22" ht="12">
      <c r="A1825" s="180" t="str">
        <f t="shared" si="754"/>
        <v>LW6 14050Kolor</v>
      </c>
      <c r="B1825" s="203" t="s">
        <v>109</v>
      </c>
      <c r="C1825" s="168" t="s">
        <v>2</v>
      </c>
      <c r="D1825" s="204">
        <v>140</v>
      </c>
      <c r="E1825" s="182">
        <v>50</v>
      </c>
      <c r="F1825" s="219" t="s">
        <v>3413</v>
      </c>
      <c r="G1825" s="206" t="str">
        <f t="shared" si="762"/>
        <v>39,88</v>
      </c>
      <c r="H1825" s="206" t="str">
        <f t="shared" si="755"/>
        <v>39,88</v>
      </c>
      <c r="I1825" s="206">
        <f t="shared" si="756"/>
        <v>42.88</v>
      </c>
      <c r="J1825" s="218" t="s">
        <v>3440</v>
      </c>
      <c r="K1825" s="207" t="str">
        <f t="shared" si="757"/>
        <v>766,58</v>
      </c>
      <c r="L1825" s="214">
        <f t="shared" si="758"/>
        <v>767</v>
      </c>
      <c r="M1825" s="209">
        <v>1</v>
      </c>
      <c r="N1825" s="210">
        <v>60</v>
      </c>
      <c r="O1825" s="211">
        <f t="shared" si="759"/>
        <v>827</v>
      </c>
      <c r="P1825" s="212">
        <f t="shared" si="760"/>
        <v>827</v>
      </c>
      <c r="Q1825" s="180"/>
      <c r="R1825" s="180"/>
      <c r="S1825" s="184">
        <v>16</v>
      </c>
      <c r="T1825" s="184">
        <v>25</v>
      </c>
      <c r="U1825" s="184">
        <f t="shared" si="761"/>
        <v>79</v>
      </c>
      <c r="V1825" s="204">
        <f t="shared" si="763"/>
        <v>120</v>
      </c>
    </row>
    <row r="1826" spans="1:22" ht="12">
      <c r="A1826" s="180" t="str">
        <f t="shared" si="754"/>
        <v>LW7 14050Kolor</v>
      </c>
      <c r="B1826" s="203" t="s">
        <v>110</v>
      </c>
      <c r="C1826" s="168" t="s">
        <v>2</v>
      </c>
      <c r="D1826" s="204">
        <v>140</v>
      </c>
      <c r="E1826" s="182">
        <v>50</v>
      </c>
      <c r="F1826" s="219" t="s">
        <v>1912</v>
      </c>
      <c r="G1826" s="206" t="str">
        <f t="shared" si="762"/>
        <v>34,92</v>
      </c>
      <c r="H1826" s="206" t="str">
        <f t="shared" si="755"/>
        <v>34,92</v>
      </c>
      <c r="I1826" s="206">
        <f t="shared" si="756"/>
        <v>37.92</v>
      </c>
      <c r="J1826" s="218" t="s">
        <v>3441</v>
      </c>
      <c r="K1826" s="207" t="str">
        <f t="shared" si="757"/>
        <v>655,33</v>
      </c>
      <c r="L1826" s="214">
        <f t="shared" si="758"/>
        <v>656</v>
      </c>
      <c r="M1826" s="209">
        <v>1</v>
      </c>
      <c r="N1826" s="210">
        <v>60</v>
      </c>
      <c r="O1826" s="211">
        <f t="shared" si="759"/>
        <v>716</v>
      </c>
      <c r="P1826" s="212">
        <f t="shared" si="760"/>
        <v>716</v>
      </c>
      <c r="Q1826" s="180"/>
      <c r="R1826" s="180"/>
      <c r="S1826" s="184">
        <v>16</v>
      </c>
      <c r="T1826" s="184">
        <v>25</v>
      </c>
      <c r="U1826" s="184">
        <f t="shared" si="761"/>
        <v>69</v>
      </c>
      <c r="V1826" s="204">
        <f t="shared" si="763"/>
        <v>110</v>
      </c>
    </row>
    <row r="1827" spans="1:22" ht="12">
      <c r="A1827" s="180" t="str">
        <f t="shared" si="754"/>
        <v>LW8 14050Kolor</v>
      </c>
      <c r="B1827" s="203" t="s">
        <v>111</v>
      </c>
      <c r="C1827" s="168" t="s">
        <v>2</v>
      </c>
      <c r="D1827" s="204">
        <v>140</v>
      </c>
      <c r="E1827" s="182">
        <v>50</v>
      </c>
      <c r="F1827" s="219" t="s">
        <v>3414</v>
      </c>
      <c r="G1827" s="206" t="str">
        <f t="shared" si="762"/>
        <v>38,11</v>
      </c>
      <c r="H1827" s="206" t="str">
        <f t="shared" si="755"/>
        <v>38,11</v>
      </c>
      <c r="I1827" s="206">
        <f t="shared" si="756"/>
        <v>41.11</v>
      </c>
      <c r="J1827" s="218" t="s">
        <v>3442</v>
      </c>
      <c r="K1827" s="207" t="str">
        <f>LEFT(J1827,FIND("zł",J1827)-2)</f>
        <v>727,10</v>
      </c>
      <c r="L1827" s="214">
        <f t="shared" si="758"/>
        <v>728</v>
      </c>
      <c r="M1827" s="209">
        <v>1</v>
      </c>
      <c r="N1827" s="210">
        <v>60</v>
      </c>
      <c r="O1827" s="211">
        <f t="shared" si="759"/>
        <v>788</v>
      </c>
      <c r="P1827" s="212">
        <f t="shared" si="760"/>
        <v>788</v>
      </c>
      <c r="Q1827" s="180"/>
      <c r="R1827" s="180"/>
      <c r="S1827" s="184">
        <v>16</v>
      </c>
      <c r="T1827" s="184">
        <v>25</v>
      </c>
      <c r="U1827" s="184">
        <f t="shared" si="761"/>
        <v>79</v>
      </c>
      <c r="V1827" s="204">
        <f t="shared" si="763"/>
        <v>120</v>
      </c>
    </row>
    <row r="1828" spans="1:22" ht="12">
      <c r="A1828" s="180" t="str">
        <f t="shared" si="754"/>
        <v>LW9 14050Kolor</v>
      </c>
      <c r="B1828" s="203" t="s">
        <v>112</v>
      </c>
      <c r="C1828" s="168" t="s">
        <v>2</v>
      </c>
      <c r="D1828" s="204">
        <v>140</v>
      </c>
      <c r="E1828" s="182">
        <v>50</v>
      </c>
      <c r="F1828" s="219" t="s">
        <v>3415</v>
      </c>
      <c r="G1828" s="206" t="str">
        <f t="shared" si="762"/>
        <v>37,95</v>
      </c>
      <c r="H1828" s="206" t="str">
        <f t="shared" si="755"/>
        <v>37,95</v>
      </c>
      <c r="I1828" s="206">
        <f t="shared" si="756"/>
        <v>40.950000000000003</v>
      </c>
      <c r="J1828" s="218" t="s">
        <v>3443</v>
      </c>
      <c r="K1828" s="207" t="str">
        <f t="shared" ref="K1828:K1832" si="764">LEFT(J1828,FIND("zł",J1828)-2)</f>
        <v>771,77</v>
      </c>
      <c r="L1828" s="214">
        <f t="shared" si="758"/>
        <v>772</v>
      </c>
      <c r="M1828" s="209">
        <v>1</v>
      </c>
      <c r="N1828" s="210">
        <v>60</v>
      </c>
      <c r="O1828" s="211">
        <f t="shared" si="759"/>
        <v>832</v>
      </c>
      <c r="P1828" s="212">
        <f t="shared" si="760"/>
        <v>832</v>
      </c>
      <c r="Q1828" s="180"/>
      <c r="R1828" s="180"/>
      <c r="S1828" s="184">
        <v>16</v>
      </c>
      <c r="T1828" s="184">
        <v>25</v>
      </c>
      <c r="U1828" s="184">
        <f t="shared" si="761"/>
        <v>79</v>
      </c>
      <c r="V1828" s="204">
        <f t="shared" si="763"/>
        <v>120</v>
      </c>
    </row>
    <row r="1829" spans="1:22" ht="12">
      <c r="A1829" s="180" t="str">
        <f t="shared" si="754"/>
        <v>LW10 14050Kolor</v>
      </c>
      <c r="B1829" s="203" t="s">
        <v>94</v>
      </c>
      <c r="C1829" s="168" t="s">
        <v>2</v>
      </c>
      <c r="D1829" s="204">
        <v>140</v>
      </c>
      <c r="E1829" s="182">
        <v>50</v>
      </c>
      <c r="F1829" s="219" t="s">
        <v>3416</v>
      </c>
      <c r="G1829" s="206" t="str">
        <f t="shared" si="762"/>
        <v>41,13</v>
      </c>
      <c r="H1829" s="206" t="str">
        <f t="shared" si="755"/>
        <v>41,13</v>
      </c>
      <c r="I1829" s="206">
        <f t="shared" si="756"/>
        <v>44.13</v>
      </c>
      <c r="J1829" s="218" t="s">
        <v>3444</v>
      </c>
      <c r="K1829" s="207" t="str">
        <f t="shared" si="764"/>
        <v>843,45</v>
      </c>
      <c r="L1829" s="214">
        <f t="shared" si="758"/>
        <v>844</v>
      </c>
      <c r="M1829" s="209">
        <v>1</v>
      </c>
      <c r="N1829" s="210">
        <v>60</v>
      </c>
      <c r="O1829" s="211">
        <f t="shared" si="759"/>
        <v>904</v>
      </c>
      <c r="P1829" s="212">
        <f t="shared" si="760"/>
        <v>904</v>
      </c>
      <c r="Q1829" s="180"/>
      <c r="R1829" s="180"/>
      <c r="S1829" s="184">
        <v>16</v>
      </c>
      <c r="T1829" s="184">
        <v>25</v>
      </c>
      <c r="U1829" s="184">
        <f t="shared" si="761"/>
        <v>79</v>
      </c>
      <c r="V1829" s="204">
        <f t="shared" si="763"/>
        <v>120</v>
      </c>
    </row>
    <row r="1830" spans="1:22" ht="12">
      <c r="A1830" s="180" t="str">
        <f t="shared" si="754"/>
        <v>LW11 14050Kolor</v>
      </c>
      <c r="B1830" s="203" t="s">
        <v>95</v>
      </c>
      <c r="C1830" s="168" t="s">
        <v>2</v>
      </c>
      <c r="D1830" s="204">
        <v>140</v>
      </c>
      <c r="E1830" s="182">
        <v>50</v>
      </c>
      <c r="F1830" s="219" t="s">
        <v>3146</v>
      </c>
      <c r="G1830" s="206" t="str">
        <f t="shared" si="762"/>
        <v>40,6</v>
      </c>
      <c r="H1830" s="206" t="str">
        <f t="shared" si="755"/>
        <v>40,6</v>
      </c>
      <c r="I1830" s="206">
        <f t="shared" si="756"/>
        <v>43.6</v>
      </c>
      <c r="J1830" s="218" t="s">
        <v>3445</v>
      </c>
      <c r="K1830" s="207" t="str">
        <f t="shared" si="764"/>
        <v>714,63</v>
      </c>
      <c r="L1830" s="214">
        <f t="shared" si="758"/>
        <v>715</v>
      </c>
      <c r="M1830" s="209">
        <v>1</v>
      </c>
      <c r="N1830" s="210">
        <v>60</v>
      </c>
      <c r="O1830" s="211">
        <f t="shared" si="759"/>
        <v>775</v>
      </c>
      <c r="P1830" s="212">
        <f t="shared" si="760"/>
        <v>775</v>
      </c>
      <c r="Q1830" s="180"/>
      <c r="R1830" s="180"/>
      <c r="S1830" s="184">
        <v>16</v>
      </c>
      <c r="T1830" s="184">
        <v>25</v>
      </c>
      <c r="U1830" s="184">
        <f t="shared" si="761"/>
        <v>79</v>
      </c>
      <c r="V1830" s="204">
        <f t="shared" si="763"/>
        <v>120</v>
      </c>
    </row>
    <row r="1831" spans="1:22" ht="12">
      <c r="A1831" s="180" t="str">
        <f t="shared" si="754"/>
        <v>LW12 14050Kolor</v>
      </c>
      <c r="B1831" s="203" t="s">
        <v>96</v>
      </c>
      <c r="C1831" s="168" t="s">
        <v>2</v>
      </c>
      <c r="D1831" s="204">
        <v>140</v>
      </c>
      <c r="E1831" s="182">
        <v>50</v>
      </c>
      <c r="F1831" s="219" t="s">
        <v>3417</v>
      </c>
      <c r="G1831" s="206" t="str">
        <f t="shared" si="762"/>
        <v>43,78</v>
      </c>
      <c r="H1831" s="206" t="str">
        <f t="shared" si="755"/>
        <v>43,78</v>
      </c>
      <c r="I1831" s="206">
        <f t="shared" si="756"/>
        <v>46.78</v>
      </c>
      <c r="J1831" s="218" t="s">
        <v>3446</v>
      </c>
      <c r="K1831" s="207" t="str">
        <f t="shared" si="764"/>
        <v>824,54</v>
      </c>
      <c r="L1831" s="214">
        <f t="shared" si="758"/>
        <v>825</v>
      </c>
      <c r="M1831" s="209">
        <v>1</v>
      </c>
      <c r="N1831" s="210">
        <v>60</v>
      </c>
      <c r="O1831" s="211">
        <f t="shared" si="759"/>
        <v>885</v>
      </c>
      <c r="P1831" s="212">
        <f t="shared" si="760"/>
        <v>885</v>
      </c>
      <c r="Q1831" s="180"/>
      <c r="R1831" s="180"/>
      <c r="S1831" s="184">
        <v>16</v>
      </c>
      <c r="T1831" s="184">
        <v>25</v>
      </c>
      <c r="U1831" s="184">
        <f t="shared" si="761"/>
        <v>79</v>
      </c>
      <c r="V1831" s="204">
        <f t="shared" si="763"/>
        <v>120</v>
      </c>
    </row>
    <row r="1832" spans="1:22" ht="12">
      <c r="A1832" s="180" t="str">
        <f t="shared" si="754"/>
        <v>LW13 14050Kolor</v>
      </c>
      <c r="B1832" s="203" t="s">
        <v>97</v>
      </c>
      <c r="C1832" s="168" t="s">
        <v>2</v>
      </c>
      <c r="D1832" s="204">
        <v>140</v>
      </c>
      <c r="E1832" s="182">
        <v>50</v>
      </c>
      <c r="F1832" s="219" t="s">
        <v>3418</v>
      </c>
      <c r="G1832" s="206" t="str">
        <f t="shared" si="762"/>
        <v>42,9</v>
      </c>
      <c r="H1832" s="206" t="str">
        <f t="shared" si="755"/>
        <v>42,9</v>
      </c>
      <c r="I1832" s="206">
        <f t="shared" si="756"/>
        <v>45.9</v>
      </c>
      <c r="J1832" s="218" t="s">
        <v>3447</v>
      </c>
      <c r="K1832" s="207" t="str">
        <f t="shared" si="764"/>
        <v>822,98</v>
      </c>
      <c r="L1832" s="214">
        <f t="shared" si="758"/>
        <v>823</v>
      </c>
      <c r="M1832" s="209">
        <v>1</v>
      </c>
      <c r="N1832" s="210">
        <v>60</v>
      </c>
      <c r="O1832" s="211">
        <f t="shared" si="759"/>
        <v>883</v>
      </c>
      <c r="P1832" s="212">
        <f t="shared" si="760"/>
        <v>883</v>
      </c>
      <c r="Q1832" s="180"/>
      <c r="R1832" s="180"/>
      <c r="S1832" s="184">
        <v>16</v>
      </c>
      <c r="T1832" s="184">
        <v>25</v>
      </c>
      <c r="U1832" s="184">
        <f t="shared" si="761"/>
        <v>79</v>
      </c>
      <c r="V1832" s="204">
        <f t="shared" si="763"/>
        <v>120</v>
      </c>
    </row>
    <row r="1833" spans="1:22" ht="12">
      <c r="A1833" s="180" t="str">
        <f t="shared" si="754"/>
        <v>LW14 14050Kolor</v>
      </c>
      <c r="B1833" s="203" t="s">
        <v>98</v>
      </c>
      <c r="C1833" s="168" t="s">
        <v>2</v>
      </c>
      <c r="D1833" s="204">
        <v>140</v>
      </c>
      <c r="E1833" s="182">
        <v>50</v>
      </c>
      <c r="F1833" s="219" t="s">
        <v>3419</v>
      </c>
      <c r="G1833" s="206" t="str">
        <f t="shared" si="762"/>
        <v>46,08</v>
      </c>
      <c r="H1833" s="206" t="str">
        <f t="shared" si="755"/>
        <v>46,08</v>
      </c>
      <c r="I1833" s="206">
        <f t="shared" si="756"/>
        <v>49.08</v>
      </c>
      <c r="J1833" s="218" t="s">
        <v>3448</v>
      </c>
      <c r="K1833" s="207" t="str">
        <f>LEFT(J1833,FIND("zł",J1833)-2)</f>
        <v>917,06</v>
      </c>
      <c r="L1833" s="214">
        <f>ROUNDUP(K1833,0)</f>
        <v>918</v>
      </c>
      <c r="M1833" s="209">
        <v>1</v>
      </c>
      <c r="N1833" s="210">
        <v>60</v>
      </c>
      <c r="O1833" s="211">
        <f t="shared" si="759"/>
        <v>978</v>
      </c>
      <c r="P1833" s="212">
        <f t="shared" si="760"/>
        <v>978</v>
      </c>
      <c r="Q1833" s="180"/>
      <c r="R1833" s="180"/>
      <c r="S1833" s="184">
        <v>16</v>
      </c>
      <c r="T1833" s="184">
        <v>25</v>
      </c>
      <c r="U1833" s="184">
        <f t="shared" si="761"/>
        <v>79</v>
      </c>
      <c r="V1833" s="204">
        <f t="shared" si="763"/>
        <v>120</v>
      </c>
    </row>
    <row r="1834" spans="1:22" ht="12">
      <c r="A1834" s="180" t="str">
        <f t="shared" si="754"/>
        <v>LW15 14050Kolor</v>
      </c>
      <c r="B1834" s="203" t="s">
        <v>99</v>
      </c>
      <c r="C1834" s="168" t="s">
        <v>2</v>
      </c>
      <c r="D1834" s="204">
        <v>140</v>
      </c>
      <c r="E1834" s="182">
        <v>50</v>
      </c>
      <c r="F1834" s="219" t="s">
        <v>3420</v>
      </c>
      <c r="G1834" s="206" t="str">
        <f t="shared" si="762"/>
        <v>39,85</v>
      </c>
      <c r="H1834" s="206" t="str">
        <f t="shared" si="755"/>
        <v>39,85</v>
      </c>
      <c r="I1834" s="206">
        <f t="shared" si="756"/>
        <v>42.85</v>
      </c>
      <c r="J1834" s="218" t="s">
        <v>3449</v>
      </c>
      <c r="K1834" s="207" t="str">
        <f t="shared" ref="K1834:K1853" si="765">LEFT(J1834,FIND("zł",J1834)-2)</f>
        <v>676,48</v>
      </c>
      <c r="L1834" s="214">
        <f t="shared" ref="L1834:L1853" si="766">ROUNDUP(K1834,0)</f>
        <v>677</v>
      </c>
      <c r="M1834" s="209">
        <v>1</v>
      </c>
      <c r="N1834" s="210">
        <v>60</v>
      </c>
      <c r="O1834" s="211">
        <f t="shared" si="759"/>
        <v>737</v>
      </c>
      <c r="P1834" s="212">
        <f t="shared" si="760"/>
        <v>737</v>
      </c>
      <c r="Q1834" s="180"/>
      <c r="R1834" s="180"/>
      <c r="S1834" s="184">
        <v>16</v>
      </c>
      <c r="T1834" s="184">
        <v>25</v>
      </c>
      <c r="U1834" s="184">
        <f t="shared" si="761"/>
        <v>79</v>
      </c>
      <c r="V1834" s="204">
        <f t="shared" si="763"/>
        <v>120</v>
      </c>
    </row>
    <row r="1835" spans="1:22" ht="12">
      <c r="A1835" s="180" t="str">
        <f t="shared" si="754"/>
        <v>LW16 14050Kolor</v>
      </c>
      <c r="B1835" s="203" t="s">
        <v>100</v>
      </c>
      <c r="C1835" s="168" t="s">
        <v>2</v>
      </c>
      <c r="D1835" s="204">
        <v>140</v>
      </c>
      <c r="E1835" s="182">
        <v>50</v>
      </c>
      <c r="F1835" s="219" t="s">
        <v>3421</v>
      </c>
      <c r="G1835" s="206" t="str">
        <f t="shared" si="762"/>
        <v>43,06</v>
      </c>
      <c r="H1835" s="206" t="str">
        <f t="shared" si="755"/>
        <v>43,06</v>
      </c>
      <c r="I1835" s="206">
        <f t="shared" si="756"/>
        <v>46.06</v>
      </c>
      <c r="J1835" s="218" t="s">
        <v>3450</v>
      </c>
      <c r="K1835" s="207" t="str">
        <f t="shared" si="765"/>
        <v>816,60</v>
      </c>
      <c r="L1835" s="214">
        <f t="shared" si="766"/>
        <v>817</v>
      </c>
      <c r="M1835" s="209">
        <v>1</v>
      </c>
      <c r="N1835" s="210">
        <v>60</v>
      </c>
      <c r="O1835" s="211">
        <f t="shared" si="759"/>
        <v>877</v>
      </c>
      <c r="P1835" s="212">
        <f t="shared" si="760"/>
        <v>877</v>
      </c>
      <c r="Q1835" s="180"/>
      <c r="R1835" s="180"/>
      <c r="S1835" s="184">
        <v>16</v>
      </c>
      <c r="T1835" s="184">
        <v>25</v>
      </c>
      <c r="U1835" s="184">
        <f t="shared" si="761"/>
        <v>79</v>
      </c>
      <c r="V1835" s="204">
        <f t="shared" si="763"/>
        <v>120</v>
      </c>
    </row>
    <row r="1836" spans="1:22" ht="12">
      <c r="A1836" s="180" t="str">
        <f t="shared" si="754"/>
        <v>LW17 14050Kolor</v>
      </c>
      <c r="B1836" s="203" t="s">
        <v>101</v>
      </c>
      <c r="C1836" s="168" t="s">
        <v>2</v>
      </c>
      <c r="D1836" s="204">
        <v>140</v>
      </c>
      <c r="E1836" s="182">
        <v>50</v>
      </c>
      <c r="F1836" s="219" t="s">
        <v>2456</v>
      </c>
      <c r="G1836" s="206" t="str">
        <f t="shared" si="762"/>
        <v>44,23</v>
      </c>
      <c r="H1836" s="206" t="str">
        <f t="shared" si="755"/>
        <v>44,23</v>
      </c>
      <c r="I1836" s="206">
        <f t="shared" si="756"/>
        <v>47.23</v>
      </c>
      <c r="J1836" s="218" t="s">
        <v>3451</v>
      </c>
      <c r="K1836" s="207" t="str">
        <f t="shared" si="765"/>
        <v>900,68</v>
      </c>
      <c r="L1836" s="214">
        <f t="shared" si="766"/>
        <v>901</v>
      </c>
      <c r="M1836" s="209">
        <v>1</v>
      </c>
      <c r="N1836" s="210">
        <v>60</v>
      </c>
      <c r="O1836" s="211">
        <f t="shared" si="759"/>
        <v>961</v>
      </c>
      <c r="P1836" s="212">
        <f t="shared" si="760"/>
        <v>961</v>
      </c>
      <c r="Q1836" s="180"/>
      <c r="R1836" s="180"/>
      <c r="S1836" s="184">
        <v>16</v>
      </c>
      <c r="T1836" s="184">
        <v>25</v>
      </c>
      <c r="U1836" s="184">
        <f t="shared" si="761"/>
        <v>79</v>
      </c>
      <c r="V1836" s="204">
        <f t="shared" si="763"/>
        <v>120</v>
      </c>
    </row>
    <row r="1837" spans="1:22" ht="12">
      <c r="A1837" s="180" t="str">
        <f t="shared" si="754"/>
        <v>LW18 14050Kolor</v>
      </c>
      <c r="B1837" s="203" t="s">
        <v>102</v>
      </c>
      <c r="C1837" s="168" t="s">
        <v>2</v>
      </c>
      <c r="D1837" s="204">
        <v>140</v>
      </c>
      <c r="E1837" s="182">
        <v>50</v>
      </c>
      <c r="F1837" s="219" t="s">
        <v>2238</v>
      </c>
      <c r="G1837" s="206" t="str">
        <f t="shared" si="762"/>
        <v>47,41</v>
      </c>
      <c r="H1837" s="206" t="str">
        <f t="shared" si="755"/>
        <v>47,41</v>
      </c>
      <c r="I1837" s="206">
        <f t="shared" si="756"/>
        <v>50.41</v>
      </c>
      <c r="J1837" s="218" t="s">
        <v>3452</v>
      </c>
      <c r="K1837" s="207" t="str">
        <f t="shared" si="765"/>
        <v>959,62</v>
      </c>
      <c r="L1837" s="214">
        <f t="shared" si="766"/>
        <v>960</v>
      </c>
      <c r="M1837" s="209">
        <v>1</v>
      </c>
      <c r="N1837" s="210">
        <v>60</v>
      </c>
      <c r="O1837" s="211">
        <f t="shared" si="759"/>
        <v>1020</v>
      </c>
      <c r="P1837" s="212">
        <f t="shared" si="760"/>
        <v>1020</v>
      </c>
      <c r="Q1837" s="180"/>
      <c r="R1837" s="180"/>
      <c r="S1837" s="184">
        <v>16</v>
      </c>
      <c r="T1837" s="184">
        <v>25</v>
      </c>
      <c r="U1837" s="184">
        <f t="shared" si="761"/>
        <v>124</v>
      </c>
      <c r="V1837" s="204">
        <f t="shared" si="763"/>
        <v>165</v>
      </c>
    </row>
    <row r="1838" spans="1:22" ht="12">
      <c r="A1838" s="180" t="str">
        <f t="shared" si="754"/>
        <v>LW19 14050Kolor</v>
      </c>
      <c r="B1838" s="203" t="s">
        <v>103</v>
      </c>
      <c r="C1838" s="168" t="s">
        <v>2</v>
      </c>
      <c r="D1838" s="204">
        <v>140</v>
      </c>
      <c r="E1838" s="182">
        <v>50</v>
      </c>
      <c r="F1838" s="219" t="s">
        <v>3422</v>
      </c>
      <c r="G1838" s="206" t="str">
        <f t="shared" si="762"/>
        <v>41,22</v>
      </c>
      <c r="H1838" s="206" t="str">
        <f t="shared" si="755"/>
        <v>41,22</v>
      </c>
      <c r="I1838" s="206">
        <f t="shared" si="756"/>
        <v>44.22</v>
      </c>
      <c r="J1838" s="218" t="s">
        <v>3453</v>
      </c>
      <c r="K1838" s="207" t="str">
        <f t="shared" si="765"/>
        <v>762,01</v>
      </c>
      <c r="L1838" s="214">
        <f t="shared" si="766"/>
        <v>763</v>
      </c>
      <c r="M1838" s="209">
        <v>1</v>
      </c>
      <c r="N1838" s="210">
        <v>60</v>
      </c>
      <c r="O1838" s="211">
        <f t="shared" si="759"/>
        <v>823</v>
      </c>
      <c r="P1838" s="212">
        <f t="shared" si="760"/>
        <v>823</v>
      </c>
      <c r="Q1838" s="180"/>
      <c r="R1838" s="180"/>
      <c r="S1838" s="184">
        <v>16</v>
      </c>
      <c r="T1838" s="184">
        <v>25</v>
      </c>
      <c r="U1838" s="184">
        <f t="shared" si="761"/>
        <v>79</v>
      </c>
      <c r="V1838" s="204">
        <f t="shared" si="763"/>
        <v>120</v>
      </c>
    </row>
    <row r="1839" spans="1:22" ht="12">
      <c r="A1839" s="180" t="str">
        <f t="shared" si="754"/>
        <v>LW20 14050Kolor</v>
      </c>
      <c r="B1839" s="203" t="s">
        <v>105</v>
      </c>
      <c r="C1839" s="168" t="s">
        <v>2</v>
      </c>
      <c r="D1839" s="204">
        <v>140</v>
      </c>
      <c r="E1839" s="182">
        <v>50</v>
      </c>
      <c r="F1839" s="219" t="s">
        <v>3423</v>
      </c>
      <c r="G1839" s="206" t="str">
        <f t="shared" si="762"/>
        <v>44,43</v>
      </c>
      <c r="H1839" s="206" t="str">
        <f t="shared" si="755"/>
        <v>44,43</v>
      </c>
      <c r="I1839" s="206">
        <f t="shared" si="756"/>
        <v>47.43</v>
      </c>
      <c r="J1839" s="218" t="s">
        <v>3454</v>
      </c>
      <c r="K1839" s="207" t="str">
        <f t="shared" si="765"/>
        <v>856,47</v>
      </c>
      <c r="L1839" s="214">
        <f t="shared" si="766"/>
        <v>857</v>
      </c>
      <c r="M1839" s="209">
        <v>1</v>
      </c>
      <c r="N1839" s="210">
        <v>60</v>
      </c>
      <c r="O1839" s="211">
        <f t="shared" si="759"/>
        <v>917</v>
      </c>
      <c r="P1839" s="212">
        <f t="shared" si="760"/>
        <v>917</v>
      </c>
      <c r="Q1839" s="180"/>
      <c r="R1839" s="180"/>
      <c r="S1839" s="184">
        <v>16</v>
      </c>
      <c r="T1839" s="184">
        <v>25</v>
      </c>
      <c r="U1839" s="184">
        <f t="shared" si="761"/>
        <v>79</v>
      </c>
      <c r="V1839" s="204">
        <f t="shared" si="763"/>
        <v>120</v>
      </c>
    </row>
    <row r="1840" spans="1:22" ht="12">
      <c r="A1840" s="180" t="str">
        <f t="shared" si="754"/>
        <v>LW2514050Kolor</v>
      </c>
      <c r="B1840" s="203" t="s">
        <v>559</v>
      </c>
      <c r="C1840" s="168" t="s">
        <v>2</v>
      </c>
      <c r="D1840" s="204">
        <v>140</v>
      </c>
      <c r="E1840" s="182">
        <v>50</v>
      </c>
      <c r="F1840" s="219" t="s">
        <v>3424</v>
      </c>
      <c r="G1840" s="206" t="str">
        <f t="shared" si="762"/>
        <v>33,25</v>
      </c>
      <c r="H1840" s="206" t="str">
        <f t="shared" si="755"/>
        <v>33,25</v>
      </c>
      <c r="I1840" s="206">
        <f t="shared" si="756"/>
        <v>36.25</v>
      </c>
      <c r="J1840" s="218" t="s">
        <v>87</v>
      </c>
      <c r="K1840" s="207" t="str">
        <f t="shared" si="765"/>
        <v>665,47</v>
      </c>
      <c r="L1840" s="214">
        <f t="shared" si="766"/>
        <v>666</v>
      </c>
      <c r="M1840" s="209">
        <v>1</v>
      </c>
      <c r="N1840" s="210">
        <v>60</v>
      </c>
      <c r="O1840" s="211">
        <f t="shared" si="759"/>
        <v>726</v>
      </c>
      <c r="P1840" s="212">
        <f t="shared" si="760"/>
        <v>726</v>
      </c>
      <c r="Q1840" s="180"/>
      <c r="R1840" s="180"/>
      <c r="S1840" s="184">
        <v>16</v>
      </c>
      <c r="T1840" s="184">
        <v>25</v>
      </c>
      <c r="U1840" s="184">
        <f t="shared" si="761"/>
        <v>69</v>
      </c>
      <c r="V1840" s="204">
        <f t="shared" si="763"/>
        <v>110</v>
      </c>
    </row>
    <row r="1841" spans="1:22" ht="12">
      <c r="A1841" s="180" t="str">
        <f t="shared" si="754"/>
        <v>LW2614050Kolor</v>
      </c>
      <c r="B1841" s="203" t="s">
        <v>560</v>
      </c>
      <c r="C1841" s="168" t="s">
        <v>2</v>
      </c>
      <c r="D1841" s="204">
        <v>140</v>
      </c>
      <c r="E1841" s="182">
        <v>50</v>
      </c>
      <c r="F1841" s="219" t="s">
        <v>3425</v>
      </c>
      <c r="G1841" s="206" t="str">
        <f t="shared" si="762"/>
        <v>36,46</v>
      </c>
      <c r="H1841" s="206" t="str">
        <f t="shared" si="755"/>
        <v>36,46</v>
      </c>
      <c r="I1841" s="206">
        <f t="shared" si="756"/>
        <v>39.46</v>
      </c>
      <c r="J1841" s="218" t="s">
        <v>3455</v>
      </c>
      <c r="K1841" s="207" t="str">
        <f t="shared" si="765"/>
        <v>790,60</v>
      </c>
      <c r="L1841" s="214">
        <f t="shared" si="766"/>
        <v>791</v>
      </c>
      <c r="M1841" s="209">
        <v>1</v>
      </c>
      <c r="N1841" s="210">
        <v>60</v>
      </c>
      <c r="O1841" s="211">
        <f t="shared" si="759"/>
        <v>851</v>
      </c>
      <c r="P1841" s="212">
        <f t="shared" si="760"/>
        <v>851</v>
      </c>
      <c r="Q1841" s="180"/>
      <c r="R1841" s="180"/>
      <c r="S1841" s="184">
        <v>16</v>
      </c>
      <c r="T1841" s="184">
        <v>25</v>
      </c>
      <c r="U1841" s="184">
        <f t="shared" si="761"/>
        <v>69</v>
      </c>
      <c r="V1841" s="204">
        <f t="shared" si="763"/>
        <v>110</v>
      </c>
    </row>
    <row r="1842" spans="1:22" ht="12">
      <c r="A1842" s="180" t="str">
        <f t="shared" si="754"/>
        <v>LW2714050Kolor</v>
      </c>
      <c r="B1842" s="203" t="s">
        <v>1738</v>
      </c>
      <c r="C1842" s="168" t="s">
        <v>2</v>
      </c>
      <c r="D1842" s="204">
        <v>140</v>
      </c>
      <c r="E1842" s="182">
        <v>50</v>
      </c>
      <c r="F1842" s="219" t="s">
        <v>3426</v>
      </c>
      <c r="G1842" s="206" t="str">
        <f t="shared" si="762"/>
        <v>36,63</v>
      </c>
      <c r="H1842" s="206" t="str">
        <f t="shared" si="755"/>
        <v>36,63</v>
      </c>
      <c r="I1842" s="206">
        <f t="shared" si="756"/>
        <v>39.630000000000003</v>
      </c>
      <c r="J1842" s="218" t="s">
        <v>3456</v>
      </c>
      <c r="K1842" s="207" t="str">
        <f t="shared" si="765"/>
        <v>760,62</v>
      </c>
      <c r="L1842" s="214">
        <f t="shared" si="766"/>
        <v>761</v>
      </c>
      <c r="M1842" s="209">
        <v>1</v>
      </c>
      <c r="N1842" s="210">
        <v>60</v>
      </c>
      <c r="O1842" s="211">
        <f t="shared" si="759"/>
        <v>821</v>
      </c>
      <c r="P1842" s="212">
        <f t="shared" si="760"/>
        <v>821</v>
      </c>
      <c r="Q1842" s="180"/>
      <c r="R1842" s="180"/>
      <c r="S1842" s="184">
        <v>16</v>
      </c>
      <c r="T1842" s="184">
        <v>25</v>
      </c>
      <c r="U1842" s="184">
        <f t="shared" si="761"/>
        <v>69</v>
      </c>
      <c r="V1842" s="204">
        <f t="shared" si="763"/>
        <v>110</v>
      </c>
    </row>
    <row r="1843" spans="1:22" ht="12">
      <c r="A1843" s="180" t="str">
        <f t="shared" si="754"/>
        <v>LW2814050Kolor</v>
      </c>
      <c r="B1843" s="203" t="s">
        <v>1739</v>
      </c>
      <c r="C1843" s="168" t="s">
        <v>2</v>
      </c>
      <c r="D1843" s="204">
        <v>140</v>
      </c>
      <c r="E1843" s="182">
        <v>50</v>
      </c>
      <c r="F1843" s="219" t="s">
        <v>3427</v>
      </c>
      <c r="G1843" s="206" t="str">
        <f t="shared" si="762"/>
        <v>39,96</v>
      </c>
      <c r="H1843" s="206" t="str">
        <f t="shared" si="755"/>
        <v>39,96</v>
      </c>
      <c r="I1843" s="206">
        <f t="shared" si="756"/>
        <v>42.96</v>
      </c>
      <c r="J1843" s="218" t="s">
        <v>3457</v>
      </c>
      <c r="K1843" s="207" t="str">
        <f t="shared" si="765"/>
        <v>905,96</v>
      </c>
      <c r="L1843" s="214">
        <f t="shared" si="766"/>
        <v>906</v>
      </c>
      <c r="M1843" s="209">
        <v>1</v>
      </c>
      <c r="N1843" s="210">
        <v>60</v>
      </c>
      <c r="O1843" s="211">
        <f t="shared" si="759"/>
        <v>966</v>
      </c>
      <c r="P1843" s="212">
        <f t="shared" si="760"/>
        <v>966</v>
      </c>
      <c r="Q1843" s="180"/>
      <c r="R1843" s="180"/>
      <c r="S1843" s="184">
        <v>16</v>
      </c>
      <c r="T1843" s="184">
        <v>25</v>
      </c>
      <c r="U1843" s="184">
        <f t="shared" si="761"/>
        <v>79</v>
      </c>
      <c r="V1843" s="204">
        <f t="shared" si="763"/>
        <v>120</v>
      </c>
    </row>
    <row r="1844" spans="1:22" ht="12">
      <c r="A1844" s="180" t="str">
        <f t="shared" si="754"/>
        <v>LW2914050Kolor</v>
      </c>
      <c r="B1844" s="203" t="s">
        <v>1740</v>
      </c>
      <c r="C1844" s="168" t="s">
        <v>2</v>
      </c>
      <c r="D1844" s="204">
        <v>140</v>
      </c>
      <c r="E1844" s="182">
        <v>50</v>
      </c>
      <c r="F1844" s="219" t="s">
        <v>2132</v>
      </c>
      <c r="G1844" s="206" t="str">
        <f t="shared" si="762"/>
        <v>42,71</v>
      </c>
      <c r="H1844" s="206" t="str">
        <f t="shared" si="755"/>
        <v>42,71</v>
      </c>
      <c r="I1844" s="206">
        <f t="shared" si="756"/>
        <v>45.71</v>
      </c>
      <c r="J1844" s="218" t="s">
        <v>3458</v>
      </c>
      <c r="K1844" s="207" t="str">
        <f t="shared" si="765"/>
        <v>849,49</v>
      </c>
      <c r="L1844" s="214">
        <f t="shared" si="766"/>
        <v>850</v>
      </c>
      <c r="M1844" s="209">
        <v>1</v>
      </c>
      <c r="N1844" s="210">
        <v>60</v>
      </c>
      <c r="O1844" s="211">
        <f t="shared" si="759"/>
        <v>910</v>
      </c>
      <c r="P1844" s="212">
        <f t="shared" si="760"/>
        <v>910</v>
      </c>
      <c r="Q1844" s="180"/>
      <c r="R1844" s="180"/>
      <c r="S1844" s="184">
        <v>16</v>
      </c>
      <c r="T1844" s="184">
        <v>25</v>
      </c>
      <c r="U1844" s="184">
        <f t="shared" si="761"/>
        <v>79</v>
      </c>
      <c r="V1844" s="204">
        <f t="shared" si="763"/>
        <v>120</v>
      </c>
    </row>
    <row r="1845" spans="1:22" ht="12">
      <c r="A1845" s="180" t="str">
        <f t="shared" si="754"/>
        <v>LW3014050Kolor</v>
      </c>
      <c r="B1845" s="203" t="s">
        <v>1742</v>
      </c>
      <c r="C1845" s="168" t="s">
        <v>2</v>
      </c>
      <c r="D1845" s="204">
        <v>140</v>
      </c>
      <c r="E1845" s="182">
        <v>50</v>
      </c>
      <c r="F1845" s="219" t="s">
        <v>2046</v>
      </c>
      <c r="G1845" s="206" t="str">
        <f t="shared" si="762"/>
        <v>46,04</v>
      </c>
      <c r="H1845" s="206" t="str">
        <f t="shared" si="755"/>
        <v>46,04</v>
      </c>
      <c r="I1845" s="206">
        <f t="shared" si="756"/>
        <v>49.04</v>
      </c>
      <c r="J1845" s="218" t="s">
        <v>3459</v>
      </c>
      <c r="K1845" s="207" t="str">
        <f t="shared" si="765"/>
        <v>1036,41</v>
      </c>
      <c r="L1845" s="214">
        <f t="shared" si="766"/>
        <v>1037</v>
      </c>
      <c r="M1845" s="209">
        <v>1</v>
      </c>
      <c r="N1845" s="210">
        <v>60</v>
      </c>
      <c r="O1845" s="211">
        <f t="shared" si="759"/>
        <v>1097</v>
      </c>
      <c r="P1845" s="212">
        <f t="shared" si="760"/>
        <v>1097</v>
      </c>
      <c r="Q1845" s="180"/>
      <c r="R1845" s="180"/>
      <c r="S1845" s="184">
        <v>16</v>
      </c>
      <c r="T1845" s="184">
        <v>25</v>
      </c>
      <c r="U1845" s="184">
        <f t="shared" si="761"/>
        <v>79</v>
      </c>
      <c r="V1845" s="204">
        <f t="shared" si="763"/>
        <v>120</v>
      </c>
    </row>
    <row r="1846" spans="1:22" ht="12">
      <c r="A1846" s="180" t="str">
        <f t="shared" si="754"/>
        <v>LW3114050Kolor</v>
      </c>
      <c r="B1846" s="203" t="s">
        <v>1743</v>
      </c>
      <c r="C1846" s="168" t="s">
        <v>2</v>
      </c>
      <c r="D1846" s="204">
        <v>140</v>
      </c>
      <c r="E1846" s="182">
        <v>50</v>
      </c>
      <c r="F1846" s="219" t="s">
        <v>3428</v>
      </c>
      <c r="G1846" s="206" t="str">
        <f t="shared" si="762"/>
        <v>46,87</v>
      </c>
      <c r="H1846" s="206" t="str">
        <f t="shared" si="755"/>
        <v>46,87</v>
      </c>
      <c r="I1846" s="206">
        <f t="shared" si="756"/>
        <v>49.87</v>
      </c>
      <c r="J1846" s="218" t="s">
        <v>3460</v>
      </c>
      <c r="K1846" s="207" t="str">
        <f t="shared" si="765"/>
        <v>1001,76</v>
      </c>
      <c r="L1846" s="214">
        <f t="shared" si="766"/>
        <v>1002</v>
      </c>
      <c r="M1846" s="209">
        <v>1</v>
      </c>
      <c r="N1846" s="210">
        <v>60</v>
      </c>
      <c r="O1846" s="211">
        <f t="shared" si="759"/>
        <v>1062</v>
      </c>
      <c r="P1846" s="212">
        <f t="shared" si="760"/>
        <v>1062</v>
      </c>
      <c r="Q1846" s="180"/>
      <c r="R1846" s="180"/>
      <c r="S1846" s="184">
        <v>16</v>
      </c>
      <c r="T1846" s="184">
        <v>25</v>
      </c>
      <c r="U1846" s="184">
        <f t="shared" si="761"/>
        <v>79</v>
      </c>
      <c r="V1846" s="204">
        <f t="shared" si="763"/>
        <v>120</v>
      </c>
    </row>
    <row r="1847" spans="1:22" ht="12">
      <c r="A1847" s="180" t="str">
        <f t="shared" si="754"/>
        <v>LW3214050Kolor</v>
      </c>
      <c r="B1847" s="203" t="s">
        <v>1744</v>
      </c>
      <c r="C1847" s="168" t="s">
        <v>2</v>
      </c>
      <c r="D1847" s="204">
        <v>140</v>
      </c>
      <c r="E1847" s="182">
        <v>50</v>
      </c>
      <c r="F1847" s="219" t="s">
        <v>71</v>
      </c>
      <c r="G1847" s="206" t="str">
        <f t="shared" si="762"/>
        <v>50,2</v>
      </c>
      <c r="H1847" s="206" t="str">
        <f t="shared" si="755"/>
        <v>50,2</v>
      </c>
      <c r="I1847" s="206">
        <f t="shared" si="756"/>
        <v>53.2</v>
      </c>
      <c r="J1847" s="218" t="s">
        <v>3461</v>
      </c>
      <c r="K1847" s="207" t="str">
        <f t="shared" si="765"/>
        <v>1150,48</v>
      </c>
      <c r="L1847" s="214">
        <f t="shared" si="766"/>
        <v>1151</v>
      </c>
      <c r="M1847" s="209">
        <v>1</v>
      </c>
      <c r="N1847" s="210">
        <v>60</v>
      </c>
      <c r="O1847" s="211">
        <f t="shared" si="759"/>
        <v>1211</v>
      </c>
      <c r="P1847" s="212">
        <f t="shared" si="760"/>
        <v>1211</v>
      </c>
      <c r="Q1847" s="180"/>
      <c r="R1847" s="180"/>
      <c r="S1847" s="184">
        <v>16</v>
      </c>
      <c r="T1847" s="184">
        <v>25</v>
      </c>
      <c r="U1847" s="184">
        <f t="shared" si="761"/>
        <v>124</v>
      </c>
      <c r="V1847" s="204">
        <f t="shared" si="763"/>
        <v>165</v>
      </c>
    </row>
    <row r="1848" spans="1:22" ht="12">
      <c r="A1848" s="180" t="str">
        <f t="shared" si="754"/>
        <v>LW3314050Kolor</v>
      </c>
      <c r="B1848" s="203" t="s">
        <v>1745</v>
      </c>
      <c r="C1848" s="168" t="s">
        <v>2</v>
      </c>
      <c r="D1848" s="204">
        <v>140</v>
      </c>
      <c r="E1848" s="182">
        <v>50</v>
      </c>
      <c r="F1848" s="219" t="s">
        <v>3429</v>
      </c>
      <c r="G1848" s="206" t="str">
        <f t="shared" si="762"/>
        <v>51,37</v>
      </c>
      <c r="H1848" s="206" t="str">
        <f t="shared" si="755"/>
        <v>51,37</v>
      </c>
      <c r="I1848" s="206">
        <f t="shared" si="756"/>
        <v>54.37</v>
      </c>
      <c r="J1848" s="218" t="s">
        <v>3462</v>
      </c>
      <c r="K1848" s="207" t="str">
        <f t="shared" si="765"/>
        <v>991,58</v>
      </c>
      <c r="L1848" s="214">
        <f t="shared" si="766"/>
        <v>992</v>
      </c>
      <c r="M1848" s="209">
        <v>1</v>
      </c>
      <c r="N1848" s="210">
        <v>60</v>
      </c>
      <c r="O1848" s="211">
        <f t="shared" si="759"/>
        <v>1052</v>
      </c>
      <c r="P1848" s="212">
        <f t="shared" si="760"/>
        <v>1052</v>
      </c>
      <c r="Q1848" s="180"/>
      <c r="R1848" s="180"/>
      <c r="S1848" s="184">
        <v>16</v>
      </c>
      <c r="T1848" s="184">
        <v>25</v>
      </c>
      <c r="U1848" s="184">
        <f t="shared" si="761"/>
        <v>124</v>
      </c>
      <c r="V1848" s="204">
        <f t="shared" si="763"/>
        <v>165</v>
      </c>
    </row>
    <row r="1849" spans="1:22" ht="12">
      <c r="A1849" s="180" t="str">
        <f t="shared" si="754"/>
        <v>LW3414050Kolor</v>
      </c>
      <c r="B1849" s="203" t="s">
        <v>1746</v>
      </c>
      <c r="C1849" s="168" t="s">
        <v>2</v>
      </c>
      <c r="D1849" s="204">
        <v>140</v>
      </c>
      <c r="E1849" s="182">
        <v>50</v>
      </c>
      <c r="F1849" s="219" t="s">
        <v>1774</v>
      </c>
      <c r="G1849" s="206" t="str">
        <f t="shared" si="762"/>
        <v>50,62</v>
      </c>
      <c r="H1849" s="206" t="str">
        <f t="shared" si="755"/>
        <v>50,62</v>
      </c>
      <c r="I1849" s="206">
        <f t="shared" si="756"/>
        <v>53.62</v>
      </c>
      <c r="J1849" s="218" t="s">
        <v>3463</v>
      </c>
      <c r="K1849" s="207" t="str">
        <f t="shared" si="765"/>
        <v>1157,50</v>
      </c>
      <c r="L1849" s="214">
        <f t="shared" si="766"/>
        <v>1158</v>
      </c>
      <c r="M1849" s="209">
        <v>1</v>
      </c>
      <c r="N1849" s="210">
        <v>60</v>
      </c>
      <c r="O1849" s="211">
        <f t="shared" si="759"/>
        <v>1218</v>
      </c>
      <c r="P1849" s="212">
        <f t="shared" si="760"/>
        <v>1218</v>
      </c>
      <c r="Q1849" s="180"/>
      <c r="R1849" s="180"/>
      <c r="S1849" s="184">
        <v>16</v>
      </c>
      <c r="T1849" s="184">
        <v>25</v>
      </c>
      <c r="U1849" s="184">
        <f t="shared" si="761"/>
        <v>124</v>
      </c>
      <c r="V1849" s="204">
        <f t="shared" si="763"/>
        <v>165</v>
      </c>
    </row>
    <row r="1850" spans="1:22" ht="12">
      <c r="A1850" s="180" t="str">
        <f t="shared" si="754"/>
        <v>LW3514050Kolor</v>
      </c>
      <c r="B1850" s="203" t="s">
        <v>1747</v>
      </c>
      <c r="C1850" s="168" t="s">
        <v>2</v>
      </c>
      <c r="D1850" s="204">
        <v>140</v>
      </c>
      <c r="E1850" s="182">
        <v>50</v>
      </c>
      <c r="F1850" s="219" t="s">
        <v>2348</v>
      </c>
      <c r="G1850" s="206" t="str">
        <f t="shared" si="762"/>
        <v>41,39</v>
      </c>
      <c r="H1850" s="206" t="str">
        <f t="shared" si="755"/>
        <v>41,39</v>
      </c>
      <c r="I1850" s="206">
        <f t="shared" si="756"/>
        <v>44.39</v>
      </c>
      <c r="J1850" s="218" t="s">
        <v>3464</v>
      </c>
      <c r="K1850" s="207" t="str">
        <f t="shared" si="765"/>
        <v>770,79</v>
      </c>
      <c r="L1850" s="214">
        <f t="shared" si="766"/>
        <v>771</v>
      </c>
      <c r="M1850" s="209">
        <v>1</v>
      </c>
      <c r="N1850" s="210">
        <v>60</v>
      </c>
      <c r="O1850" s="211">
        <f t="shared" si="759"/>
        <v>831</v>
      </c>
      <c r="P1850" s="212">
        <f t="shared" si="760"/>
        <v>831</v>
      </c>
      <c r="Q1850" s="180"/>
      <c r="R1850" s="180"/>
      <c r="S1850" s="184">
        <v>16</v>
      </c>
      <c r="T1850" s="184">
        <v>25</v>
      </c>
      <c r="U1850" s="184">
        <f t="shared" si="761"/>
        <v>79</v>
      </c>
      <c r="V1850" s="204">
        <f t="shared" si="763"/>
        <v>120</v>
      </c>
    </row>
    <row r="1851" spans="1:22" ht="12">
      <c r="A1851" s="180" t="str">
        <f t="shared" si="754"/>
        <v>LW3614050Kolor</v>
      </c>
      <c r="B1851" s="203" t="s">
        <v>1748</v>
      </c>
      <c r="C1851" s="168" t="s">
        <v>2</v>
      </c>
      <c r="D1851" s="204">
        <v>140</v>
      </c>
      <c r="E1851" s="182">
        <v>50</v>
      </c>
      <c r="F1851" s="219" t="s">
        <v>3430</v>
      </c>
      <c r="G1851" s="206" t="str">
        <f t="shared" si="762"/>
        <v>44,71</v>
      </c>
      <c r="H1851" s="206" t="str">
        <f t="shared" si="755"/>
        <v>44,71</v>
      </c>
      <c r="I1851" s="206">
        <f t="shared" si="756"/>
        <v>47.71</v>
      </c>
      <c r="J1851" s="218" t="s">
        <v>3465</v>
      </c>
      <c r="K1851" s="207" t="str">
        <f t="shared" si="765"/>
        <v>919,49</v>
      </c>
      <c r="L1851" s="214">
        <f t="shared" si="766"/>
        <v>920</v>
      </c>
      <c r="M1851" s="209">
        <v>1</v>
      </c>
      <c r="N1851" s="210">
        <v>60</v>
      </c>
      <c r="O1851" s="211">
        <f t="shared" si="759"/>
        <v>980</v>
      </c>
      <c r="P1851" s="212">
        <f t="shared" si="760"/>
        <v>980</v>
      </c>
      <c r="Q1851" s="180"/>
      <c r="R1851" s="180"/>
      <c r="S1851" s="184">
        <v>16</v>
      </c>
      <c r="T1851" s="184">
        <v>25</v>
      </c>
      <c r="U1851" s="184">
        <f t="shared" si="761"/>
        <v>79</v>
      </c>
      <c r="V1851" s="204">
        <f t="shared" si="763"/>
        <v>120</v>
      </c>
    </row>
    <row r="1852" spans="1:22" ht="12">
      <c r="A1852" s="180" t="str">
        <f t="shared" si="754"/>
        <v>LW3714050Kolor</v>
      </c>
      <c r="B1852" s="203" t="s">
        <v>1907</v>
      </c>
      <c r="C1852" s="168" t="s">
        <v>2</v>
      </c>
      <c r="D1852" s="204">
        <v>140</v>
      </c>
      <c r="E1852" s="182">
        <v>50</v>
      </c>
      <c r="F1852" s="219" t="s">
        <v>3431</v>
      </c>
      <c r="G1852" s="206" t="str">
        <f t="shared" si="762"/>
        <v>40,65</v>
      </c>
      <c r="H1852" s="206" t="str">
        <f t="shared" si="755"/>
        <v>40,65</v>
      </c>
      <c r="I1852" s="206">
        <f t="shared" si="756"/>
        <v>43.65</v>
      </c>
      <c r="J1852" s="218" t="s">
        <v>3466</v>
      </c>
      <c r="K1852" s="207" t="str">
        <f t="shared" si="765"/>
        <v>702,07</v>
      </c>
      <c r="L1852" s="214">
        <f t="shared" si="766"/>
        <v>703</v>
      </c>
      <c r="M1852" s="209">
        <v>1</v>
      </c>
      <c r="N1852" s="210">
        <v>60</v>
      </c>
      <c r="O1852" s="211">
        <f t="shared" si="759"/>
        <v>763</v>
      </c>
      <c r="P1852" s="212">
        <f t="shared" si="760"/>
        <v>763</v>
      </c>
      <c r="Q1852" s="180"/>
      <c r="R1852" s="180"/>
      <c r="S1852" s="184">
        <v>16</v>
      </c>
      <c r="T1852" s="184">
        <v>25</v>
      </c>
      <c r="U1852" s="184">
        <f t="shared" si="761"/>
        <v>79</v>
      </c>
      <c r="V1852" s="204">
        <f t="shared" si="763"/>
        <v>120</v>
      </c>
    </row>
    <row r="1853" spans="1:22" s="199" customFormat="1" ht="12">
      <c r="A1853" s="180" t="str">
        <f t="shared" si="754"/>
        <v>LW3814050Kolor</v>
      </c>
      <c r="B1853" s="203" t="s">
        <v>1978</v>
      </c>
      <c r="C1853" s="168" t="s">
        <v>2</v>
      </c>
      <c r="D1853" s="204">
        <v>140</v>
      </c>
      <c r="E1853" s="182">
        <v>50</v>
      </c>
      <c r="F1853" s="219" t="s">
        <v>3432</v>
      </c>
      <c r="G1853" s="206" t="str">
        <f t="shared" si="762"/>
        <v>42,14</v>
      </c>
      <c r="H1853" s="206" t="str">
        <f t="shared" si="755"/>
        <v>42,14</v>
      </c>
      <c r="I1853" s="206">
        <f t="shared" si="756"/>
        <v>45.14</v>
      </c>
      <c r="J1853" s="218" t="s">
        <v>3467</v>
      </c>
      <c r="K1853" s="207" t="str">
        <f t="shared" si="765"/>
        <v>837,68</v>
      </c>
      <c r="L1853" s="214">
        <f t="shared" si="766"/>
        <v>838</v>
      </c>
      <c r="M1853" s="209">
        <v>1</v>
      </c>
      <c r="N1853" s="210">
        <v>60</v>
      </c>
      <c r="O1853" s="211">
        <f t="shared" si="759"/>
        <v>898</v>
      </c>
      <c r="P1853" s="212">
        <f t="shared" si="760"/>
        <v>898</v>
      </c>
      <c r="Q1853" s="180"/>
      <c r="R1853" s="180"/>
      <c r="S1853" s="184">
        <v>16</v>
      </c>
      <c r="T1853" s="184">
        <v>25</v>
      </c>
      <c r="U1853" s="184">
        <f t="shared" si="761"/>
        <v>79</v>
      </c>
      <c r="V1853" s="204">
        <f t="shared" si="763"/>
        <v>120</v>
      </c>
    </row>
    <row r="1854" spans="1:22" ht="12">
      <c r="A1854" s="221" t="str">
        <f t="shared" ref="A1854:A1890" si="767">CONCATENATE(B1854,D1854,E1854,C1854)</f>
        <v>LW duble 1 14050Drewnopodobne</v>
      </c>
      <c r="B1854" s="203" t="s">
        <v>90</v>
      </c>
      <c r="C1854" s="168" t="s">
        <v>432</v>
      </c>
      <c r="D1854" s="204">
        <v>140</v>
      </c>
      <c r="E1854" s="182">
        <v>50</v>
      </c>
      <c r="F1854" s="219" t="s">
        <v>3406</v>
      </c>
      <c r="G1854" s="206" t="str">
        <f t="shared" ref="G1854:G1890" si="768">LEFT(F1854,FIND("kg",F1854)-2)</f>
        <v>43,74</v>
      </c>
      <c r="H1854" s="206" t="str">
        <f t="shared" ref="H1854:H1890" si="769">MID(G1854,1,5)</f>
        <v>43,74</v>
      </c>
      <c r="I1854" s="206">
        <f>H1854+3</f>
        <v>46.74</v>
      </c>
      <c r="J1854" s="215"/>
      <c r="K1854" s="207">
        <f t="shared" ref="K1854:K1890" si="770">L1780+(L1817-L1780)/2</f>
        <v>752</v>
      </c>
      <c r="L1854" s="214">
        <f t="shared" ref="L1854:L1890" si="771">ROUNDUP(K1854,0)</f>
        <v>752</v>
      </c>
      <c r="M1854" s="209">
        <v>1</v>
      </c>
      <c r="N1854" s="210">
        <v>60</v>
      </c>
      <c r="O1854" s="211">
        <f t="shared" ref="O1854:O1890" si="772">L1854*M1854+N1854</f>
        <v>812</v>
      </c>
      <c r="P1854" s="212">
        <f t="shared" ref="P1854:P1890" si="773">INT(O1854)</f>
        <v>812</v>
      </c>
      <c r="Q1854" s="180"/>
      <c r="R1854" s="180"/>
      <c r="S1854" s="184">
        <v>16</v>
      </c>
      <c r="T1854" s="184">
        <v>25</v>
      </c>
      <c r="U1854" s="184">
        <f t="shared" ref="U1854:U1890" si="774">IF(I1854&lt;=$AA$6,$AB$5,IF(I1854&lt;=$AA$16,$AB$7,IF(I1854&lt;=$AA$18,$AB$17,IF(I1854&lt;=$AA$20,AB$19,$AB$21))))</f>
        <v>79</v>
      </c>
      <c r="V1854" s="204">
        <f t="shared" ref="V1854:V1890" si="775">SUM(S1854:U1854)</f>
        <v>120</v>
      </c>
    </row>
    <row r="1855" spans="1:22" ht="12">
      <c r="A1855" s="180" t="str">
        <f t="shared" si="767"/>
        <v>LW duble 2 14050Drewnopodobne</v>
      </c>
      <c r="B1855" s="203" t="s">
        <v>91</v>
      </c>
      <c r="C1855" s="168" t="s">
        <v>432</v>
      </c>
      <c r="D1855" s="204">
        <v>140</v>
      </c>
      <c r="E1855" s="182">
        <v>50</v>
      </c>
      <c r="F1855" s="219" t="s">
        <v>3407</v>
      </c>
      <c r="G1855" s="206" t="str">
        <f t="shared" si="768"/>
        <v>41,85</v>
      </c>
      <c r="H1855" s="206" t="str">
        <f t="shared" si="769"/>
        <v>41,85</v>
      </c>
      <c r="I1855" s="206">
        <f t="shared" ref="I1855:I1890" si="776">H1855+3</f>
        <v>44.85</v>
      </c>
      <c r="J1855" s="216"/>
      <c r="K1855" s="207">
        <f t="shared" si="770"/>
        <v>845.5</v>
      </c>
      <c r="L1855" s="214">
        <f t="shared" si="771"/>
        <v>846</v>
      </c>
      <c r="M1855" s="209">
        <v>1</v>
      </c>
      <c r="N1855" s="210">
        <v>60</v>
      </c>
      <c r="O1855" s="211">
        <f t="shared" si="772"/>
        <v>906</v>
      </c>
      <c r="P1855" s="212">
        <f t="shared" si="773"/>
        <v>906</v>
      </c>
      <c r="Q1855" s="180"/>
      <c r="R1855" s="180"/>
      <c r="S1855" s="184">
        <v>16</v>
      </c>
      <c r="T1855" s="184">
        <v>25</v>
      </c>
      <c r="U1855" s="184">
        <f t="shared" si="774"/>
        <v>79</v>
      </c>
      <c r="V1855" s="204">
        <f t="shared" si="775"/>
        <v>120</v>
      </c>
    </row>
    <row r="1856" spans="1:22" ht="12">
      <c r="A1856" s="180" t="str">
        <f t="shared" si="767"/>
        <v>LW duble 314050Drewnopodobne</v>
      </c>
      <c r="B1856" s="203" t="s">
        <v>1750</v>
      </c>
      <c r="C1856" s="168" t="s">
        <v>432</v>
      </c>
      <c r="D1856" s="204">
        <v>140</v>
      </c>
      <c r="E1856" s="182">
        <v>50</v>
      </c>
      <c r="F1856" s="219" t="s">
        <v>3408</v>
      </c>
      <c r="G1856" s="206" t="str">
        <f t="shared" si="768"/>
        <v>48,79</v>
      </c>
      <c r="H1856" s="206" t="str">
        <f t="shared" si="769"/>
        <v>48,79</v>
      </c>
      <c r="I1856" s="206">
        <f t="shared" si="776"/>
        <v>51.79</v>
      </c>
      <c r="J1856" s="216"/>
      <c r="K1856" s="207">
        <f t="shared" si="770"/>
        <v>1076.5</v>
      </c>
      <c r="L1856" s="214">
        <f t="shared" si="771"/>
        <v>1077</v>
      </c>
      <c r="M1856" s="209">
        <v>1</v>
      </c>
      <c r="N1856" s="210">
        <v>60</v>
      </c>
      <c r="O1856" s="211">
        <f t="shared" si="772"/>
        <v>1137</v>
      </c>
      <c r="P1856" s="212">
        <f t="shared" si="773"/>
        <v>1137</v>
      </c>
      <c r="Q1856" s="180"/>
      <c r="R1856" s="180"/>
      <c r="S1856" s="184">
        <v>16</v>
      </c>
      <c r="T1856" s="184">
        <v>25</v>
      </c>
      <c r="U1856" s="184">
        <f t="shared" si="774"/>
        <v>124</v>
      </c>
      <c r="V1856" s="204">
        <f t="shared" si="775"/>
        <v>165</v>
      </c>
    </row>
    <row r="1857" spans="1:22" ht="12">
      <c r="A1857" s="180" t="str">
        <f t="shared" si="767"/>
        <v>LW1 14050Drewnopodobne</v>
      </c>
      <c r="B1857" s="203" t="s">
        <v>93</v>
      </c>
      <c r="C1857" s="168" t="s">
        <v>432</v>
      </c>
      <c r="D1857" s="204">
        <v>140</v>
      </c>
      <c r="E1857" s="182">
        <v>50</v>
      </c>
      <c r="F1857" s="219" t="s">
        <v>33</v>
      </c>
      <c r="G1857" s="206" t="str">
        <f t="shared" si="768"/>
        <v>31,25</v>
      </c>
      <c r="H1857" s="206" t="str">
        <f t="shared" si="769"/>
        <v>31,25</v>
      </c>
      <c r="I1857" s="206">
        <f t="shared" si="776"/>
        <v>34.25</v>
      </c>
      <c r="J1857" s="216"/>
      <c r="K1857" s="207">
        <f t="shared" si="770"/>
        <v>482.5</v>
      </c>
      <c r="L1857" s="214">
        <f t="shared" si="771"/>
        <v>483</v>
      </c>
      <c r="M1857" s="209">
        <v>1</v>
      </c>
      <c r="N1857" s="210">
        <v>60</v>
      </c>
      <c r="O1857" s="211">
        <f t="shared" si="772"/>
        <v>543</v>
      </c>
      <c r="P1857" s="212">
        <f t="shared" si="773"/>
        <v>543</v>
      </c>
      <c r="Q1857" s="180"/>
      <c r="R1857" s="180"/>
      <c r="S1857" s="184">
        <v>16</v>
      </c>
      <c r="T1857" s="184">
        <v>25</v>
      </c>
      <c r="U1857" s="184">
        <f t="shared" si="774"/>
        <v>69</v>
      </c>
      <c r="V1857" s="204">
        <f t="shared" si="775"/>
        <v>110</v>
      </c>
    </row>
    <row r="1858" spans="1:22" ht="12">
      <c r="A1858" s="180" t="str">
        <f t="shared" si="767"/>
        <v>LW2 14050Drewnopodobne</v>
      </c>
      <c r="B1858" s="203" t="s">
        <v>104</v>
      </c>
      <c r="C1858" s="168" t="s">
        <v>432</v>
      </c>
      <c r="D1858" s="204">
        <v>140</v>
      </c>
      <c r="E1858" s="182">
        <v>50</v>
      </c>
      <c r="F1858" s="219" t="s">
        <v>3409</v>
      </c>
      <c r="G1858" s="206" t="str">
        <f t="shared" si="768"/>
        <v>32,84</v>
      </c>
      <c r="H1858" s="206" t="str">
        <f t="shared" si="769"/>
        <v>32,84</v>
      </c>
      <c r="I1858" s="206">
        <f t="shared" si="776"/>
        <v>35.840000000000003</v>
      </c>
      <c r="J1858" s="216"/>
      <c r="K1858" s="207">
        <f t="shared" si="770"/>
        <v>534</v>
      </c>
      <c r="L1858" s="214">
        <f t="shared" si="771"/>
        <v>534</v>
      </c>
      <c r="M1858" s="209">
        <v>1</v>
      </c>
      <c r="N1858" s="210">
        <v>60</v>
      </c>
      <c r="O1858" s="211">
        <f t="shared" si="772"/>
        <v>594</v>
      </c>
      <c r="P1858" s="212">
        <f t="shared" si="773"/>
        <v>594</v>
      </c>
      <c r="Q1858" s="180"/>
      <c r="R1858" s="180"/>
      <c r="S1858" s="184">
        <v>16</v>
      </c>
      <c r="T1858" s="184">
        <v>25</v>
      </c>
      <c r="U1858" s="184">
        <f t="shared" si="774"/>
        <v>69</v>
      </c>
      <c r="V1858" s="204">
        <f t="shared" si="775"/>
        <v>110</v>
      </c>
    </row>
    <row r="1859" spans="1:22" ht="12">
      <c r="A1859" s="180" t="str">
        <f t="shared" si="767"/>
        <v>LW3 14050Drewnopodobne</v>
      </c>
      <c r="B1859" s="203" t="s">
        <v>106</v>
      </c>
      <c r="C1859" s="168" t="s">
        <v>432</v>
      </c>
      <c r="D1859" s="204">
        <v>140</v>
      </c>
      <c r="E1859" s="182">
        <v>50</v>
      </c>
      <c r="F1859" s="219" t="s">
        <v>3410</v>
      </c>
      <c r="G1859" s="206" t="str">
        <f t="shared" si="768"/>
        <v>32,29</v>
      </c>
      <c r="H1859" s="206" t="str">
        <f t="shared" si="769"/>
        <v>32,29</v>
      </c>
      <c r="I1859" s="206">
        <f t="shared" si="776"/>
        <v>35.29</v>
      </c>
      <c r="J1859" s="216"/>
      <c r="K1859" s="207">
        <f t="shared" si="770"/>
        <v>542.5</v>
      </c>
      <c r="L1859" s="214">
        <f t="shared" si="771"/>
        <v>543</v>
      </c>
      <c r="M1859" s="209">
        <v>1</v>
      </c>
      <c r="N1859" s="210">
        <v>60</v>
      </c>
      <c r="O1859" s="211">
        <f t="shared" si="772"/>
        <v>603</v>
      </c>
      <c r="P1859" s="212">
        <f t="shared" si="773"/>
        <v>603</v>
      </c>
      <c r="Q1859" s="180"/>
      <c r="R1859" s="180"/>
      <c r="S1859" s="184">
        <v>16</v>
      </c>
      <c r="T1859" s="184">
        <v>25</v>
      </c>
      <c r="U1859" s="184">
        <f t="shared" si="774"/>
        <v>69</v>
      </c>
      <c r="V1859" s="204">
        <f t="shared" si="775"/>
        <v>110</v>
      </c>
    </row>
    <row r="1860" spans="1:22" ht="12">
      <c r="A1860" s="180" t="str">
        <f t="shared" si="767"/>
        <v>LW4 14050Drewnopodobne</v>
      </c>
      <c r="B1860" s="203" t="s">
        <v>107</v>
      </c>
      <c r="C1860" s="168" t="s">
        <v>432</v>
      </c>
      <c r="D1860" s="204">
        <v>140</v>
      </c>
      <c r="E1860" s="182">
        <v>50</v>
      </c>
      <c r="F1860" s="219" t="s">
        <v>3411</v>
      </c>
      <c r="G1860" s="206" t="str">
        <f t="shared" si="768"/>
        <v>36,44</v>
      </c>
      <c r="H1860" s="206" t="str">
        <f t="shared" si="769"/>
        <v>36,44</v>
      </c>
      <c r="I1860" s="206">
        <f t="shared" si="776"/>
        <v>39.44</v>
      </c>
      <c r="J1860" s="216"/>
      <c r="K1860" s="207">
        <f t="shared" si="770"/>
        <v>627</v>
      </c>
      <c r="L1860" s="214">
        <f t="shared" si="771"/>
        <v>627</v>
      </c>
      <c r="M1860" s="209">
        <v>1</v>
      </c>
      <c r="N1860" s="210">
        <v>60</v>
      </c>
      <c r="O1860" s="211">
        <f t="shared" si="772"/>
        <v>687</v>
      </c>
      <c r="P1860" s="212">
        <f t="shared" si="773"/>
        <v>687</v>
      </c>
      <c r="Q1860" s="180"/>
      <c r="R1860" s="180"/>
      <c r="S1860" s="184">
        <v>16</v>
      </c>
      <c r="T1860" s="184">
        <v>25</v>
      </c>
      <c r="U1860" s="184">
        <f t="shared" si="774"/>
        <v>69</v>
      </c>
      <c r="V1860" s="204">
        <f t="shared" si="775"/>
        <v>110</v>
      </c>
    </row>
    <row r="1861" spans="1:22" ht="12">
      <c r="A1861" s="180" t="str">
        <f t="shared" si="767"/>
        <v>LW5 14050Drewnopodobne</v>
      </c>
      <c r="B1861" s="203" t="s">
        <v>108</v>
      </c>
      <c r="C1861" s="168" t="s">
        <v>432</v>
      </c>
      <c r="D1861" s="204">
        <v>140</v>
      </c>
      <c r="E1861" s="182">
        <v>50</v>
      </c>
      <c r="F1861" s="219" t="s">
        <v>3412</v>
      </c>
      <c r="G1861" s="206" t="str">
        <f t="shared" si="768"/>
        <v>36,7</v>
      </c>
      <c r="H1861" s="206" t="str">
        <f t="shared" si="769"/>
        <v>36,7</v>
      </c>
      <c r="I1861" s="206">
        <f t="shared" si="776"/>
        <v>39.700000000000003</v>
      </c>
      <c r="J1861" s="216"/>
      <c r="K1861" s="207">
        <f t="shared" si="770"/>
        <v>656</v>
      </c>
      <c r="L1861" s="214">
        <f t="shared" si="771"/>
        <v>656</v>
      </c>
      <c r="M1861" s="209">
        <v>1</v>
      </c>
      <c r="N1861" s="210">
        <v>60</v>
      </c>
      <c r="O1861" s="211">
        <f t="shared" si="772"/>
        <v>716</v>
      </c>
      <c r="P1861" s="212">
        <f t="shared" si="773"/>
        <v>716</v>
      </c>
      <c r="Q1861" s="180"/>
      <c r="R1861" s="180"/>
      <c r="S1861" s="184">
        <v>16</v>
      </c>
      <c r="T1861" s="184">
        <v>25</v>
      </c>
      <c r="U1861" s="184">
        <f t="shared" si="774"/>
        <v>69</v>
      </c>
      <c r="V1861" s="204">
        <f t="shared" si="775"/>
        <v>110</v>
      </c>
    </row>
    <row r="1862" spans="1:22" ht="12">
      <c r="A1862" s="180" t="str">
        <f t="shared" si="767"/>
        <v>LW6 14050Drewnopodobne</v>
      </c>
      <c r="B1862" s="203" t="s">
        <v>109</v>
      </c>
      <c r="C1862" s="168" t="s">
        <v>432</v>
      </c>
      <c r="D1862" s="204">
        <v>140</v>
      </c>
      <c r="E1862" s="182">
        <v>50</v>
      </c>
      <c r="F1862" s="219" t="s">
        <v>3413</v>
      </c>
      <c r="G1862" s="206" t="str">
        <f t="shared" si="768"/>
        <v>39,88</v>
      </c>
      <c r="H1862" s="206" t="str">
        <f t="shared" si="769"/>
        <v>39,88</v>
      </c>
      <c r="I1862" s="206">
        <f t="shared" si="776"/>
        <v>42.88</v>
      </c>
      <c r="J1862" s="216"/>
      <c r="K1862" s="207">
        <f t="shared" si="770"/>
        <v>724.5</v>
      </c>
      <c r="L1862" s="214">
        <f t="shared" si="771"/>
        <v>725</v>
      </c>
      <c r="M1862" s="209">
        <v>1</v>
      </c>
      <c r="N1862" s="210">
        <v>60</v>
      </c>
      <c r="O1862" s="211">
        <f t="shared" si="772"/>
        <v>785</v>
      </c>
      <c r="P1862" s="212">
        <f t="shared" si="773"/>
        <v>785</v>
      </c>
      <c r="Q1862" s="180"/>
      <c r="R1862" s="180"/>
      <c r="S1862" s="184">
        <v>16</v>
      </c>
      <c r="T1862" s="184">
        <v>25</v>
      </c>
      <c r="U1862" s="184">
        <f t="shared" si="774"/>
        <v>79</v>
      </c>
      <c r="V1862" s="204">
        <f t="shared" si="775"/>
        <v>120</v>
      </c>
    </row>
    <row r="1863" spans="1:22" ht="12">
      <c r="A1863" s="180" t="str">
        <f t="shared" si="767"/>
        <v>LW7 14050Drewnopodobne</v>
      </c>
      <c r="B1863" s="203" t="s">
        <v>110</v>
      </c>
      <c r="C1863" s="168" t="s">
        <v>432</v>
      </c>
      <c r="D1863" s="204">
        <v>140</v>
      </c>
      <c r="E1863" s="182">
        <v>50</v>
      </c>
      <c r="F1863" s="219" t="s">
        <v>1912</v>
      </c>
      <c r="G1863" s="206" t="str">
        <f t="shared" si="768"/>
        <v>34,92</v>
      </c>
      <c r="H1863" s="206" t="str">
        <f t="shared" si="769"/>
        <v>34,92</v>
      </c>
      <c r="I1863" s="206">
        <f t="shared" si="776"/>
        <v>37.92</v>
      </c>
      <c r="J1863" s="216"/>
      <c r="K1863" s="207">
        <f t="shared" si="770"/>
        <v>618.5</v>
      </c>
      <c r="L1863" s="214">
        <f t="shared" si="771"/>
        <v>619</v>
      </c>
      <c r="M1863" s="209">
        <v>1</v>
      </c>
      <c r="N1863" s="210">
        <v>60</v>
      </c>
      <c r="O1863" s="211">
        <f t="shared" si="772"/>
        <v>679</v>
      </c>
      <c r="P1863" s="212">
        <f t="shared" si="773"/>
        <v>679</v>
      </c>
      <c r="Q1863" s="180"/>
      <c r="R1863" s="180"/>
      <c r="S1863" s="184">
        <v>16</v>
      </c>
      <c r="T1863" s="184">
        <v>25</v>
      </c>
      <c r="U1863" s="184">
        <f t="shared" si="774"/>
        <v>69</v>
      </c>
      <c r="V1863" s="204">
        <f t="shared" si="775"/>
        <v>110</v>
      </c>
    </row>
    <row r="1864" spans="1:22" ht="12">
      <c r="A1864" s="180" t="str">
        <f t="shared" si="767"/>
        <v>LW8 14050Drewnopodobne</v>
      </c>
      <c r="B1864" s="203" t="s">
        <v>111</v>
      </c>
      <c r="C1864" s="168" t="s">
        <v>432</v>
      </c>
      <c r="D1864" s="204">
        <v>140</v>
      </c>
      <c r="E1864" s="182">
        <v>50</v>
      </c>
      <c r="F1864" s="219" t="s">
        <v>3414</v>
      </c>
      <c r="G1864" s="206" t="str">
        <f t="shared" si="768"/>
        <v>38,11</v>
      </c>
      <c r="H1864" s="206" t="str">
        <f t="shared" si="769"/>
        <v>38,11</v>
      </c>
      <c r="I1864" s="206">
        <f t="shared" si="776"/>
        <v>41.11</v>
      </c>
      <c r="J1864" s="216"/>
      <c r="K1864" s="207">
        <f t="shared" si="770"/>
        <v>687</v>
      </c>
      <c r="L1864" s="214">
        <f t="shared" si="771"/>
        <v>687</v>
      </c>
      <c r="M1864" s="209">
        <v>1</v>
      </c>
      <c r="N1864" s="210">
        <v>60</v>
      </c>
      <c r="O1864" s="211">
        <f t="shared" si="772"/>
        <v>747</v>
      </c>
      <c r="P1864" s="212">
        <f t="shared" si="773"/>
        <v>747</v>
      </c>
      <c r="Q1864" s="180"/>
      <c r="R1864" s="180"/>
      <c r="S1864" s="184">
        <v>16</v>
      </c>
      <c r="T1864" s="184">
        <v>25</v>
      </c>
      <c r="U1864" s="184">
        <f t="shared" si="774"/>
        <v>79</v>
      </c>
      <c r="V1864" s="204">
        <f t="shared" si="775"/>
        <v>120</v>
      </c>
    </row>
    <row r="1865" spans="1:22" ht="12">
      <c r="A1865" s="180" t="str">
        <f t="shared" si="767"/>
        <v>LW9 14050Drewnopodobne</v>
      </c>
      <c r="B1865" s="203" t="s">
        <v>112</v>
      </c>
      <c r="C1865" s="168" t="s">
        <v>432</v>
      </c>
      <c r="D1865" s="204">
        <v>140</v>
      </c>
      <c r="E1865" s="182">
        <v>50</v>
      </c>
      <c r="F1865" s="219" t="s">
        <v>3415</v>
      </c>
      <c r="G1865" s="206" t="str">
        <f t="shared" si="768"/>
        <v>37,95</v>
      </c>
      <c r="H1865" s="206" t="str">
        <f t="shared" si="769"/>
        <v>37,95</v>
      </c>
      <c r="I1865" s="206">
        <f t="shared" si="776"/>
        <v>40.950000000000003</v>
      </c>
      <c r="J1865" s="216"/>
      <c r="K1865" s="207">
        <f t="shared" si="770"/>
        <v>731.5</v>
      </c>
      <c r="L1865" s="214">
        <f t="shared" si="771"/>
        <v>732</v>
      </c>
      <c r="M1865" s="209">
        <v>1</v>
      </c>
      <c r="N1865" s="210">
        <v>60</v>
      </c>
      <c r="O1865" s="211">
        <f t="shared" si="772"/>
        <v>792</v>
      </c>
      <c r="P1865" s="212">
        <f t="shared" si="773"/>
        <v>792</v>
      </c>
      <c r="Q1865" s="180"/>
      <c r="R1865" s="180"/>
      <c r="S1865" s="184">
        <v>16</v>
      </c>
      <c r="T1865" s="184">
        <v>25</v>
      </c>
      <c r="U1865" s="184">
        <f t="shared" si="774"/>
        <v>79</v>
      </c>
      <c r="V1865" s="204">
        <f t="shared" si="775"/>
        <v>120</v>
      </c>
    </row>
    <row r="1866" spans="1:22" ht="12">
      <c r="A1866" s="180" t="str">
        <f t="shared" si="767"/>
        <v>LW10 14050Drewnopodobne</v>
      </c>
      <c r="B1866" s="203" t="s">
        <v>94</v>
      </c>
      <c r="C1866" s="168" t="s">
        <v>432</v>
      </c>
      <c r="D1866" s="204">
        <v>140</v>
      </c>
      <c r="E1866" s="182">
        <v>50</v>
      </c>
      <c r="F1866" s="219" t="s">
        <v>3416</v>
      </c>
      <c r="G1866" s="206" t="str">
        <f t="shared" si="768"/>
        <v>41,13</v>
      </c>
      <c r="H1866" s="206" t="str">
        <f t="shared" si="769"/>
        <v>41,13</v>
      </c>
      <c r="I1866" s="206">
        <f t="shared" si="776"/>
        <v>44.13</v>
      </c>
      <c r="J1866" s="216"/>
      <c r="K1866" s="207">
        <f t="shared" si="770"/>
        <v>800</v>
      </c>
      <c r="L1866" s="214">
        <f t="shared" si="771"/>
        <v>800</v>
      </c>
      <c r="M1866" s="209">
        <v>1</v>
      </c>
      <c r="N1866" s="210">
        <v>60</v>
      </c>
      <c r="O1866" s="211">
        <f t="shared" si="772"/>
        <v>860</v>
      </c>
      <c r="P1866" s="212">
        <f t="shared" si="773"/>
        <v>860</v>
      </c>
      <c r="Q1866" s="180"/>
      <c r="R1866" s="180"/>
      <c r="S1866" s="184">
        <v>16</v>
      </c>
      <c r="T1866" s="184">
        <v>25</v>
      </c>
      <c r="U1866" s="184">
        <f t="shared" si="774"/>
        <v>79</v>
      </c>
      <c r="V1866" s="204">
        <f t="shared" si="775"/>
        <v>120</v>
      </c>
    </row>
    <row r="1867" spans="1:22" ht="12">
      <c r="A1867" s="180" t="str">
        <f t="shared" si="767"/>
        <v>LW11 14050Drewnopodobne</v>
      </c>
      <c r="B1867" s="203" t="s">
        <v>95</v>
      </c>
      <c r="C1867" s="168" t="s">
        <v>432</v>
      </c>
      <c r="D1867" s="204">
        <v>140</v>
      </c>
      <c r="E1867" s="182">
        <v>50</v>
      </c>
      <c r="F1867" s="219" t="s">
        <v>3146</v>
      </c>
      <c r="G1867" s="206" t="str">
        <f t="shared" si="768"/>
        <v>40,6</v>
      </c>
      <c r="H1867" s="206" t="str">
        <f t="shared" si="769"/>
        <v>40,6</v>
      </c>
      <c r="I1867" s="206">
        <f t="shared" si="776"/>
        <v>43.6</v>
      </c>
      <c r="J1867" s="216"/>
      <c r="K1867" s="207">
        <f t="shared" si="770"/>
        <v>671.5</v>
      </c>
      <c r="L1867" s="214">
        <f t="shared" si="771"/>
        <v>672</v>
      </c>
      <c r="M1867" s="209">
        <v>1</v>
      </c>
      <c r="N1867" s="210">
        <v>60</v>
      </c>
      <c r="O1867" s="211">
        <f t="shared" si="772"/>
        <v>732</v>
      </c>
      <c r="P1867" s="212">
        <f t="shared" si="773"/>
        <v>732</v>
      </c>
      <c r="Q1867" s="180"/>
      <c r="R1867" s="180"/>
      <c r="S1867" s="184">
        <v>16</v>
      </c>
      <c r="T1867" s="184">
        <v>25</v>
      </c>
      <c r="U1867" s="184">
        <f t="shared" si="774"/>
        <v>79</v>
      </c>
      <c r="V1867" s="204">
        <f t="shared" si="775"/>
        <v>120</v>
      </c>
    </row>
    <row r="1868" spans="1:22" ht="12">
      <c r="A1868" s="180" t="str">
        <f t="shared" si="767"/>
        <v>LW12 14050Drewnopodobne</v>
      </c>
      <c r="B1868" s="203" t="s">
        <v>96</v>
      </c>
      <c r="C1868" s="168" t="s">
        <v>432</v>
      </c>
      <c r="D1868" s="204">
        <v>140</v>
      </c>
      <c r="E1868" s="182">
        <v>50</v>
      </c>
      <c r="F1868" s="219" t="s">
        <v>3417</v>
      </c>
      <c r="G1868" s="206" t="str">
        <f t="shared" si="768"/>
        <v>43,78</v>
      </c>
      <c r="H1868" s="206" t="str">
        <f t="shared" si="769"/>
        <v>43,78</v>
      </c>
      <c r="I1868" s="206">
        <f t="shared" si="776"/>
        <v>46.78</v>
      </c>
      <c r="J1868" s="216"/>
      <c r="K1868" s="207">
        <f t="shared" si="770"/>
        <v>778.5</v>
      </c>
      <c r="L1868" s="214">
        <f t="shared" si="771"/>
        <v>779</v>
      </c>
      <c r="M1868" s="209">
        <v>1</v>
      </c>
      <c r="N1868" s="210">
        <v>60</v>
      </c>
      <c r="O1868" s="211">
        <f t="shared" si="772"/>
        <v>839</v>
      </c>
      <c r="P1868" s="212">
        <f t="shared" si="773"/>
        <v>839</v>
      </c>
      <c r="Q1868" s="180"/>
      <c r="R1868" s="180"/>
      <c r="S1868" s="184">
        <v>16</v>
      </c>
      <c r="T1868" s="184">
        <v>25</v>
      </c>
      <c r="U1868" s="184">
        <f t="shared" si="774"/>
        <v>79</v>
      </c>
      <c r="V1868" s="204">
        <f t="shared" si="775"/>
        <v>120</v>
      </c>
    </row>
    <row r="1869" spans="1:22" ht="12">
      <c r="A1869" s="180" t="str">
        <f t="shared" si="767"/>
        <v>LW13 14050Drewnopodobne</v>
      </c>
      <c r="B1869" s="203" t="s">
        <v>97</v>
      </c>
      <c r="C1869" s="168" t="s">
        <v>432</v>
      </c>
      <c r="D1869" s="204">
        <v>140</v>
      </c>
      <c r="E1869" s="182">
        <v>50</v>
      </c>
      <c r="F1869" s="219" t="s">
        <v>3418</v>
      </c>
      <c r="G1869" s="206" t="str">
        <f t="shared" si="768"/>
        <v>42,9</v>
      </c>
      <c r="H1869" s="206" t="str">
        <f t="shared" si="769"/>
        <v>42,9</v>
      </c>
      <c r="I1869" s="206">
        <f t="shared" si="776"/>
        <v>45.9</v>
      </c>
      <c r="J1869" s="216"/>
      <c r="K1869" s="207">
        <f t="shared" si="770"/>
        <v>777.5</v>
      </c>
      <c r="L1869" s="214">
        <f t="shared" si="771"/>
        <v>778</v>
      </c>
      <c r="M1869" s="209">
        <v>1</v>
      </c>
      <c r="N1869" s="210">
        <v>60</v>
      </c>
      <c r="O1869" s="211">
        <f t="shared" si="772"/>
        <v>838</v>
      </c>
      <c r="P1869" s="212">
        <f t="shared" si="773"/>
        <v>838</v>
      </c>
      <c r="Q1869" s="180"/>
      <c r="R1869" s="180"/>
      <c r="S1869" s="184">
        <v>16</v>
      </c>
      <c r="T1869" s="184">
        <v>25</v>
      </c>
      <c r="U1869" s="184">
        <f t="shared" si="774"/>
        <v>79</v>
      </c>
      <c r="V1869" s="204">
        <f t="shared" si="775"/>
        <v>120</v>
      </c>
    </row>
    <row r="1870" spans="1:22" ht="12">
      <c r="A1870" s="180" t="str">
        <f t="shared" si="767"/>
        <v>LW14 14050Drewnopodobne</v>
      </c>
      <c r="B1870" s="203" t="s">
        <v>98</v>
      </c>
      <c r="C1870" s="168" t="s">
        <v>432</v>
      </c>
      <c r="D1870" s="204">
        <v>140</v>
      </c>
      <c r="E1870" s="182">
        <v>50</v>
      </c>
      <c r="F1870" s="219" t="s">
        <v>3419</v>
      </c>
      <c r="G1870" s="206" t="str">
        <f t="shared" si="768"/>
        <v>46,08</v>
      </c>
      <c r="H1870" s="206" t="str">
        <f t="shared" si="769"/>
        <v>46,08</v>
      </c>
      <c r="I1870" s="206">
        <f t="shared" si="776"/>
        <v>49.08</v>
      </c>
      <c r="J1870" s="216"/>
      <c r="K1870" s="207">
        <f t="shared" si="770"/>
        <v>868.5</v>
      </c>
      <c r="L1870" s="214">
        <f t="shared" si="771"/>
        <v>869</v>
      </c>
      <c r="M1870" s="209">
        <v>1</v>
      </c>
      <c r="N1870" s="210">
        <v>60</v>
      </c>
      <c r="O1870" s="211">
        <f t="shared" si="772"/>
        <v>929</v>
      </c>
      <c r="P1870" s="212">
        <f t="shared" si="773"/>
        <v>929</v>
      </c>
      <c r="Q1870" s="180"/>
      <c r="R1870" s="180"/>
      <c r="S1870" s="184">
        <v>16</v>
      </c>
      <c r="T1870" s="184">
        <v>25</v>
      </c>
      <c r="U1870" s="184">
        <f t="shared" si="774"/>
        <v>79</v>
      </c>
      <c r="V1870" s="204">
        <f t="shared" si="775"/>
        <v>120</v>
      </c>
    </row>
    <row r="1871" spans="1:22" ht="12">
      <c r="A1871" s="180" t="str">
        <f t="shared" si="767"/>
        <v>LW15 14050Drewnopodobne</v>
      </c>
      <c r="B1871" s="203" t="s">
        <v>99</v>
      </c>
      <c r="C1871" s="168" t="s">
        <v>432</v>
      </c>
      <c r="D1871" s="204">
        <v>140</v>
      </c>
      <c r="E1871" s="182">
        <v>50</v>
      </c>
      <c r="F1871" s="219" t="s">
        <v>3420</v>
      </c>
      <c r="G1871" s="206" t="str">
        <f t="shared" si="768"/>
        <v>39,85</v>
      </c>
      <c r="H1871" s="206" t="str">
        <f t="shared" si="769"/>
        <v>39,85</v>
      </c>
      <c r="I1871" s="206">
        <f t="shared" si="776"/>
        <v>42.85</v>
      </c>
      <c r="J1871" s="216"/>
      <c r="K1871" s="207">
        <f t="shared" si="770"/>
        <v>634</v>
      </c>
      <c r="L1871" s="214">
        <f t="shared" si="771"/>
        <v>634</v>
      </c>
      <c r="M1871" s="209">
        <v>1</v>
      </c>
      <c r="N1871" s="210">
        <v>60</v>
      </c>
      <c r="O1871" s="211">
        <f t="shared" si="772"/>
        <v>694</v>
      </c>
      <c r="P1871" s="212">
        <f t="shared" si="773"/>
        <v>694</v>
      </c>
      <c r="Q1871" s="180"/>
      <c r="R1871" s="180"/>
      <c r="S1871" s="184">
        <v>16</v>
      </c>
      <c r="T1871" s="184">
        <v>25</v>
      </c>
      <c r="U1871" s="184">
        <f t="shared" si="774"/>
        <v>79</v>
      </c>
      <c r="V1871" s="204">
        <f t="shared" si="775"/>
        <v>120</v>
      </c>
    </row>
    <row r="1872" spans="1:22" ht="12">
      <c r="A1872" s="180" t="str">
        <f t="shared" si="767"/>
        <v>LW16 14050Drewnopodobne</v>
      </c>
      <c r="B1872" s="203" t="s">
        <v>100</v>
      </c>
      <c r="C1872" s="168" t="s">
        <v>432</v>
      </c>
      <c r="D1872" s="204">
        <v>140</v>
      </c>
      <c r="E1872" s="182">
        <v>50</v>
      </c>
      <c r="F1872" s="219" t="s">
        <v>3421</v>
      </c>
      <c r="G1872" s="206" t="str">
        <f t="shared" si="768"/>
        <v>43,06</v>
      </c>
      <c r="H1872" s="206" t="str">
        <f t="shared" si="769"/>
        <v>43,06</v>
      </c>
      <c r="I1872" s="206">
        <f t="shared" si="776"/>
        <v>46.06</v>
      </c>
      <c r="J1872" s="216"/>
      <c r="K1872" s="207">
        <f t="shared" si="770"/>
        <v>771</v>
      </c>
      <c r="L1872" s="214">
        <f t="shared" si="771"/>
        <v>771</v>
      </c>
      <c r="M1872" s="209">
        <v>1</v>
      </c>
      <c r="N1872" s="210">
        <v>60</v>
      </c>
      <c r="O1872" s="211">
        <f t="shared" si="772"/>
        <v>831</v>
      </c>
      <c r="P1872" s="212">
        <f t="shared" si="773"/>
        <v>831</v>
      </c>
      <c r="Q1872" s="180"/>
      <c r="R1872" s="180"/>
      <c r="S1872" s="184">
        <v>16</v>
      </c>
      <c r="T1872" s="184">
        <v>25</v>
      </c>
      <c r="U1872" s="184">
        <f t="shared" si="774"/>
        <v>79</v>
      </c>
      <c r="V1872" s="204">
        <f t="shared" si="775"/>
        <v>120</v>
      </c>
    </row>
    <row r="1873" spans="1:22" ht="12">
      <c r="A1873" s="180" t="str">
        <f t="shared" si="767"/>
        <v>LW17 14050Drewnopodobne</v>
      </c>
      <c r="B1873" s="203" t="s">
        <v>101</v>
      </c>
      <c r="C1873" s="168" t="s">
        <v>432</v>
      </c>
      <c r="D1873" s="204">
        <v>140</v>
      </c>
      <c r="E1873" s="182">
        <v>50</v>
      </c>
      <c r="F1873" s="219" t="s">
        <v>2456</v>
      </c>
      <c r="G1873" s="206" t="str">
        <f t="shared" si="768"/>
        <v>44,23</v>
      </c>
      <c r="H1873" s="206" t="str">
        <f t="shared" si="769"/>
        <v>44,23</v>
      </c>
      <c r="I1873" s="206">
        <f t="shared" si="776"/>
        <v>47.23</v>
      </c>
      <c r="J1873" s="216"/>
      <c r="K1873" s="207">
        <f t="shared" si="770"/>
        <v>853.5</v>
      </c>
      <c r="L1873" s="214">
        <f t="shared" si="771"/>
        <v>854</v>
      </c>
      <c r="M1873" s="209">
        <v>1</v>
      </c>
      <c r="N1873" s="210">
        <v>60</v>
      </c>
      <c r="O1873" s="211">
        <f t="shared" si="772"/>
        <v>914</v>
      </c>
      <c r="P1873" s="212">
        <f t="shared" si="773"/>
        <v>914</v>
      </c>
      <c r="Q1873" s="180"/>
      <c r="R1873" s="180"/>
      <c r="S1873" s="184">
        <v>16</v>
      </c>
      <c r="T1873" s="184">
        <v>25</v>
      </c>
      <c r="U1873" s="184">
        <f t="shared" si="774"/>
        <v>79</v>
      </c>
      <c r="V1873" s="204">
        <f t="shared" si="775"/>
        <v>120</v>
      </c>
    </row>
    <row r="1874" spans="1:22" ht="12">
      <c r="A1874" s="180" t="str">
        <f t="shared" si="767"/>
        <v>LW18 14050Drewnopodobne</v>
      </c>
      <c r="B1874" s="203" t="s">
        <v>102</v>
      </c>
      <c r="C1874" s="168" t="s">
        <v>432</v>
      </c>
      <c r="D1874" s="204">
        <v>140</v>
      </c>
      <c r="E1874" s="182">
        <v>50</v>
      </c>
      <c r="F1874" s="219" t="s">
        <v>2238</v>
      </c>
      <c r="G1874" s="206" t="str">
        <f t="shared" si="768"/>
        <v>47,41</v>
      </c>
      <c r="H1874" s="206" t="str">
        <f t="shared" si="769"/>
        <v>47,41</v>
      </c>
      <c r="I1874" s="206">
        <f t="shared" si="776"/>
        <v>50.41</v>
      </c>
      <c r="J1874" s="216"/>
      <c r="K1874" s="207">
        <f t="shared" si="770"/>
        <v>909.5</v>
      </c>
      <c r="L1874" s="214">
        <f t="shared" si="771"/>
        <v>910</v>
      </c>
      <c r="M1874" s="209">
        <v>1</v>
      </c>
      <c r="N1874" s="210">
        <v>60</v>
      </c>
      <c r="O1874" s="211">
        <f t="shared" si="772"/>
        <v>970</v>
      </c>
      <c r="P1874" s="212">
        <f t="shared" si="773"/>
        <v>970</v>
      </c>
      <c r="Q1874" s="180"/>
      <c r="R1874" s="180"/>
      <c r="S1874" s="184">
        <v>16</v>
      </c>
      <c r="T1874" s="184">
        <v>25</v>
      </c>
      <c r="U1874" s="184">
        <f t="shared" si="774"/>
        <v>124</v>
      </c>
      <c r="V1874" s="204">
        <f t="shared" si="775"/>
        <v>165</v>
      </c>
    </row>
    <row r="1875" spans="1:22" ht="12">
      <c r="A1875" s="180" t="str">
        <f t="shared" si="767"/>
        <v>LW19 14050Drewnopodobne</v>
      </c>
      <c r="B1875" s="203" t="s">
        <v>103</v>
      </c>
      <c r="C1875" s="168" t="s">
        <v>432</v>
      </c>
      <c r="D1875" s="204">
        <v>140</v>
      </c>
      <c r="E1875" s="182">
        <v>50</v>
      </c>
      <c r="F1875" s="219" t="s">
        <v>3422</v>
      </c>
      <c r="G1875" s="206" t="str">
        <f t="shared" si="768"/>
        <v>41,22</v>
      </c>
      <c r="H1875" s="206" t="str">
        <f t="shared" si="769"/>
        <v>41,22</v>
      </c>
      <c r="I1875" s="206">
        <f t="shared" si="776"/>
        <v>44.22</v>
      </c>
      <c r="J1875" s="216"/>
      <c r="K1875" s="207">
        <f t="shared" si="770"/>
        <v>718.5</v>
      </c>
      <c r="L1875" s="214">
        <f t="shared" si="771"/>
        <v>719</v>
      </c>
      <c r="M1875" s="209">
        <v>1</v>
      </c>
      <c r="N1875" s="210">
        <v>60</v>
      </c>
      <c r="O1875" s="211">
        <f t="shared" si="772"/>
        <v>779</v>
      </c>
      <c r="P1875" s="212">
        <f t="shared" si="773"/>
        <v>779</v>
      </c>
      <c r="Q1875" s="180"/>
      <c r="R1875" s="180"/>
      <c r="S1875" s="184">
        <v>16</v>
      </c>
      <c r="T1875" s="184">
        <v>25</v>
      </c>
      <c r="U1875" s="184">
        <f t="shared" si="774"/>
        <v>79</v>
      </c>
      <c r="V1875" s="204">
        <f t="shared" si="775"/>
        <v>120</v>
      </c>
    </row>
    <row r="1876" spans="1:22" ht="12">
      <c r="A1876" s="180" t="str">
        <f t="shared" si="767"/>
        <v>LW20 14050Drewnopodobne</v>
      </c>
      <c r="B1876" s="203" t="s">
        <v>105</v>
      </c>
      <c r="C1876" s="168" t="s">
        <v>432</v>
      </c>
      <c r="D1876" s="204">
        <v>140</v>
      </c>
      <c r="E1876" s="182">
        <v>50</v>
      </c>
      <c r="F1876" s="219" t="s">
        <v>3423</v>
      </c>
      <c r="G1876" s="206" t="str">
        <f t="shared" si="768"/>
        <v>44,43</v>
      </c>
      <c r="H1876" s="206" t="str">
        <f t="shared" si="769"/>
        <v>44,43</v>
      </c>
      <c r="I1876" s="206">
        <f t="shared" si="776"/>
        <v>47.43</v>
      </c>
      <c r="J1876" s="216"/>
      <c r="K1876" s="207">
        <f t="shared" si="770"/>
        <v>809.5</v>
      </c>
      <c r="L1876" s="214">
        <f t="shared" si="771"/>
        <v>810</v>
      </c>
      <c r="M1876" s="209">
        <v>1</v>
      </c>
      <c r="N1876" s="210">
        <v>60</v>
      </c>
      <c r="O1876" s="211">
        <f t="shared" si="772"/>
        <v>870</v>
      </c>
      <c r="P1876" s="212">
        <f t="shared" si="773"/>
        <v>870</v>
      </c>
      <c r="Q1876" s="180"/>
      <c r="R1876" s="180"/>
      <c r="S1876" s="184">
        <v>16</v>
      </c>
      <c r="T1876" s="184">
        <v>25</v>
      </c>
      <c r="U1876" s="184">
        <f t="shared" si="774"/>
        <v>79</v>
      </c>
      <c r="V1876" s="204">
        <f t="shared" si="775"/>
        <v>120</v>
      </c>
    </row>
    <row r="1877" spans="1:22" ht="12">
      <c r="A1877" s="180" t="str">
        <f t="shared" si="767"/>
        <v>LW2514050Drewnopodobne</v>
      </c>
      <c r="B1877" s="217" t="s">
        <v>559</v>
      </c>
      <c r="C1877" s="168" t="s">
        <v>432</v>
      </c>
      <c r="D1877" s="204">
        <v>140</v>
      </c>
      <c r="E1877" s="182">
        <v>50</v>
      </c>
      <c r="F1877" s="219" t="s">
        <v>3424</v>
      </c>
      <c r="G1877" s="206" t="str">
        <f t="shared" si="768"/>
        <v>33,25</v>
      </c>
      <c r="H1877" s="206" t="str">
        <f t="shared" si="769"/>
        <v>33,25</v>
      </c>
      <c r="I1877" s="206">
        <f t="shared" si="776"/>
        <v>36.25</v>
      </c>
      <c r="J1877" s="216"/>
      <c r="K1877" s="207">
        <f t="shared" si="770"/>
        <v>630.5</v>
      </c>
      <c r="L1877" s="214">
        <f t="shared" si="771"/>
        <v>631</v>
      </c>
      <c r="M1877" s="209">
        <v>1</v>
      </c>
      <c r="N1877" s="210">
        <v>60</v>
      </c>
      <c r="O1877" s="211">
        <f t="shared" si="772"/>
        <v>691</v>
      </c>
      <c r="P1877" s="212">
        <f t="shared" si="773"/>
        <v>691</v>
      </c>
      <c r="Q1877" s="180"/>
      <c r="R1877" s="180"/>
      <c r="S1877" s="184">
        <v>16</v>
      </c>
      <c r="T1877" s="184">
        <v>25</v>
      </c>
      <c r="U1877" s="184">
        <f t="shared" si="774"/>
        <v>69</v>
      </c>
      <c r="V1877" s="204">
        <f t="shared" si="775"/>
        <v>110</v>
      </c>
    </row>
    <row r="1878" spans="1:22" ht="12">
      <c r="A1878" s="180" t="str">
        <f t="shared" si="767"/>
        <v>LW2614050Drewnopodobne</v>
      </c>
      <c r="B1878" s="217" t="s">
        <v>560</v>
      </c>
      <c r="C1878" s="168" t="s">
        <v>432</v>
      </c>
      <c r="D1878" s="204">
        <v>140</v>
      </c>
      <c r="E1878" s="182">
        <v>50</v>
      </c>
      <c r="F1878" s="219" t="s">
        <v>3425</v>
      </c>
      <c r="G1878" s="206" t="str">
        <f t="shared" si="768"/>
        <v>36,46</v>
      </c>
      <c r="H1878" s="206" t="str">
        <f t="shared" si="769"/>
        <v>36,46</v>
      </c>
      <c r="I1878" s="206">
        <f t="shared" si="776"/>
        <v>39.46</v>
      </c>
      <c r="J1878" s="216"/>
      <c r="K1878" s="207">
        <f t="shared" si="770"/>
        <v>752.5</v>
      </c>
      <c r="L1878" s="214">
        <f t="shared" si="771"/>
        <v>753</v>
      </c>
      <c r="M1878" s="209">
        <v>1</v>
      </c>
      <c r="N1878" s="210">
        <v>60</v>
      </c>
      <c r="O1878" s="211">
        <f t="shared" si="772"/>
        <v>813</v>
      </c>
      <c r="P1878" s="212">
        <f t="shared" si="773"/>
        <v>813</v>
      </c>
      <c r="Q1878" s="180"/>
      <c r="R1878" s="180"/>
      <c r="S1878" s="184">
        <v>16</v>
      </c>
      <c r="T1878" s="184">
        <v>25</v>
      </c>
      <c r="U1878" s="184">
        <f t="shared" si="774"/>
        <v>69</v>
      </c>
      <c r="V1878" s="204">
        <f t="shared" si="775"/>
        <v>110</v>
      </c>
    </row>
    <row r="1879" spans="1:22" ht="12">
      <c r="A1879" s="180" t="str">
        <f t="shared" si="767"/>
        <v>LW2714050Drewnopodobne</v>
      </c>
      <c r="B1879" s="217" t="s">
        <v>1738</v>
      </c>
      <c r="C1879" s="168" t="s">
        <v>432</v>
      </c>
      <c r="D1879" s="204">
        <v>140</v>
      </c>
      <c r="E1879" s="182">
        <v>50</v>
      </c>
      <c r="F1879" s="219" t="s">
        <v>3426</v>
      </c>
      <c r="G1879" s="206" t="str">
        <f t="shared" si="768"/>
        <v>36,63</v>
      </c>
      <c r="H1879" s="206" t="str">
        <f t="shared" si="769"/>
        <v>36,63</v>
      </c>
      <c r="I1879" s="206">
        <f t="shared" si="776"/>
        <v>39.630000000000003</v>
      </c>
      <c r="J1879" s="216"/>
      <c r="K1879" s="207">
        <f t="shared" si="770"/>
        <v>722</v>
      </c>
      <c r="L1879" s="214">
        <f t="shared" si="771"/>
        <v>722</v>
      </c>
      <c r="M1879" s="209">
        <v>1</v>
      </c>
      <c r="N1879" s="210">
        <v>60</v>
      </c>
      <c r="O1879" s="211">
        <f t="shared" si="772"/>
        <v>782</v>
      </c>
      <c r="P1879" s="212">
        <f t="shared" si="773"/>
        <v>782</v>
      </c>
      <c r="Q1879" s="180"/>
      <c r="R1879" s="180"/>
      <c r="S1879" s="184">
        <v>16</v>
      </c>
      <c r="T1879" s="184">
        <v>25</v>
      </c>
      <c r="U1879" s="184">
        <f t="shared" si="774"/>
        <v>69</v>
      </c>
      <c r="V1879" s="204">
        <f t="shared" si="775"/>
        <v>110</v>
      </c>
    </row>
    <row r="1880" spans="1:22" ht="12">
      <c r="A1880" s="180" t="str">
        <f t="shared" si="767"/>
        <v>LW2814050Drewnopodobne</v>
      </c>
      <c r="B1880" s="217" t="s">
        <v>1739</v>
      </c>
      <c r="C1880" s="168" t="s">
        <v>432</v>
      </c>
      <c r="D1880" s="204">
        <v>140</v>
      </c>
      <c r="E1880" s="182">
        <v>50</v>
      </c>
      <c r="F1880" s="219" t="s">
        <v>3427</v>
      </c>
      <c r="G1880" s="206" t="str">
        <f t="shared" si="768"/>
        <v>39,96</v>
      </c>
      <c r="H1880" s="206" t="str">
        <f t="shared" si="769"/>
        <v>39,96</v>
      </c>
      <c r="I1880" s="206">
        <f t="shared" si="776"/>
        <v>42.96</v>
      </c>
      <c r="J1880" s="216"/>
      <c r="K1880" s="207">
        <f t="shared" si="770"/>
        <v>864</v>
      </c>
      <c r="L1880" s="214">
        <f t="shared" si="771"/>
        <v>864</v>
      </c>
      <c r="M1880" s="209">
        <v>1</v>
      </c>
      <c r="N1880" s="210">
        <v>60</v>
      </c>
      <c r="O1880" s="211">
        <f t="shared" si="772"/>
        <v>924</v>
      </c>
      <c r="P1880" s="212">
        <f t="shared" si="773"/>
        <v>924</v>
      </c>
      <c r="Q1880" s="180"/>
      <c r="R1880" s="180"/>
      <c r="S1880" s="184">
        <v>16</v>
      </c>
      <c r="T1880" s="184">
        <v>25</v>
      </c>
      <c r="U1880" s="184">
        <f t="shared" si="774"/>
        <v>79</v>
      </c>
      <c r="V1880" s="204">
        <f t="shared" si="775"/>
        <v>120</v>
      </c>
    </row>
    <row r="1881" spans="1:22" ht="12">
      <c r="A1881" s="180" t="str">
        <f t="shared" si="767"/>
        <v>LW2914050Drewnopodobne</v>
      </c>
      <c r="B1881" s="217" t="s">
        <v>1740</v>
      </c>
      <c r="C1881" s="168" t="s">
        <v>432</v>
      </c>
      <c r="D1881" s="204">
        <v>140</v>
      </c>
      <c r="E1881" s="182">
        <v>50</v>
      </c>
      <c r="F1881" s="219" t="s">
        <v>2132</v>
      </c>
      <c r="G1881" s="206" t="str">
        <f t="shared" si="768"/>
        <v>42,71</v>
      </c>
      <c r="H1881" s="206" t="str">
        <f t="shared" si="769"/>
        <v>42,71</v>
      </c>
      <c r="I1881" s="206">
        <f t="shared" si="776"/>
        <v>45.71</v>
      </c>
      <c r="J1881" s="216"/>
      <c r="K1881" s="207">
        <f t="shared" si="770"/>
        <v>804.5</v>
      </c>
      <c r="L1881" s="214">
        <f t="shared" si="771"/>
        <v>805</v>
      </c>
      <c r="M1881" s="209">
        <v>1</v>
      </c>
      <c r="N1881" s="210">
        <v>60</v>
      </c>
      <c r="O1881" s="211">
        <f t="shared" si="772"/>
        <v>865</v>
      </c>
      <c r="P1881" s="212">
        <f t="shared" si="773"/>
        <v>865</v>
      </c>
      <c r="Q1881" s="180"/>
      <c r="R1881" s="180"/>
      <c r="S1881" s="184">
        <v>16</v>
      </c>
      <c r="T1881" s="184">
        <v>25</v>
      </c>
      <c r="U1881" s="184">
        <f t="shared" si="774"/>
        <v>79</v>
      </c>
      <c r="V1881" s="204">
        <f t="shared" si="775"/>
        <v>120</v>
      </c>
    </row>
    <row r="1882" spans="1:22" ht="12">
      <c r="A1882" s="180" t="str">
        <f t="shared" si="767"/>
        <v>LW3014050Drewnopodobne</v>
      </c>
      <c r="B1882" s="217" t="s">
        <v>1742</v>
      </c>
      <c r="C1882" s="168" t="s">
        <v>432</v>
      </c>
      <c r="D1882" s="204">
        <v>140</v>
      </c>
      <c r="E1882" s="182">
        <v>50</v>
      </c>
      <c r="F1882" s="219" t="s">
        <v>2046</v>
      </c>
      <c r="G1882" s="206" t="str">
        <f t="shared" si="768"/>
        <v>46,04</v>
      </c>
      <c r="H1882" s="206" t="str">
        <f t="shared" si="769"/>
        <v>46,04</v>
      </c>
      <c r="I1882" s="206">
        <f t="shared" si="776"/>
        <v>49.04</v>
      </c>
      <c r="J1882" s="216"/>
      <c r="K1882" s="207">
        <f t="shared" si="770"/>
        <v>988</v>
      </c>
      <c r="L1882" s="214">
        <f t="shared" si="771"/>
        <v>988</v>
      </c>
      <c r="M1882" s="209">
        <v>1</v>
      </c>
      <c r="N1882" s="210">
        <v>60</v>
      </c>
      <c r="O1882" s="211">
        <f t="shared" si="772"/>
        <v>1048</v>
      </c>
      <c r="P1882" s="212">
        <f t="shared" si="773"/>
        <v>1048</v>
      </c>
      <c r="Q1882" s="180"/>
      <c r="R1882" s="180"/>
      <c r="S1882" s="184">
        <v>16</v>
      </c>
      <c r="T1882" s="184">
        <v>25</v>
      </c>
      <c r="U1882" s="184">
        <f t="shared" si="774"/>
        <v>79</v>
      </c>
      <c r="V1882" s="204">
        <f t="shared" si="775"/>
        <v>120</v>
      </c>
    </row>
    <row r="1883" spans="1:22" ht="13.5" customHeight="1">
      <c r="A1883" s="180" t="str">
        <f t="shared" si="767"/>
        <v>LW3114050Drewnopodobne</v>
      </c>
      <c r="B1883" s="217" t="s">
        <v>1743</v>
      </c>
      <c r="C1883" s="168" t="s">
        <v>432</v>
      </c>
      <c r="D1883" s="204">
        <v>140</v>
      </c>
      <c r="E1883" s="182">
        <v>50</v>
      </c>
      <c r="F1883" s="219" t="s">
        <v>3428</v>
      </c>
      <c r="G1883" s="206" t="str">
        <f t="shared" si="768"/>
        <v>46,87</v>
      </c>
      <c r="H1883" s="206" t="str">
        <f t="shared" si="769"/>
        <v>46,87</v>
      </c>
      <c r="I1883" s="206">
        <f t="shared" si="776"/>
        <v>49.87</v>
      </c>
      <c r="J1883" s="182"/>
      <c r="K1883" s="207">
        <f t="shared" si="770"/>
        <v>952</v>
      </c>
      <c r="L1883" s="214">
        <f t="shared" si="771"/>
        <v>952</v>
      </c>
      <c r="M1883" s="209">
        <v>1</v>
      </c>
      <c r="N1883" s="210">
        <v>60</v>
      </c>
      <c r="O1883" s="211">
        <f t="shared" si="772"/>
        <v>1012</v>
      </c>
      <c r="P1883" s="212">
        <f t="shared" si="773"/>
        <v>1012</v>
      </c>
      <c r="Q1883" s="180"/>
      <c r="R1883" s="180"/>
      <c r="S1883" s="184">
        <v>16</v>
      </c>
      <c r="T1883" s="184">
        <v>25</v>
      </c>
      <c r="U1883" s="184">
        <f t="shared" si="774"/>
        <v>79</v>
      </c>
      <c r="V1883" s="204">
        <f t="shared" si="775"/>
        <v>120</v>
      </c>
    </row>
    <row r="1884" spans="1:22" ht="12">
      <c r="A1884" s="180" t="str">
        <f t="shared" si="767"/>
        <v>LW3214050Drewnopodobne</v>
      </c>
      <c r="B1884" s="217" t="s">
        <v>1744</v>
      </c>
      <c r="C1884" s="168" t="s">
        <v>432</v>
      </c>
      <c r="D1884" s="204">
        <v>140</v>
      </c>
      <c r="E1884" s="182">
        <v>50</v>
      </c>
      <c r="F1884" s="219" t="s">
        <v>71</v>
      </c>
      <c r="G1884" s="206" t="str">
        <f t="shared" si="768"/>
        <v>50,2</v>
      </c>
      <c r="H1884" s="206" t="str">
        <f t="shared" si="769"/>
        <v>50,2</v>
      </c>
      <c r="I1884" s="206">
        <f t="shared" si="776"/>
        <v>53.2</v>
      </c>
      <c r="J1884" s="216"/>
      <c r="K1884" s="207">
        <f t="shared" si="770"/>
        <v>1097.5</v>
      </c>
      <c r="L1884" s="214">
        <f t="shared" si="771"/>
        <v>1098</v>
      </c>
      <c r="M1884" s="209">
        <v>1</v>
      </c>
      <c r="N1884" s="210">
        <v>60</v>
      </c>
      <c r="O1884" s="211">
        <f t="shared" si="772"/>
        <v>1158</v>
      </c>
      <c r="P1884" s="212">
        <f t="shared" si="773"/>
        <v>1158</v>
      </c>
      <c r="Q1884" s="180"/>
      <c r="R1884" s="180"/>
      <c r="S1884" s="184">
        <v>16</v>
      </c>
      <c r="T1884" s="184">
        <v>25</v>
      </c>
      <c r="U1884" s="184">
        <f t="shared" si="774"/>
        <v>124</v>
      </c>
      <c r="V1884" s="204">
        <f t="shared" si="775"/>
        <v>165</v>
      </c>
    </row>
    <row r="1885" spans="1:22" ht="12">
      <c r="A1885" s="180" t="str">
        <f t="shared" si="767"/>
        <v>LW3314050Drewnopodobne</v>
      </c>
      <c r="B1885" s="217" t="s">
        <v>1745</v>
      </c>
      <c r="C1885" s="168" t="s">
        <v>432</v>
      </c>
      <c r="D1885" s="204">
        <v>140</v>
      </c>
      <c r="E1885" s="182">
        <v>50</v>
      </c>
      <c r="F1885" s="219" t="s">
        <v>3429</v>
      </c>
      <c r="G1885" s="206" t="str">
        <f t="shared" si="768"/>
        <v>51,37</v>
      </c>
      <c r="H1885" s="206" t="str">
        <f t="shared" si="769"/>
        <v>51,37</v>
      </c>
      <c r="I1885" s="206">
        <f t="shared" si="776"/>
        <v>54.37</v>
      </c>
      <c r="J1885" s="216"/>
      <c r="K1885" s="207">
        <f t="shared" si="770"/>
        <v>937</v>
      </c>
      <c r="L1885" s="214">
        <f t="shared" si="771"/>
        <v>937</v>
      </c>
      <c r="M1885" s="209">
        <v>1</v>
      </c>
      <c r="N1885" s="210">
        <v>60</v>
      </c>
      <c r="O1885" s="211">
        <f t="shared" si="772"/>
        <v>997</v>
      </c>
      <c r="P1885" s="212">
        <f t="shared" si="773"/>
        <v>997</v>
      </c>
      <c r="Q1885" s="180"/>
      <c r="R1885" s="180"/>
      <c r="S1885" s="184">
        <v>16</v>
      </c>
      <c r="T1885" s="184">
        <v>25</v>
      </c>
      <c r="U1885" s="184">
        <f t="shared" si="774"/>
        <v>124</v>
      </c>
      <c r="V1885" s="204">
        <f t="shared" si="775"/>
        <v>165</v>
      </c>
    </row>
    <row r="1886" spans="1:22" ht="12">
      <c r="A1886" s="180" t="str">
        <f t="shared" si="767"/>
        <v>LW3414050Drewnopodobne</v>
      </c>
      <c r="B1886" s="217" t="s">
        <v>1746</v>
      </c>
      <c r="C1886" s="168" t="s">
        <v>432</v>
      </c>
      <c r="D1886" s="204">
        <v>140</v>
      </c>
      <c r="E1886" s="182">
        <v>50</v>
      </c>
      <c r="F1886" s="219" t="s">
        <v>1774</v>
      </c>
      <c r="G1886" s="206" t="str">
        <f t="shared" si="768"/>
        <v>50,62</v>
      </c>
      <c r="H1886" s="206" t="str">
        <f t="shared" si="769"/>
        <v>50,62</v>
      </c>
      <c r="I1886" s="206">
        <f t="shared" si="776"/>
        <v>53.62</v>
      </c>
      <c r="J1886" s="216"/>
      <c r="K1886" s="207">
        <f t="shared" si="770"/>
        <v>1104.5</v>
      </c>
      <c r="L1886" s="214">
        <f t="shared" si="771"/>
        <v>1105</v>
      </c>
      <c r="M1886" s="209">
        <v>1</v>
      </c>
      <c r="N1886" s="210">
        <v>60</v>
      </c>
      <c r="O1886" s="211">
        <f t="shared" si="772"/>
        <v>1165</v>
      </c>
      <c r="P1886" s="212">
        <f t="shared" si="773"/>
        <v>1165</v>
      </c>
      <c r="Q1886" s="180"/>
      <c r="R1886" s="180"/>
      <c r="S1886" s="184">
        <v>16</v>
      </c>
      <c r="T1886" s="184">
        <v>25</v>
      </c>
      <c r="U1886" s="184">
        <f t="shared" si="774"/>
        <v>124</v>
      </c>
      <c r="V1886" s="204">
        <f t="shared" si="775"/>
        <v>165</v>
      </c>
    </row>
    <row r="1887" spans="1:22" ht="12">
      <c r="A1887" s="180" t="str">
        <f t="shared" si="767"/>
        <v>LW3514050Drewnopodobne</v>
      </c>
      <c r="B1887" s="217" t="s">
        <v>1747</v>
      </c>
      <c r="C1887" s="168" t="s">
        <v>432</v>
      </c>
      <c r="D1887" s="204">
        <v>140</v>
      </c>
      <c r="E1887" s="182">
        <v>50</v>
      </c>
      <c r="F1887" s="219" t="s">
        <v>2348</v>
      </c>
      <c r="G1887" s="206" t="str">
        <f t="shared" si="768"/>
        <v>41,39</v>
      </c>
      <c r="H1887" s="206" t="str">
        <f t="shared" si="769"/>
        <v>41,39</v>
      </c>
      <c r="I1887" s="206">
        <f t="shared" si="776"/>
        <v>44.39</v>
      </c>
      <c r="J1887" s="216"/>
      <c r="K1887" s="207">
        <f t="shared" si="770"/>
        <v>727</v>
      </c>
      <c r="L1887" s="214">
        <f t="shared" si="771"/>
        <v>727</v>
      </c>
      <c r="M1887" s="209">
        <v>1</v>
      </c>
      <c r="N1887" s="210">
        <v>60</v>
      </c>
      <c r="O1887" s="211">
        <f t="shared" si="772"/>
        <v>787</v>
      </c>
      <c r="P1887" s="212">
        <f t="shared" si="773"/>
        <v>787</v>
      </c>
      <c r="Q1887" s="180"/>
      <c r="R1887" s="180"/>
      <c r="S1887" s="184">
        <v>16</v>
      </c>
      <c r="T1887" s="184">
        <v>25</v>
      </c>
      <c r="U1887" s="184">
        <f t="shared" si="774"/>
        <v>79</v>
      </c>
      <c r="V1887" s="204">
        <f t="shared" si="775"/>
        <v>120</v>
      </c>
    </row>
    <row r="1888" spans="1:22" ht="12">
      <c r="A1888" s="180" t="str">
        <f t="shared" si="767"/>
        <v>LW3614050Drewnopodobne</v>
      </c>
      <c r="B1888" s="217" t="s">
        <v>1748</v>
      </c>
      <c r="C1888" s="168" t="s">
        <v>432</v>
      </c>
      <c r="D1888" s="204">
        <v>140</v>
      </c>
      <c r="E1888" s="182">
        <v>50</v>
      </c>
      <c r="F1888" s="219" t="s">
        <v>3430</v>
      </c>
      <c r="G1888" s="206" t="str">
        <f t="shared" si="768"/>
        <v>44,71</v>
      </c>
      <c r="H1888" s="206" t="str">
        <f t="shared" si="769"/>
        <v>44,71</v>
      </c>
      <c r="I1888" s="206">
        <f t="shared" si="776"/>
        <v>47.71</v>
      </c>
      <c r="J1888" s="216"/>
      <c r="K1888" s="207">
        <f t="shared" si="770"/>
        <v>872.5</v>
      </c>
      <c r="L1888" s="214">
        <f t="shared" si="771"/>
        <v>873</v>
      </c>
      <c r="M1888" s="209">
        <v>1</v>
      </c>
      <c r="N1888" s="210">
        <v>60</v>
      </c>
      <c r="O1888" s="211">
        <f t="shared" si="772"/>
        <v>933</v>
      </c>
      <c r="P1888" s="212">
        <f t="shared" si="773"/>
        <v>933</v>
      </c>
      <c r="Q1888" s="180"/>
      <c r="R1888" s="180"/>
      <c r="S1888" s="184">
        <v>16</v>
      </c>
      <c r="T1888" s="184">
        <v>25</v>
      </c>
      <c r="U1888" s="184">
        <f t="shared" si="774"/>
        <v>79</v>
      </c>
      <c r="V1888" s="204">
        <f t="shared" si="775"/>
        <v>120</v>
      </c>
    </row>
    <row r="1889" spans="1:35" ht="12">
      <c r="A1889" s="180" t="str">
        <f t="shared" si="767"/>
        <v>LW3714050Drewnopodobne</v>
      </c>
      <c r="B1889" s="217" t="s">
        <v>1907</v>
      </c>
      <c r="C1889" s="168" t="s">
        <v>432</v>
      </c>
      <c r="D1889" s="204">
        <v>140</v>
      </c>
      <c r="E1889" s="182">
        <v>50</v>
      </c>
      <c r="F1889" s="219" t="s">
        <v>3431</v>
      </c>
      <c r="G1889" s="206" t="str">
        <f t="shared" si="768"/>
        <v>40,65</v>
      </c>
      <c r="H1889" s="206" t="str">
        <f t="shared" si="769"/>
        <v>40,65</v>
      </c>
      <c r="I1889" s="206">
        <f t="shared" si="776"/>
        <v>43.65</v>
      </c>
      <c r="J1889" s="216"/>
      <c r="K1889" s="207">
        <f t="shared" si="770"/>
        <v>659</v>
      </c>
      <c r="L1889" s="214">
        <f t="shared" si="771"/>
        <v>659</v>
      </c>
      <c r="M1889" s="209">
        <v>1</v>
      </c>
      <c r="N1889" s="210">
        <v>60</v>
      </c>
      <c r="O1889" s="211">
        <f t="shared" si="772"/>
        <v>719</v>
      </c>
      <c r="P1889" s="212">
        <f t="shared" si="773"/>
        <v>719</v>
      </c>
      <c r="Q1889" s="180"/>
      <c r="R1889" s="180"/>
      <c r="S1889" s="184">
        <v>16</v>
      </c>
      <c r="T1889" s="184">
        <v>25</v>
      </c>
      <c r="U1889" s="184">
        <f t="shared" si="774"/>
        <v>79</v>
      </c>
      <c r="V1889" s="204">
        <f t="shared" si="775"/>
        <v>120</v>
      </c>
    </row>
    <row r="1890" spans="1:35" s="199" customFormat="1" ht="12.75" customHeight="1">
      <c r="A1890" s="180" t="str">
        <f t="shared" si="767"/>
        <v>LW3814050Drewnopodobne</v>
      </c>
      <c r="B1890" s="217" t="s">
        <v>1978</v>
      </c>
      <c r="C1890" s="168" t="s">
        <v>432</v>
      </c>
      <c r="D1890" s="204">
        <v>140</v>
      </c>
      <c r="E1890" s="182">
        <v>50</v>
      </c>
      <c r="F1890" s="219" t="s">
        <v>3432</v>
      </c>
      <c r="G1890" s="206" t="str">
        <f t="shared" si="768"/>
        <v>42,14</v>
      </c>
      <c r="H1890" s="206" t="str">
        <f t="shared" si="769"/>
        <v>42,14</v>
      </c>
      <c r="I1890" s="206">
        <f t="shared" si="776"/>
        <v>45.14</v>
      </c>
      <c r="J1890" s="216"/>
      <c r="K1890" s="207">
        <f t="shared" si="770"/>
        <v>793.5</v>
      </c>
      <c r="L1890" s="214">
        <f t="shared" si="771"/>
        <v>794</v>
      </c>
      <c r="M1890" s="209">
        <v>1</v>
      </c>
      <c r="N1890" s="210">
        <v>60</v>
      </c>
      <c r="O1890" s="211">
        <f t="shared" si="772"/>
        <v>854</v>
      </c>
      <c r="P1890" s="212">
        <f t="shared" si="773"/>
        <v>854</v>
      </c>
      <c r="Q1890" s="180"/>
      <c r="R1890" s="180"/>
      <c r="S1890" s="184">
        <v>16</v>
      </c>
      <c r="T1890" s="184">
        <v>25</v>
      </c>
      <c r="U1890" s="184">
        <f t="shared" si="774"/>
        <v>79</v>
      </c>
      <c r="V1890" s="204">
        <f t="shared" si="775"/>
        <v>120</v>
      </c>
    </row>
    <row r="1891" spans="1:35" ht="12">
      <c r="A1891" s="221" t="str">
        <f t="shared" ref="A1891:A1927" si="777">CONCATENATE(B1891,D1891,E1891,C1891)</f>
        <v>LW duble 1 14060Podstawowy</v>
      </c>
      <c r="B1891" s="203" t="s">
        <v>90</v>
      </c>
      <c r="C1891" s="168" t="s">
        <v>431</v>
      </c>
      <c r="D1891" s="204">
        <v>140</v>
      </c>
      <c r="E1891" s="182">
        <v>60</v>
      </c>
      <c r="F1891" s="219" t="s">
        <v>3504</v>
      </c>
      <c r="G1891" s="206" t="str">
        <f t="shared" ref="G1891:G1927" si="778">LEFT(F1891,FIND("kg",F1891)-2)</f>
        <v>50,86</v>
      </c>
      <c r="H1891" s="206" t="str">
        <f t="shared" ref="H1891:H1927" si="779">MID(G1891,1,5)</f>
        <v>50,86</v>
      </c>
      <c r="I1891" s="206">
        <f t="shared" ref="I1891:I1927" si="780">H1891+3</f>
        <v>53.86</v>
      </c>
      <c r="J1891" s="219" t="s">
        <v>81</v>
      </c>
      <c r="K1891" s="207" t="str">
        <f t="shared" ref="K1891:K1927" si="781">LEFT(J1891,FIND("zł",J1891)-2)</f>
        <v>751,00</v>
      </c>
      <c r="L1891" s="208">
        <f t="shared" ref="L1891:L1927" si="782">ROUNDUP(K1891,0)</f>
        <v>751</v>
      </c>
      <c r="M1891" s="209">
        <v>1.25</v>
      </c>
      <c r="N1891" s="210">
        <v>60</v>
      </c>
      <c r="O1891" s="211">
        <f t="shared" ref="O1891:O1927" si="783">L1891*M1891+N1891</f>
        <v>998.75</v>
      </c>
      <c r="P1891" s="212">
        <f>INT(O1891)</f>
        <v>998</v>
      </c>
      <c r="Q1891" s="180"/>
      <c r="R1891" s="180"/>
      <c r="S1891" s="184">
        <v>16</v>
      </c>
      <c r="T1891" s="184">
        <v>14</v>
      </c>
      <c r="U1891" s="184">
        <f t="shared" ref="U1891:U1927" si="784">IF(I1891&lt;=$AA$6,$AB$5,IF(I1891&lt;=$AA$16,$AB$7,IF(I1891&lt;=$AA$18,$AB$17,IF(I1891&lt;=$AA$20,AB$19,$AB$21))))</f>
        <v>124</v>
      </c>
      <c r="V1891" s="204">
        <f t="shared" ref="V1891:V1927" si="785">SUM(S1891:U1891)</f>
        <v>154</v>
      </c>
      <c r="Y1891" s="199"/>
      <c r="Z1891" s="199"/>
      <c r="AA1891" s="201"/>
      <c r="AB1891" s="202"/>
      <c r="AC1891" s="199"/>
      <c r="AD1891" s="202"/>
      <c r="AE1891" s="199"/>
      <c r="AF1891" s="199"/>
      <c r="AG1891" s="199"/>
      <c r="AH1891" s="199"/>
      <c r="AI1891" s="199"/>
    </row>
    <row r="1892" spans="1:35" ht="12">
      <c r="A1892" s="180" t="str">
        <f t="shared" si="777"/>
        <v>LW duble 214060Podstawowy</v>
      </c>
      <c r="B1892" s="203" t="s">
        <v>1749</v>
      </c>
      <c r="C1892" s="168" t="s">
        <v>431</v>
      </c>
      <c r="D1892" s="204">
        <v>140</v>
      </c>
      <c r="E1892" s="182">
        <v>60</v>
      </c>
      <c r="F1892" s="219" t="s">
        <v>3505</v>
      </c>
      <c r="G1892" s="206" t="str">
        <f t="shared" si="778"/>
        <v>46,86</v>
      </c>
      <c r="H1892" s="206" t="str">
        <f t="shared" si="779"/>
        <v>46,86</v>
      </c>
      <c r="I1892" s="206">
        <f t="shared" si="780"/>
        <v>49.86</v>
      </c>
      <c r="J1892" s="219" t="s">
        <v>3531</v>
      </c>
      <c r="K1892" s="207" t="str">
        <f t="shared" si="781"/>
        <v>836,58</v>
      </c>
      <c r="L1892" s="208">
        <f t="shared" si="782"/>
        <v>837</v>
      </c>
      <c r="M1892" s="209">
        <v>1</v>
      </c>
      <c r="N1892" s="210">
        <v>60</v>
      </c>
      <c r="O1892" s="211">
        <f t="shared" si="783"/>
        <v>897</v>
      </c>
      <c r="P1892" s="212">
        <f t="shared" ref="P1892:P1927" si="786">INT(O1892)</f>
        <v>897</v>
      </c>
      <c r="Q1892" s="180"/>
      <c r="R1892" s="180"/>
      <c r="S1892" s="184">
        <v>16</v>
      </c>
      <c r="T1892" s="184">
        <v>14</v>
      </c>
      <c r="U1892" s="184">
        <f t="shared" si="784"/>
        <v>79</v>
      </c>
      <c r="V1892" s="204">
        <f t="shared" si="785"/>
        <v>109</v>
      </c>
      <c r="Y1892" s="199"/>
      <c r="Z1892" s="199"/>
      <c r="AA1892" s="201"/>
      <c r="AB1892" s="202"/>
      <c r="AC1892" s="199"/>
      <c r="AD1892" s="199"/>
      <c r="AE1892" s="199"/>
      <c r="AF1892" s="199"/>
      <c r="AG1892" s="199"/>
      <c r="AH1892" s="199"/>
      <c r="AI1892" s="199"/>
    </row>
    <row r="1893" spans="1:35" ht="12">
      <c r="A1893" s="180" t="str">
        <f t="shared" si="777"/>
        <v>LW duble 314060Podstawowy</v>
      </c>
      <c r="B1893" s="203" t="s">
        <v>1750</v>
      </c>
      <c r="C1893" s="168" t="s">
        <v>431</v>
      </c>
      <c r="D1893" s="204">
        <v>140</v>
      </c>
      <c r="E1893" s="182">
        <v>60</v>
      </c>
      <c r="F1893" s="219" t="s">
        <v>3506</v>
      </c>
      <c r="G1893" s="206" t="str">
        <f t="shared" si="778"/>
        <v>55,89</v>
      </c>
      <c r="H1893" s="206" t="str">
        <f t="shared" si="779"/>
        <v>55,89</v>
      </c>
      <c r="I1893" s="206">
        <f t="shared" si="780"/>
        <v>58.89</v>
      </c>
      <c r="J1893" s="219" t="s">
        <v>3532</v>
      </c>
      <c r="K1893" s="207" t="str">
        <f t="shared" si="781"/>
        <v>1071,13</v>
      </c>
      <c r="L1893" s="208">
        <f t="shared" si="782"/>
        <v>1072</v>
      </c>
      <c r="M1893" s="209">
        <v>1</v>
      </c>
      <c r="N1893" s="210">
        <v>60</v>
      </c>
      <c r="O1893" s="211">
        <f t="shared" si="783"/>
        <v>1132</v>
      </c>
      <c r="P1893" s="212">
        <f t="shared" si="786"/>
        <v>1132</v>
      </c>
      <c r="Q1893" s="180"/>
      <c r="R1893" s="180"/>
      <c r="S1893" s="184">
        <v>16</v>
      </c>
      <c r="T1893" s="184">
        <v>25</v>
      </c>
      <c r="U1893" s="184">
        <f t="shared" si="784"/>
        <v>124</v>
      </c>
      <c r="V1893" s="204">
        <f t="shared" si="785"/>
        <v>165</v>
      </c>
      <c r="Y1893" s="199"/>
      <c r="Z1893" s="199"/>
      <c r="AA1893" s="201"/>
      <c r="AB1893" s="202"/>
      <c r="AC1893" s="199"/>
      <c r="AD1893" s="199"/>
      <c r="AE1893" s="199"/>
      <c r="AF1893" s="199"/>
      <c r="AG1893" s="199"/>
      <c r="AH1893" s="199"/>
      <c r="AI1893" s="199"/>
    </row>
    <row r="1894" spans="1:35" ht="12">
      <c r="A1894" s="180" t="str">
        <f t="shared" si="777"/>
        <v>LW1 14060Podstawowy</v>
      </c>
      <c r="B1894" s="203" t="s">
        <v>93</v>
      </c>
      <c r="C1894" s="168" t="s">
        <v>431</v>
      </c>
      <c r="D1894" s="204">
        <v>140</v>
      </c>
      <c r="E1894" s="182">
        <v>60</v>
      </c>
      <c r="F1894" s="219" t="s">
        <v>3507</v>
      </c>
      <c r="G1894" s="206" t="str">
        <f t="shared" si="778"/>
        <v>36,67</v>
      </c>
      <c r="H1894" s="206" t="str">
        <f t="shared" si="779"/>
        <v>36,67</v>
      </c>
      <c r="I1894" s="206">
        <f t="shared" si="780"/>
        <v>39.67</v>
      </c>
      <c r="J1894" s="219" t="s">
        <v>3533</v>
      </c>
      <c r="K1894" s="207" t="str">
        <f t="shared" si="781"/>
        <v>485,22</v>
      </c>
      <c r="L1894" s="208">
        <f t="shared" si="782"/>
        <v>486</v>
      </c>
      <c r="M1894" s="209">
        <v>1</v>
      </c>
      <c r="N1894" s="210">
        <v>60</v>
      </c>
      <c r="O1894" s="211">
        <f t="shared" si="783"/>
        <v>546</v>
      </c>
      <c r="P1894" s="212">
        <f t="shared" si="786"/>
        <v>546</v>
      </c>
      <c r="Q1894" s="180"/>
      <c r="R1894" s="180"/>
      <c r="S1894" s="184">
        <v>16</v>
      </c>
      <c r="T1894" s="184">
        <v>25</v>
      </c>
      <c r="U1894" s="184">
        <f t="shared" si="784"/>
        <v>69</v>
      </c>
      <c r="V1894" s="204">
        <f t="shared" si="785"/>
        <v>110</v>
      </c>
      <c r="Y1894" s="199"/>
      <c r="Z1894" s="199"/>
      <c r="AA1894" s="201"/>
      <c r="AB1894" s="202"/>
      <c r="AC1894" s="199"/>
      <c r="AD1894" s="199"/>
      <c r="AE1894" s="199"/>
      <c r="AF1894" s="199"/>
      <c r="AG1894" s="199"/>
      <c r="AH1894" s="199"/>
      <c r="AI1894" s="199"/>
    </row>
    <row r="1895" spans="1:35" ht="12">
      <c r="A1895" s="180" t="str">
        <f t="shared" si="777"/>
        <v>LW2 14060Podstawowy</v>
      </c>
      <c r="B1895" s="203" t="s">
        <v>104</v>
      </c>
      <c r="C1895" s="168" t="s">
        <v>431</v>
      </c>
      <c r="D1895" s="204">
        <v>140</v>
      </c>
      <c r="E1895" s="182">
        <v>60</v>
      </c>
      <c r="F1895" s="219" t="s">
        <v>1928</v>
      </c>
      <c r="G1895" s="206" t="str">
        <f t="shared" si="778"/>
        <v>38,26</v>
      </c>
      <c r="H1895" s="206" t="str">
        <f t="shared" si="779"/>
        <v>38,26</v>
      </c>
      <c r="I1895" s="206">
        <f t="shared" si="780"/>
        <v>41.26</v>
      </c>
      <c r="J1895" s="219" t="s">
        <v>3534</v>
      </c>
      <c r="K1895" s="207" t="str">
        <f t="shared" si="781"/>
        <v>535,30</v>
      </c>
      <c r="L1895" s="208">
        <f t="shared" si="782"/>
        <v>536</v>
      </c>
      <c r="M1895" s="209">
        <v>1</v>
      </c>
      <c r="N1895" s="210">
        <v>60</v>
      </c>
      <c r="O1895" s="211">
        <f t="shared" si="783"/>
        <v>596</v>
      </c>
      <c r="P1895" s="212">
        <f t="shared" si="786"/>
        <v>596</v>
      </c>
      <c r="Q1895" s="180"/>
      <c r="R1895" s="180"/>
      <c r="S1895" s="184">
        <v>16</v>
      </c>
      <c r="T1895" s="184">
        <v>25</v>
      </c>
      <c r="U1895" s="184">
        <f t="shared" si="784"/>
        <v>79</v>
      </c>
      <c r="V1895" s="204">
        <f t="shared" si="785"/>
        <v>120</v>
      </c>
      <c r="Y1895" s="199"/>
      <c r="Z1895" s="199"/>
      <c r="AA1895" s="199"/>
      <c r="AB1895" s="199"/>
      <c r="AC1895" s="199"/>
      <c r="AD1895" s="199"/>
      <c r="AE1895" s="199"/>
      <c r="AF1895" s="199"/>
      <c r="AG1895" s="199"/>
      <c r="AH1895" s="199"/>
      <c r="AI1895" s="199"/>
    </row>
    <row r="1896" spans="1:35" ht="12">
      <c r="A1896" s="180" t="str">
        <f t="shared" si="777"/>
        <v>LW3 14060Podstawowy</v>
      </c>
      <c r="B1896" s="203" t="s">
        <v>106</v>
      </c>
      <c r="C1896" s="168" t="s">
        <v>431</v>
      </c>
      <c r="D1896" s="204">
        <v>140</v>
      </c>
      <c r="E1896" s="182">
        <v>60</v>
      </c>
      <c r="F1896" s="219" t="s">
        <v>3508</v>
      </c>
      <c r="G1896" s="206" t="str">
        <f t="shared" si="778"/>
        <v>38,85</v>
      </c>
      <c r="H1896" s="206" t="str">
        <f t="shared" si="779"/>
        <v>38,85</v>
      </c>
      <c r="I1896" s="206">
        <f t="shared" si="780"/>
        <v>41.85</v>
      </c>
      <c r="J1896" s="219" t="s">
        <v>41</v>
      </c>
      <c r="K1896" s="207" t="str">
        <f t="shared" si="781"/>
        <v>550,17</v>
      </c>
      <c r="L1896" s="208">
        <f t="shared" si="782"/>
        <v>551</v>
      </c>
      <c r="M1896" s="209">
        <v>1.08</v>
      </c>
      <c r="N1896" s="210">
        <v>60</v>
      </c>
      <c r="O1896" s="211">
        <f t="shared" si="783"/>
        <v>655.08000000000004</v>
      </c>
      <c r="P1896" s="212">
        <f t="shared" si="786"/>
        <v>655</v>
      </c>
      <c r="Q1896" s="180"/>
      <c r="R1896" s="180"/>
      <c r="S1896" s="184">
        <v>16</v>
      </c>
      <c r="T1896" s="184">
        <v>25</v>
      </c>
      <c r="U1896" s="184">
        <f t="shared" si="784"/>
        <v>79</v>
      </c>
      <c r="V1896" s="204">
        <f t="shared" si="785"/>
        <v>120</v>
      </c>
      <c r="Y1896" s="199"/>
      <c r="Z1896" s="199"/>
      <c r="AA1896" s="199"/>
      <c r="AB1896" s="199"/>
      <c r="AC1896" s="199"/>
      <c r="AD1896" s="199"/>
      <c r="AE1896" s="199"/>
      <c r="AF1896" s="199"/>
      <c r="AG1896" s="199"/>
      <c r="AH1896" s="199"/>
      <c r="AI1896" s="199"/>
    </row>
    <row r="1897" spans="1:35" ht="12">
      <c r="A1897" s="180" t="str">
        <f t="shared" si="777"/>
        <v>LW4 14060Podstawowy</v>
      </c>
      <c r="B1897" s="203" t="s">
        <v>107</v>
      </c>
      <c r="C1897" s="168" t="s">
        <v>431</v>
      </c>
      <c r="D1897" s="204">
        <v>140</v>
      </c>
      <c r="E1897" s="182">
        <v>60</v>
      </c>
      <c r="F1897" s="219" t="s">
        <v>2051</v>
      </c>
      <c r="G1897" s="206" t="str">
        <f t="shared" si="778"/>
        <v>43,25</v>
      </c>
      <c r="H1897" s="206" t="str">
        <f t="shared" si="779"/>
        <v>43,25</v>
      </c>
      <c r="I1897" s="206">
        <f t="shared" si="780"/>
        <v>46.25</v>
      </c>
      <c r="J1897" s="219" t="s">
        <v>3535</v>
      </c>
      <c r="K1897" s="207" t="str">
        <f t="shared" si="781"/>
        <v>631,64</v>
      </c>
      <c r="L1897" s="208">
        <f t="shared" si="782"/>
        <v>632</v>
      </c>
      <c r="M1897" s="209">
        <v>1</v>
      </c>
      <c r="N1897" s="210">
        <v>60</v>
      </c>
      <c r="O1897" s="211">
        <f t="shared" si="783"/>
        <v>692</v>
      </c>
      <c r="P1897" s="212">
        <f t="shared" si="786"/>
        <v>692</v>
      </c>
      <c r="Q1897" s="180"/>
      <c r="R1897" s="180"/>
      <c r="S1897" s="184">
        <v>16</v>
      </c>
      <c r="T1897" s="184">
        <v>25</v>
      </c>
      <c r="U1897" s="184">
        <f t="shared" si="784"/>
        <v>79</v>
      </c>
      <c r="V1897" s="204">
        <f t="shared" si="785"/>
        <v>120</v>
      </c>
      <c r="Y1897" s="199"/>
      <c r="Z1897" s="199"/>
      <c r="AA1897" s="199"/>
      <c r="AB1897" s="199"/>
      <c r="AC1897" s="199"/>
      <c r="AD1897" s="199"/>
      <c r="AE1897" s="199"/>
      <c r="AF1897" s="199"/>
      <c r="AG1897" s="199"/>
      <c r="AH1897" s="199"/>
      <c r="AI1897" s="199"/>
    </row>
    <row r="1898" spans="1:35" ht="12">
      <c r="A1898" s="180" t="str">
        <f t="shared" si="777"/>
        <v>LW5 14060Podstawowy</v>
      </c>
      <c r="B1898" s="203" t="s">
        <v>108</v>
      </c>
      <c r="C1898" s="168" t="s">
        <v>431</v>
      </c>
      <c r="D1898" s="204">
        <v>140</v>
      </c>
      <c r="E1898" s="182">
        <v>60</v>
      </c>
      <c r="F1898" s="219" t="s">
        <v>3509</v>
      </c>
      <c r="G1898" s="206" t="str">
        <f t="shared" si="778"/>
        <v>43,51</v>
      </c>
      <c r="H1898" s="206" t="str">
        <f t="shared" si="779"/>
        <v>43,51</v>
      </c>
      <c r="I1898" s="206">
        <f t="shared" si="780"/>
        <v>46.51</v>
      </c>
      <c r="J1898" s="219" t="s">
        <v>3536</v>
      </c>
      <c r="K1898" s="207" t="str">
        <f t="shared" si="781"/>
        <v>659,97</v>
      </c>
      <c r="L1898" s="208">
        <f t="shared" si="782"/>
        <v>660</v>
      </c>
      <c r="M1898" s="209">
        <v>1</v>
      </c>
      <c r="N1898" s="210">
        <v>60</v>
      </c>
      <c r="O1898" s="211">
        <f t="shared" si="783"/>
        <v>720</v>
      </c>
      <c r="P1898" s="212">
        <f t="shared" si="786"/>
        <v>720</v>
      </c>
      <c r="Q1898" s="180"/>
      <c r="R1898" s="180"/>
      <c r="S1898" s="184">
        <v>16</v>
      </c>
      <c r="T1898" s="184">
        <v>25</v>
      </c>
      <c r="U1898" s="184">
        <f t="shared" si="784"/>
        <v>79</v>
      </c>
      <c r="V1898" s="204">
        <f t="shared" si="785"/>
        <v>120</v>
      </c>
      <c r="Y1898" s="199"/>
      <c r="Z1898" s="199"/>
      <c r="AA1898" s="199"/>
      <c r="AB1898" s="199"/>
      <c r="AC1898" s="199"/>
      <c r="AD1898" s="199"/>
      <c r="AE1898" s="199"/>
      <c r="AF1898" s="199"/>
      <c r="AG1898" s="199"/>
      <c r="AH1898" s="199"/>
      <c r="AI1898" s="199"/>
    </row>
    <row r="1899" spans="1:35" ht="12">
      <c r="A1899" s="180" t="str">
        <f t="shared" si="777"/>
        <v>LW6 14060Podstawowy</v>
      </c>
      <c r="B1899" s="203" t="s">
        <v>109</v>
      </c>
      <c r="C1899" s="168" t="s">
        <v>431</v>
      </c>
      <c r="D1899" s="204">
        <v>140</v>
      </c>
      <c r="E1899" s="182">
        <v>60</v>
      </c>
      <c r="F1899" s="219" t="s">
        <v>82</v>
      </c>
      <c r="G1899" s="206" t="str">
        <f t="shared" si="778"/>
        <v>46,69</v>
      </c>
      <c r="H1899" s="206" t="str">
        <f t="shared" si="779"/>
        <v>46,69</v>
      </c>
      <c r="I1899" s="206">
        <f t="shared" si="780"/>
        <v>49.69</v>
      </c>
      <c r="J1899" s="219" t="s">
        <v>3537</v>
      </c>
      <c r="K1899" s="207" t="str">
        <f t="shared" si="781"/>
        <v>725,30</v>
      </c>
      <c r="L1899" s="208">
        <f t="shared" si="782"/>
        <v>726</v>
      </c>
      <c r="M1899" s="209">
        <v>1</v>
      </c>
      <c r="N1899" s="210">
        <v>60</v>
      </c>
      <c r="O1899" s="211">
        <f t="shared" si="783"/>
        <v>786</v>
      </c>
      <c r="P1899" s="212">
        <f t="shared" si="786"/>
        <v>786</v>
      </c>
      <c r="Q1899" s="180"/>
      <c r="R1899" s="180"/>
      <c r="S1899" s="184">
        <v>16</v>
      </c>
      <c r="T1899" s="184">
        <v>25</v>
      </c>
      <c r="U1899" s="184">
        <f t="shared" si="784"/>
        <v>79</v>
      </c>
      <c r="V1899" s="204">
        <f t="shared" si="785"/>
        <v>120</v>
      </c>
    </row>
    <row r="1900" spans="1:35" ht="12">
      <c r="A1900" s="180" t="str">
        <f t="shared" si="777"/>
        <v>LW7 14060Podstawowy</v>
      </c>
      <c r="B1900" s="203" t="s">
        <v>110</v>
      </c>
      <c r="C1900" s="168" t="s">
        <v>431</v>
      </c>
      <c r="D1900" s="204">
        <v>140</v>
      </c>
      <c r="E1900" s="182">
        <v>60</v>
      </c>
      <c r="F1900" s="219" t="s">
        <v>3510</v>
      </c>
      <c r="G1900" s="206" t="str">
        <f t="shared" si="778"/>
        <v>41,73</v>
      </c>
      <c r="H1900" s="206" t="str">
        <f t="shared" si="779"/>
        <v>41,73</v>
      </c>
      <c r="I1900" s="206">
        <f t="shared" si="780"/>
        <v>44.73</v>
      </c>
      <c r="J1900" s="219" t="s">
        <v>3538</v>
      </c>
      <c r="K1900" s="207" t="str">
        <f t="shared" si="781"/>
        <v>624,16</v>
      </c>
      <c r="L1900" s="208">
        <f t="shared" si="782"/>
        <v>625</v>
      </c>
      <c r="M1900" s="209">
        <v>1</v>
      </c>
      <c r="N1900" s="210">
        <v>60</v>
      </c>
      <c r="O1900" s="211">
        <f t="shared" si="783"/>
        <v>685</v>
      </c>
      <c r="P1900" s="212">
        <f t="shared" si="786"/>
        <v>685</v>
      </c>
      <c r="Q1900" s="180"/>
      <c r="R1900" s="180"/>
      <c r="S1900" s="184">
        <v>16</v>
      </c>
      <c r="T1900" s="184">
        <v>25</v>
      </c>
      <c r="U1900" s="184">
        <f t="shared" si="784"/>
        <v>79</v>
      </c>
      <c r="V1900" s="204">
        <f t="shared" si="785"/>
        <v>120</v>
      </c>
    </row>
    <row r="1901" spans="1:35" ht="12">
      <c r="A1901" s="180" t="str">
        <f t="shared" si="777"/>
        <v>LW8 14060Podstawowy</v>
      </c>
      <c r="B1901" s="203" t="s">
        <v>111</v>
      </c>
      <c r="C1901" s="168" t="s">
        <v>431</v>
      </c>
      <c r="D1901" s="204">
        <v>140</v>
      </c>
      <c r="E1901" s="182">
        <v>60</v>
      </c>
      <c r="F1901" s="219" t="s">
        <v>3511</v>
      </c>
      <c r="G1901" s="206" t="str">
        <f t="shared" si="778"/>
        <v>44,92</v>
      </c>
      <c r="H1901" s="206" t="str">
        <f t="shared" si="779"/>
        <v>44,92</v>
      </c>
      <c r="I1901" s="206">
        <f t="shared" si="780"/>
        <v>47.92</v>
      </c>
      <c r="J1901" s="219" t="s">
        <v>3539</v>
      </c>
      <c r="K1901" s="207" t="str">
        <f t="shared" si="781"/>
        <v>689,57</v>
      </c>
      <c r="L1901" s="208">
        <f t="shared" si="782"/>
        <v>690</v>
      </c>
      <c r="M1901" s="209">
        <v>1</v>
      </c>
      <c r="N1901" s="210">
        <v>60</v>
      </c>
      <c r="O1901" s="211">
        <f t="shared" si="783"/>
        <v>750</v>
      </c>
      <c r="P1901" s="212">
        <f t="shared" si="786"/>
        <v>750</v>
      </c>
      <c r="Q1901" s="180"/>
      <c r="R1901" s="180"/>
      <c r="S1901" s="184">
        <v>16</v>
      </c>
      <c r="T1901" s="184">
        <v>25</v>
      </c>
      <c r="U1901" s="184">
        <f t="shared" si="784"/>
        <v>79</v>
      </c>
      <c r="V1901" s="204">
        <f t="shared" si="785"/>
        <v>120</v>
      </c>
    </row>
    <row r="1902" spans="1:35" ht="12">
      <c r="A1902" s="180" t="str">
        <f t="shared" si="777"/>
        <v>LW9 14060Podstawowy</v>
      </c>
      <c r="B1902" s="203" t="s">
        <v>112</v>
      </c>
      <c r="C1902" s="168" t="s">
        <v>431</v>
      </c>
      <c r="D1902" s="204">
        <v>140</v>
      </c>
      <c r="E1902" s="182">
        <v>60</v>
      </c>
      <c r="F1902" s="219" t="s">
        <v>3512</v>
      </c>
      <c r="G1902" s="206" t="str">
        <f t="shared" si="778"/>
        <v>44,26</v>
      </c>
      <c r="H1902" s="206" t="str">
        <f t="shared" si="779"/>
        <v>44,26</v>
      </c>
      <c r="I1902" s="206">
        <f t="shared" si="780"/>
        <v>47.26</v>
      </c>
      <c r="J1902" s="219" t="s">
        <v>3540</v>
      </c>
      <c r="K1902" s="207" t="str">
        <f t="shared" si="781"/>
        <v>731,86</v>
      </c>
      <c r="L1902" s="208">
        <f t="shared" si="782"/>
        <v>732</v>
      </c>
      <c r="M1902" s="209">
        <v>1</v>
      </c>
      <c r="N1902" s="210">
        <v>60</v>
      </c>
      <c r="O1902" s="211">
        <f t="shared" si="783"/>
        <v>792</v>
      </c>
      <c r="P1902" s="212">
        <f t="shared" si="786"/>
        <v>792</v>
      </c>
      <c r="Q1902" s="180"/>
      <c r="R1902" s="180"/>
      <c r="S1902" s="184">
        <v>16</v>
      </c>
      <c r="T1902" s="184">
        <v>25</v>
      </c>
      <c r="U1902" s="184">
        <f t="shared" si="784"/>
        <v>79</v>
      </c>
      <c r="V1902" s="204">
        <f t="shared" si="785"/>
        <v>120</v>
      </c>
    </row>
    <row r="1903" spans="1:35" ht="12">
      <c r="A1903" s="180" t="str">
        <f t="shared" si="777"/>
        <v>LW10 14060Podstawowy</v>
      </c>
      <c r="B1903" s="203" t="s">
        <v>94</v>
      </c>
      <c r="C1903" s="168" t="s">
        <v>431</v>
      </c>
      <c r="D1903" s="204">
        <v>140</v>
      </c>
      <c r="E1903" s="182">
        <v>60</v>
      </c>
      <c r="F1903" s="219" t="s">
        <v>3513</v>
      </c>
      <c r="G1903" s="206" t="str">
        <f t="shared" si="778"/>
        <v>47,44</v>
      </c>
      <c r="H1903" s="206" t="str">
        <f t="shared" si="779"/>
        <v>47,44</v>
      </c>
      <c r="I1903" s="206">
        <f t="shared" si="780"/>
        <v>50.44</v>
      </c>
      <c r="J1903" s="219" t="s">
        <v>2929</v>
      </c>
      <c r="K1903" s="207" t="str">
        <f t="shared" si="781"/>
        <v>797,16</v>
      </c>
      <c r="L1903" s="208">
        <f t="shared" si="782"/>
        <v>798</v>
      </c>
      <c r="M1903" s="209">
        <v>1</v>
      </c>
      <c r="N1903" s="210">
        <v>60</v>
      </c>
      <c r="O1903" s="211">
        <f t="shared" si="783"/>
        <v>858</v>
      </c>
      <c r="P1903" s="212">
        <f t="shared" si="786"/>
        <v>858</v>
      </c>
      <c r="Q1903" s="180"/>
      <c r="R1903" s="180"/>
      <c r="S1903" s="184">
        <v>16</v>
      </c>
      <c r="T1903" s="184">
        <v>25</v>
      </c>
      <c r="U1903" s="184">
        <f t="shared" si="784"/>
        <v>124</v>
      </c>
      <c r="V1903" s="204">
        <f t="shared" si="785"/>
        <v>165</v>
      </c>
      <c r="AA1903" s="192"/>
      <c r="AB1903" s="191"/>
    </row>
    <row r="1904" spans="1:35" ht="12">
      <c r="A1904" s="180" t="str">
        <f t="shared" si="777"/>
        <v>LW11 14060Podstawowy</v>
      </c>
      <c r="B1904" s="203" t="s">
        <v>95</v>
      </c>
      <c r="C1904" s="168" t="s">
        <v>431</v>
      </c>
      <c r="D1904" s="204">
        <v>140</v>
      </c>
      <c r="E1904" s="182">
        <v>60</v>
      </c>
      <c r="F1904" s="219" t="s">
        <v>2772</v>
      </c>
      <c r="G1904" s="206" t="str">
        <f t="shared" si="778"/>
        <v>48,11</v>
      </c>
      <c r="H1904" s="206" t="str">
        <f t="shared" si="779"/>
        <v>48,11</v>
      </c>
      <c r="I1904" s="206">
        <f t="shared" si="780"/>
        <v>51.11</v>
      </c>
      <c r="J1904" s="219" t="s">
        <v>3541</v>
      </c>
      <c r="K1904" s="207" t="str">
        <f t="shared" si="781"/>
        <v>674,46</v>
      </c>
      <c r="L1904" s="208">
        <f t="shared" si="782"/>
        <v>675</v>
      </c>
      <c r="M1904" s="209">
        <v>1</v>
      </c>
      <c r="N1904" s="210">
        <v>60</v>
      </c>
      <c r="O1904" s="211">
        <f t="shared" si="783"/>
        <v>735</v>
      </c>
      <c r="P1904" s="212">
        <f t="shared" si="786"/>
        <v>735</v>
      </c>
      <c r="Q1904" s="180"/>
      <c r="R1904" s="180"/>
      <c r="S1904" s="184">
        <v>16</v>
      </c>
      <c r="T1904" s="184">
        <v>25</v>
      </c>
      <c r="U1904" s="184">
        <f t="shared" si="784"/>
        <v>124</v>
      </c>
      <c r="V1904" s="204">
        <f t="shared" si="785"/>
        <v>165</v>
      </c>
      <c r="AA1904" s="192"/>
      <c r="AB1904" s="202"/>
      <c r="AC1904" s="199"/>
    </row>
    <row r="1905" spans="1:29" ht="12">
      <c r="A1905" s="180" t="str">
        <f t="shared" si="777"/>
        <v>LW12 14060Podstawowy</v>
      </c>
      <c r="B1905" s="203" t="s">
        <v>96</v>
      </c>
      <c r="C1905" s="168" t="s">
        <v>431</v>
      </c>
      <c r="D1905" s="204">
        <v>140</v>
      </c>
      <c r="E1905" s="182">
        <v>60</v>
      </c>
      <c r="F1905" s="219" t="s">
        <v>3514</v>
      </c>
      <c r="G1905" s="206" t="str">
        <f t="shared" si="778"/>
        <v>51,28</v>
      </c>
      <c r="H1905" s="206" t="str">
        <f t="shared" si="779"/>
        <v>51,28</v>
      </c>
      <c r="I1905" s="206">
        <f t="shared" si="780"/>
        <v>54.28</v>
      </c>
      <c r="J1905" s="219" t="s">
        <v>3542</v>
      </c>
      <c r="K1905" s="207" t="str">
        <f t="shared" si="781"/>
        <v>777,99</v>
      </c>
      <c r="L1905" s="208">
        <f t="shared" si="782"/>
        <v>778</v>
      </c>
      <c r="M1905" s="209">
        <v>1</v>
      </c>
      <c r="N1905" s="210">
        <v>60</v>
      </c>
      <c r="O1905" s="211">
        <f t="shared" si="783"/>
        <v>838</v>
      </c>
      <c r="P1905" s="212">
        <f t="shared" si="786"/>
        <v>838</v>
      </c>
      <c r="Q1905" s="180"/>
      <c r="R1905" s="180"/>
      <c r="S1905" s="184">
        <v>16</v>
      </c>
      <c r="T1905" s="184">
        <v>25</v>
      </c>
      <c r="U1905" s="184">
        <f t="shared" si="784"/>
        <v>124</v>
      </c>
      <c r="V1905" s="204">
        <f t="shared" si="785"/>
        <v>165</v>
      </c>
      <c r="AA1905" s="192"/>
      <c r="AB1905" s="202"/>
      <c r="AC1905" s="199"/>
    </row>
    <row r="1906" spans="1:29" ht="12">
      <c r="A1906" s="180" t="str">
        <f t="shared" si="777"/>
        <v>LW13 14060Podstawowy</v>
      </c>
      <c r="B1906" s="203" t="s">
        <v>97</v>
      </c>
      <c r="C1906" s="168" t="s">
        <v>431</v>
      </c>
      <c r="D1906" s="204">
        <v>140</v>
      </c>
      <c r="E1906" s="182">
        <v>60</v>
      </c>
      <c r="F1906" s="219" t="s">
        <v>3515</v>
      </c>
      <c r="G1906" s="206" t="str">
        <f t="shared" si="778"/>
        <v>49,89</v>
      </c>
      <c r="H1906" s="206" t="str">
        <f t="shared" si="779"/>
        <v>49,89</v>
      </c>
      <c r="I1906" s="206">
        <f t="shared" si="780"/>
        <v>52.89</v>
      </c>
      <c r="J1906" s="219" t="s">
        <v>3543</v>
      </c>
      <c r="K1906" s="207" t="str">
        <f t="shared" si="781"/>
        <v>775,71</v>
      </c>
      <c r="L1906" s="208">
        <f t="shared" si="782"/>
        <v>776</v>
      </c>
      <c r="M1906" s="209">
        <v>1</v>
      </c>
      <c r="N1906" s="210">
        <v>60</v>
      </c>
      <c r="O1906" s="211">
        <f t="shared" si="783"/>
        <v>836</v>
      </c>
      <c r="P1906" s="212">
        <f t="shared" si="786"/>
        <v>836</v>
      </c>
      <c r="Q1906" s="180"/>
      <c r="R1906" s="180"/>
      <c r="S1906" s="184">
        <v>16</v>
      </c>
      <c r="T1906" s="184">
        <v>25</v>
      </c>
      <c r="U1906" s="184">
        <f t="shared" si="784"/>
        <v>124</v>
      </c>
      <c r="V1906" s="204">
        <f t="shared" si="785"/>
        <v>165</v>
      </c>
      <c r="AA1906" s="192"/>
      <c r="AB1906" s="202"/>
      <c r="AC1906" s="199"/>
    </row>
    <row r="1907" spans="1:29" ht="12">
      <c r="A1907" s="180" t="str">
        <f t="shared" si="777"/>
        <v>LW14 14060Podstawowy</v>
      </c>
      <c r="B1907" s="203" t="s">
        <v>98</v>
      </c>
      <c r="C1907" s="168" t="s">
        <v>431</v>
      </c>
      <c r="D1907" s="204">
        <v>140</v>
      </c>
      <c r="E1907" s="182">
        <v>60</v>
      </c>
      <c r="F1907" s="219" t="s">
        <v>3516</v>
      </c>
      <c r="G1907" s="206" t="str">
        <f t="shared" si="778"/>
        <v>53,07</v>
      </c>
      <c r="H1907" s="206" t="str">
        <f t="shared" si="779"/>
        <v>53,07</v>
      </c>
      <c r="I1907" s="206">
        <f t="shared" si="780"/>
        <v>56.07</v>
      </c>
      <c r="J1907" s="219" t="s">
        <v>3544</v>
      </c>
      <c r="K1907" s="207" t="str">
        <f t="shared" si="781"/>
        <v>863,41</v>
      </c>
      <c r="L1907" s="208">
        <f t="shared" si="782"/>
        <v>864</v>
      </c>
      <c r="M1907" s="209">
        <v>1</v>
      </c>
      <c r="N1907" s="210">
        <v>60</v>
      </c>
      <c r="O1907" s="211">
        <f t="shared" si="783"/>
        <v>924</v>
      </c>
      <c r="P1907" s="212">
        <f t="shared" si="786"/>
        <v>924</v>
      </c>
      <c r="Q1907" s="180"/>
      <c r="R1907" s="180"/>
      <c r="S1907" s="184">
        <v>16</v>
      </c>
      <c r="T1907" s="184">
        <v>25</v>
      </c>
      <c r="U1907" s="184">
        <f t="shared" si="784"/>
        <v>124</v>
      </c>
      <c r="V1907" s="204">
        <f t="shared" si="785"/>
        <v>165</v>
      </c>
      <c r="AA1907" s="192"/>
      <c r="AB1907" s="202"/>
      <c r="AC1907" s="199"/>
    </row>
    <row r="1908" spans="1:29" ht="12">
      <c r="A1908" s="180" t="str">
        <f t="shared" si="777"/>
        <v>LW15 14060Podstawowy</v>
      </c>
      <c r="B1908" s="203" t="s">
        <v>99</v>
      </c>
      <c r="C1908" s="168" t="s">
        <v>431</v>
      </c>
      <c r="D1908" s="204">
        <v>140</v>
      </c>
      <c r="E1908" s="182">
        <v>60</v>
      </c>
      <c r="F1908" s="219" t="s">
        <v>2154</v>
      </c>
      <c r="G1908" s="206" t="str">
        <f t="shared" si="778"/>
        <v>47,35</v>
      </c>
      <c r="H1908" s="206" t="str">
        <f t="shared" si="779"/>
        <v>47,35</v>
      </c>
      <c r="I1908" s="206">
        <f t="shared" si="780"/>
        <v>50.35</v>
      </c>
      <c r="J1908" s="219" t="s">
        <v>3545</v>
      </c>
      <c r="K1908" s="207" t="str">
        <f t="shared" si="781"/>
        <v>637,94</v>
      </c>
      <c r="L1908" s="208">
        <f t="shared" si="782"/>
        <v>638</v>
      </c>
      <c r="M1908" s="209">
        <v>1</v>
      </c>
      <c r="N1908" s="210">
        <v>60</v>
      </c>
      <c r="O1908" s="211">
        <f t="shared" si="783"/>
        <v>698</v>
      </c>
      <c r="P1908" s="212">
        <f t="shared" si="786"/>
        <v>698</v>
      </c>
      <c r="Q1908" s="180"/>
      <c r="R1908" s="180"/>
      <c r="S1908" s="184">
        <v>16</v>
      </c>
      <c r="T1908" s="184">
        <v>25</v>
      </c>
      <c r="U1908" s="184">
        <f t="shared" si="784"/>
        <v>124</v>
      </c>
      <c r="V1908" s="204">
        <f t="shared" si="785"/>
        <v>165</v>
      </c>
      <c r="AA1908" s="192"/>
      <c r="AB1908" s="202"/>
      <c r="AC1908" s="199"/>
    </row>
    <row r="1909" spans="1:29" ht="12">
      <c r="A1909" s="180" t="str">
        <f t="shared" si="777"/>
        <v>LW16 14060Podstawowy</v>
      </c>
      <c r="B1909" s="203" t="s">
        <v>100</v>
      </c>
      <c r="C1909" s="168" t="s">
        <v>431</v>
      </c>
      <c r="D1909" s="204">
        <v>140</v>
      </c>
      <c r="E1909" s="182">
        <v>60</v>
      </c>
      <c r="F1909" s="219" t="s">
        <v>3517</v>
      </c>
      <c r="G1909" s="206" t="str">
        <f t="shared" si="778"/>
        <v>50,56</v>
      </c>
      <c r="H1909" s="206" t="str">
        <f t="shared" si="779"/>
        <v>50,56</v>
      </c>
      <c r="I1909" s="206">
        <f t="shared" si="780"/>
        <v>53.56</v>
      </c>
      <c r="J1909" s="219" t="s">
        <v>3546</v>
      </c>
      <c r="K1909" s="207" t="str">
        <f t="shared" si="781"/>
        <v>771,68</v>
      </c>
      <c r="L1909" s="208">
        <f t="shared" si="782"/>
        <v>772</v>
      </c>
      <c r="M1909" s="209">
        <v>1</v>
      </c>
      <c r="N1909" s="210">
        <v>60</v>
      </c>
      <c r="O1909" s="211">
        <f t="shared" si="783"/>
        <v>832</v>
      </c>
      <c r="P1909" s="212">
        <f t="shared" si="786"/>
        <v>832</v>
      </c>
      <c r="Q1909" s="180"/>
      <c r="R1909" s="180"/>
      <c r="S1909" s="184">
        <v>16</v>
      </c>
      <c r="T1909" s="184">
        <v>25</v>
      </c>
      <c r="U1909" s="184">
        <f t="shared" si="784"/>
        <v>124</v>
      </c>
      <c r="V1909" s="204">
        <f t="shared" si="785"/>
        <v>165</v>
      </c>
      <c r="AB1909" s="199"/>
      <c r="AC1909" s="199"/>
    </row>
    <row r="1910" spans="1:29" ht="12">
      <c r="A1910" s="180" t="str">
        <f t="shared" si="777"/>
        <v>LW17 14060Podstawowy</v>
      </c>
      <c r="B1910" s="203" t="s">
        <v>101</v>
      </c>
      <c r="C1910" s="168" t="s">
        <v>431</v>
      </c>
      <c r="D1910" s="204">
        <v>140</v>
      </c>
      <c r="E1910" s="182">
        <v>60</v>
      </c>
      <c r="F1910" s="219" t="s">
        <v>3518</v>
      </c>
      <c r="G1910" s="206" t="str">
        <f t="shared" si="778"/>
        <v>50,73</v>
      </c>
      <c r="H1910" s="206" t="str">
        <f t="shared" si="779"/>
        <v>50,73</v>
      </c>
      <c r="I1910" s="206">
        <f t="shared" si="780"/>
        <v>53.73</v>
      </c>
      <c r="J1910" s="219" t="s">
        <v>2106</v>
      </c>
      <c r="K1910" s="207" t="str">
        <f t="shared" si="781"/>
        <v>848,21</v>
      </c>
      <c r="L1910" s="208">
        <f t="shared" si="782"/>
        <v>849</v>
      </c>
      <c r="M1910" s="209">
        <v>1</v>
      </c>
      <c r="N1910" s="210">
        <v>60</v>
      </c>
      <c r="O1910" s="211">
        <f t="shared" si="783"/>
        <v>909</v>
      </c>
      <c r="P1910" s="212">
        <f t="shared" si="786"/>
        <v>909</v>
      </c>
      <c r="Q1910" s="180"/>
      <c r="R1910" s="180"/>
      <c r="S1910" s="184">
        <v>16</v>
      </c>
      <c r="T1910" s="184">
        <v>25</v>
      </c>
      <c r="U1910" s="184">
        <f t="shared" si="784"/>
        <v>124</v>
      </c>
      <c r="V1910" s="204">
        <f t="shared" si="785"/>
        <v>165</v>
      </c>
      <c r="AB1910" s="201"/>
      <c r="AC1910" s="199"/>
    </row>
    <row r="1911" spans="1:29" ht="11.25" customHeight="1">
      <c r="A1911" s="180" t="str">
        <f t="shared" si="777"/>
        <v>LW18 14060Podstawowy</v>
      </c>
      <c r="B1911" s="203" t="s">
        <v>102</v>
      </c>
      <c r="C1911" s="168" t="s">
        <v>431</v>
      </c>
      <c r="D1911" s="204">
        <v>140</v>
      </c>
      <c r="E1911" s="182">
        <v>60</v>
      </c>
      <c r="F1911" s="219" t="s">
        <v>3337</v>
      </c>
      <c r="G1911" s="206" t="str">
        <f t="shared" si="778"/>
        <v>53,9</v>
      </c>
      <c r="H1911" s="206" t="str">
        <f t="shared" si="779"/>
        <v>53,9</v>
      </c>
      <c r="I1911" s="206">
        <f t="shared" si="780"/>
        <v>56.9</v>
      </c>
      <c r="J1911" s="219" t="s">
        <v>3547</v>
      </c>
      <c r="K1911" s="207" t="str">
        <f t="shared" si="781"/>
        <v>900,77</v>
      </c>
      <c r="L1911" s="208">
        <f t="shared" si="782"/>
        <v>901</v>
      </c>
      <c r="M1911" s="209">
        <v>1</v>
      </c>
      <c r="N1911" s="210">
        <v>60</v>
      </c>
      <c r="O1911" s="211">
        <f t="shared" si="783"/>
        <v>961</v>
      </c>
      <c r="P1911" s="212">
        <f t="shared" si="786"/>
        <v>961</v>
      </c>
      <c r="Q1911" s="180"/>
      <c r="R1911" s="180"/>
      <c r="S1911" s="184">
        <v>16</v>
      </c>
      <c r="T1911" s="184">
        <v>25</v>
      </c>
      <c r="U1911" s="184">
        <f t="shared" si="784"/>
        <v>124</v>
      </c>
      <c r="V1911" s="204">
        <f t="shared" si="785"/>
        <v>165</v>
      </c>
    </row>
    <row r="1912" spans="1:29" ht="12">
      <c r="A1912" s="180" t="str">
        <f t="shared" si="777"/>
        <v>LW19 14060Podstawowy</v>
      </c>
      <c r="B1912" s="203" t="s">
        <v>103</v>
      </c>
      <c r="C1912" s="168" t="s">
        <v>431</v>
      </c>
      <c r="D1912" s="204">
        <v>140</v>
      </c>
      <c r="E1912" s="182">
        <v>60</v>
      </c>
      <c r="F1912" s="219" t="s">
        <v>3519</v>
      </c>
      <c r="G1912" s="206" t="str">
        <f t="shared" si="778"/>
        <v>48,21</v>
      </c>
      <c r="H1912" s="206" t="str">
        <f t="shared" si="779"/>
        <v>48,21</v>
      </c>
      <c r="I1912" s="206">
        <f t="shared" si="780"/>
        <v>51.21</v>
      </c>
      <c r="J1912" s="219" t="s">
        <v>3548</v>
      </c>
      <c r="K1912" s="207" t="str">
        <f t="shared" si="781"/>
        <v>718,28</v>
      </c>
      <c r="L1912" s="208">
        <f t="shared" si="782"/>
        <v>719</v>
      </c>
      <c r="M1912" s="209">
        <v>1</v>
      </c>
      <c r="N1912" s="210">
        <v>60</v>
      </c>
      <c r="O1912" s="211">
        <f t="shared" si="783"/>
        <v>779</v>
      </c>
      <c r="P1912" s="212">
        <f t="shared" si="786"/>
        <v>779</v>
      </c>
      <c r="Q1912" s="180"/>
      <c r="R1912" s="180"/>
      <c r="S1912" s="184">
        <v>16</v>
      </c>
      <c r="T1912" s="184">
        <v>25</v>
      </c>
      <c r="U1912" s="184">
        <f t="shared" si="784"/>
        <v>124</v>
      </c>
      <c r="V1912" s="204">
        <f t="shared" si="785"/>
        <v>165</v>
      </c>
    </row>
    <row r="1913" spans="1:29" ht="12">
      <c r="A1913" s="180" t="str">
        <f t="shared" si="777"/>
        <v>LW20 14060Podstawowy</v>
      </c>
      <c r="B1913" s="203" t="s">
        <v>105</v>
      </c>
      <c r="C1913" s="168" t="s">
        <v>431</v>
      </c>
      <c r="D1913" s="204">
        <v>140</v>
      </c>
      <c r="E1913" s="182">
        <v>60</v>
      </c>
      <c r="F1913" s="219" t="s">
        <v>3520</v>
      </c>
      <c r="G1913" s="206" t="str">
        <f t="shared" si="778"/>
        <v>51,42</v>
      </c>
      <c r="H1913" s="206" t="str">
        <f t="shared" si="779"/>
        <v>51,42</v>
      </c>
      <c r="I1913" s="206">
        <f t="shared" si="780"/>
        <v>54.42</v>
      </c>
      <c r="J1913" s="219" t="s">
        <v>3549</v>
      </c>
      <c r="K1913" s="207" t="str">
        <f t="shared" si="781"/>
        <v>806,35</v>
      </c>
      <c r="L1913" s="208">
        <f t="shared" si="782"/>
        <v>807</v>
      </c>
      <c r="M1913" s="209">
        <v>1</v>
      </c>
      <c r="N1913" s="210">
        <v>60</v>
      </c>
      <c r="O1913" s="211">
        <f t="shared" si="783"/>
        <v>867</v>
      </c>
      <c r="P1913" s="212">
        <f t="shared" si="786"/>
        <v>867</v>
      </c>
      <c r="Q1913" s="180"/>
      <c r="R1913" s="180"/>
      <c r="S1913" s="184">
        <v>16</v>
      </c>
      <c r="T1913" s="184">
        <v>25</v>
      </c>
      <c r="U1913" s="184">
        <f t="shared" si="784"/>
        <v>124</v>
      </c>
      <c r="V1913" s="204">
        <f t="shared" si="785"/>
        <v>165</v>
      </c>
    </row>
    <row r="1914" spans="1:29" ht="12">
      <c r="A1914" s="180" t="str">
        <f t="shared" si="777"/>
        <v>LW2514060Podstawowy</v>
      </c>
      <c r="B1914" s="203" t="s">
        <v>559</v>
      </c>
      <c r="C1914" s="168" t="s">
        <v>431</v>
      </c>
      <c r="D1914" s="204">
        <v>140</v>
      </c>
      <c r="E1914" s="182">
        <v>60</v>
      </c>
      <c r="F1914" s="219" t="s">
        <v>2347</v>
      </c>
      <c r="G1914" s="206" t="str">
        <f t="shared" si="778"/>
        <v>39,29</v>
      </c>
      <c r="H1914" s="206" t="str">
        <f t="shared" si="779"/>
        <v>39,29</v>
      </c>
      <c r="I1914" s="206">
        <f t="shared" si="780"/>
        <v>42.29</v>
      </c>
      <c r="J1914" s="219" t="s">
        <v>3550</v>
      </c>
      <c r="K1914" s="207" t="str">
        <f t="shared" si="781"/>
        <v>634,50</v>
      </c>
      <c r="L1914" s="208">
        <f t="shared" si="782"/>
        <v>635</v>
      </c>
      <c r="M1914" s="209">
        <v>1</v>
      </c>
      <c r="N1914" s="210">
        <v>60</v>
      </c>
      <c r="O1914" s="211">
        <f t="shared" si="783"/>
        <v>695</v>
      </c>
      <c r="P1914" s="212">
        <f t="shared" si="786"/>
        <v>695</v>
      </c>
      <c r="Q1914" s="180"/>
      <c r="R1914" s="180"/>
      <c r="S1914" s="184">
        <v>16</v>
      </c>
      <c r="T1914" s="184">
        <v>25</v>
      </c>
      <c r="U1914" s="184">
        <f t="shared" si="784"/>
        <v>79</v>
      </c>
      <c r="V1914" s="204">
        <f t="shared" si="785"/>
        <v>120</v>
      </c>
    </row>
    <row r="1915" spans="1:29" ht="12">
      <c r="A1915" s="180" t="str">
        <f t="shared" si="777"/>
        <v>LW2614060Podstawowy</v>
      </c>
      <c r="B1915" s="203" t="s">
        <v>560</v>
      </c>
      <c r="C1915" s="168" t="s">
        <v>431</v>
      </c>
      <c r="D1915" s="204">
        <v>140</v>
      </c>
      <c r="E1915" s="182">
        <v>60</v>
      </c>
      <c r="F1915" s="219" t="s">
        <v>2038</v>
      </c>
      <c r="G1915" s="206" t="str">
        <f t="shared" si="778"/>
        <v>42,49</v>
      </c>
      <c r="H1915" s="206" t="str">
        <f t="shared" si="779"/>
        <v>42,49</v>
      </c>
      <c r="I1915" s="206">
        <f t="shared" si="780"/>
        <v>45.49</v>
      </c>
      <c r="J1915" s="219" t="s">
        <v>3551</v>
      </c>
      <c r="K1915" s="207" t="str">
        <f t="shared" si="781"/>
        <v>755,11</v>
      </c>
      <c r="L1915" s="208">
        <f t="shared" si="782"/>
        <v>756</v>
      </c>
      <c r="M1915" s="209">
        <v>1</v>
      </c>
      <c r="N1915" s="210">
        <v>60</v>
      </c>
      <c r="O1915" s="211">
        <f t="shared" si="783"/>
        <v>816</v>
      </c>
      <c r="P1915" s="212">
        <f t="shared" si="786"/>
        <v>816</v>
      </c>
      <c r="Q1915" s="180"/>
      <c r="R1915" s="180"/>
      <c r="S1915" s="184">
        <v>16</v>
      </c>
      <c r="T1915" s="184">
        <v>25</v>
      </c>
      <c r="U1915" s="184">
        <f t="shared" si="784"/>
        <v>79</v>
      </c>
      <c r="V1915" s="204">
        <f t="shared" si="785"/>
        <v>120</v>
      </c>
    </row>
    <row r="1916" spans="1:29" ht="12">
      <c r="A1916" s="180" t="str">
        <f t="shared" si="777"/>
        <v>LW2714060Podstawowy</v>
      </c>
      <c r="B1916" s="203" t="s">
        <v>1738</v>
      </c>
      <c r="C1916" s="168" t="s">
        <v>431</v>
      </c>
      <c r="D1916" s="204">
        <v>140</v>
      </c>
      <c r="E1916" s="182">
        <v>60</v>
      </c>
      <c r="F1916" s="219" t="s">
        <v>40</v>
      </c>
      <c r="G1916" s="206" t="str">
        <f t="shared" si="778"/>
        <v>42,79</v>
      </c>
      <c r="H1916" s="206" t="str">
        <f t="shared" si="779"/>
        <v>42,79</v>
      </c>
      <c r="I1916" s="206">
        <f t="shared" si="780"/>
        <v>45.79</v>
      </c>
      <c r="J1916" s="219" t="s">
        <v>3552</v>
      </c>
      <c r="K1916" s="207" t="str">
        <f t="shared" si="781"/>
        <v>723,02</v>
      </c>
      <c r="L1916" s="208">
        <f t="shared" si="782"/>
        <v>724</v>
      </c>
      <c r="M1916" s="209">
        <v>1</v>
      </c>
      <c r="N1916" s="210">
        <v>60</v>
      </c>
      <c r="O1916" s="211">
        <f t="shared" si="783"/>
        <v>784</v>
      </c>
      <c r="P1916" s="212">
        <f t="shared" si="786"/>
        <v>784</v>
      </c>
      <c r="Q1916" s="180"/>
      <c r="R1916" s="180"/>
      <c r="S1916" s="184">
        <v>16</v>
      </c>
      <c r="T1916" s="184">
        <v>25</v>
      </c>
      <c r="U1916" s="184">
        <f t="shared" si="784"/>
        <v>79</v>
      </c>
      <c r="V1916" s="204">
        <f t="shared" si="785"/>
        <v>120</v>
      </c>
    </row>
    <row r="1917" spans="1:29" ht="12">
      <c r="A1917" s="180" t="str">
        <f t="shared" si="777"/>
        <v>LW2814060Podstawowy</v>
      </c>
      <c r="B1917" s="203" t="s">
        <v>1739</v>
      </c>
      <c r="C1917" s="168" t="s">
        <v>431</v>
      </c>
      <c r="D1917" s="204">
        <v>140</v>
      </c>
      <c r="E1917" s="182">
        <v>60</v>
      </c>
      <c r="F1917" s="219" t="s">
        <v>3521</v>
      </c>
      <c r="G1917" s="206" t="str">
        <f t="shared" si="778"/>
        <v>46,12</v>
      </c>
      <c r="H1917" s="206" t="str">
        <f t="shared" si="779"/>
        <v>46,12</v>
      </c>
      <c r="I1917" s="206">
        <f t="shared" si="780"/>
        <v>49.12</v>
      </c>
      <c r="J1917" s="219" t="s">
        <v>3553</v>
      </c>
      <c r="K1917" s="207" t="str">
        <f t="shared" si="781"/>
        <v>863,63</v>
      </c>
      <c r="L1917" s="208">
        <f t="shared" si="782"/>
        <v>864</v>
      </c>
      <c r="M1917" s="209">
        <v>1</v>
      </c>
      <c r="N1917" s="210">
        <v>60</v>
      </c>
      <c r="O1917" s="211">
        <f t="shared" si="783"/>
        <v>924</v>
      </c>
      <c r="P1917" s="212">
        <f t="shared" si="786"/>
        <v>924</v>
      </c>
      <c r="Q1917" s="180"/>
      <c r="R1917" s="180"/>
      <c r="S1917" s="184">
        <v>16</v>
      </c>
      <c r="T1917" s="184">
        <v>25</v>
      </c>
      <c r="U1917" s="184">
        <f t="shared" si="784"/>
        <v>79</v>
      </c>
      <c r="V1917" s="204">
        <f t="shared" si="785"/>
        <v>120</v>
      </c>
    </row>
    <row r="1918" spans="1:29" ht="12">
      <c r="A1918" s="180" t="str">
        <f t="shared" si="777"/>
        <v>LW2914060Podstawowy</v>
      </c>
      <c r="B1918" s="203" t="s">
        <v>1740</v>
      </c>
      <c r="C1918" s="168" t="s">
        <v>431</v>
      </c>
      <c r="D1918" s="204">
        <v>140</v>
      </c>
      <c r="E1918" s="182">
        <v>60</v>
      </c>
      <c r="F1918" s="219" t="s">
        <v>3172</v>
      </c>
      <c r="G1918" s="206" t="str">
        <f t="shared" si="778"/>
        <v>49,04</v>
      </c>
      <c r="H1918" s="206" t="str">
        <f t="shared" si="779"/>
        <v>49,04</v>
      </c>
      <c r="I1918" s="206">
        <f t="shared" si="780"/>
        <v>52.04</v>
      </c>
      <c r="J1918" s="219" t="s">
        <v>3554</v>
      </c>
      <c r="K1918" s="207" t="str">
        <f t="shared" si="781"/>
        <v>799,65</v>
      </c>
      <c r="L1918" s="208">
        <f t="shared" si="782"/>
        <v>800</v>
      </c>
      <c r="M1918" s="209">
        <v>1</v>
      </c>
      <c r="N1918" s="210">
        <v>60</v>
      </c>
      <c r="O1918" s="211">
        <f t="shared" si="783"/>
        <v>860</v>
      </c>
      <c r="P1918" s="212">
        <f t="shared" si="786"/>
        <v>860</v>
      </c>
      <c r="Q1918" s="180"/>
      <c r="R1918" s="180"/>
      <c r="S1918" s="184">
        <v>16</v>
      </c>
      <c r="T1918" s="184">
        <v>25</v>
      </c>
      <c r="U1918" s="184">
        <f t="shared" si="784"/>
        <v>124</v>
      </c>
      <c r="V1918" s="204">
        <f t="shared" si="785"/>
        <v>165</v>
      </c>
    </row>
    <row r="1919" spans="1:29" ht="12">
      <c r="A1919" s="180" t="str">
        <f t="shared" si="777"/>
        <v>LW3014060Podstawowy</v>
      </c>
      <c r="B1919" s="203" t="s">
        <v>1742</v>
      </c>
      <c r="C1919" s="168" t="s">
        <v>431</v>
      </c>
      <c r="D1919" s="204">
        <v>140</v>
      </c>
      <c r="E1919" s="182">
        <v>60</v>
      </c>
      <c r="F1919" s="219" t="s">
        <v>3522</v>
      </c>
      <c r="G1919" s="206" t="str">
        <f t="shared" si="778"/>
        <v>52,37</v>
      </c>
      <c r="H1919" s="206" t="str">
        <f t="shared" si="779"/>
        <v>52,37</v>
      </c>
      <c r="I1919" s="206">
        <f t="shared" si="780"/>
        <v>55.37</v>
      </c>
      <c r="J1919" s="219" t="s">
        <v>3555</v>
      </c>
      <c r="K1919" s="207" t="str">
        <f t="shared" si="781"/>
        <v>981,84</v>
      </c>
      <c r="L1919" s="208">
        <f t="shared" si="782"/>
        <v>982</v>
      </c>
      <c r="M1919" s="209">
        <v>1</v>
      </c>
      <c r="N1919" s="210">
        <v>60</v>
      </c>
      <c r="O1919" s="211">
        <f t="shared" si="783"/>
        <v>1042</v>
      </c>
      <c r="P1919" s="212">
        <f t="shared" si="786"/>
        <v>1042</v>
      </c>
      <c r="Q1919" s="180"/>
      <c r="R1919" s="180"/>
      <c r="S1919" s="184">
        <v>16</v>
      </c>
      <c r="T1919" s="184">
        <v>25</v>
      </c>
      <c r="U1919" s="184">
        <f t="shared" si="784"/>
        <v>124</v>
      </c>
      <c r="V1919" s="204">
        <f t="shared" si="785"/>
        <v>165</v>
      </c>
    </row>
    <row r="1920" spans="1:29" ht="12">
      <c r="A1920" s="180" t="str">
        <f t="shared" si="777"/>
        <v>LW3114060Podstawowy</v>
      </c>
      <c r="B1920" s="203" t="s">
        <v>1743</v>
      </c>
      <c r="C1920" s="168" t="s">
        <v>431</v>
      </c>
      <c r="D1920" s="204">
        <v>140</v>
      </c>
      <c r="E1920" s="182">
        <v>60</v>
      </c>
      <c r="F1920" s="219" t="s">
        <v>3523</v>
      </c>
      <c r="G1920" s="206" t="str">
        <f t="shared" si="778"/>
        <v>53,35</v>
      </c>
      <c r="H1920" s="206" t="str">
        <f t="shared" si="779"/>
        <v>53,35</v>
      </c>
      <c r="I1920" s="206">
        <f t="shared" si="780"/>
        <v>56.35</v>
      </c>
      <c r="J1920" s="219" t="s">
        <v>3556</v>
      </c>
      <c r="K1920" s="207" t="str">
        <f t="shared" si="781"/>
        <v>943,82</v>
      </c>
      <c r="L1920" s="208">
        <f t="shared" si="782"/>
        <v>944</v>
      </c>
      <c r="M1920" s="209">
        <v>1</v>
      </c>
      <c r="N1920" s="210">
        <v>60</v>
      </c>
      <c r="O1920" s="211">
        <f t="shared" si="783"/>
        <v>1004</v>
      </c>
      <c r="P1920" s="212">
        <f t="shared" si="786"/>
        <v>1004</v>
      </c>
      <c r="Q1920" s="180"/>
      <c r="R1920" s="180"/>
      <c r="S1920" s="184">
        <v>16</v>
      </c>
      <c r="T1920" s="184">
        <v>25</v>
      </c>
      <c r="U1920" s="184">
        <f t="shared" si="784"/>
        <v>124</v>
      </c>
      <c r="V1920" s="204">
        <f t="shared" si="785"/>
        <v>165</v>
      </c>
    </row>
    <row r="1921" spans="1:22" ht="12">
      <c r="A1921" s="180" t="str">
        <f t="shared" si="777"/>
        <v>LW3214060Podstawowy</v>
      </c>
      <c r="B1921" s="203" t="s">
        <v>1744</v>
      </c>
      <c r="C1921" s="168" t="s">
        <v>431</v>
      </c>
      <c r="D1921" s="204">
        <v>140</v>
      </c>
      <c r="E1921" s="182">
        <v>60</v>
      </c>
      <c r="F1921" s="219" t="s">
        <v>3524</v>
      </c>
      <c r="G1921" s="206" t="str">
        <f t="shared" si="778"/>
        <v>56,68</v>
      </c>
      <c r="H1921" s="206" t="str">
        <f t="shared" si="779"/>
        <v>56,68</v>
      </c>
      <c r="I1921" s="206">
        <f t="shared" si="780"/>
        <v>59.68</v>
      </c>
      <c r="J1921" s="219" t="s">
        <v>3557</v>
      </c>
      <c r="K1921" s="207" t="str">
        <f t="shared" si="781"/>
        <v>1087,79</v>
      </c>
      <c r="L1921" s="208">
        <f t="shared" si="782"/>
        <v>1088</v>
      </c>
      <c r="M1921" s="209">
        <v>1</v>
      </c>
      <c r="N1921" s="210">
        <v>60</v>
      </c>
      <c r="O1921" s="211">
        <f t="shared" si="783"/>
        <v>1148</v>
      </c>
      <c r="P1921" s="212">
        <f t="shared" si="786"/>
        <v>1148</v>
      </c>
      <c r="Q1921" s="180"/>
      <c r="R1921" s="180"/>
      <c r="S1921" s="184">
        <v>16</v>
      </c>
      <c r="T1921" s="184">
        <v>25</v>
      </c>
      <c r="U1921" s="184">
        <f t="shared" si="784"/>
        <v>124</v>
      </c>
      <c r="V1921" s="204">
        <f t="shared" si="785"/>
        <v>165</v>
      </c>
    </row>
    <row r="1922" spans="1:22" ht="12">
      <c r="A1922" s="180" t="str">
        <f t="shared" si="777"/>
        <v>LW3314060Podstawowy</v>
      </c>
      <c r="B1922" s="203" t="s">
        <v>1745</v>
      </c>
      <c r="C1922" s="168" t="s">
        <v>431</v>
      </c>
      <c r="D1922" s="204">
        <v>140</v>
      </c>
      <c r="E1922" s="182">
        <v>60</v>
      </c>
      <c r="F1922" s="219" t="s">
        <v>3525</v>
      </c>
      <c r="G1922" s="206" t="str">
        <f t="shared" si="778"/>
        <v>58,12</v>
      </c>
      <c r="H1922" s="206" t="str">
        <f t="shared" si="779"/>
        <v>58,12</v>
      </c>
      <c r="I1922" s="206">
        <f t="shared" si="780"/>
        <v>61.12</v>
      </c>
      <c r="J1922" s="219" t="s">
        <v>3558</v>
      </c>
      <c r="K1922" s="207" t="str">
        <f t="shared" si="781"/>
        <v>925,08</v>
      </c>
      <c r="L1922" s="208">
        <f t="shared" si="782"/>
        <v>926</v>
      </c>
      <c r="M1922" s="209">
        <v>1</v>
      </c>
      <c r="N1922" s="210">
        <v>60</v>
      </c>
      <c r="O1922" s="211">
        <f t="shared" si="783"/>
        <v>986</v>
      </c>
      <c r="P1922" s="212">
        <f t="shared" si="786"/>
        <v>986</v>
      </c>
      <c r="Q1922" s="180"/>
      <c r="R1922" s="180"/>
      <c r="S1922" s="184">
        <v>16</v>
      </c>
      <c r="T1922" s="184">
        <v>25</v>
      </c>
      <c r="U1922" s="184">
        <f t="shared" si="784"/>
        <v>124</v>
      </c>
      <c r="V1922" s="204">
        <f t="shared" si="785"/>
        <v>165</v>
      </c>
    </row>
    <row r="1923" spans="1:22" ht="12">
      <c r="A1923" s="180" t="str">
        <f t="shared" si="777"/>
        <v>LW3414060Podstawowy</v>
      </c>
      <c r="B1923" s="203" t="s">
        <v>1746</v>
      </c>
      <c r="C1923" s="168" t="s">
        <v>431</v>
      </c>
      <c r="D1923" s="204">
        <v>140</v>
      </c>
      <c r="E1923" s="182">
        <v>60</v>
      </c>
      <c r="F1923" s="219" t="s">
        <v>3526</v>
      </c>
      <c r="G1923" s="206" t="str">
        <f t="shared" si="778"/>
        <v>57,11</v>
      </c>
      <c r="H1923" s="206" t="str">
        <f t="shared" si="779"/>
        <v>57,11</v>
      </c>
      <c r="I1923" s="206">
        <f t="shared" si="780"/>
        <v>60.11</v>
      </c>
      <c r="J1923" s="219" t="s">
        <v>3559</v>
      </c>
      <c r="K1923" s="207" t="str">
        <f t="shared" si="781"/>
        <v>1093,91</v>
      </c>
      <c r="L1923" s="208">
        <f t="shared" si="782"/>
        <v>1094</v>
      </c>
      <c r="M1923" s="209">
        <v>1</v>
      </c>
      <c r="N1923" s="210">
        <v>60</v>
      </c>
      <c r="O1923" s="211">
        <f t="shared" si="783"/>
        <v>1154</v>
      </c>
      <c r="P1923" s="212">
        <f t="shared" si="786"/>
        <v>1154</v>
      </c>
      <c r="Q1923" s="180"/>
      <c r="R1923" s="180"/>
      <c r="S1923" s="184">
        <v>16</v>
      </c>
      <c r="T1923" s="184">
        <v>25</v>
      </c>
      <c r="U1923" s="184">
        <f t="shared" si="784"/>
        <v>124</v>
      </c>
      <c r="V1923" s="204">
        <f t="shared" si="785"/>
        <v>165</v>
      </c>
    </row>
    <row r="1924" spans="1:22" ht="12">
      <c r="A1924" s="180" t="str">
        <f t="shared" si="777"/>
        <v>LW3514060Podstawowy</v>
      </c>
      <c r="B1924" s="203" t="s">
        <v>1747</v>
      </c>
      <c r="C1924" s="168" t="s">
        <v>431</v>
      </c>
      <c r="D1924" s="204">
        <v>140</v>
      </c>
      <c r="E1924" s="182">
        <v>60</v>
      </c>
      <c r="F1924" s="219" t="s">
        <v>3527</v>
      </c>
      <c r="G1924" s="206" t="str">
        <f t="shared" si="778"/>
        <v>48,38</v>
      </c>
      <c r="H1924" s="206" t="str">
        <f t="shared" si="779"/>
        <v>48,38</v>
      </c>
      <c r="I1924" s="206">
        <f t="shared" si="780"/>
        <v>51.38</v>
      </c>
      <c r="J1924" s="219" t="s">
        <v>3560</v>
      </c>
      <c r="K1924" s="207" t="str">
        <f t="shared" si="781"/>
        <v>726,80</v>
      </c>
      <c r="L1924" s="208">
        <f t="shared" si="782"/>
        <v>727</v>
      </c>
      <c r="M1924" s="209">
        <v>1</v>
      </c>
      <c r="N1924" s="210">
        <v>60</v>
      </c>
      <c r="O1924" s="211">
        <f t="shared" si="783"/>
        <v>787</v>
      </c>
      <c r="P1924" s="212">
        <f t="shared" si="786"/>
        <v>787</v>
      </c>
      <c r="Q1924" s="180"/>
      <c r="R1924" s="180"/>
      <c r="S1924" s="184">
        <v>16</v>
      </c>
      <c r="T1924" s="184">
        <v>25</v>
      </c>
      <c r="U1924" s="184">
        <f t="shared" si="784"/>
        <v>124</v>
      </c>
      <c r="V1924" s="204">
        <f t="shared" si="785"/>
        <v>165</v>
      </c>
    </row>
    <row r="1925" spans="1:22" ht="12">
      <c r="A1925" s="180" t="str">
        <f t="shared" si="777"/>
        <v>LW3614060Podstawowy</v>
      </c>
      <c r="B1925" s="203" t="s">
        <v>1748</v>
      </c>
      <c r="C1925" s="168" t="s">
        <v>431</v>
      </c>
      <c r="D1925" s="204">
        <v>140</v>
      </c>
      <c r="E1925" s="182">
        <v>60</v>
      </c>
      <c r="F1925" s="219" t="s">
        <v>3528</v>
      </c>
      <c r="G1925" s="206" t="str">
        <f t="shared" si="778"/>
        <v>51,71</v>
      </c>
      <c r="H1925" s="206" t="str">
        <f t="shared" si="779"/>
        <v>51,71</v>
      </c>
      <c r="I1925" s="206">
        <f t="shared" si="780"/>
        <v>54.71</v>
      </c>
      <c r="J1925" s="219" t="s">
        <v>3561</v>
      </c>
      <c r="K1925" s="207" t="str">
        <f t="shared" si="781"/>
        <v>870,77</v>
      </c>
      <c r="L1925" s="208">
        <f t="shared" si="782"/>
        <v>871</v>
      </c>
      <c r="M1925" s="209">
        <v>1</v>
      </c>
      <c r="N1925" s="210">
        <v>60</v>
      </c>
      <c r="O1925" s="211">
        <f t="shared" si="783"/>
        <v>931</v>
      </c>
      <c r="P1925" s="212">
        <f t="shared" si="786"/>
        <v>931</v>
      </c>
      <c r="Q1925" s="180"/>
      <c r="R1925" s="180"/>
      <c r="S1925" s="184">
        <v>16</v>
      </c>
      <c r="T1925" s="184">
        <v>25</v>
      </c>
      <c r="U1925" s="184">
        <f t="shared" si="784"/>
        <v>124</v>
      </c>
      <c r="V1925" s="204">
        <f t="shared" si="785"/>
        <v>165</v>
      </c>
    </row>
    <row r="1926" spans="1:22" ht="12">
      <c r="A1926" s="180" t="str">
        <f t="shared" si="777"/>
        <v>LW3714060Podstawowy</v>
      </c>
      <c r="B1926" s="203" t="s">
        <v>1907</v>
      </c>
      <c r="C1926" s="168" t="s">
        <v>431</v>
      </c>
      <c r="D1926" s="204">
        <v>140</v>
      </c>
      <c r="E1926" s="182">
        <v>60</v>
      </c>
      <c r="F1926" s="219" t="s">
        <v>3529</v>
      </c>
      <c r="G1926" s="206" t="str">
        <f t="shared" si="778"/>
        <v>48,15</v>
      </c>
      <c r="H1926" s="206" t="str">
        <f t="shared" si="779"/>
        <v>48,15</v>
      </c>
      <c r="I1926" s="206">
        <f t="shared" si="780"/>
        <v>51.15</v>
      </c>
      <c r="J1926" s="219" t="s">
        <v>3562</v>
      </c>
      <c r="K1926" s="207" t="str">
        <f t="shared" si="781"/>
        <v>661,92</v>
      </c>
      <c r="L1926" s="208">
        <f t="shared" si="782"/>
        <v>662</v>
      </c>
      <c r="M1926" s="209">
        <v>1</v>
      </c>
      <c r="N1926" s="210">
        <v>60</v>
      </c>
      <c r="O1926" s="211">
        <f t="shared" si="783"/>
        <v>722</v>
      </c>
      <c r="P1926" s="212">
        <f t="shared" si="786"/>
        <v>722</v>
      </c>
      <c r="Q1926" s="180"/>
      <c r="R1926" s="180"/>
      <c r="S1926" s="184">
        <v>16</v>
      </c>
      <c r="T1926" s="184">
        <v>25</v>
      </c>
      <c r="U1926" s="184">
        <f t="shared" si="784"/>
        <v>124</v>
      </c>
      <c r="V1926" s="204">
        <f t="shared" si="785"/>
        <v>165</v>
      </c>
    </row>
    <row r="1927" spans="1:22" ht="12">
      <c r="A1927" s="180" t="str">
        <f t="shared" si="777"/>
        <v>LW3814060Podstawowy</v>
      </c>
      <c r="B1927" s="203" t="s">
        <v>1978</v>
      </c>
      <c r="C1927" s="168" t="s">
        <v>431</v>
      </c>
      <c r="D1927" s="204">
        <v>140</v>
      </c>
      <c r="E1927" s="182">
        <v>60</v>
      </c>
      <c r="F1927" s="219" t="s">
        <v>3530</v>
      </c>
      <c r="G1927" s="206" t="str">
        <f t="shared" si="778"/>
        <v>49,14</v>
      </c>
      <c r="H1927" s="206" t="str">
        <f t="shared" si="779"/>
        <v>49,14</v>
      </c>
      <c r="I1927" s="206">
        <f t="shared" si="780"/>
        <v>52.14</v>
      </c>
      <c r="J1927" s="219" t="s">
        <v>3563</v>
      </c>
      <c r="K1927" s="207" t="str">
        <f t="shared" si="781"/>
        <v>794,34</v>
      </c>
      <c r="L1927" s="208">
        <f t="shared" si="782"/>
        <v>795</v>
      </c>
      <c r="M1927" s="209">
        <v>1</v>
      </c>
      <c r="N1927" s="210">
        <v>60</v>
      </c>
      <c r="O1927" s="211">
        <f t="shared" si="783"/>
        <v>855</v>
      </c>
      <c r="P1927" s="212">
        <f t="shared" si="786"/>
        <v>855</v>
      </c>
      <c r="Q1927" s="180"/>
      <c r="R1927" s="180"/>
      <c r="S1927" s="184">
        <v>16</v>
      </c>
      <c r="T1927" s="184">
        <v>25</v>
      </c>
      <c r="U1927" s="184">
        <f t="shared" si="784"/>
        <v>124</v>
      </c>
      <c r="V1927" s="204">
        <f t="shared" si="785"/>
        <v>165</v>
      </c>
    </row>
    <row r="1928" spans="1:22" ht="12">
      <c r="A1928" s="221" t="str">
        <f t="shared" ref="A1928:A1964" si="787">CONCATENATE(B1928,D1928,E1928,C1928)</f>
        <v>LW duble 1 14060Kolor</v>
      </c>
      <c r="B1928" s="203" t="s">
        <v>90</v>
      </c>
      <c r="C1928" s="168" t="s">
        <v>2</v>
      </c>
      <c r="D1928" s="204">
        <v>140</v>
      </c>
      <c r="E1928" s="182">
        <v>60</v>
      </c>
      <c r="F1928" s="219" t="s">
        <v>3504</v>
      </c>
      <c r="G1928" s="206" t="str">
        <f>LEFT(F1928,FIND("kg",F1928)-2)</f>
        <v>50,86</v>
      </c>
      <c r="H1928" s="206" t="str">
        <f t="shared" ref="H1928:H1964" si="788">MID(G1928,1,5)</f>
        <v>50,86</v>
      </c>
      <c r="I1928" s="206">
        <f t="shared" ref="I1928:I1964" si="789">H1928+3</f>
        <v>53.86</v>
      </c>
      <c r="J1928" s="219" t="s">
        <v>3564</v>
      </c>
      <c r="K1928" s="207" t="str">
        <f t="shared" ref="K1928:K1937" si="790">LEFT(J1928,FIND("zł",J1928)-2)</f>
        <v>860,25</v>
      </c>
      <c r="L1928" s="214">
        <f t="shared" ref="L1928:L1943" si="791">ROUNDUP(K1928,0)</f>
        <v>861</v>
      </c>
      <c r="M1928" s="209">
        <v>1</v>
      </c>
      <c r="N1928" s="210">
        <v>60</v>
      </c>
      <c r="O1928" s="211">
        <f t="shared" ref="O1928:O1964" si="792">L1928*M1928+N1928</f>
        <v>921</v>
      </c>
      <c r="P1928" s="212">
        <f t="shared" ref="P1928:P1964" si="793">INT(O1928)</f>
        <v>921</v>
      </c>
      <c r="Q1928" s="180"/>
      <c r="R1928" s="180"/>
      <c r="S1928" s="184">
        <v>16</v>
      </c>
      <c r="T1928" s="184">
        <v>25</v>
      </c>
      <c r="U1928" s="184">
        <f t="shared" ref="U1928:U1964" si="794">IF(I1928&lt;=$AA$6,$AB$5,IF(I1928&lt;=$AA$16,$AB$7,IF(I1928&lt;=$AA$18,$AB$17,IF(I1928&lt;=$AA$20,AB$19,$AB$21))))</f>
        <v>124</v>
      </c>
      <c r="V1928" s="204">
        <f>SUM(S1928:U1928)</f>
        <v>165</v>
      </c>
    </row>
    <row r="1929" spans="1:22" ht="12">
      <c r="A1929" s="180" t="str">
        <f t="shared" si="787"/>
        <v>LW duble 2 14060Kolor</v>
      </c>
      <c r="B1929" s="203" t="s">
        <v>91</v>
      </c>
      <c r="C1929" s="168" t="s">
        <v>2</v>
      </c>
      <c r="D1929" s="204">
        <v>140</v>
      </c>
      <c r="E1929" s="182">
        <v>60</v>
      </c>
      <c r="F1929" s="219" t="s">
        <v>3505</v>
      </c>
      <c r="G1929" s="206" t="str">
        <f t="shared" ref="G1929:G1964" si="795">LEFT(F1929,FIND("kg",F1929)-2)</f>
        <v>46,86</v>
      </c>
      <c r="H1929" s="206" t="str">
        <f t="shared" si="788"/>
        <v>46,86</v>
      </c>
      <c r="I1929" s="206">
        <f t="shared" si="789"/>
        <v>49.86</v>
      </c>
      <c r="J1929" s="219" t="s">
        <v>3565</v>
      </c>
      <c r="K1929" s="207" t="str">
        <f t="shared" si="790"/>
        <v>936,79</v>
      </c>
      <c r="L1929" s="214">
        <f t="shared" si="791"/>
        <v>937</v>
      </c>
      <c r="M1929" s="209">
        <v>1</v>
      </c>
      <c r="N1929" s="210">
        <v>60</v>
      </c>
      <c r="O1929" s="211">
        <f t="shared" si="792"/>
        <v>997</v>
      </c>
      <c r="P1929" s="212">
        <f t="shared" si="793"/>
        <v>997</v>
      </c>
      <c r="Q1929" s="180"/>
      <c r="R1929" s="180"/>
      <c r="S1929" s="184">
        <v>16</v>
      </c>
      <c r="T1929" s="184">
        <v>25</v>
      </c>
      <c r="U1929" s="184">
        <f t="shared" si="794"/>
        <v>79</v>
      </c>
      <c r="V1929" s="204">
        <f t="shared" ref="V1929:V1964" si="796">SUM(S1929:U1929)</f>
        <v>120</v>
      </c>
    </row>
    <row r="1930" spans="1:22" ht="12">
      <c r="A1930" s="180" t="str">
        <f t="shared" si="787"/>
        <v>LW duble 3 14060Kolor</v>
      </c>
      <c r="B1930" s="203" t="s">
        <v>92</v>
      </c>
      <c r="C1930" s="168" t="s">
        <v>2</v>
      </c>
      <c r="D1930" s="204">
        <v>140</v>
      </c>
      <c r="E1930" s="182">
        <v>60</v>
      </c>
      <c r="F1930" s="219" t="s">
        <v>3506</v>
      </c>
      <c r="G1930" s="206" t="str">
        <f t="shared" si="795"/>
        <v>55,89</v>
      </c>
      <c r="H1930" s="206" t="str">
        <f t="shared" si="788"/>
        <v>55,89</v>
      </c>
      <c r="I1930" s="206">
        <f t="shared" si="789"/>
        <v>58.89</v>
      </c>
      <c r="J1930" s="219" t="s">
        <v>3566</v>
      </c>
      <c r="K1930" s="207" t="str">
        <f t="shared" si="790"/>
        <v>1189,58</v>
      </c>
      <c r="L1930" s="214">
        <f t="shared" si="791"/>
        <v>1190</v>
      </c>
      <c r="M1930" s="209">
        <v>1</v>
      </c>
      <c r="N1930" s="210">
        <v>60</v>
      </c>
      <c r="O1930" s="211">
        <f t="shared" si="792"/>
        <v>1250</v>
      </c>
      <c r="P1930" s="212">
        <f t="shared" si="793"/>
        <v>1250</v>
      </c>
      <c r="Q1930" s="180"/>
      <c r="R1930" s="180"/>
      <c r="S1930" s="184">
        <v>16</v>
      </c>
      <c r="T1930" s="184">
        <v>25</v>
      </c>
      <c r="U1930" s="184">
        <f t="shared" si="794"/>
        <v>124</v>
      </c>
      <c r="V1930" s="204">
        <f t="shared" si="796"/>
        <v>165</v>
      </c>
    </row>
    <row r="1931" spans="1:22" ht="12">
      <c r="A1931" s="180" t="str">
        <f t="shared" si="787"/>
        <v>LW1 14060Kolor</v>
      </c>
      <c r="B1931" s="203" t="s">
        <v>93</v>
      </c>
      <c r="C1931" s="168" t="s">
        <v>2</v>
      </c>
      <c r="D1931" s="204">
        <v>140</v>
      </c>
      <c r="E1931" s="182">
        <v>60</v>
      </c>
      <c r="F1931" s="219" t="s">
        <v>3507</v>
      </c>
      <c r="G1931" s="206" t="str">
        <f t="shared" si="795"/>
        <v>36,67</v>
      </c>
      <c r="H1931" s="206" t="str">
        <f t="shared" si="788"/>
        <v>36,67</v>
      </c>
      <c r="I1931" s="206">
        <f t="shared" si="789"/>
        <v>39.67</v>
      </c>
      <c r="J1931" s="219" t="s">
        <v>3567</v>
      </c>
      <c r="K1931" s="207" t="str">
        <f t="shared" si="790"/>
        <v>564,07</v>
      </c>
      <c r="L1931" s="214">
        <f t="shared" si="791"/>
        <v>565</v>
      </c>
      <c r="M1931" s="209">
        <v>1</v>
      </c>
      <c r="N1931" s="210">
        <v>60</v>
      </c>
      <c r="O1931" s="211">
        <f t="shared" si="792"/>
        <v>625</v>
      </c>
      <c r="P1931" s="212">
        <f t="shared" si="793"/>
        <v>625</v>
      </c>
      <c r="Q1931" s="180"/>
      <c r="R1931" s="180"/>
      <c r="S1931" s="184">
        <v>16</v>
      </c>
      <c r="T1931" s="184">
        <v>25</v>
      </c>
      <c r="U1931" s="184">
        <f t="shared" si="794"/>
        <v>69</v>
      </c>
      <c r="V1931" s="204">
        <f t="shared" si="796"/>
        <v>110</v>
      </c>
    </row>
    <row r="1932" spans="1:22" ht="13.5" customHeight="1">
      <c r="A1932" s="180" t="str">
        <f t="shared" si="787"/>
        <v>LW2 14060Kolor</v>
      </c>
      <c r="B1932" s="203" t="s">
        <v>104</v>
      </c>
      <c r="C1932" s="168" t="s">
        <v>2</v>
      </c>
      <c r="D1932" s="204">
        <v>140</v>
      </c>
      <c r="E1932" s="182">
        <v>60</v>
      </c>
      <c r="F1932" s="219" t="s">
        <v>1928</v>
      </c>
      <c r="G1932" s="206" t="str">
        <f t="shared" si="795"/>
        <v>38,26</v>
      </c>
      <c r="H1932" s="206" t="str">
        <f t="shared" si="788"/>
        <v>38,26</v>
      </c>
      <c r="I1932" s="206">
        <f t="shared" si="789"/>
        <v>41.26</v>
      </c>
      <c r="J1932" s="219" t="s">
        <v>3568</v>
      </c>
      <c r="K1932" s="207" t="str">
        <f t="shared" si="790"/>
        <v>617,11</v>
      </c>
      <c r="L1932" s="214">
        <f t="shared" si="791"/>
        <v>618</v>
      </c>
      <c r="M1932" s="209">
        <v>1</v>
      </c>
      <c r="N1932" s="210">
        <v>60</v>
      </c>
      <c r="O1932" s="211">
        <f t="shared" si="792"/>
        <v>678</v>
      </c>
      <c r="P1932" s="212">
        <f t="shared" si="793"/>
        <v>678</v>
      </c>
      <c r="Q1932" s="180"/>
      <c r="R1932" s="180"/>
      <c r="S1932" s="184">
        <v>16</v>
      </c>
      <c r="T1932" s="184">
        <v>25</v>
      </c>
      <c r="U1932" s="184">
        <f t="shared" si="794"/>
        <v>79</v>
      </c>
      <c r="V1932" s="204">
        <f t="shared" si="796"/>
        <v>120</v>
      </c>
    </row>
    <row r="1933" spans="1:22" ht="13.5" customHeight="1">
      <c r="A1933" s="180" t="str">
        <f t="shared" si="787"/>
        <v>LW3 14060Kolor</v>
      </c>
      <c r="B1933" s="203" t="s">
        <v>106</v>
      </c>
      <c r="C1933" s="168" t="s">
        <v>2</v>
      </c>
      <c r="D1933" s="204">
        <v>140</v>
      </c>
      <c r="E1933" s="182">
        <v>60</v>
      </c>
      <c r="F1933" s="219" t="s">
        <v>3508</v>
      </c>
      <c r="G1933" s="206" t="str">
        <f t="shared" si="795"/>
        <v>38,85</v>
      </c>
      <c r="H1933" s="206" t="str">
        <f t="shared" si="788"/>
        <v>38,85</v>
      </c>
      <c r="I1933" s="206">
        <f t="shared" si="789"/>
        <v>41.85</v>
      </c>
      <c r="J1933" s="219" t="s">
        <v>3569</v>
      </c>
      <c r="K1933" s="207" t="str">
        <f t="shared" si="790"/>
        <v>633,60</v>
      </c>
      <c r="L1933" s="214">
        <f t="shared" si="791"/>
        <v>634</v>
      </c>
      <c r="M1933" s="209">
        <v>1</v>
      </c>
      <c r="N1933" s="210">
        <v>60</v>
      </c>
      <c r="O1933" s="211">
        <f t="shared" si="792"/>
        <v>694</v>
      </c>
      <c r="P1933" s="212">
        <f t="shared" si="793"/>
        <v>694</v>
      </c>
      <c r="Q1933" s="180"/>
      <c r="R1933" s="180"/>
      <c r="S1933" s="184">
        <v>16</v>
      </c>
      <c r="T1933" s="184">
        <v>25</v>
      </c>
      <c r="U1933" s="184">
        <f t="shared" si="794"/>
        <v>79</v>
      </c>
      <c r="V1933" s="204">
        <f t="shared" si="796"/>
        <v>120</v>
      </c>
    </row>
    <row r="1934" spans="1:22" ht="13.5" customHeight="1">
      <c r="A1934" s="180" t="str">
        <f t="shared" si="787"/>
        <v>LW4 14060Kolor</v>
      </c>
      <c r="B1934" s="203" t="s">
        <v>107</v>
      </c>
      <c r="C1934" s="168" t="s">
        <v>2</v>
      </c>
      <c r="D1934" s="204">
        <v>140</v>
      </c>
      <c r="E1934" s="182">
        <v>60</v>
      </c>
      <c r="F1934" s="219" t="s">
        <v>2051</v>
      </c>
      <c r="G1934" s="206" t="str">
        <f t="shared" si="795"/>
        <v>43,25</v>
      </c>
      <c r="H1934" s="206" t="str">
        <f t="shared" si="788"/>
        <v>43,25</v>
      </c>
      <c r="I1934" s="206">
        <f t="shared" si="789"/>
        <v>46.25</v>
      </c>
      <c r="J1934" s="219" t="s">
        <v>3570</v>
      </c>
      <c r="K1934" s="207" t="str">
        <f t="shared" si="790"/>
        <v>724,14</v>
      </c>
      <c r="L1934" s="214">
        <f t="shared" si="791"/>
        <v>725</v>
      </c>
      <c r="M1934" s="209">
        <v>1</v>
      </c>
      <c r="N1934" s="210">
        <v>60</v>
      </c>
      <c r="O1934" s="211">
        <f t="shared" si="792"/>
        <v>785</v>
      </c>
      <c r="P1934" s="212">
        <f t="shared" si="793"/>
        <v>785</v>
      </c>
      <c r="Q1934" s="180"/>
      <c r="R1934" s="180"/>
      <c r="S1934" s="184">
        <v>16</v>
      </c>
      <c r="T1934" s="184">
        <v>25</v>
      </c>
      <c r="U1934" s="184">
        <f t="shared" si="794"/>
        <v>79</v>
      </c>
      <c r="V1934" s="204">
        <f t="shared" si="796"/>
        <v>120</v>
      </c>
    </row>
    <row r="1935" spans="1:22" ht="12">
      <c r="A1935" s="180" t="str">
        <f t="shared" si="787"/>
        <v>LW5 14060Kolor</v>
      </c>
      <c r="B1935" s="203" t="s">
        <v>108</v>
      </c>
      <c r="C1935" s="168" t="s">
        <v>2</v>
      </c>
      <c r="D1935" s="204">
        <v>140</v>
      </c>
      <c r="E1935" s="182">
        <v>60</v>
      </c>
      <c r="F1935" s="219" t="s">
        <v>3509</v>
      </c>
      <c r="G1935" s="206" t="str">
        <f t="shared" si="795"/>
        <v>43,51</v>
      </c>
      <c r="H1935" s="206" t="str">
        <f t="shared" si="788"/>
        <v>43,51</v>
      </c>
      <c r="I1935" s="206">
        <f t="shared" si="789"/>
        <v>46.51</v>
      </c>
      <c r="J1935" s="219" t="s">
        <v>3571</v>
      </c>
      <c r="K1935" s="207" t="str">
        <f t="shared" si="790"/>
        <v>753,28</v>
      </c>
      <c r="L1935" s="214">
        <f t="shared" si="791"/>
        <v>754</v>
      </c>
      <c r="M1935" s="209">
        <v>1</v>
      </c>
      <c r="N1935" s="210">
        <v>60</v>
      </c>
      <c r="O1935" s="211">
        <f t="shared" si="792"/>
        <v>814</v>
      </c>
      <c r="P1935" s="212">
        <f t="shared" si="793"/>
        <v>814</v>
      </c>
      <c r="Q1935" s="180"/>
      <c r="R1935" s="180"/>
      <c r="S1935" s="184">
        <v>16</v>
      </c>
      <c r="T1935" s="184">
        <v>25</v>
      </c>
      <c r="U1935" s="184">
        <f t="shared" si="794"/>
        <v>79</v>
      </c>
      <c r="V1935" s="204">
        <f t="shared" si="796"/>
        <v>120</v>
      </c>
    </row>
    <row r="1936" spans="1:22" ht="12">
      <c r="A1936" s="180" t="str">
        <f t="shared" si="787"/>
        <v>LW6 14060Kolor</v>
      </c>
      <c r="B1936" s="203" t="s">
        <v>109</v>
      </c>
      <c r="C1936" s="168" t="s">
        <v>2</v>
      </c>
      <c r="D1936" s="204">
        <v>140</v>
      </c>
      <c r="E1936" s="182">
        <v>60</v>
      </c>
      <c r="F1936" s="219" t="s">
        <v>82</v>
      </c>
      <c r="G1936" s="206" t="str">
        <f t="shared" si="795"/>
        <v>46,69</v>
      </c>
      <c r="H1936" s="206" t="str">
        <f t="shared" si="788"/>
        <v>46,69</v>
      </c>
      <c r="I1936" s="206">
        <f t="shared" si="789"/>
        <v>49.69</v>
      </c>
      <c r="J1936" s="219" t="s">
        <v>3572</v>
      </c>
      <c r="K1936" s="207" t="str">
        <f t="shared" si="790"/>
        <v>824,98</v>
      </c>
      <c r="L1936" s="214">
        <f t="shared" si="791"/>
        <v>825</v>
      </c>
      <c r="M1936" s="209">
        <v>1</v>
      </c>
      <c r="N1936" s="210">
        <v>60</v>
      </c>
      <c r="O1936" s="211">
        <f t="shared" si="792"/>
        <v>885</v>
      </c>
      <c r="P1936" s="212">
        <f t="shared" si="793"/>
        <v>885</v>
      </c>
      <c r="Q1936" s="180"/>
      <c r="R1936" s="180"/>
      <c r="S1936" s="184">
        <v>16</v>
      </c>
      <c r="T1936" s="184">
        <v>25</v>
      </c>
      <c r="U1936" s="184">
        <f t="shared" si="794"/>
        <v>79</v>
      </c>
      <c r="V1936" s="204">
        <f t="shared" si="796"/>
        <v>120</v>
      </c>
    </row>
    <row r="1937" spans="1:22" ht="12">
      <c r="A1937" s="180" t="str">
        <f t="shared" si="787"/>
        <v>LW7 14060Kolor</v>
      </c>
      <c r="B1937" s="203" t="s">
        <v>110</v>
      </c>
      <c r="C1937" s="168" t="s">
        <v>2</v>
      </c>
      <c r="D1937" s="204">
        <v>140</v>
      </c>
      <c r="E1937" s="182">
        <v>60</v>
      </c>
      <c r="F1937" s="219" t="s">
        <v>3510</v>
      </c>
      <c r="G1937" s="206" t="str">
        <f t="shared" si="795"/>
        <v>41,73</v>
      </c>
      <c r="H1937" s="206" t="str">
        <f t="shared" si="788"/>
        <v>41,73</v>
      </c>
      <c r="I1937" s="206">
        <f t="shared" si="789"/>
        <v>44.73</v>
      </c>
      <c r="J1937" s="219" t="s">
        <v>3573</v>
      </c>
      <c r="K1937" s="207" t="str">
        <f t="shared" si="790"/>
        <v>713,73</v>
      </c>
      <c r="L1937" s="214">
        <f t="shared" si="791"/>
        <v>714</v>
      </c>
      <c r="M1937" s="209">
        <v>1</v>
      </c>
      <c r="N1937" s="210">
        <v>60</v>
      </c>
      <c r="O1937" s="211">
        <f t="shared" si="792"/>
        <v>774</v>
      </c>
      <c r="P1937" s="212">
        <f t="shared" si="793"/>
        <v>774</v>
      </c>
      <c r="Q1937" s="180"/>
      <c r="R1937" s="180"/>
      <c r="S1937" s="184">
        <v>16</v>
      </c>
      <c r="T1937" s="184">
        <v>25</v>
      </c>
      <c r="U1937" s="184">
        <f t="shared" si="794"/>
        <v>79</v>
      </c>
      <c r="V1937" s="204">
        <f t="shared" si="796"/>
        <v>120</v>
      </c>
    </row>
    <row r="1938" spans="1:22" ht="12">
      <c r="A1938" s="180" t="str">
        <f t="shared" si="787"/>
        <v>LW8 14060Kolor</v>
      </c>
      <c r="B1938" s="203" t="s">
        <v>111</v>
      </c>
      <c r="C1938" s="168" t="s">
        <v>2</v>
      </c>
      <c r="D1938" s="204">
        <v>140</v>
      </c>
      <c r="E1938" s="182">
        <v>60</v>
      </c>
      <c r="F1938" s="219" t="s">
        <v>3511</v>
      </c>
      <c r="G1938" s="206" t="str">
        <f t="shared" si="795"/>
        <v>44,92</v>
      </c>
      <c r="H1938" s="206" t="str">
        <f t="shared" si="788"/>
        <v>44,92</v>
      </c>
      <c r="I1938" s="206">
        <f t="shared" si="789"/>
        <v>47.92</v>
      </c>
      <c r="J1938" s="219" t="s">
        <v>3574</v>
      </c>
      <c r="K1938" s="207" t="str">
        <f>LEFT(J1938,FIND("zł",J1938)-2)</f>
        <v>785,51</v>
      </c>
      <c r="L1938" s="214">
        <f t="shared" si="791"/>
        <v>786</v>
      </c>
      <c r="M1938" s="209">
        <v>1</v>
      </c>
      <c r="N1938" s="210">
        <v>60</v>
      </c>
      <c r="O1938" s="211">
        <f t="shared" si="792"/>
        <v>846</v>
      </c>
      <c r="P1938" s="212">
        <f t="shared" si="793"/>
        <v>846</v>
      </c>
      <c r="Q1938" s="180"/>
      <c r="R1938" s="180"/>
      <c r="S1938" s="184">
        <v>16</v>
      </c>
      <c r="T1938" s="184">
        <v>25</v>
      </c>
      <c r="U1938" s="184">
        <f t="shared" si="794"/>
        <v>79</v>
      </c>
      <c r="V1938" s="204">
        <f t="shared" si="796"/>
        <v>120</v>
      </c>
    </row>
    <row r="1939" spans="1:22" ht="12">
      <c r="A1939" s="180" t="str">
        <f t="shared" si="787"/>
        <v>LW9 14060Kolor</v>
      </c>
      <c r="B1939" s="203" t="s">
        <v>112</v>
      </c>
      <c r="C1939" s="168" t="s">
        <v>2</v>
      </c>
      <c r="D1939" s="204">
        <v>140</v>
      </c>
      <c r="E1939" s="182">
        <v>60</v>
      </c>
      <c r="F1939" s="219" t="s">
        <v>3512</v>
      </c>
      <c r="G1939" s="206" t="str">
        <f t="shared" si="795"/>
        <v>44,26</v>
      </c>
      <c r="H1939" s="206" t="str">
        <f t="shared" si="788"/>
        <v>44,26</v>
      </c>
      <c r="I1939" s="206">
        <f t="shared" si="789"/>
        <v>47.26</v>
      </c>
      <c r="J1939" s="219" t="s">
        <v>3575</v>
      </c>
      <c r="K1939" s="207" t="str">
        <f t="shared" ref="K1939:K1943" si="797">LEFT(J1939,FIND("zł",J1939)-2)</f>
        <v>826,76</v>
      </c>
      <c r="L1939" s="214">
        <f t="shared" si="791"/>
        <v>827</v>
      </c>
      <c r="M1939" s="209">
        <v>1</v>
      </c>
      <c r="N1939" s="210">
        <v>60</v>
      </c>
      <c r="O1939" s="211">
        <f t="shared" si="792"/>
        <v>887</v>
      </c>
      <c r="P1939" s="212">
        <f t="shared" si="793"/>
        <v>887</v>
      </c>
      <c r="Q1939" s="180"/>
      <c r="R1939" s="180"/>
      <c r="S1939" s="184">
        <v>16</v>
      </c>
      <c r="T1939" s="184">
        <v>25</v>
      </c>
      <c r="U1939" s="184">
        <f t="shared" si="794"/>
        <v>79</v>
      </c>
      <c r="V1939" s="204">
        <f t="shared" si="796"/>
        <v>120</v>
      </c>
    </row>
    <row r="1940" spans="1:22" ht="12">
      <c r="A1940" s="180" t="str">
        <f t="shared" si="787"/>
        <v>LW10 14060Kolor</v>
      </c>
      <c r="B1940" s="203" t="s">
        <v>94</v>
      </c>
      <c r="C1940" s="168" t="s">
        <v>2</v>
      </c>
      <c r="D1940" s="204">
        <v>140</v>
      </c>
      <c r="E1940" s="182">
        <v>60</v>
      </c>
      <c r="F1940" s="219" t="s">
        <v>3513</v>
      </c>
      <c r="G1940" s="206" t="str">
        <f t="shared" si="795"/>
        <v>47,44</v>
      </c>
      <c r="H1940" s="206" t="str">
        <f t="shared" si="788"/>
        <v>47,44</v>
      </c>
      <c r="I1940" s="206">
        <f t="shared" si="789"/>
        <v>50.44</v>
      </c>
      <c r="J1940" s="219" t="s">
        <v>3576</v>
      </c>
      <c r="K1940" s="207" t="str">
        <f t="shared" si="797"/>
        <v>898,43</v>
      </c>
      <c r="L1940" s="214">
        <f t="shared" si="791"/>
        <v>899</v>
      </c>
      <c r="M1940" s="209">
        <v>1</v>
      </c>
      <c r="N1940" s="210">
        <v>60</v>
      </c>
      <c r="O1940" s="211">
        <f t="shared" si="792"/>
        <v>959</v>
      </c>
      <c r="P1940" s="212">
        <f t="shared" si="793"/>
        <v>959</v>
      </c>
      <c r="Q1940" s="180"/>
      <c r="R1940" s="180"/>
      <c r="S1940" s="184">
        <v>16</v>
      </c>
      <c r="T1940" s="184">
        <v>25</v>
      </c>
      <c r="U1940" s="184">
        <f t="shared" si="794"/>
        <v>124</v>
      </c>
      <c r="V1940" s="204">
        <f t="shared" si="796"/>
        <v>165</v>
      </c>
    </row>
    <row r="1941" spans="1:22" ht="12">
      <c r="A1941" s="180" t="str">
        <f t="shared" si="787"/>
        <v>LW11 14060Kolor</v>
      </c>
      <c r="B1941" s="203" t="s">
        <v>95</v>
      </c>
      <c r="C1941" s="168" t="s">
        <v>2</v>
      </c>
      <c r="D1941" s="204">
        <v>140</v>
      </c>
      <c r="E1941" s="182">
        <v>60</v>
      </c>
      <c r="F1941" s="219" t="s">
        <v>2772</v>
      </c>
      <c r="G1941" s="206" t="str">
        <f t="shared" si="795"/>
        <v>48,11</v>
      </c>
      <c r="H1941" s="206" t="str">
        <f t="shared" si="788"/>
        <v>48,11</v>
      </c>
      <c r="I1941" s="206">
        <f t="shared" si="789"/>
        <v>51.11</v>
      </c>
      <c r="J1941" s="219" t="s">
        <v>3577</v>
      </c>
      <c r="K1941" s="207" t="str">
        <f t="shared" si="797"/>
        <v>777,73</v>
      </c>
      <c r="L1941" s="214">
        <f t="shared" si="791"/>
        <v>778</v>
      </c>
      <c r="M1941" s="209">
        <v>1</v>
      </c>
      <c r="N1941" s="210">
        <v>60</v>
      </c>
      <c r="O1941" s="211">
        <f t="shared" si="792"/>
        <v>838</v>
      </c>
      <c r="P1941" s="212">
        <f t="shared" si="793"/>
        <v>838</v>
      </c>
      <c r="Q1941" s="180"/>
      <c r="R1941" s="180"/>
      <c r="S1941" s="184">
        <v>16</v>
      </c>
      <c r="T1941" s="184">
        <v>25</v>
      </c>
      <c r="U1941" s="184">
        <f t="shared" si="794"/>
        <v>124</v>
      </c>
      <c r="V1941" s="204">
        <f t="shared" si="796"/>
        <v>165</v>
      </c>
    </row>
    <row r="1942" spans="1:22" ht="12">
      <c r="A1942" s="180" t="str">
        <f t="shared" si="787"/>
        <v>LW12 14060Kolor</v>
      </c>
      <c r="B1942" s="203" t="s">
        <v>96</v>
      </c>
      <c r="C1942" s="168" t="s">
        <v>2</v>
      </c>
      <c r="D1942" s="204">
        <v>140</v>
      </c>
      <c r="E1942" s="182">
        <v>60</v>
      </c>
      <c r="F1942" s="219" t="s">
        <v>3514</v>
      </c>
      <c r="G1942" s="206" t="str">
        <f t="shared" si="795"/>
        <v>51,28</v>
      </c>
      <c r="H1942" s="206" t="str">
        <f t="shared" si="788"/>
        <v>51,28</v>
      </c>
      <c r="I1942" s="206">
        <f t="shared" si="789"/>
        <v>54.28</v>
      </c>
      <c r="J1942" s="219" t="s">
        <v>3578</v>
      </c>
      <c r="K1942" s="207" t="str">
        <f t="shared" si="797"/>
        <v>887,63</v>
      </c>
      <c r="L1942" s="214">
        <f t="shared" si="791"/>
        <v>888</v>
      </c>
      <c r="M1942" s="209">
        <v>1</v>
      </c>
      <c r="N1942" s="210">
        <v>60</v>
      </c>
      <c r="O1942" s="211">
        <f t="shared" si="792"/>
        <v>948</v>
      </c>
      <c r="P1942" s="212">
        <f t="shared" si="793"/>
        <v>948</v>
      </c>
      <c r="Q1942" s="180"/>
      <c r="R1942" s="180"/>
      <c r="S1942" s="184">
        <v>16</v>
      </c>
      <c r="T1942" s="184">
        <v>25</v>
      </c>
      <c r="U1942" s="184">
        <f t="shared" si="794"/>
        <v>124</v>
      </c>
      <c r="V1942" s="204">
        <f t="shared" si="796"/>
        <v>165</v>
      </c>
    </row>
    <row r="1943" spans="1:22" ht="12">
      <c r="A1943" s="180" t="str">
        <f t="shared" si="787"/>
        <v>LW13 14060Kolor</v>
      </c>
      <c r="B1943" s="203" t="s">
        <v>97</v>
      </c>
      <c r="C1943" s="168" t="s">
        <v>2</v>
      </c>
      <c r="D1943" s="204">
        <v>140</v>
      </c>
      <c r="E1943" s="182">
        <v>60</v>
      </c>
      <c r="F1943" s="219" t="s">
        <v>3515</v>
      </c>
      <c r="G1943" s="206" t="str">
        <f t="shared" si="795"/>
        <v>49,89</v>
      </c>
      <c r="H1943" s="206" t="str">
        <f t="shared" si="788"/>
        <v>49,89</v>
      </c>
      <c r="I1943" s="206">
        <f t="shared" si="789"/>
        <v>52.89</v>
      </c>
      <c r="J1943" s="219" t="s">
        <v>3579</v>
      </c>
      <c r="K1943" s="207" t="str">
        <f t="shared" si="797"/>
        <v>882,67</v>
      </c>
      <c r="L1943" s="214">
        <f t="shared" si="791"/>
        <v>883</v>
      </c>
      <c r="M1943" s="209">
        <v>1</v>
      </c>
      <c r="N1943" s="210">
        <v>60</v>
      </c>
      <c r="O1943" s="211">
        <f t="shared" si="792"/>
        <v>943</v>
      </c>
      <c r="P1943" s="212">
        <f t="shared" si="793"/>
        <v>943</v>
      </c>
      <c r="Q1943" s="180"/>
      <c r="R1943" s="180"/>
      <c r="S1943" s="184">
        <v>16</v>
      </c>
      <c r="T1943" s="184">
        <v>25</v>
      </c>
      <c r="U1943" s="184">
        <f t="shared" si="794"/>
        <v>124</v>
      </c>
      <c r="V1943" s="204">
        <f t="shared" si="796"/>
        <v>165</v>
      </c>
    </row>
    <row r="1944" spans="1:22" ht="12">
      <c r="A1944" s="180" t="str">
        <f t="shared" si="787"/>
        <v>LW14 14060Kolor</v>
      </c>
      <c r="B1944" s="203" t="s">
        <v>98</v>
      </c>
      <c r="C1944" s="168" t="s">
        <v>2</v>
      </c>
      <c r="D1944" s="204">
        <v>140</v>
      </c>
      <c r="E1944" s="182">
        <v>60</v>
      </c>
      <c r="F1944" s="219" t="s">
        <v>3516</v>
      </c>
      <c r="G1944" s="206" t="str">
        <f t="shared" si="795"/>
        <v>53,07</v>
      </c>
      <c r="H1944" s="206" t="str">
        <f t="shared" si="788"/>
        <v>53,07</v>
      </c>
      <c r="I1944" s="206">
        <f t="shared" si="789"/>
        <v>56.07</v>
      </c>
      <c r="J1944" s="219" t="s">
        <v>3580</v>
      </c>
      <c r="K1944" s="207" t="str">
        <f>LEFT(J1944,FIND("zł",J1944)-2)</f>
        <v>976,74</v>
      </c>
      <c r="L1944" s="214">
        <f>ROUNDUP(K1944,0)</f>
        <v>977</v>
      </c>
      <c r="M1944" s="209">
        <v>1</v>
      </c>
      <c r="N1944" s="210">
        <v>60</v>
      </c>
      <c r="O1944" s="211">
        <f t="shared" si="792"/>
        <v>1037</v>
      </c>
      <c r="P1944" s="212">
        <f t="shared" si="793"/>
        <v>1037</v>
      </c>
      <c r="Q1944" s="180"/>
      <c r="R1944" s="180"/>
      <c r="S1944" s="184">
        <v>16</v>
      </c>
      <c r="T1944" s="184">
        <v>25</v>
      </c>
      <c r="U1944" s="184">
        <f t="shared" si="794"/>
        <v>124</v>
      </c>
      <c r="V1944" s="204">
        <f t="shared" si="796"/>
        <v>165</v>
      </c>
    </row>
    <row r="1945" spans="1:22" ht="12">
      <c r="A1945" s="180" t="str">
        <f t="shared" si="787"/>
        <v>LW15 14060Kolor</v>
      </c>
      <c r="B1945" s="203" t="s">
        <v>99</v>
      </c>
      <c r="C1945" s="168" t="s">
        <v>2</v>
      </c>
      <c r="D1945" s="204">
        <v>140</v>
      </c>
      <c r="E1945" s="182">
        <v>60</v>
      </c>
      <c r="F1945" s="219" t="s">
        <v>2154</v>
      </c>
      <c r="G1945" s="206" t="str">
        <f t="shared" si="795"/>
        <v>47,35</v>
      </c>
      <c r="H1945" s="206" t="str">
        <f t="shared" si="788"/>
        <v>47,35</v>
      </c>
      <c r="I1945" s="206">
        <f t="shared" si="789"/>
        <v>50.35</v>
      </c>
      <c r="J1945" s="219" t="s">
        <v>3581</v>
      </c>
      <c r="K1945" s="207" t="str">
        <f t="shared" ref="K1945:K1964" si="798">LEFT(J1945,FIND("zł",J1945)-2)</f>
        <v>739,58</v>
      </c>
      <c r="L1945" s="214">
        <f t="shared" ref="L1945:L1964" si="799">ROUNDUP(K1945,0)</f>
        <v>740</v>
      </c>
      <c r="M1945" s="209">
        <v>1</v>
      </c>
      <c r="N1945" s="210">
        <v>60</v>
      </c>
      <c r="O1945" s="211">
        <f t="shared" si="792"/>
        <v>800</v>
      </c>
      <c r="P1945" s="212">
        <f t="shared" si="793"/>
        <v>800</v>
      </c>
      <c r="Q1945" s="180"/>
      <c r="R1945" s="180"/>
      <c r="S1945" s="184">
        <v>16</v>
      </c>
      <c r="T1945" s="184">
        <v>25</v>
      </c>
      <c r="U1945" s="184">
        <f t="shared" si="794"/>
        <v>124</v>
      </c>
      <c r="V1945" s="204">
        <f t="shared" si="796"/>
        <v>165</v>
      </c>
    </row>
    <row r="1946" spans="1:22" ht="12">
      <c r="A1946" s="180" t="str">
        <f t="shared" si="787"/>
        <v>LW16 14060Kolor</v>
      </c>
      <c r="B1946" s="203" t="s">
        <v>100</v>
      </c>
      <c r="C1946" s="168" t="s">
        <v>2</v>
      </c>
      <c r="D1946" s="204">
        <v>140</v>
      </c>
      <c r="E1946" s="182">
        <v>60</v>
      </c>
      <c r="F1946" s="219" t="s">
        <v>3517</v>
      </c>
      <c r="G1946" s="206" t="str">
        <f t="shared" si="795"/>
        <v>50,56</v>
      </c>
      <c r="H1946" s="206" t="str">
        <f t="shared" si="788"/>
        <v>50,56</v>
      </c>
      <c r="I1946" s="206">
        <f t="shared" si="789"/>
        <v>53.56</v>
      </c>
      <c r="J1946" s="219" t="s">
        <v>3582</v>
      </c>
      <c r="K1946" s="207" t="str">
        <f t="shared" si="798"/>
        <v>879,69</v>
      </c>
      <c r="L1946" s="214">
        <f t="shared" si="799"/>
        <v>880</v>
      </c>
      <c r="M1946" s="209">
        <v>1</v>
      </c>
      <c r="N1946" s="210">
        <v>60</v>
      </c>
      <c r="O1946" s="211">
        <f t="shared" si="792"/>
        <v>940</v>
      </c>
      <c r="P1946" s="212">
        <f t="shared" si="793"/>
        <v>940</v>
      </c>
      <c r="Q1946" s="180"/>
      <c r="R1946" s="180"/>
      <c r="S1946" s="184">
        <v>16</v>
      </c>
      <c r="T1946" s="184">
        <v>25</v>
      </c>
      <c r="U1946" s="184">
        <f t="shared" si="794"/>
        <v>124</v>
      </c>
      <c r="V1946" s="204">
        <f t="shared" si="796"/>
        <v>165</v>
      </c>
    </row>
    <row r="1947" spans="1:22" ht="12">
      <c r="A1947" s="180" t="str">
        <f t="shared" si="787"/>
        <v>LW17 14060Kolor</v>
      </c>
      <c r="B1947" s="203" t="s">
        <v>101</v>
      </c>
      <c r="C1947" s="168" t="s">
        <v>2</v>
      </c>
      <c r="D1947" s="204">
        <v>140</v>
      </c>
      <c r="E1947" s="182">
        <v>60</v>
      </c>
      <c r="F1947" s="219" t="s">
        <v>3518</v>
      </c>
      <c r="G1947" s="206" t="str">
        <f t="shared" si="795"/>
        <v>50,73</v>
      </c>
      <c r="H1947" s="206" t="str">
        <f t="shared" si="788"/>
        <v>50,73</v>
      </c>
      <c r="I1947" s="206">
        <f t="shared" si="789"/>
        <v>53.73</v>
      </c>
      <c r="J1947" s="219" t="s">
        <v>3583</v>
      </c>
      <c r="K1947" s="207" t="str">
        <f t="shared" si="798"/>
        <v>956,94</v>
      </c>
      <c r="L1947" s="214">
        <f t="shared" si="799"/>
        <v>957</v>
      </c>
      <c r="M1947" s="209">
        <v>1</v>
      </c>
      <c r="N1947" s="210">
        <v>60</v>
      </c>
      <c r="O1947" s="211">
        <f t="shared" si="792"/>
        <v>1017</v>
      </c>
      <c r="P1947" s="212">
        <f t="shared" si="793"/>
        <v>1017</v>
      </c>
      <c r="Q1947" s="180"/>
      <c r="R1947" s="180"/>
      <c r="S1947" s="184">
        <v>16</v>
      </c>
      <c r="T1947" s="184">
        <v>25</v>
      </c>
      <c r="U1947" s="184">
        <f t="shared" si="794"/>
        <v>124</v>
      </c>
      <c r="V1947" s="204">
        <f t="shared" si="796"/>
        <v>165</v>
      </c>
    </row>
    <row r="1948" spans="1:22" ht="12">
      <c r="A1948" s="180" t="str">
        <f t="shared" si="787"/>
        <v>LW18 14060Kolor</v>
      </c>
      <c r="B1948" s="203" t="s">
        <v>102</v>
      </c>
      <c r="C1948" s="168" t="s">
        <v>2</v>
      </c>
      <c r="D1948" s="204">
        <v>140</v>
      </c>
      <c r="E1948" s="182">
        <v>60</v>
      </c>
      <c r="F1948" s="219" t="s">
        <v>3337</v>
      </c>
      <c r="G1948" s="206" t="str">
        <f t="shared" si="795"/>
        <v>53,9</v>
      </c>
      <c r="H1948" s="206" t="str">
        <f t="shared" si="788"/>
        <v>53,9</v>
      </c>
      <c r="I1948" s="206">
        <f t="shared" si="789"/>
        <v>56.9</v>
      </c>
      <c r="J1948" s="219" t="s">
        <v>3584</v>
      </c>
      <c r="K1948" s="207" t="str">
        <f t="shared" si="798"/>
        <v>1015,88</v>
      </c>
      <c r="L1948" s="214">
        <f t="shared" si="799"/>
        <v>1016</v>
      </c>
      <c r="M1948" s="209">
        <v>1</v>
      </c>
      <c r="N1948" s="210">
        <v>60</v>
      </c>
      <c r="O1948" s="211">
        <f t="shared" si="792"/>
        <v>1076</v>
      </c>
      <c r="P1948" s="212">
        <f t="shared" si="793"/>
        <v>1076</v>
      </c>
      <c r="Q1948" s="180"/>
      <c r="R1948" s="180"/>
      <c r="S1948" s="184">
        <v>16</v>
      </c>
      <c r="T1948" s="184">
        <v>25</v>
      </c>
      <c r="U1948" s="184">
        <f t="shared" si="794"/>
        <v>124</v>
      </c>
      <c r="V1948" s="204">
        <f t="shared" si="796"/>
        <v>165</v>
      </c>
    </row>
    <row r="1949" spans="1:22" ht="12">
      <c r="A1949" s="180" t="str">
        <f t="shared" si="787"/>
        <v>LW19 14060Kolor</v>
      </c>
      <c r="B1949" s="203" t="s">
        <v>103</v>
      </c>
      <c r="C1949" s="168" t="s">
        <v>2</v>
      </c>
      <c r="D1949" s="204">
        <v>140</v>
      </c>
      <c r="E1949" s="182">
        <v>60</v>
      </c>
      <c r="F1949" s="219" t="s">
        <v>3519</v>
      </c>
      <c r="G1949" s="206" t="str">
        <f t="shared" si="795"/>
        <v>48,21</v>
      </c>
      <c r="H1949" s="206" t="str">
        <f t="shared" si="788"/>
        <v>48,21</v>
      </c>
      <c r="I1949" s="206">
        <f t="shared" si="789"/>
        <v>51.21</v>
      </c>
      <c r="J1949" s="219" t="s">
        <v>3585</v>
      </c>
      <c r="K1949" s="207" t="str">
        <f t="shared" si="798"/>
        <v>821,69</v>
      </c>
      <c r="L1949" s="214">
        <f t="shared" si="799"/>
        <v>822</v>
      </c>
      <c r="M1949" s="209">
        <v>1</v>
      </c>
      <c r="N1949" s="210">
        <v>60</v>
      </c>
      <c r="O1949" s="211">
        <f t="shared" si="792"/>
        <v>882</v>
      </c>
      <c r="P1949" s="212">
        <f t="shared" si="793"/>
        <v>882</v>
      </c>
      <c r="Q1949" s="180"/>
      <c r="R1949" s="180"/>
      <c r="S1949" s="184">
        <v>16</v>
      </c>
      <c r="T1949" s="184">
        <v>25</v>
      </c>
      <c r="U1949" s="184">
        <f t="shared" si="794"/>
        <v>124</v>
      </c>
      <c r="V1949" s="204">
        <f t="shared" si="796"/>
        <v>165</v>
      </c>
    </row>
    <row r="1950" spans="1:22" ht="12">
      <c r="A1950" s="180" t="str">
        <f t="shared" si="787"/>
        <v>LW20 14060Kolor</v>
      </c>
      <c r="B1950" s="203" t="s">
        <v>105</v>
      </c>
      <c r="C1950" s="168" t="s">
        <v>2</v>
      </c>
      <c r="D1950" s="204">
        <v>140</v>
      </c>
      <c r="E1950" s="182">
        <v>60</v>
      </c>
      <c r="F1950" s="219" t="s">
        <v>3520</v>
      </c>
      <c r="G1950" s="206" t="str">
        <f t="shared" si="795"/>
        <v>51,42</v>
      </c>
      <c r="H1950" s="206" t="str">
        <f t="shared" si="788"/>
        <v>51,42</v>
      </c>
      <c r="I1950" s="206">
        <f t="shared" si="789"/>
        <v>54.42</v>
      </c>
      <c r="J1950" s="219" t="s">
        <v>3586</v>
      </c>
      <c r="K1950" s="207" t="str">
        <f t="shared" si="798"/>
        <v>916,14</v>
      </c>
      <c r="L1950" s="214">
        <f t="shared" si="799"/>
        <v>917</v>
      </c>
      <c r="M1950" s="209">
        <v>1</v>
      </c>
      <c r="N1950" s="210">
        <v>60</v>
      </c>
      <c r="O1950" s="211">
        <f t="shared" si="792"/>
        <v>977</v>
      </c>
      <c r="P1950" s="212">
        <f t="shared" si="793"/>
        <v>977</v>
      </c>
      <c r="Q1950" s="180"/>
      <c r="R1950" s="180"/>
      <c r="S1950" s="184">
        <v>16</v>
      </c>
      <c r="T1950" s="184">
        <v>25</v>
      </c>
      <c r="U1950" s="184">
        <f t="shared" si="794"/>
        <v>124</v>
      </c>
      <c r="V1950" s="204">
        <f t="shared" si="796"/>
        <v>165</v>
      </c>
    </row>
    <row r="1951" spans="1:22" ht="12">
      <c r="A1951" s="180" t="str">
        <f t="shared" si="787"/>
        <v>LW2514060Kolor</v>
      </c>
      <c r="B1951" s="203" t="s">
        <v>559</v>
      </c>
      <c r="C1951" s="168" t="s">
        <v>2</v>
      </c>
      <c r="D1951" s="204">
        <v>140</v>
      </c>
      <c r="E1951" s="182">
        <v>60</v>
      </c>
      <c r="F1951" s="219" t="s">
        <v>2347</v>
      </c>
      <c r="G1951" s="206" t="str">
        <f t="shared" si="795"/>
        <v>39,29</v>
      </c>
      <c r="H1951" s="206" t="str">
        <f t="shared" si="788"/>
        <v>39,29</v>
      </c>
      <c r="I1951" s="206">
        <f t="shared" si="789"/>
        <v>42.29</v>
      </c>
      <c r="J1951" s="219" t="s">
        <v>3587</v>
      </c>
      <c r="K1951" s="207" t="str">
        <f t="shared" si="798"/>
        <v>718,65</v>
      </c>
      <c r="L1951" s="214">
        <f t="shared" si="799"/>
        <v>719</v>
      </c>
      <c r="M1951" s="209">
        <v>1</v>
      </c>
      <c r="N1951" s="210">
        <v>60</v>
      </c>
      <c r="O1951" s="211">
        <f t="shared" si="792"/>
        <v>779</v>
      </c>
      <c r="P1951" s="212">
        <f t="shared" si="793"/>
        <v>779</v>
      </c>
      <c r="Q1951" s="180"/>
      <c r="R1951" s="180"/>
      <c r="S1951" s="184">
        <v>16</v>
      </c>
      <c r="T1951" s="184">
        <v>25</v>
      </c>
      <c r="U1951" s="184">
        <f t="shared" si="794"/>
        <v>79</v>
      </c>
      <c r="V1951" s="204">
        <f t="shared" si="796"/>
        <v>120</v>
      </c>
    </row>
    <row r="1952" spans="1:22" ht="12">
      <c r="A1952" s="180" t="str">
        <f t="shared" si="787"/>
        <v>LW2614060Kolor</v>
      </c>
      <c r="B1952" s="203" t="s">
        <v>560</v>
      </c>
      <c r="C1952" s="168" t="s">
        <v>2</v>
      </c>
      <c r="D1952" s="204">
        <v>140</v>
      </c>
      <c r="E1952" s="182">
        <v>60</v>
      </c>
      <c r="F1952" s="219" t="s">
        <v>2038</v>
      </c>
      <c r="G1952" s="206" t="str">
        <f t="shared" si="795"/>
        <v>42,49</v>
      </c>
      <c r="H1952" s="206" t="str">
        <f t="shared" si="788"/>
        <v>42,49</v>
      </c>
      <c r="I1952" s="206">
        <f t="shared" si="789"/>
        <v>45.49</v>
      </c>
      <c r="J1952" s="219" t="s">
        <v>3588</v>
      </c>
      <c r="K1952" s="207" t="str">
        <f t="shared" si="798"/>
        <v>845,35</v>
      </c>
      <c r="L1952" s="214">
        <f t="shared" si="799"/>
        <v>846</v>
      </c>
      <c r="M1952" s="209">
        <v>1</v>
      </c>
      <c r="N1952" s="210">
        <v>60</v>
      </c>
      <c r="O1952" s="211">
        <f t="shared" si="792"/>
        <v>906</v>
      </c>
      <c r="P1952" s="212">
        <f t="shared" si="793"/>
        <v>906</v>
      </c>
      <c r="Q1952" s="180"/>
      <c r="R1952" s="180"/>
      <c r="S1952" s="184">
        <v>16</v>
      </c>
      <c r="T1952" s="184">
        <v>25</v>
      </c>
      <c r="U1952" s="184">
        <f t="shared" si="794"/>
        <v>79</v>
      </c>
      <c r="V1952" s="204">
        <f t="shared" si="796"/>
        <v>120</v>
      </c>
    </row>
    <row r="1953" spans="1:22" ht="12">
      <c r="A1953" s="180" t="str">
        <f t="shared" si="787"/>
        <v>LW2714060Kolor</v>
      </c>
      <c r="B1953" s="203" t="s">
        <v>1738</v>
      </c>
      <c r="C1953" s="168" t="s">
        <v>2</v>
      </c>
      <c r="D1953" s="204">
        <v>140</v>
      </c>
      <c r="E1953" s="182">
        <v>60</v>
      </c>
      <c r="F1953" s="219" t="s">
        <v>40</v>
      </c>
      <c r="G1953" s="206" t="str">
        <f t="shared" si="795"/>
        <v>42,79</v>
      </c>
      <c r="H1953" s="206" t="str">
        <f t="shared" si="788"/>
        <v>42,79</v>
      </c>
      <c r="I1953" s="206">
        <f t="shared" si="789"/>
        <v>45.79</v>
      </c>
      <c r="J1953" s="219" t="s">
        <v>3589</v>
      </c>
      <c r="K1953" s="207" t="str">
        <f t="shared" si="798"/>
        <v>814,64</v>
      </c>
      <c r="L1953" s="214">
        <f t="shared" si="799"/>
        <v>815</v>
      </c>
      <c r="M1953" s="209">
        <v>1</v>
      </c>
      <c r="N1953" s="210">
        <v>60</v>
      </c>
      <c r="O1953" s="211">
        <f t="shared" si="792"/>
        <v>875</v>
      </c>
      <c r="P1953" s="212">
        <f t="shared" si="793"/>
        <v>875</v>
      </c>
      <c r="Q1953" s="180"/>
      <c r="R1953" s="180"/>
      <c r="S1953" s="184">
        <v>16</v>
      </c>
      <c r="T1953" s="184">
        <v>25</v>
      </c>
      <c r="U1953" s="184">
        <f t="shared" si="794"/>
        <v>79</v>
      </c>
      <c r="V1953" s="204">
        <f t="shared" si="796"/>
        <v>120</v>
      </c>
    </row>
    <row r="1954" spans="1:22" ht="12">
      <c r="A1954" s="180" t="str">
        <f t="shared" si="787"/>
        <v>LW2814060Kolor</v>
      </c>
      <c r="B1954" s="203" t="s">
        <v>1739</v>
      </c>
      <c r="C1954" s="168" t="s">
        <v>2</v>
      </c>
      <c r="D1954" s="204">
        <v>140</v>
      </c>
      <c r="E1954" s="182">
        <v>60</v>
      </c>
      <c r="F1954" s="219" t="s">
        <v>3521</v>
      </c>
      <c r="G1954" s="206" t="str">
        <f t="shared" si="795"/>
        <v>46,12</v>
      </c>
      <c r="H1954" s="206" t="str">
        <f t="shared" si="788"/>
        <v>46,12</v>
      </c>
      <c r="I1954" s="206">
        <f t="shared" si="789"/>
        <v>49.12</v>
      </c>
      <c r="J1954" s="219" t="s">
        <v>3590</v>
      </c>
      <c r="K1954" s="207" t="str">
        <f t="shared" si="798"/>
        <v>961,61</v>
      </c>
      <c r="L1954" s="214">
        <f t="shared" si="799"/>
        <v>962</v>
      </c>
      <c r="M1954" s="209">
        <v>1</v>
      </c>
      <c r="N1954" s="210">
        <v>60</v>
      </c>
      <c r="O1954" s="211">
        <f t="shared" si="792"/>
        <v>1022</v>
      </c>
      <c r="P1954" s="212">
        <f t="shared" si="793"/>
        <v>1022</v>
      </c>
      <c r="Q1954" s="180"/>
      <c r="R1954" s="180"/>
      <c r="S1954" s="184">
        <v>16</v>
      </c>
      <c r="T1954" s="184">
        <v>25</v>
      </c>
      <c r="U1954" s="184">
        <f t="shared" si="794"/>
        <v>79</v>
      </c>
      <c r="V1954" s="204">
        <f t="shared" si="796"/>
        <v>120</v>
      </c>
    </row>
    <row r="1955" spans="1:22" ht="12">
      <c r="A1955" s="180" t="str">
        <f t="shared" si="787"/>
        <v>LW2914060Kolor</v>
      </c>
      <c r="B1955" s="203" t="s">
        <v>1740</v>
      </c>
      <c r="C1955" s="168" t="s">
        <v>2</v>
      </c>
      <c r="D1955" s="204">
        <v>140</v>
      </c>
      <c r="E1955" s="182">
        <v>60</v>
      </c>
      <c r="F1955" s="219" t="s">
        <v>3172</v>
      </c>
      <c r="G1955" s="206" t="str">
        <f t="shared" si="795"/>
        <v>49,04</v>
      </c>
      <c r="H1955" s="206" t="str">
        <f t="shared" si="788"/>
        <v>49,04</v>
      </c>
      <c r="I1955" s="206">
        <f t="shared" si="789"/>
        <v>52.04</v>
      </c>
      <c r="J1955" s="219" t="s">
        <v>3591</v>
      </c>
      <c r="K1955" s="207" t="str">
        <f t="shared" si="798"/>
        <v>904,61</v>
      </c>
      <c r="L1955" s="214">
        <f t="shared" si="799"/>
        <v>905</v>
      </c>
      <c r="M1955" s="209">
        <v>1</v>
      </c>
      <c r="N1955" s="210">
        <v>60</v>
      </c>
      <c r="O1955" s="211">
        <f t="shared" si="792"/>
        <v>965</v>
      </c>
      <c r="P1955" s="212">
        <f t="shared" si="793"/>
        <v>965</v>
      </c>
      <c r="Q1955" s="180"/>
      <c r="R1955" s="180"/>
      <c r="S1955" s="184">
        <v>16</v>
      </c>
      <c r="T1955" s="184">
        <v>25</v>
      </c>
      <c r="U1955" s="184">
        <f t="shared" si="794"/>
        <v>124</v>
      </c>
      <c r="V1955" s="204">
        <f t="shared" si="796"/>
        <v>165</v>
      </c>
    </row>
    <row r="1956" spans="1:22" ht="12">
      <c r="A1956" s="180" t="str">
        <f t="shared" si="787"/>
        <v>LW3014060Kolor</v>
      </c>
      <c r="B1956" s="203" t="s">
        <v>1742</v>
      </c>
      <c r="C1956" s="168" t="s">
        <v>2</v>
      </c>
      <c r="D1956" s="204">
        <v>140</v>
      </c>
      <c r="E1956" s="182">
        <v>60</v>
      </c>
      <c r="F1956" s="219" t="s">
        <v>3522</v>
      </c>
      <c r="G1956" s="206" t="str">
        <f t="shared" si="795"/>
        <v>52,37</v>
      </c>
      <c r="H1956" s="206" t="str">
        <f t="shared" si="788"/>
        <v>52,37</v>
      </c>
      <c r="I1956" s="206">
        <f t="shared" si="789"/>
        <v>55.37</v>
      </c>
      <c r="J1956" s="219" t="s">
        <v>3592</v>
      </c>
      <c r="K1956" s="207" t="str">
        <f t="shared" si="798"/>
        <v>1093,17</v>
      </c>
      <c r="L1956" s="214">
        <f t="shared" si="799"/>
        <v>1094</v>
      </c>
      <c r="M1956" s="209">
        <v>1</v>
      </c>
      <c r="N1956" s="210">
        <v>60</v>
      </c>
      <c r="O1956" s="211">
        <f t="shared" si="792"/>
        <v>1154</v>
      </c>
      <c r="P1956" s="212">
        <f t="shared" si="793"/>
        <v>1154</v>
      </c>
      <c r="Q1956" s="180"/>
      <c r="R1956" s="180"/>
      <c r="S1956" s="184">
        <v>16</v>
      </c>
      <c r="T1956" s="184">
        <v>25</v>
      </c>
      <c r="U1956" s="184">
        <f t="shared" si="794"/>
        <v>124</v>
      </c>
      <c r="V1956" s="204">
        <f t="shared" si="796"/>
        <v>165</v>
      </c>
    </row>
    <row r="1957" spans="1:22" ht="12">
      <c r="A1957" s="180" t="str">
        <f t="shared" si="787"/>
        <v>LW3114060Kolor</v>
      </c>
      <c r="B1957" s="203" t="s">
        <v>1743</v>
      </c>
      <c r="C1957" s="168" t="s">
        <v>2</v>
      </c>
      <c r="D1957" s="204">
        <v>140</v>
      </c>
      <c r="E1957" s="182">
        <v>60</v>
      </c>
      <c r="F1957" s="219" t="s">
        <v>3523</v>
      </c>
      <c r="G1957" s="206" t="str">
        <f t="shared" si="795"/>
        <v>53,35</v>
      </c>
      <c r="H1957" s="206" t="str">
        <f t="shared" si="788"/>
        <v>53,35</v>
      </c>
      <c r="I1957" s="206">
        <f t="shared" si="789"/>
        <v>56.35</v>
      </c>
      <c r="J1957" s="219" t="s">
        <v>3593</v>
      </c>
      <c r="K1957" s="207" t="str">
        <f t="shared" si="798"/>
        <v>1057,99</v>
      </c>
      <c r="L1957" s="214">
        <f t="shared" si="799"/>
        <v>1058</v>
      </c>
      <c r="M1957" s="209">
        <v>1</v>
      </c>
      <c r="N1957" s="210">
        <v>60</v>
      </c>
      <c r="O1957" s="211">
        <f t="shared" si="792"/>
        <v>1118</v>
      </c>
      <c r="P1957" s="212">
        <f t="shared" si="793"/>
        <v>1118</v>
      </c>
      <c r="Q1957" s="180"/>
      <c r="R1957" s="180"/>
      <c r="S1957" s="184">
        <v>16</v>
      </c>
      <c r="T1957" s="184">
        <v>25</v>
      </c>
      <c r="U1957" s="184">
        <f t="shared" si="794"/>
        <v>124</v>
      </c>
      <c r="V1957" s="204">
        <f t="shared" si="796"/>
        <v>165</v>
      </c>
    </row>
    <row r="1958" spans="1:22" ht="12">
      <c r="A1958" s="180" t="str">
        <f t="shared" si="787"/>
        <v>LW3214060Kolor</v>
      </c>
      <c r="B1958" s="203" t="s">
        <v>1744</v>
      </c>
      <c r="C1958" s="168" t="s">
        <v>2</v>
      </c>
      <c r="D1958" s="204">
        <v>140</v>
      </c>
      <c r="E1958" s="182">
        <v>60</v>
      </c>
      <c r="F1958" s="219" t="s">
        <v>3524</v>
      </c>
      <c r="G1958" s="206" t="str">
        <f t="shared" si="795"/>
        <v>56,68</v>
      </c>
      <c r="H1958" s="206" t="str">
        <f t="shared" si="788"/>
        <v>56,68</v>
      </c>
      <c r="I1958" s="206">
        <f t="shared" si="789"/>
        <v>59.68</v>
      </c>
      <c r="J1958" s="219" t="s">
        <v>3594</v>
      </c>
      <c r="K1958" s="207" t="str">
        <f t="shared" si="798"/>
        <v>1208,34</v>
      </c>
      <c r="L1958" s="214">
        <f t="shared" si="799"/>
        <v>1209</v>
      </c>
      <c r="M1958" s="209">
        <v>1</v>
      </c>
      <c r="N1958" s="210">
        <v>60</v>
      </c>
      <c r="O1958" s="211">
        <f t="shared" si="792"/>
        <v>1269</v>
      </c>
      <c r="P1958" s="212">
        <f t="shared" si="793"/>
        <v>1269</v>
      </c>
      <c r="Q1958" s="180"/>
      <c r="R1958" s="180"/>
      <c r="S1958" s="184">
        <v>16</v>
      </c>
      <c r="T1958" s="184">
        <v>25</v>
      </c>
      <c r="U1958" s="184">
        <f t="shared" si="794"/>
        <v>124</v>
      </c>
      <c r="V1958" s="204">
        <f t="shared" si="796"/>
        <v>165</v>
      </c>
    </row>
    <row r="1959" spans="1:22" ht="12">
      <c r="A1959" s="180" t="str">
        <f t="shared" si="787"/>
        <v>LW3314060Kolor</v>
      </c>
      <c r="B1959" s="203" t="s">
        <v>1745</v>
      </c>
      <c r="C1959" s="168" t="s">
        <v>2</v>
      </c>
      <c r="D1959" s="204">
        <v>140</v>
      </c>
      <c r="E1959" s="182">
        <v>60</v>
      </c>
      <c r="F1959" s="219" t="s">
        <v>3525</v>
      </c>
      <c r="G1959" s="206" t="str">
        <f t="shared" si="795"/>
        <v>58,12</v>
      </c>
      <c r="H1959" s="206" t="str">
        <f t="shared" si="788"/>
        <v>58,12</v>
      </c>
      <c r="I1959" s="206">
        <f t="shared" si="789"/>
        <v>61.12</v>
      </c>
      <c r="J1959" s="219" t="s">
        <v>3595</v>
      </c>
      <c r="K1959" s="207" t="str">
        <f t="shared" si="798"/>
        <v>1049,57</v>
      </c>
      <c r="L1959" s="214">
        <f t="shared" si="799"/>
        <v>1050</v>
      </c>
      <c r="M1959" s="209">
        <v>1</v>
      </c>
      <c r="N1959" s="210">
        <v>60</v>
      </c>
      <c r="O1959" s="211">
        <f t="shared" si="792"/>
        <v>1110</v>
      </c>
      <c r="P1959" s="212">
        <f t="shared" si="793"/>
        <v>1110</v>
      </c>
      <c r="Q1959" s="180"/>
      <c r="R1959" s="180"/>
      <c r="S1959" s="184">
        <v>16</v>
      </c>
      <c r="T1959" s="184">
        <v>25</v>
      </c>
      <c r="U1959" s="184">
        <f t="shared" si="794"/>
        <v>124</v>
      </c>
      <c r="V1959" s="204">
        <f t="shared" si="796"/>
        <v>165</v>
      </c>
    </row>
    <row r="1960" spans="1:22" ht="12">
      <c r="A1960" s="180" t="str">
        <f t="shared" si="787"/>
        <v>LW3414060Kolor</v>
      </c>
      <c r="B1960" s="203" t="s">
        <v>1746</v>
      </c>
      <c r="C1960" s="168" t="s">
        <v>2</v>
      </c>
      <c r="D1960" s="204">
        <v>140</v>
      </c>
      <c r="E1960" s="182">
        <v>60</v>
      </c>
      <c r="F1960" s="219" t="s">
        <v>3526</v>
      </c>
      <c r="G1960" s="206" t="str">
        <f t="shared" si="795"/>
        <v>57,11</v>
      </c>
      <c r="H1960" s="206" t="str">
        <f t="shared" si="788"/>
        <v>57,11</v>
      </c>
      <c r="I1960" s="206">
        <f t="shared" si="789"/>
        <v>60.11</v>
      </c>
      <c r="J1960" s="219" t="s">
        <v>3596</v>
      </c>
      <c r="K1960" s="207" t="str">
        <f t="shared" si="798"/>
        <v>1215,36</v>
      </c>
      <c r="L1960" s="214">
        <f t="shared" si="799"/>
        <v>1216</v>
      </c>
      <c r="M1960" s="209">
        <v>1</v>
      </c>
      <c r="N1960" s="210">
        <v>60</v>
      </c>
      <c r="O1960" s="211">
        <f t="shared" si="792"/>
        <v>1276</v>
      </c>
      <c r="P1960" s="212">
        <f t="shared" si="793"/>
        <v>1276</v>
      </c>
      <c r="Q1960" s="180"/>
      <c r="R1960" s="180"/>
      <c r="S1960" s="184">
        <v>16</v>
      </c>
      <c r="T1960" s="184">
        <v>25</v>
      </c>
      <c r="U1960" s="184">
        <f t="shared" si="794"/>
        <v>124</v>
      </c>
      <c r="V1960" s="204">
        <f t="shared" si="796"/>
        <v>165</v>
      </c>
    </row>
    <row r="1961" spans="1:22" ht="12">
      <c r="A1961" s="180" t="str">
        <f t="shared" si="787"/>
        <v>LW3514060Kolor</v>
      </c>
      <c r="B1961" s="203" t="s">
        <v>1747</v>
      </c>
      <c r="C1961" s="168" t="s">
        <v>2</v>
      </c>
      <c r="D1961" s="204">
        <v>140</v>
      </c>
      <c r="E1961" s="182">
        <v>60</v>
      </c>
      <c r="F1961" s="219" t="s">
        <v>3527</v>
      </c>
      <c r="G1961" s="206" t="str">
        <f t="shared" si="795"/>
        <v>48,38</v>
      </c>
      <c r="H1961" s="206" t="str">
        <f t="shared" si="788"/>
        <v>48,38</v>
      </c>
      <c r="I1961" s="206">
        <f t="shared" si="789"/>
        <v>51.38</v>
      </c>
      <c r="J1961" s="219" t="s">
        <v>3597</v>
      </c>
      <c r="K1961" s="207" t="str">
        <f t="shared" si="798"/>
        <v>830,42</v>
      </c>
      <c r="L1961" s="214">
        <f t="shared" si="799"/>
        <v>831</v>
      </c>
      <c r="M1961" s="209">
        <v>1</v>
      </c>
      <c r="N1961" s="210">
        <v>60</v>
      </c>
      <c r="O1961" s="211">
        <f t="shared" si="792"/>
        <v>891</v>
      </c>
      <c r="P1961" s="212">
        <f t="shared" si="793"/>
        <v>891</v>
      </c>
      <c r="Q1961" s="180"/>
      <c r="R1961" s="180"/>
      <c r="S1961" s="184">
        <v>16</v>
      </c>
      <c r="T1961" s="184">
        <v>25</v>
      </c>
      <c r="U1961" s="184">
        <f t="shared" si="794"/>
        <v>124</v>
      </c>
      <c r="V1961" s="204">
        <f t="shared" si="796"/>
        <v>165</v>
      </c>
    </row>
    <row r="1962" spans="1:22" ht="12">
      <c r="A1962" s="180" t="str">
        <f t="shared" si="787"/>
        <v>LW3614060Kolor</v>
      </c>
      <c r="B1962" s="203" t="s">
        <v>1748</v>
      </c>
      <c r="C1962" s="168" t="s">
        <v>2</v>
      </c>
      <c r="D1962" s="204">
        <v>140</v>
      </c>
      <c r="E1962" s="182">
        <v>60</v>
      </c>
      <c r="F1962" s="219" t="s">
        <v>3528</v>
      </c>
      <c r="G1962" s="206" t="str">
        <f t="shared" si="795"/>
        <v>51,71</v>
      </c>
      <c r="H1962" s="206" t="str">
        <f t="shared" si="788"/>
        <v>51,71</v>
      </c>
      <c r="I1962" s="206">
        <f t="shared" si="789"/>
        <v>54.71</v>
      </c>
      <c r="J1962" s="219" t="s">
        <v>3598</v>
      </c>
      <c r="K1962" s="207" t="str">
        <f t="shared" si="798"/>
        <v>980,77</v>
      </c>
      <c r="L1962" s="214">
        <f t="shared" si="799"/>
        <v>981</v>
      </c>
      <c r="M1962" s="209">
        <v>1</v>
      </c>
      <c r="N1962" s="210">
        <v>60</v>
      </c>
      <c r="O1962" s="211">
        <f t="shared" si="792"/>
        <v>1041</v>
      </c>
      <c r="P1962" s="212">
        <f t="shared" si="793"/>
        <v>1041</v>
      </c>
      <c r="Q1962" s="180"/>
      <c r="R1962" s="180"/>
      <c r="S1962" s="184">
        <v>16</v>
      </c>
      <c r="T1962" s="184">
        <v>25</v>
      </c>
      <c r="U1962" s="184">
        <f t="shared" si="794"/>
        <v>124</v>
      </c>
      <c r="V1962" s="204">
        <f t="shared" si="796"/>
        <v>165</v>
      </c>
    </row>
    <row r="1963" spans="1:22" ht="12">
      <c r="A1963" s="180" t="str">
        <f t="shared" si="787"/>
        <v>LW3714060Kolor</v>
      </c>
      <c r="B1963" s="203" t="s">
        <v>1907</v>
      </c>
      <c r="C1963" s="168" t="s">
        <v>2</v>
      </c>
      <c r="D1963" s="204">
        <v>140</v>
      </c>
      <c r="E1963" s="182">
        <v>60</v>
      </c>
      <c r="F1963" s="219" t="s">
        <v>3529</v>
      </c>
      <c r="G1963" s="206" t="str">
        <f t="shared" si="795"/>
        <v>48,15</v>
      </c>
      <c r="H1963" s="206" t="str">
        <f t="shared" si="788"/>
        <v>48,15</v>
      </c>
      <c r="I1963" s="206">
        <f t="shared" si="789"/>
        <v>51.15</v>
      </c>
      <c r="J1963" s="219" t="s">
        <v>3599</v>
      </c>
      <c r="K1963" s="207" t="str">
        <f t="shared" si="798"/>
        <v>765,14</v>
      </c>
      <c r="L1963" s="214">
        <f t="shared" si="799"/>
        <v>766</v>
      </c>
      <c r="M1963" s="209">
        <v>1</v>
      </c>
      <c r="N1963" s="210">
        <v>60</v>
      </c>
      <c r="O1963" s="211">
        <f t="shared" si="792"/>
        <v>826</v>
      </c>
      <c r="P1963" s="212">
        <f t="shared" si="793"/>
        <v>826</v>
      </c>
      <c r="Q1963" s="180"/>
      <c r="R1963" s="180"/>
      <c r="S1963" s="184">
        <v>16</v>
      </c>
      <c r="T1963" s="184">
        <v>25</v>
      </c>
      <c r="U1963" s="184">
        <f t="shared" si="794"/>
        <v>124</v>
      </c>
      <c r="V1963" s="204">
        <f t="shared" si="796"/>
        <v>165</v>
      </c>
    </row>
    <row r="1964" spans="1:22" s="199" customFormat="1" ht="12">
      <c r="A1964" s="180" t="str">
        <f t="shared" si="787"/>
        <v>LW3814060Kolor</v>
      </c>
      <c r="B1964" s="203" t="s">
        <v>1978</v>
      </c>
      <c r="C1964" s="168" t="s">
        <v>2</v>
      </c>
      <c r="D1964" s="204">
        <v>140</v>
      </c>
      <c r="E1964" s="182">
        <v>60</v>
      </c>
      <c r="F1964" s="219" t="s">
        <v>3530</v>
      </c>
      <c r="G1964" s="206" t="str">
        <f t="shared" si="795"/>
        <v>49,14</v>
      </c>
      <c r="H1964" s="206" t="str">
        <f t="shared" si="788"/>
        <v>49,14</v>
      </c>
      <c r="I1964" s="206">
        <f t="shared" si="789"/>
        <v>52.14</v>
      </c>
      <c r="J1964" s="219" t="s">
        <v>3600</v>
      </c>
      <c r="K1964" s="207" t="str">
        <f t="shared" si="798"/>
        <v>898,96</v>
      </c>
      <c r="L1964" s="214">
        <f t="shared" si="799"/>
        <v>899</v>
      </c>
      <c r="M1964" s="209">
        <v>1</v>
      </c>
      <c r="N1964" s="210">
        <v>60</v>
      </c>
      <c r="O1964" s="211">
        <f t="shared" si="792"/>
        <v>959</v>
      </c>
      <c r="P1964" s="212">
        <f t="shared" si="793"/>
        <v>959</v>
      </c>
      <c r="Q1964" s="180"/>
      <c r="R1964" s="180"/>
      <c r="S1964" s="184">
        <v>16</v>
      </c>
      <c r="T1964" s="184">
        <v>25</v>
      </c>
      <c r="U1964" s="184">
        <f t="shared" si="794"/>
        <v>124</v>
      </c>
      <c r="V1964" s="204">
        <f t="shared" si="796"/>
        <v>165</v>
      </c>
    </row>
    <row r="1965" spans="1:22" ht="12">
      <c r="A1965" s="221" t="str">
        <f t="shared" ref="A1965:A2001" si="800">CONCATENATE(B1965,D1965,E1965,C1965)</f>
        <v>LW duble 1 14060Drewnopodobne</v>
      </c>
      <c r="B1965" s="203" t="s">
        <v>90</v>
      </c>
      <c r="C1965" s="168" t="s">
        <v>432</v>
      </c>
      <c r="D1965" s="204">
        <v>140</v>
      </c>
      <c r="E1965" s="182">
        <v>60</v>
      </c>
      <c r="F1965" s="219" t="s">
        <v>3504</v>
      </c>
      <c r="G1965" s="206" t="str">
        <f t="shared" ref="G1965:G2001" si="801">LEFT(F1965,FIND("kg",F1965)-2)</f>
        <v>50,86</v>
      </c>
      <c r="H1965" s="206" t="str">
        <f t="shared" ref="H1965:H2001" si="802">MID(G1965,1,5)</f>
        <v>50,86</v>
      </c>
      <c r="I1965" s="206">
        <f>H1965+3</f>
        <v>53.86</v>
      </c>
      <c r="J1965" s="215"/>
      <c r="K1965" s="207">
        <f t="shared" ref="K1965:K2001" si="803">L1891+(L1928-L1891)/2</f>
        <v>806</v>
      </c>
      <c r="L1965" s="214">
        <f t="shared" ref="L1965:L2001" si="804">ROUNDUP(K1965,0)</f>
        <v>806</v>
      </c>
      <c r="M1965" s="209">
        <v>1</v>
      </c>
      <c r="N1965" s="210">
        <v>60</v>
      </c>
      <c r="O1965" s="211">
        <f t="shared" ref="O1965:O2001" si="805">L1965*M1965+N1965</f>
        <v>866</v>
      </c>
      <c r="P1965" s="212">
        <f t="shared" ref="P1965:P2001" si="806">INT(O1965)</f>
        <v>866</v>
      </c>
      <c r="Q1965" s="180"/>
      <c r="R1965" s="180"/>
      <c r="S1965" s="184">
        <v>16</v>
      </c>
      <c r="T1965" s="184">
        <v>25</v>
      </c>
      <c r="U1965" s="184">
        <f t="shared" ref="U1965:U2001" si="807">IF(I1965&lt;=$AA$6,$AB$5,IF(I1965&lt;=$AA$16,$AB$7,IF(I1965&lt;=$AA$18,$AB$17,IF(I1965&lt;=$AA$20,AB$19,$AB$21))))</f>
        <v>124</v>
      </c>
      <c r="V1965" s="204">
        <f t="shared" ref="V1965:V2001" si="808">SUM(S1965:U1965)</f>
        <v>165</v>
      </c>
    </row>
    <row r="1966" spans="1:22" ht="12">
      <c r="A1966" s="180" t="str">
        <f t="shared" si="800"/>
        <v>LW duble 2 14060Drewnopodobne</v>
      </c>
      <c r="B1966" s="203" t="s">
        <v>91</v>
      </c>
      <c r="C1966" s="168" t="s">
        <v>432</v>
      </c>
      <c r="D1966" s="204">
        <v>140</v>
      </c>
      <c r="E1966" s="182">
        <v>60</v>
      </c>
      <c r="F1966" s="219" t="s">
        <v>3505</v>
      </c>
      <c r="G1966" s="206" t="str">
        <f t="shared" si="801"/>
        <v>46,86</v>
      </c>
      <c r="H1966" s="206" t="str">
        <f t="shared" si="802"/>
        <v>46,86</v>
      </c>
      <c r="I1966" s="206">
        <f t="shared" ref="I1966:I2001" si="809">H1966+3</f>
        <v>49.86</v>
      </c>
      <c r="J1966" s="216"/>
      <c r="K1966" s="207">
        <f t="shared" si="803"/>
        <v>887</v>
      </c>
      <c r="L1966" s="214">
        <f t="shared" si="804"/>
        <v>887</v>
      </c>
      <c r="M1966" s="209">
        <v>1</v>
      </c>
      <c r="N1966" s="210">
        <v>60</v>
      </c>
      <c r="O1966" s="211">
        <f t="shared" si="805"/>
        <v>947</v>
      </c>
      <c r="P1966" s="212">
        <f t="shared" si="806"/>
        <v>947</v>
      </c>
      <c r="Q1966" s="180"/>
      <c r="R1966" s="180"/>
      <c r="S1966" s="184">
        <v>16</v>
      </c>
      <c r="T1966" s="184">
        <v>25</v>
      </c>
      <c r="U1966" s="184">
        <f t="shared" si="807"/>
        <v>79</v>
      </c>
      <c r="V1966" s="204">
        <f t="shared" si="808"/>
        <v>120</v>
      </c>
    </row>
    <row r="1967" spans="1:22" ht="12">
      <c r="A1967" s="180" t="str">
        <f t="shared" si="800"/>
        <v>LW duble 314060Drewnopodobne</v>
      </c>
      <c r="B1967" s="203" t="s">
        <v>1750</v>
      </c>
      <c r="C1967" s="168" t="s">
        <v>432</v>
      </c>
      <c r="D1967" s="204">
        <v>140</v>
      </c>
      <c r="E1967" s="182">
        <v>60</v>
      </c>
      <c r="F1967" s="219" t="s">
        <v>3506</v>
      </c>
      <c r="G1967" s="206" t="str">
        <f t="shared" si="801"/>
        <v>55,89</v>
      </c>
      <c r="H1967" s="206" t="str">
        <f t="shared" si="802"/>
        <v>55,89</v>
      </c>
      <c r="I1967" s="206">
        <f t="shared" si="809"/>
        <v>58.89</v>
      </c>
      <c r="J1967" s="216"/>
      <c r="K1967" s="207">
        <f t="shared" si="803"/>
        <v>1131</v>
      </c>
      <c r="L1967" s="214">
        <f t="shared" si="804"/>
        <v>1131</v>
      </c>
      <c r="M1967" s="209">
        <v>1</v>
      </c>
      <c r="N1967" s="210">
        <v>60</v>
      </c>
      <c r="O1967" s="211">
        <f t="shared" si="805"/>
        <v>1191</v>
      </c>
      <c r="P1967" s="212">
        <f t="shared" si="806"/>
        <v>1191</v>
      </c>
      <c r="Q1967" s="180"/>
      <c r="R1967" s="180"/>
      <c r="S1967" s="184">
        <v>16</v>
      </c>
      <c r="T1967" s="184">
        <v>25</v>
      </c>
      <c r="U1967" s="184">
        <f t="shared" si="807"/>
        <v>124</v>
      </c>
      <c r="V1967" s="204">
        <f t="shared" si="808"/>
        <v>165</v>
      </c>
    </row>
    <row r="1968" spans="1:22" ht="12">
      <c r="A1968" s="180" t="str">
        <f t="shared" si="800"/>
        <v>LW1 14060Drewnopodobne</v>
      </c>
      <c r="B1968" s="203" t="s">
        <v>93</v>
      </c>
      <c r="C1968" s="168" t="s">
        <v>432</v>
      </c>
      <c r="D1968" s="204">
        <v>140</v>
      </c>
      <c r="E1968" s="182">
        <v>60</v>
      </c>
      <c r="F1968" s="219" t="s">
        <v>3507</v>
      </c>
      <c r="G1968" s="206" t="str">
        <f t="shared" si="801"/>
        <v>36,67</v>
      </c>
      <c r="H1968" s="206" t="str">
        <f t="shared" si="802"/>
        <v>36,67</v>
      </c>
      <c r="I1968" s="206">
        <f t="shared" si="809"/>
        <v>39.67</v>
      </c>
      <c r="J1968" s="216"/>
      <c r="K1968" s="207">
        <f t="shared" si="803"/>
        <v>525.5</v>
      </c>
      <c r="L1968" s="214">
        <f t="shared" si="804"/>
        <v>526</v>
      </c>
      <c r="M1968" s="209">
        <v>1</v>
      </c>
      <c r="N1968" s="210">
        <v>60</v>
      </c>
      <c r="O1968" s="211">
        <f t="shared" si="805"/>
        <v>586</v>
      </c>
      <c r="P1968" s="212">
        <f t="shared" si="806"/>
        <v>586</v>
      </c>
      <c r="Q1968" s="180"/>
      <c r="R1968" s="180"/>
      <c r="S1968" s="184">
        <v>16</v>
      </c>
      <c r="T1968" s="184">
        <v>25</v>
      </c>
      <c r="U1968" s="184">
        <f t="shared" si="807"/>
        <v>69</v>
      </c>
      <c r="V1968" s="204">
        <f t="shared" si="808"/>
        <v>110</v>
      </c>
    </row>
    <row r="1969" spans="1:22" ht="12">
      <c r="A1969" s="180" t="str">
        <f t="shared" si="800"/>
        <v>LW2 14060Drewnopodobne</v>
      </c>
      <c r="B1969" s="203" t="s">
        <v>104</v>
      </c>
      <c r="C1969" s="168" t="s">
        <v>432</v>
      </c>
      <c r="D1969" s="204">
        <v>140</v>
      </c>
      <c r="E1969" s="182">
        <v>60</v>
      </c>
      <c r="F1969" s="219" t="s">
        <v>1928</v>
      </c>
      <c r="G1969" s="206" t="str">
        <f t="shared" si="801"/>
        <v>38,26</v>
      </c>
      <c r="H1969" s="206" t="str">
        <f t="shared" si="802"/>
        <v>38,26</v>
      </c>
      <c r="I1969" s="206">
        <f t="shared" si="809"/>
        <v>41.26</v>
      </c>
      <c r="J1969" s="216"/>
      <c r="K1969" s="207">
        <f t="shared" si="803"/>
        <v>577</v>
      </c>
      <c r="L1969" s="214">
        <f t="shared" si="804"/>
        <v>577</v>
      </c>
      <c r="M1969" s="209">
        <v>1</v>
      </c>
      <c r="N1969" s="210">
        <v>60</v>
      </c>
      <c r="O1969" s="211">
        <f t="shared" si="805"/>
        <v>637</v>
      </c>
      <c r="P1969" s="212">
        <f t="shared" si="806"/>
        <v>637</v>
      </c>
      <c r="Q1969" s="180"/>
      <c r="R1969" s="180"/>
      <c r="S1969" s="184">
        <v>16</v>
      </c>
      <c r="T1969" s="184">
        <v>25</v>
      </c>
      <c r="U1969" s="184">
        <f t="shared" si="807"/>
        <v>79</v>
      </c>
      <c r="V1969" s="204">
        <f t="shared" si="808"/>
        <v>120</v>
      </c>
    </row>
    <row r="1970" spans="1:22" ht="12">
      <c r="A1970" s="180" t="str">
        <f t="shared" si="800"/>
        <v>LW3 14060Drewnopodobne</v>
      </c>
      <c r="B1970" s="203" t="s">
        <v>106</v>
      </c>
      <c r="C1970" s="168" t="s">
        <v>432</v>
      </c>
      <c r="D1970" s="204">
        <v>140</v>
      </c>
      <c r="E1970" s="182">
        <v>60</v>
      </c>
      <c r="F1970" s="219" t="s">
        <v>3508</v>
      </c>
      <c r="G1970" s="206" t="str">
        <f t="shared" si="801"/>
        <v>38,85</v>
      </c>
      <c r="H1970" s="206" t="str">
        <f t="shared" si="802"/>
        <v>38,85</v>
      </c>
      <c r="I1970" s="206">
        <f t="shared" si="809"/>
        <v>41.85</v>
      </c>
      <c r="J1970" s="216"/>
      <c r="K1970" s="207">
        <f t="shared" si="803"/>
        <v>592.5</v>
      </c>
      <c r="L1970" s="214">
        <f t="shared" si="804"/>
        <v>593</v>
      </c>
      <c r="M1970" s="209">
        <v>1</v>
      </c>
      <c r="N1970" s="210">
        <v>60</v>
      </c>
      <c r="O1970" s="211">
        <f t="shared" si="805"/>
        <v>653</v>
      </c>
      <c r="P1970" s="212">
        <f t="shared" si="806"/>
        <v>653</v>
      </c>
      <c r="Q1970" s="180"/>
      <c r="R1970" s="180"/>
      <c r="S1970" s="184">
        <v>16</v>
      </c>
      <c r="T1970" s="184">
        <v>25</v>
      </c>
      <c r="U1970" s="184">
        <f t="shared" si="807"/>
        <v>79</v>
      </c>
      <c r="V1970" s="204">
        <f t="shared" si="808"/>
        <v>120</v>
      </c>
    </row>
    <row r="1971" spans="1:22" ht="12">
      <c r="A1971" s="180" t="str">
        <f t="shared" si="800"/>
        <v>LW4 14060Drewnopodobne</v>
      </c>
      <c r="B1971" s="203" t="s">
        <v>107</v>
      </c>
      <c r="C1971" s="168" t="s">
        <v>432</v>
      </c>
      <c r="D1971" s="204">
        <v>140</v>
      </c>
      <c r="E1971" s="182">
        <v>60</v>
      </c>
      <c r="F1971" s="219" t="s">
        <v>2051</v>
      </c>
      <c r="G1971" s="206" t="str">
        <f t="shared" si="801"/>
        <v>43,25</v>
      </c>
      <c r="H1971" s="206" t="str">
        <f t="shared" si="802"/>
        <v>43,25</v>
      </c>
      <c r="I1971" s="206">
        <f t="shared" si="809"/>
        <v>46.25</v>
      </c>
      <c r="J1971" s="216"/>
      <c r="K1971" s="207">
        <f t="shared" si="803"/>
        <v>678.5</v>
      </c>
      <c r="L1971" s="214">
        <f t="shared" si="804"/>
        <v>679</v>
      </c>
      <c r="M1971" s="209">
        <v>1</v>
      </c>
      <c r="N1971" s="210">
        <v>60</v>
      </c>
      <c r="O1971" s="211">
        <f t="shared" si="805"/>
        <v>739</v>
      </c>
      <c r="P1971" s="212">
        <f t="shared" si="806"/>
        <v>739</v>
      </c>
      <c r="Q1971" s="180"/>
      <c r="R1971" s="180"/>
      <c r="S1971" s="184">
        <v>16</v>
      </c>
      <c r="T1971" s="184">
        <v>25</v>
      </c>
      <c r="U1971" s="184">
        <f t="shared" si="807"/>
        <v>79</v>
      </c>
      <c r="V1971" s="204">
        <f t="shared" si="808"/>
        <v>120</v>
      </c>
    </row>
    <row r="1972" spans="1:22" ht="12">
      <c r="A1972" s="180" t="str">
        <f t="shared" si="800"/>
        <v>LW5 14060Drewnopodobne</v>
      </c>
      <c r="B1972" s="203" t="s">
        <v>108</v>
      </c>
      <c r="C1972" s="168" t="s">
        <v>432</v>
      </c>
      <c r="D1972" s="204">
        <v>140</v>
      </c>
      <c r="E1972" s="182">
        <v>60</v>
      </c>
      <c r="F1972" s="219" t="s">
        <v>3509</v>
      </c>
      <c r="G1972" s="206" t="str">
        <f t="shared" si="801"/>
        <v>43,51</v>
      </c>
      <c r="H1972" s="206" t="str">
        <f t="shared" si="802"/>
        <v>43,51</v>
      </c>
      <c r="I1972" s="206">
        <f t="shared" si="809"/>
        <v>46.51</v>
      </c>
      <c r="J1972" s="216"/>
      <c r="K1972" s="207">
        <f t="shared" si="803"/>
        <v>707</v>
      </c>
      <c r="L1972" s="214">
        <f t="shared" si="804"/>
        <v>707</v>
      </c>
      <c r="M1972" s="209">
        <v>1</v>
      </c>
      <c r="N1972" s="210">
        <v>60</v>
      </c>
      <c r="O1972" s="211">
        <f t="shared" si="805"/>
        <v>767</v>
      </c>
      <c r="P1972" s="212">
        <f t="shared" si="806"/>
        <v>767</v>
      </c>
      <c r="Q1972" s="180"/>
      <c r="R1972" s="180"/>
      <c r="S1972" s="184">
        <v>16</v>
      </c>
      <c r="T1972" s="184">
        <v>25</v>
      </c>
      <c r="U1972" s="184">
        <f t="shared" si="807"/>
        <v>79</v>
      </c>
      <c r="V1972" s="204">
        <f t="shared" si="808"/>
        <v>120</v>
      </c>
    </row>
    <row r="1973" spans="1:22" ht="12">
      <c r="A1973" s="180" t="str">
        <f t="shared" si="800"/>
        <v>LW6 14060Drewnopodobne</v>
      </c>
      <c r="B1973" s="203" t="s">
        <v>109</v>
      </c>
      <c r="C1973" s="168" t="s">
        <v>432</v>
      </c>
      <c r="D1973" s="204">
        <v>140</v>
      </c>
      <c r="E1973" s="182">
        <v>60</v>
      </c>
      <c r="F1973" s="219" t="s">
        <v>82</v>
      </c>
      <c r="G1973" s="206" t="str">
        <f t="shared" si="801"/>
        <v>46,69</v>
      </c>
      <c r="H1973" s="206" t="str">
        <f t="shared" si="802"/>
        <v>46,69</v>
      </c>
      <c r="I1973" s="206">
        <f t="shared" si="809"/>
        <v>49.69</v>
      </c>
      <c r="J1973" s="216"/>
      <c r="K1973" s="207">
        <f t="shared" si="803"/>
        <v>775.5</v>
      </c>
      <c r="L1973" s="214">
        <f t="shared" si="804"/>
        <v>776</v>
      </c>
      <c r="M1973" s="209">
        <v>1</v>
      </c>
      <c r="N1973" s="210">
        <v>60</v>
      </c>
      <c r="O1973" s="211">
        <f t="shared" si="805"/>
        <v>836</v>
      </c>
      <c r="P1973" s="212">
        <f t="shared" si="806"/>
        <v>836</v>
      </c>
      <c r="Q1973" s="180"/>
      <c r="R1973" s="180"/>
      <c r="S1973" s="184">
        <v>16</v>
      </c>
      <c r="T1973" s="184">
        <v>25</v>
      </c>
      <c r="U1973" s="184">
        <f t="shared" si="807"/>
        <v>79</v>
      </c>
      <c r="V1973" s="204">
        <f t="shared" si="808"/>
        <v>120</v>
      </c>
    </row>
    <row r="1974" spans="1:22" ht="12">
      <c r="A1974" s="180" t="str">
        <f t="shared" si="800"/>
        <v>LW7 14060Drewnopodobne</v>
      </c>
      <c r="B1974" s="203" t="s">
        <v>110</v>
      </c>
      <c r="C1974" s="168" t="s">
        <v>432</v>
      </c>
      <c r="D1974" s="204">
        <v>140</v>
      </c>
      <c r="E1974" s="182">
        <v>60</v>
      </c>
      <c r="F1974" s="219" t="s">
        <v>3510</v>
      </c>
      <c r="G1974" s="206" t="str">
        <f t="shared" si="801"/>
        <v>41,73</v>
      </c>
      <c r="H1974" s="206" t="str">
        <f t="shared" si="802"/>
        <v>41,73</v>
      </c>
      <c r="I1974" s="206">
        <f t="shared" si="809"/>
        <v>44.73</v>
      </c>
      <c r="J1974" s="216"/>
      <c r="K1974" s="207">
        <f t="shared" si="803"/>
        <v>669.5</v>
      </c>
      <c r="L1974" s="214">
        <f t="shared" si="804"/>
        <v>670</v>
      </c>
      <c r="M1974" s="209">
        <v>1</v>
      </c>
      <c r="N1974" s="210">
        <v>60</v>
      </c>
      <c r="O1974" s="211">
        <f t="shared" si="805"/>
        <v>730</v>
      </c>
      <c r="P1974" s="212">
        <f t="shared" si="806"/>
        <v>730</v>
      </c>
      <c r="Q1974" s="180"/>
      <c r="R1974" s="180"/>
      <c r="S1974" s="184">
        <v>16</v>
      </c>
      <c r="T1974" s="184">
        <v>25</v>
      </c>
      <c r="U1974" s="184">
        <f t="shared" si="807"/>
        <v>79</v>
      </c>
      <c r="V1974" s="204">
        <f t="shared" si="808"/>
        <v>120</v>
      </c>
    </row>
    <row r="1975" spans="1:22" ht="12">
      <c r="A1975" s="180" t="str">
        <f t="shared" si="800"/>
        <v>LW8 14060Drewnopodobne</v>
      </c>
      <c r="B1975" s="203" t="s">
        <v>111</v>
      </c>
      <c r="C1975" s="168" t="s">
        <v>432</v>
      </c>
      <c r="D1975" s="204">
        <v>140</v>
      </c>
      <c r="E1975" s="182">
        <v>60</v>
      </c>
      <c r="F1975" s="219" t="s">
        <v>3511</v>
      </c>
      <c r="G1975" s="206" t="str">
        <f t="shared" si="801"/>
        <v>44,92</v>
      </c>
      <c r="H1975" s="206" t="str">
        <f t="shared" si="802"/>
        <v>44,92</v>
      </c>
      <c r="I1975" s="206">
        <f t="shared" si="809"/>
        <v>47.92</v>
      </c>
      <c r="J1975" s="216"/>
      <c r="K1975" s="207">
        <f t="shared" si="803"/>
        <v>738</v>
      </c>
      <c r="L1975" s="214">
        <f t="shared" si="804"/>
        <v>738</v>
      </c>
      <c r="M1975" s="209">
        <v>1</v>
      </c>
      <c r="N1975" s="210">
        <v>60</v>
      </c>
      <c r="O1975" s="211">
        <f t="shared" si="805"/>
        <v>798</v>
      </c>
      <c r="P1975" s="212">
        <f t="shared" si="806"/>
        <v>798</v>
      </c>
      <c r="Q1975" s="180"/>
      <c r="R1975" s="180"/>
      <c r="S1975" s="184">
        <v>16</v>
      </c>
      <c r="T1975" s="184">
        <v>25</v>
      </c>
      <c r="U1975" s="184">
        <f t="shared" si="807"/>
        <v>79</v>
      </c>
      <c r="V1975" s="204">
        <f t="shared" si="808"/>
        <v>120</v>
      </c>
    </row>
    <row r="1976" spans="1:22" ht="12">
      <c r="A1976" s="180" t="str">
        <f t="shared" si="800"/>
        <v>LW9 14060Drewnopodobne</v>
      </c>
      <c r="B1976" s="203" t="s">
        <v>112</v>
      </c>
      <c r="C1976" s="168" t="s">
        <v>432</v>
      </c>
      <c r="D1976" s="204">
        <v>140</v>
      </c>
      <c r="E1976" s="182">
        <v>60</v>
      </c>
      <c r="F1976" s="219" t="s">
        <v>3512</v>
      </c>
      <c r="G1976" s="206" t="str">
        <f t="shared" si="801"/>
        <v>44,26</v>
      </c>
      <c r="H1976" s="206" t="str">
        <f t="shared" si="802"/>
        <v>44,26</v>
      </c>
      <c r="I1976" s="206">
        <f t="shared" si="809"/>
        <v>47.26</v>
      </c>
      <c r="J1976" s="216"/>
      <c r="K1976" s="207">
        <f t="shared" si="803"/>
        <v>779.5</v>
      </c>
      <c r="L1976" s="214">
        <f t="shared" si="804"/>
        <v>780</v>
      </c>
      <c r="M1976" s="209">
        <v>1</v>
      </c>
      <c r="N1976" s="210">
        <v>60</v>
      </c>
      <c r="O1976" s="211">
        <f t="shared" si="805"/>
        <v>840</v>
      </c>
      <c r="P1976" s="212">
        <f t="shared" si="806"/>
        <v>840</v>
      </c>
      <c r="Q1976" s="180"/>
      <c r="R1976" s="180"/>
      <c r="S1976" s="184">
        <v>16</v>
      </c>
      <c r="T1976" s="184">
        <v>25</v>
      </c>
      <c r="U1976" s="184">
        <f t="shared" si="807"/>
        <v>79</v>
      </c>
      <c r="V1976" s="204">
        <f t="shared" si="808"/>
        <v>120</v>
      </c>
    </row>
    <row r="1977" spans="1:22" ht="12">
      <c r="A1977" s="180" t="str">
        <f t="shared" si="800"/>
        <v>LW10 14060Drewnopodobne</v>
      </c>
      <c r="B1977" s="203" t="s">
        <v>94</v>
      </c>
      <c r="C1977" s="168" t="s">
        <v>432</v>
      </c>
      <c r="D1977" s="204">
        <v>140</v>
      </c>
      <c r="E1977" s="182">
        <v>60</v>
      </c>
      <c r="F1977" s="219" t="s">
        <v>3513</v>
      </c>
      <c r="G1977" s="206" t="str">
        <f t="shared" si="801"/>
        <v>47,44</v>
      </c>
      <c r="H1977" s="206" t="str">
        <f t="shared" si="802"/>
        <v>47,44</v>
      </c>
      <c r="I1977" s="206">
        <f t="shared" si="809"/>
        <v>50.44</v>
      </c>
      <c r="J1977" s="216"/>
      <c r="K1977" s="207">
        <f t="shared" si="803"/>
        <v>848.5</v>
      </c>
      <c r="L1977" s="214">
        <f t="shared" si="804"/>
        <v>849</v>
      </c>
      <c r="M1977" s="209">
        <v>1</v>
      </c>
      <c r="N1977" s="210">
        <v>60</v>
      </c>
      <c r="O1977" s="211">
        <f t="shared" si="805"/>
        <v>909</v>
      </c>
      <c r="P1977" s="212">
        <f t="shared" si="806"/>
        <v>909</v>
      </c>
      <c r="Q1977" s="180"/>
      <c r="R1977" s="180"/>
      <c r="S1977" s="184">
        <v>16</v>
      </c>
      <c r="T1977" s="184">
        <v>25</v>
      </c>
      <c r="U1977" s="184">
        <f t="shared" si="807"/>
        <v>124</v>
      </c>
      <c r="V1977" s="204">
        <f t="shared" si="808"/>
        <v>165</v>
      </c>
    </row>
    <row r="1978" spans="1:22" ht="12">
      <c r="A1978" s="180" t="str">
        <f t="shared" si="800"/>
        <v>LW11 14060Drewnopodobne</v>
      </c>
      <c r="B1978" s="203" t="s">
        <v>95</v>
      </c>
      <c r="C1978" s="168" t="s">
        <v>432</v>
      </c>
      <c r="D1978" s="204">
        <v>140</v>
      </c>
      <c r="E1978" s="182">
        <v>60</v>
      </c>
      <c r="F1978" s="219" t="s">
        <v>2772</v>
      </c>
      <c r="G1978" s="206" t="str">
        <f t="shared" si="801"/>
        <v>48,11</v>
      </c>
      <c r="H1978" s="206" t="str">
        <f t="shared" si="802"/>
        <v>48,11</v>
      </c>
      <c r="I1978" s="206">
        <f t="shared" si="809"/>
        <v>51.11</v>
      </c>
      <c r="J1978" s="216"/>
      <c r="K1978" s="207">
        <f t="shared" si="803"/>
        <v>726.5</v>
      </c>
      <c r="L1978" s="214">
        <f t="shared" si="804"/>
        <v>727</v>
      </c>
      <c r="M1978" s="209">
        <v>1</v>
      </c>
      <c r="N1978" s="210">
        <v>60</v>
      </c>
      <c r="O1978" s="211">
        <f t="shared" si="805"/>
        <v>787</v>
      </c>
      <c r="P1978" s="212">
        <f t="shared" si="806"/>
        <v>787</v>
      </c>
      <c r="Q1978" s="180"/>
      <c r="R1978" s="180"/>
      <c r="S1978" s="184">
        <v>16</v>
      </c>
      <c r="T1978" s="184">
        <v>25</v>
      </c>
      <c r="U1978" s="184">
        <f t="shared" si="807"/>
        <v>124</v>
      </c>
      <c r="V1978" s="204">
        <f t="shared" si="808"/>
        <v>165</v>
      </c>
    </row>
    <row r="1979" spans="1:22" ht="12">
      <c r="A1979" s="180" t="str">
        <f t="shared" si="800"/>
        <v>LW12 14060Drewnopodobne</v>
      </c>
      <c r="B1979" s="203" t="s">
        <v>96</v>
      </c>
      <c r="C1979" s="168" t="s">
        <v>432</v>
      </c>
      <c r="D1979" s="204">
        <v>140</v>
      </c>
      <c r="E1979" s="182">
        <v>60</v>
      </c>
      <c r="F1979" s="219" t="s">
        <v>3514</v>
      </c>
      <c r="G1979" s="206" t="str">
        <f t="shared" si="801"/>
        <v>51,28</v>
      </c>
      <c r="H1979" s="206" t="str">
        <f t="shared" si="802"/>
        <v>51,28</v>
      </c>
      <c r="I1979" s="206">
        <f t="shared" si="809"/>
        <v>54.28</v>
      </c>
      <c r="J1979" s="216"/>
      <c r="K1979" s="207">
        <f t="shared" si="803"/>
        <v>833</v>
      </c>
      <c r="L1979" s="214">
        <f t="shared" si="804"/>
        <v>833</v>
      </c>
      <c r="M1979" s="209">
        <v>1</v>
      </c>
      <c r="N1979" s="210">
        <v>60</v>
      </c>
      <c r="O1979" s="211">
        <f t="shared" si="805"/>
        <v>893</v>
      </c>
      <c r="P1979" s="212">
        <f t="shared" si="806"/>
        <v>893</v>
      </c>
      <c r="Q1979" s="180"/>
      <c r="R1979" s="180"/>
      <c r="S1979" s="184">
        <v>16</v>
      </c>
      <c r="T1979" s="184">
        <v>25</v>
      </c>
      <c r="U1979" s="184">
        <f t="shared" si="807"/>
        <v>124</v>
      </c>
      <c r="V1979" s="204">
        <f t="shared" si="808"/>
        <v>165</v>
      </c>
    </row>
    <row r="1980" spans="1:22" ht="12">
      <c r="A1980" s="180" t="str">
        <f t="shared" si="800"/>
        <v>LW13 14060Drewnopodobne</v>
      </c>
      <c r="B1980" s="203" t="s">
        <v>97</v>
      </c>
      <c r="C1980" s="168" t="s">
        <v>432</v>
      </c>
      <c r="D1980" s="204">
        <v>140</v>
      </c>
      <c r="E1980" s="182">
        <v>60</v>
      </c>
      <c r="F1980" s="219" t="s">
        <v>3515</v>
      </c>
      <c r="G1980" s="206" t="str">
        <f t="shared" si="801"/>
        <v>49,89</v>
      </c>
      <c r="H1980" s="206" t="str">
        <f t="shared" si="802"/>
        <v>49,89</v>
      </c>
      <c r="I1980" s="206">
        <f t="shared" si="809"/>
        <v>52.89</v>
      </c>
      <c r="J1980" s="216"/>
      <c r="K1980" s="207">
        <f t="shared" si="803"/>
        <v>829.5</v>
      </c>
      <c r="L1980" s="214">
        <f t="shared" si="804"/>
        <v>830</v>
      </c>
      <c r="M1980" s="209">
        <v>1</v>
      </c>
      <c r="N1980" s="210">
        <v>60</v>
      </c>
      <c r="O1980" s="211">
        <f t="shared" si="805"/>
        <v>890</v>
      </c>
      <c r="P1980" s="212">
        <f t="shared" si="806"/>
        <v>890</v>
      </c>
      <c r="Q1980" s="180"/>
      <c r="R1980" s="180"/>
      <c r="S1980" s="184">
        <v>16</v>
      </c>
      <c r="T1980" s="184">
        <v>25</v>
      </c>
      <c r="U1980" s="184">
        <f t="shared" si="807"/>
        <v>124</v>
      </c>
      <c r="V1980" s="204">
        <f t="shared" si="808"/>
        <v>165</v>
      </c>
    </row>
    <row r="1981" spans="1:22" ht="12">
      <c r="A1981" s="180" t="str">
        <f t="shared" si="800"/>
        <v>LW14 14060Drewnopodobne</v>
      </c>
      <c r="B1981" s="203" t="s">
        <v>98</v>
      </c>
      <c r="C1981" s="168" t="s">
        <v>432</v>
      </c>
      <c r="D1981" s="204">
        <v>140</v>
      </c>
      <c r="E1981" s="182">
        <v>60</v>
      </c>
      <c r="F1981" s="219" t="s">
        <v>3516</v>
      </c>
      <c r="G1981" s="206" t="str">
        <f t="shared" si="801"/>
        <v>53,07</v>
      </c>
      <c r="H1981" s="206" t="str">
        <f t="shared" si="802"/>
        <v>53,07</v>
      </c>
      <c r="I1981" s="206">
        <f t="shared" si="809"/>
        <v>56.07</v>
      </c>
      <c r="J1981" s="216"/>
      <c r="K1981" s="207">
        <f t="shared" si="803"/>
        <v>920.5</v>
      </c>
      <c r="L1981" s="214">
        <f t="shared" si="804"/>
        <v>921</v>
      </c>
      <c r="M1981" s="209">
        <v>1</v>
      </c>
      <c r="N1981" s="210">
        <v>60</v>
      </c>
      <c r="O1981" s="211">
        <f t="shared" si="805"/>
        <v>981</v>
      </c>
      <c r="P1981" s="212">
        <f t="shared" si="806"/>
        <v>981</v>
      </c>
      <c r="Q1981" s="180"/>
      <c r="R1981" s="180"/>
      <c r="S1981" s="184">
        <v>16</v>
      </c>
      <c r="T1981" s="184">
        <v>25</v>
      </c>
      <c r="U1981" s="184">
        <f t="shared" si="807"/>
        <v>124</v>
      </c>
      <c r="V1981" s="204">
        <f t="shared" si="808"/>
        <v>165</v>
      </c>
    </row>
    <row r="1982" spans="1:22" ht="12">
      <c r="A1982" s="180" t="str">
        <f t="shared" si="800"/>
        <v>LW15 14060Drewnopodobne</v>
      </c>
      <c r="B1982" s="203" t="s">
        <v>99</v>
      </c>
      <c r="C1982" s="168" t="s">
        <v>432</v>
      </c>
      <c r="D1982" s="204">
        <v>140</v>
      </c>
      <c r="E1982" s="182">
        <v>60</v>
      </c>
      <c r="F1982" s="219" t="s">
        <v>2154</v>
      </c>
      <c r="G1982" s="206" t="str">
        <f t="shared" si="801"/>
        <v>47,35</v>
      </c>
      <c r="H1982" s="206" t="str">
        <f t="shared" si="802"/>
        <v>47,35</v>
      </c>
      <c r="I1982" s="206">
        <f t="shared" si="809"/>
        <v>50.35</v>
      </c>
      <c r="J1982" s="216"/>
      <c r="K1982" s="207">
        <f t="shared" si="803"/>
        <v>689</v>
      </c>
      <c r="L1982" s="214">
        <f t="shared" si="804"/>
        <v>689</v>
      </c>
      <c r="M1982" s="209">
        <v>1</v>
      </c>
      <c r="N1982" s="210">
        <v>60</v>
      </c>
      <c r="O1982" s="211">
        <f t="shared" si="805"/>
        <v>749</v>
      </c>
      <c r="P1982" s="212">
        <f t="shared" si="806"/>
        <v>749</v>
      </c>
      <c r="Q1982" s="180"/>
      <c r="R1982" s="180"/>
      <c r="S1982" s="184">
        <v>16</v>
      </c>
      <c r="T1982" s="184">
        <v>25</v>
      </c>
      <c r="U1982" s="184">
        <f t="shared" si="807"/>
        <v>124</v>
      </c>
      <c r="V1982" s="204">
        <f t="shared" si="808"/>
        <v>165</v>
      </c>
    </row>
    <row r="1983" spans="1:22" ht="12">
      <c r="A1983" s="180" t="str">
        <f t="shared" si="800"/>
        <v>LW16 14060Drewnopodobne</v>
      </c>
      <c r="B1983" s="203" t="s">
        <v>100</v>
      </c>
      <c r="C1983" s="168" t="s">
        <v>432</v>
      </c>
      <c r="D1983" s="204">
        <v>140</v>
      </c>
      <c r="E1983" s="182">
        <v>60</v>
      </c>
      <c r="F1983" s="219" t="s">
        <v>3517</v>
      </c>
      <c r="G1983" s="206" t="str">
        <f t="shared" si="801"/>
        <v>50,56</v>
      </c>
      <c r="H1983" s="206" t="str">
        <f t="shared" si="802"/>
        <v>50,56</v>
      </c>
      <c r="I1983" s="206">
        <f t="shared" si="809"/>
        <v>53.56</v>
      </c>
      <c r="J1983" s="216"/>
      <c r="K1983" s="207">
        <f t="shared" si="803"/>
        <v>826</v>
      </c>
      <c r="L1983" s="214">
        <f t="shared" si="804"/>
        <v>826</v>
      </c>
      <c r="M1983" s="209">
        <v>1</v>
      </c>
      <c r="N1983" s="210">
        <v>60</v>
      </c>
      <c r="O1983" s="211">
        <f t="shared" si="805"/>
        <v>886</v>
      </c>
      <c r="P1983" s="212">
        <f t="shared" si="806"/>
        <v>886</v>
      </c>
      <c r="Q1983" s="180"/>
      <c r="R1983" s="180"/>
      <c r="S1983" s="184">
        <v>16</v>
      </c>
      <c r="T1983" s="184">
        <v>25</v>
      </c>
      <c r="U1983" s="184">
        <f t="shared" si="807"/>
        <v>124</v>
      </c>
      <c r="V1983" s="204">
        <f t="shared" si="808"/>
        <v>165</v>
      </c>
    </row>
    <row r="1984" spans="1:22" ht="12">
      <c r="A1984" s="180" t="str">
        <f t="shared" si="800"/>
        <v>LW17 14060Drewnopodobne</v>
      </c>
      <c r="B1984" s="203" t="s">
        <v>101</v>
      </c>
      <c r="C1984" s="168" t="s">
        <v>432</v>
      </c>
      <c r="D1984" s="204">
        <v>140</v>
      </c>
      <c r="E1984" s="182">
        <v>60</v>
      </c>
      <c r="F1984" s="219" t="s">
        <v>3518</v>
      </c>
      <c r="G1984" s="206" t="str">
        <f t="shared" si="801"/>
        <v>50,73</v>
      </c>
      <c r="H1984" s="206" t="str">
        <f t="shared" si="802"/>
        <v>50,73</v>
      </c>
      <c r="I1984" s="206">
        <f t="shared" si="809"/>
        <v>53.73</v>
      </c>
      <c r="J1984" s="216"/>
      <c r="K1984" s="207">
        <f t="shared" si="803"/>
        <v>903</v>
      </c>
      <c r="L1984" s="214">
        <f t="shared" si="804"/>
        <v>903</v>
      </c>
      <c r="M1984" s="209">
        <v>1</v>
      </c>
      <c r="N1984" s="210">
        <v>60</v>
      </c>
      <c r="O1984" s="211">
        <f t="shared" si="805"/>
        <v>963</v>
      </c>
      <c r="P1984" s="212">
        <f t="shared" si="806"/>
        <v>963</v>
      </c>
      <c r="Q1984" s="180"/>
      <c r="R1984" s="180"/>
      <c r="S1984" s="184">
        <v>16</v>
      </c>
      <c r="T1984" s="184">
        <v>25</v>
      </c>
      <c r="U1984" s="184">
        <f t="shared" si="807"/>
        <v>124</v>
      </c>
      <c r="V1984" s="204">
        <f t="shared" si="808"/>
        <v>165</v>
      </c>
    </row>
    <row r="1985" spans="1:22" ht="12">
      <c r="A1985" s="180" t="str">
        <f t="shared" si="800"/>
        <v>LW18 14060Drewnopodobne</v>
      </c>
      <c r="B1985" s="203" t="s">
        <v>102</v>
      </c>
      <c r="C1985" s="168" t="s">
        <v>432</v>
      </c>
      <c r="D1985" s="204">
        <v>140</v>
      </c>
      <c r="E1985" s="182">
        <v>60</v>
      </c>
      <c r="F1985" s="219" t="s">
        <v>3337</v>
      </c>
      <c r="G1985" s="206" t="str">
        <f t="shared" si="801"/>
        <v>53,9</v>
      </c>
      <c r="H1985" s="206" t="str">
        <f t="shared" si="802"/>
        <v>53,9</v>
      </c>
      <c r="I1985" s="206">
        <f t="shared" si="809"/>
        <v>56.9</v>
      </c>
      <c r="J1985" s="216"/>
      <c r="K1985" s="207">
        <f t="shared" si="803"/>
        <v>958.5</v>
      </c>
      <c r="L1985" s="214">
        <f t="shared" si="804"/>
        <v>959</v>
      </c>
      <c r="M1985" s="209">
        <v>1</v>
      </c>
      <c r="N1985" s="210">
        <v>60</v>
      </c>
      <c r="O1985" s="211">
        <f t="shared" si="805"/>
        <v>1019</v>
      </c>
      <c r="P1985" s="212">
        <f t="shared" si="806"/>
        <v>1019</v>
      </c>
      <c r="Q1985" s="180"/>
      <c r="R1985" s="180"/>
      <c r="S1985" s="184">
        <v>16</v>
      </c>
      <c r="T1985" s="184">
        <v>25</v>
      </c>
      <c r="U1985" s="184">
        <f t="shared" si="807"/>
        <v>124</v>
      </c>
      <c r="V1985" s="204">
        <f t="shared" si="808"/>
        <v>165</v>
      </c>
    </row>
    <row r="1986" spans="1:22" ht="12">
      <c r="A1986" s="180" t="str">
        <f t="shared" si="800"/>
        <v>LW19 14060Drewnopodobne</v>
      </c>
      <c r="B1986" s="203" t="s">
        <v>103</v>
      </c>
      <c r="C1986" s="168" t="s">
        <v>432</v>
      </c>
      <c r="D1986" s="204">
        <v>140</v>
      </c>
      <c r="E1986" s="182">
        <v>60</v>
      </c>
      <c r="F1986" s="219" t="s">
        <v>3519</v>
      </c>
      <c r="G1986" s="206" t="str">
        <f t="shared" si="801"/>
        <v>48,21</v>
      </c>
      <c r="H1986" s="206" t="str">
        <f t="shared" si="802"/>
        <v>48,21</v>
      </c>
      <c r="I1986" s="206">
        <f t="shared" si="809"/>
        <v>51.21</v>
      </c>
      <c r="J1986" s="216"/>
      <c r="K1986" s="207">
        <f t="shared" si="803"/>
        <v>770.5</v>
      </c>
      <c r="L1986" s="214">
        <f t="shared" si="804"/>
        <v>771</v>
      </c>
      <c r="M1986" s="209">
        <v>1</v>
      </c>
      <c r="N1986" s="210">
        <v>60</v>
      </c>
      <c r="O1986" s="211">
        <f t="shared" si="805"/>
        <v>831</v>
      </c>
      <c r="P1986" s="212">
        <f t="shared" si="806"/>
        <v>831</v>
      </c>
      <c r="Q1986" s="180"/>
      <c r="R1986" s="180"/>
      <c r="S1986" s="184">
        <v>16</v>
      </c>
      <c r="T1986" s="184">
        <v>25</v>
      </c>
      <c r="U1986" s="184">
        <f t="shared" si="807"/>
        <v>124</v>
      </c>
      <c r="V1986" s="204">
        <f t="shared" si="808"/>
        <v>165</v>
      </c>
    </row>
    <row r="1987" spans="1:22" ht="12">
      <c r="A1987" s="180" t="str">
        <f t="shared" si="800"/>
        <v>LW20 14060Drewnopodobne</v>
      </c>
      <c r="B1987" s="203" t="s">
        <v>105</v>
      </c>
      <c r="C1987" s="168" t="s">
        <v>432</v>
      </c>
      <c r="D1987" s="204">
        <v>140</v>
      </c>
      <c r="E1987" s="182">
        <v>60</v>
      </c>
      <c r="F1987" s="219" t="s">
        <v>3520</v>
      </c>
      <c r="G1987" s="206" t="str">
        <f t="shared" si="801"/>
        <v>51,42</v>
      </c>
      <c r="H1987" s="206" t="str">
        <f t="shared" si="802"/>
        <v>51,42</v>
      </c>
      <c r="I1987" s="206">
        <f t="shared" si="809"/>
        <v>54.42</v>
      </c>
      <c r="J1987" s="216"/>
      <c r="K1987" s="207">
        <f t="shared" si="803"/>
        <v>862</v>
      </c>
      <c r="L1987" s="214">
        <f t="shared" si="804"/>
        <v>862</v>
      </c>
      <c r="M1987" s="209">
        <v>1</v>
      </c>
      <c r="N1987" s="210">
        <v>60</v>
      </c>
      <c r="O1987" s="211">
        <f t="shared" si="805"/>
        <v>922</v>
      </c>
      <c r="P1987" s="212">
        <f t="shared" si="806"/>
        <v>922</v>
      </c>
      <c r="Q1987" s="180"/>
      <c r="R1987" s="180"/>
      <c r="S1987" s="184">
        <v>16</v>
      </c>
      <c r="T1987" s="184">
        <v>25</v>
      </c>
      <c r="U1987" s="184">
        <f t="shared" si="807"/>
        <v>124</v>
      </c>
      <c r="V1987" s="204">
        <f t="shared" si="808"/>
        <v>165</v>
      </c>
    </row>
    <row r="1988" spans="1:22" ht="12">
      <c r="A1988" s="180" t="str">
        <f t="shared" si="800"/>
        <v>LW2514060Drewnopodobne</v>
      </c>
      <c r="B1988" s="217" t="s">
        <v>559</v>
      </c>
      <c r="C1988" s="168" t="s">
        <v>432</v>
      </c>
      <c r="D1988" s="204">
        <v>140</v>
      </c>
      <c r="E1988" s="182">
        <v>60</v>
      </c>
      <c r="F1988" s="219" t="s">
        <v>2347</v>
      </c>
      <c r="G1988" s="206" t="str">
        <f t="shared" si="801"/>
        <v>39,29</v>
      </c>
      <c r="H1988" s="206" t="str">
        <f t="shared" si="802"/>
        <v>39,29</v>
      </c>
      <c r="I1988" s="206">
        <f t="shared" si="809"/>
        <v>42.29</v>
      </c>
      <c r="J1988" s="216"/>
      <c r="K1988" s="207">
        <f t="shared" si="803"/>
        <v>677</v>
      </c>
      <c r="L1988" s="214">
        <f t="shared" si="804"/>
        <v>677</v>
      </c>
      <c r="M1988" s="209">
        <v>1</v>
      </c>
      <c r="N1988" s="210">
        <v>60</v>
      </c>
      <c r="O1988" s="211">
        <f t="shared" si="805"/>
        <v>737</v>
      </c>
      <c r="P1988" s="212">
        <f t="shared" si="806"/>
        <v>737</v>
      </c>
      <c r="Q1988" s="180"/>
      <c r="R1988" s="180"/>
      <c r="S1988" s="184">
        <v>16</v>
      </c>
      <c r="T1988" s="184">
        <v>25</v>
      </c>
      <c r="U1988" s="184">
        <f t="shared" si="807"/>
        <v>79</v>
      </c>
      <c r="V1988" s="204">
        <f t="shared" si="808"/>
        <v>120</v>
      </c>
    </row>
    <row r="1989" spans="1:22" ht="12">
      <c r="A1989" s="180" t="str">
        <f t="shared" si="800"/>
        <v>LW2614060Drewnopodobne</v>
      </c>
      <c r="B1989" s="217" t="s">
        <v>560</v>
      </c>
      <c r="C1989" s="168" t="s">
        <v>432</v>
      </c>
      <c r="D1989" s="204">
        <v>140</v>
      </c>
      <c r="E1989" s="182">
        <v>60</v>
      </c>
      <c r="F1989" s="219" t="s">
        <v>2038</v>
      </c>
      <c r="G1989" s="206" t="str">
        <f t="shared" si="801"/>
        <v>42,49</v>
      </c>
      <c r="H1989" s="206" t="str">
        <f t="shared" si="802"/>
        <v>42,49</v>
      </c>
      <c r="I1989" s="206">
        <f t="shared" si="809"/>
        <v>45.49</v>
      </c>
      <c r="J1989" s="216"/>
      <c r="K1989" s="207">
        <f t="shared" si="803"/>
        <v>801</v>
      </c>
      <c r="L1989" s="214">
        <f t="shared" si="804"/>
        <v>801</v>
      </c>
      <c r="M1989" s="209">
        <v>1</v>
      </c>
      <c r="N1989" s="210">
        <v>60</v>
      </c>
      <c r="O1989" s="211">
        <f t="shared" si="805"/>
        <v>861</v>
      </c>
      <c r="P1989" s="212">
        <f t="shared" si="806"/>
        <v>861</v>
      </c>
      <c r="Q1989" s="180"/>
      <c r="R1989" s="180"/>
      <c r="S1989" s="184">
        <v>16</v>
      </c>
      <c r="T1989" s="184">
        <v>25</v>
      </c>
      <c r="U1989" s="184">
        <f t="shared" si="807"/>
        <v>79</v>
      </c>
      <c r="V1989" s="204">
        <f t="shared" si="808"/>
        <v>120</v>
      </c>
    </row>
    <row r="1990" spans="1:22" ht="12">
      <c r="A1990" s="180" t="str">
        <f t="shared" si="800"/>
        <v>LW2714060Drewnopodobne</v>
      </c>
      <c r="B1990" s="217" t="s">
        <v>1738</v>
      </c>
      <c r="C1990" s="168" t="s">
        <v>432</v>
      </c>
      <c r="D1990" s="204">
        <v>140</v>
      </c>
      <c r="E1990" s="182">
        <v>60</v>
      </c>
      <c r="F1990" s="219" t="s">
        <v>40</v>
      </c>
      <c r="G1990" s="206" t="str">
        <f t="shared" si="801"/>
        <v>42,79</v>
      </c>
      <c r="H1990" s="206" t="str">
        <f t="shared" si="802"/>
        <v>42,79</v>
      </c>
      <c r="I1990" s="206">
        <f t="shared" si="809"/>
        <v>45.79</v>
      </c>
      <c r="J1990" s="216"/>
      <c r="K1990" s="207">
        <f t="shared" si="803"/>
        <v>769.5</v>
      </c>
      <c r="L1990" s="214">
        <f t="shared" si="804"/>
        <v>770</v>
      </c>
      <c r="M1990" s="209">
        <v>1</v>
      </c>
      <c r="N1990" s="210">
        <v>60</v>
      </c>
      <c r="O1990" s="211">
        <f t="shared" si="805"/>
        <v>830</v>
      </c>
      <c r="P1990" s="212">
        <f t="shared" si="806"/>
        <v>830</v>
      </c>
      <c r="Q1990" s="180"/>
      <c r="R1990" s="180"/>
      <c r="S1990" s="184">
        <v>16</v>
      </c>
      <c r="T1990" s="184">
        <v>25</v>
      </c>
      <c r="U1990" s="184">
        <f t="shared" si="807"/>
        <v>79</v>
      </c>
      <c r="V1990" s="204">
        <f t="shared" si="808"/>
        <v>120</v>
      </c>
    </row>
    <row r="1991" spans="1:22" ht="12">
      <c r="A1991" s="180" t="str">
        <f t="shared" si="800"/>
        <v>LW2814060Drewnopodobne</v>
      </c>
      <c r="B1991" s="217" t="s">
        <v>1739</v>
      </c>
      <c r="C1991" s="168" t="s">
        <v>432</v>
      </c>
      <c r="D1991" s="204">
        <v>140</v>
      </c>
      <c r="E1991" s="182">
        <v>60</v>
      </c>
      <c r="F1991" s="219" t="s">
        <v>3521</v>
      </c>
      <c r="G1991" s="206" t="str">
        <f t="shared" si="801"/>
        <v>46,12</v>
      </c>
      <c r="H1991" s="206" t="str">
        <f t="shared" si="802"/>
        <v>46,12</v>
      </c>
      <c r="I1991" s="206">
        <f t="shared" si="809"/>
        <v>49.12</v>
      </c>
      <c r="J1991" s="216"/>
      <c r="K1991" s="207">
        <f t="shared" si="803"/>
        <v>913</v>
      </c>
      <c r="L1991" s="214">
        <f t="shared" si="804"/>
        <v>913</v>
      </c>
      <c r="M1991" s="209">
        <v>1</v>
      </c>
      <c r="N1991" s="210">
        <v>60</v>
      </c>
      <c r="O1991" s="211">
        <f t="shared" si="805"/>
        <v>973</v>
      </c>
      <c r="P1991" s="212">
        <f t="shared" si="806"/>
        <v>973</v>
      </c>
      <c r="Q1991" s="180"/>
      <c r="R1991" s="180"/>
      <c r="S1991" s="184">
        <v>16</v>
      </c>
      <c r="T1991" s="184">
        <v>25</v>
      </c>
      <c r="U1991" s="184">
        <f t="shared" si="807"/>
        <v>79</v>
      </c>
      <c r="V1991" s="204">
        <f t="shared" si="808"/>
        <v>120</v>
      </c>
    </row>
    <row r="1992" spans="1:22" ht="12">
      <c r="A1992" s="180" t="str">
        <f t="shared" si="800"/>
        <v>LW2914060Drewnopodobne</v>
      </c>
      <c r="B1992" s="217" t="s">
        <v>1740</v>
      </c>
      <c r="C1992" s="168" t="s">
        <v>432</v>
      </c>
      <c r="D1992" s="204">
        <v>140</v>
      </c>
      <c r="E1992" s="182">
        <v>60</v>
      </c>
      <c r="F1992" s="219" t="s">
        <v>3172</v>
      </c>
      <c r="G1992" s="206" t="str">
        <f t="shared" si="801"/>
        <v>49,04</v>
      </c>
      <c r="H1992" s="206" t="str">
        <f t="shared" si="802"/>
        <v>49,04</v>
      </c>
      <c r="I1992" s="206">
        <f t="shared" si="809"/>
        <v>52.04</v>
      </c>
      <c r="J1992" s="216"/>
      <c r="K1992" s="207">
        <f t="shared" si="803"/>
        <v>852.5</v>
      </c>
      <c r="L1992" s="214">
        <f t="shared" si="804"/>
        <v>853</v>
      </c>
      <c r="M1992" s="209">
        <v>1</v>
      </c>
      <c r="N1992" s="210">
        <v>60</v>
      </c>
      <c r="O1992" s="211">
        <f t="shared" si="805"/>
        <v>913</v>
      </c>
      <c r="P1992" s="212">
        <f t="shared" si="806"/>
        <v>913</v>
      </c>
      <c r="Q1992" s="180"/>
      <c r="R1992" s="180"/>
      <c r="S1992" s="184">
        <v>16</v>
      </c>
      <c r="T1992" s="184">
        <v>25</v>
      </c>
      <c r="U1992" s="184">
        <f t="shared" si="807"/>
        <v>124</v>
      </c>
      <c r="V1992" s="204">
        <f t="shared" si="808"/>
        <v>165</v>
      </c>
    </row>
    <row r="1993" spans="1:22" ht="12">
      <c r="A1993" s="180" t="str">
        <f t="shared" si="800"/>
        <v>LW3014060Drewnopodobne</v>
      </c>
      <c r="B1993" s="217" t="s">
        <v>1742</v>
      </c>
      <c r="C1993" s="168" t="s">
        <v>432</v>
      </c>
      <c r="D1993" s="204">
        <v>140</v>
      </c>
      <c r="E1993" s="182">
        <v>60</v>
      </c>
      <c r="F1993" s="219" t="s">
        <v>3522</v>
      </c>
      <c r="G1993" s="206" t="str">
        <f t="shared" si="801"/>
        <v>52,37</v>
      </c>
      <c r="H1993" s="206" t="str">
        <f t="shared" si="802"/>
        <v>52,37</v>
      </c>
      <c r="I1993" s="206">
        <f t="shared" si="809"/>
        <v>55.37</v>
      </c>
      <c r="J1993" s="216"/>
      <c r="K1993" s="207">
        <f t="shared" si="803"/>
        <v>1038</v>
      </c>
      <c r="L1993" s="214">
        <f t="shared" si="804"/>
        <v>1038</v>
      </c>
      <c r="M1993" s="209">
        <v>1</v>
      </c>
      <c r="N1993" s="210">
        <v>60</v>
      </c>
      <c r="O1993" s="211">
        <f t="shared" si="805"/>
        <v>1098</v>
      </c>
      <c r="P1993" s="212">
        <f t="shared" si="806"/>
        <v>1098</v>
      </c>
      <c r="Q1993" s="180"/>
      <c r="R1993" s="180"/>
      <c r="S1993" s="184">
        <v>16</v>
      </c>
      <c r="T1993" s="184">
        <v>25</v>
      </c>
      <c r="U1993" s="184">
        <f t="shared" si="807"/>
        <v>124</v>
      </c>
      <c r="V1993" s="204">
        <f t="shared" si="808"/>
        <v>165</v>
      </c>
    </row>
    <row r="1994" spans="1:22" ht="13.5" customHeight="1">
      <c r="A1994" s="180" t="str">
        <f t="shared" si="800"/>
        <v>LW3114060Drewnopodobne</v>
      </c>
      <c r="B1994" s="217" t="s">
        <v>1743</v>
      </c>
      <c r="C1994" s="168" t="s">
        <v>432</v>
      </c>
      <c r="D1994" s="204">
        <v>140</v>
      </c>
      <c r="E1994" s="182">
        <v>60</v>
      </c>
      <c r="F1994" s="219" t="s">
        <v>3523</v>
      </c>
      <c r="G1994" s="206" t="str">
        <f t="shared" si="801"/>
        <v>53,35</v>
      </c>
      <c r="H1994" s="206" t="str">
        <f t="shared" si="802"/>
        <v>53,35</v>
      </c>
      <c r="I1994" s="206">
        <f t="shared" si="809"/>
        <v>56.35</v>
      </c>
      <c r="J1994" s="182"/>
      <c r="K1994" s="207">
        <f t="shared" si="803"/>
        <v>1001</v>
      </c>
      <c r="L1994" s="214">
        <f t="shared" si="804"/>
        <v>1001</v>
      </c>
      <c r="M1994" s="209">
        <v>1</v>
      </c>
      <c r="N1994" s="210">
        <v>60</v>
      </c>
      <c r="O1994" s="211">
        <f t="shared" si="805"/>
        <v>1061</v>
      </c>
      <c r="P1994" s="212">
        <f t="shared" si="806"/>
        <v>1061</v>
      </c>
      <c r="Q1994" s="180"/>
      <c r="R1994" s="180"/>
      <c r="S1994" s="184">
        <v>16</v>
      </c>
      <c r="T1994" s="184">
        <v>25</v>
      </c>
      <c r="U1994" s="184">
        <f t="shared" si="807"/>
        <v>124</v>
      </c>
      <c r="V1994" s="204">
        <f t="shared" si="808"/>
        <v>165</v>
      </c>
    </row>
    <row r="1995" spans="1:22" ht="12">
      <c r="A1995" s="180" t="str">
        <f t="shared" si="800"/>
        <v>LW3214060Drewnopodobne</v>
      </c>
      <c r="B1995" s="217" t="s">
        <v>1744</v>
      </c>
      <c r="C1995" s="168" t="s">
        <v>432</v>
      </c>
      <c r="D1995" s="204">
        <v>140</v>
      </c>
      <c r="E1995" s="182">
        <v>60</v>
      </c>
      <c r="F1995" s="219" t="s">
        <v>3524</v>
      </c>
      <c r="G1995" s="206" t="str">
        <f t="shared" si="801"/>
        <v>56,68</v>
      </c>
      <c r="H1995" s="206" t="str">
        <f t="shared" si="802"/>
        <v>56,68</v>
      </c>
      <c r="I1995" s="206">
        <f t="shared" si="809"/>
        <v>59.68</v>
      </c>
      <c r="J1995" s="216"/>
      <c r="K1995" s="207">
        <f t="shared" si="803"/>
        <v>1148.5</v>
      </c>
      <c r="L1995" s="214">
        <f t="shared" si="804"/>
        <v>1149</v>
      </c>
      <c r="M1995" s="209">
        <v>1</v>
      </c>
      <c r="N1995" s="210">
        <v>60</v>
      </c>
      <c r="O1995" s="211">
        <f t="shared" si="805"/>
        <v>1209</v>
      </c>
      <c r="P1995" s="212">
        <f t="shared" si="806"/>
        <v>1209</v>
      </c>
      <c r="Q1995" s="180"/>
      <c r="R1995" s="180"/>
      <c r="S1995" s="184">
        <v>16</v>
      </c>
      <c r="T1995" s="184">
        <v>25</v>
      </c>
      <c r="U1995" s="184">
        <f t="shared" si="807"/>
        <v>124</v>
      </c>
      <c r="V1995" s="204">
        <f t="shared" si="808"/>
        <v>165</v>
      </c>
    </row>
    <row r="1996" spans="1:22" ht="12">
      <c r="A1996" s="180" t="str">
        <f t="shared" si="800"/>
        <v>LW3314060Drewnopodobne</v>
      </c>
      <c r="B1996" s="217" t="s">
        <v>1745</v>
      </c>
      <c r="C1996" s="168" t="s">
        <v>432</v>
      </c>
      <c r="D1996" s="204">
        <v>140</v>
      </c>
      <c r="E1996" s="182">
        <v>60</v>
      </c>
      <c r="F1996" s="219" t="s">
        <v>3525</v>
      </c>
      <c r="G1996" s="206" t="str">
        <f t="shared" si="801"/>
        <v>58,12</v>
      </c>
      <c r="H1996" s="206" t="str">
        <f t="shared" si="802"/>
        <v>58,12</v>
      </c>
      <c r="I1996" s="206">
        <f t="shared" si="809"/>
        <v>61.12</v>
      </c>
      <c r="J1996" s="216"/>
      <c r="K1996" s="207">
        <f t="shared" si="803"/>
        <v>988</v>
      </c>
      <c r="L1996" s="214">
        <f t="shared" si="804"/>
        <v>988</v>
      </c>
      <c r="M1996" s="209">
        <v>1</v>
      </c>
      <c r="N1996" s="210">
        <v>60</v>
      </c>
      <c r="O1996" s="211">
        <f t="shared" si="805"/>
        <v>1048</v>
      </c>
      <c r="P1996" s="212">
        <f t="shared" si="806"/>
        <v>1048</v>
      </c>
      <c r="Q1996" s="180"/>
      <c r="R1996" s="180"/>
      <c r="S1996" s="184">
        <v>16</v>
      </c>
      <c r="T1996" s="184">
        <v>25</v>
      </c>
      <c r="U1996" s="184">
        <f t="shared" si="807"/>
        <v>124</v>
      </c>
      <c r="V1996" s="204">
        <f t="shared" si="808"/>
        <v>165</v>
      </c>
    </row>
    <row r="1997" spans="1:22" ht="12">
      <c r="A1997" s="180" t="str">
        <f t="shared" si="800"/>
        <v>LW3414060Drewnopodobne</v>
      </c>
      <c r="B1997" s="217" t="s">
        <v>1746</v>
      </c>
      <c r="C1997" s="168" t="s">
        <v>432</v>
      </c>
      <c r="D1997" s="204">
        <v>140</v>
      </c>
      <c r="E1997" s="182">
        <v>60</v>
      </c>
      <c r="F1997" s="219" t="s">
        <v>3526</v>
      </c>
      <c r="G1997" s="206" t="str">
        <f t="shared" si="801"/>
        <v>57,11</v>
      </c>
      <c r="H1997" s="206" t="str">
        <f t="shared" si="802"/>
        <v>57,11</v>
      </c>
      <c r="I1997" s="206">
        <f t="shared" si="809"/>
        <v>60.11</v>
      </c>
      <c r="J1997" s="216"/>
      <c r="K1997" s="207">
        <f t="shared" si="803"/>
        <v>1155</v>
      </c>
      <c r="L1997" s="214">
        <f t="shared" si="804"/>
        <v>1155</v>
      </c>
      <c r="M1997" s="209">
        <v>1</v>
      </c>
      <c r="N1997" s="210">
        <v>60</v>
      </c>
      <c r="O1997" s="211">
        <f t="shared" si="805"/>
        <v>1215</v>
      </c>
      <c r="P1997" s="212">
        <f t="shared" si="806"/>
        <v>1215</v>
      </c>
      <c r="Q1997" s="180"/>
      <c r="R1997" s="180"/>
      <c r="S1997" s="184">
        <v>16</v>
      </c>
      <c r="T1997" s="184">
        <v>25</v>
      </c>
      <c r="U1997" s="184">
        <f t="shared" si="807"/>
        <v>124</v>
      </c>
      <c r="V1997" s="204">
        <f t="shared" si="808"/>
        <v>165</v>
      </c>
    </row>
    <row r="1998" spans="1:22" ht="12">
      <c r="A1998" s="180" t="str">
        <f t="shared" si="800"/>
        <v>LW3514060Drewnopodobne</v>
      </c>
      <c r="B1998" s="217" t="s">
        <v>1747</v>
      </c>
      <c r="C1998" s="168" t="s">
        <v>432</v>
      </c>
      <c r="D1998" s="204">
        <v>140</v>
      </c>
      <c r="E1998" s="182">
        <v>60</v>
      </c>
      <c r="F1998" s="219" t="s">
        <v>3527</v>
      </c>
      <c r="G1998" s="206" t="str">
        <f t="shared" si="801"/>
        <v>48,38</v>
      </c>
      <c r="H1998" s="206" t="str">
        <f t="shared" si="802"/>
        <v>48,38</v>
      </c>
      <c r="I1998" s="206">
        <f t="shared" si="809"/>
        <v>51.38</v>
      </c>
      <c r="J1998" s="216"/>
      <c r="K1998" s="207">
        <f t="shared" si="803"/>
        <v>779</v>
      </c>
      <c r="L1998" s="214">
        <f t="shared" si="804"/>
        <v>779</v>
      </c>
      <c r="M1998" s="209">
        <v>1</v>
      </c>
      <c r="N1998" s="210">
        <v>60</v>
      </c>
      <c r="O1998" s="211">
        <f t="shared" si="805"/>
        <v>839</v>
      </c>
      <c r="P1998" s="212">
        <f t="shared" si="806"/>
        <v>839</v>
      </c>
      <c r="Q1998" s="180"/>
      <c r="R1998" s="180"/>
      <c r="S1998" s="184">
        <v>16</v>
      </c>
      <c r="T1998" s="184">
        <v>25</v>
      </c>
      <c r="U1998" s="184">
        <f t="shared" si="807"/>
        <v>124</v>
      </c>
      <c r="V1998" s="204">
        <f t="shared" si="808"/>
        <v>165</v>
      </c>
    </row>
    <row r="1999" spans="1:22" ht="12">
      <c r="A1999" s="180" t="str">
        <f t="shared" si="800"/>
        <v>LW3614060Drewnopodobne</v>
      </c>
      <c r="B1999" s="217" t="s">
        <v>1748</v>
      </c>
      <c r="C1999" s="168" t="s">
        <v>432</v>
      </c>
      <c r="D1999" s="204">
        <v>140</v>
      </c>
      <c r="E1999" s="182">
        <v>60</v>
      </c>
      <c r="F1999" s="219" t="s">
        <v>3528</v>
      </c>
      <c r="G1999" s="206" t="str">
        <f t="shared" si="801"/>
        <v>51,71</v>
      </c>
      <c r="H1999" s="206" t="str">
        <f t="shared" si="802"/>
        <v>51,71</v>
      </c>
      <c r="I1999" s="206">
        <f t="shared" si="809"/>
        <v>54.71</v>
      </c>
      <c r="J1999" s="216"/>
      <c r="K1999" s="207">
        <f t="shared" si="803"/>
        <v>926</v>
      </c>
      <c r="L1999" s="214">
        <f t="shared" si="804"/>
        <v>926</v>
      </c>
      <c r="M1999" s="209">
        <v>1</v>
      </c>
      <c r="N1999" s="210">
        <v>60</v>
      </c>
      <c r="O1999" s="211">
        <f t="shared" si="805"/>
        <v>986</v>
      </c>
      <c r="P1999" s="212">
        <f t="shared" si="806"/>
        <v>986</v>
      </c>
      <c r="Q1999" s="180"/>
      <c r="R1999" s="180"/>
      <c r="S1999" s="184">
        <v>16</v>
      </c>
      <c r="T1999" s="184">
        <v>25</v>
      </c>
      <c r="U1999" s="184">
        <f t="shared" si="807"/>
        <v>124</v>
      </c>
      <c r="V1999" s="204">
        <f t="shared" si="808"/>
        <v>165</v>
      </c>
    </row>
    <row r="2000" spans="1:22" ht="12">
      <c r="A2000" s="180" t="str">
        <f t="shared" si="800"/>
        <v>LW3714060Drewnopodobne</v>
      </c>
      <c r="B2000" s="217" t="s">
        <v>1907</v>
      </c>
      <c r="C2000" s="168" t="s">
        <v>432</v>
      </c>
      <c r="D2000" s="204">
        <v>140</v>
      </c>
      <c r="E2000" s="182">
        <v>60</v>
      </c>
      <c r="F2000" s="219" t="s">
        <v>3529</v>
      </c>
      <c r="G2000" s="206" t="str">
        <f t="shared" si="801"/>
        <v>48,15</v>
      </c>
      <c r="H2000" s="206" t="str">
        <f t="shared" si="802"/>
        <v>48,15</v>
      </c>
      <c r="I2000" s="206">
        <f t="shared" si="809"/>
        <v>51.15</v>
      </c>
      <c r="J2000" s="216"/>
      <c r="K2000" s="207">
        <f t="shared" si="803"/>
        <v>714</v>
      </c>
      <c r="L2000" s="214">
        <f t="shared" si="804"/>
        <v>714</v>
      </c>
      <c r="M2000" s="209">
        <v>1</v>
      </c>
      <c r="N2000" s="210">
        <v>60</v>
      </c>
      <c r="O2000" s="211">
        <f t="shared" si="805"/>
        <v>774</v>
      </c>
      <c r="P2000" s="212">
        <f t="shared" si="806"/>
        <v>774</v>
      </c>
      <c r="Q2000" s="180"/>
      <c r="R2000" s="180"/>
      <c r="S2000" s="184">
        <v>16</v>
      </c>
      <c r="T2000" s="184">
        <v>25</v>
      </c>
      <c r="U2000" s="184">
        <f t="shared" si="807"/>
        <v>124</v>
      </c>
      <c r="V2000" s="204">
        <f t="shared" si="808"/>
        <v>165</v>
      </c>
    </row>
    <row r="2001" spans="1:35" s="199" customFormat="1" ht="12">
      <c r="A2001" s="180" t="str">
        <f t="shared" si="800"/>
        <v>LW3814060Drewnopodobne</v>
      </c>
      <c r="B2001" s="217" t="s">
        <v>1978</v>
      </c>
      <c r="C2001" s="168" t="s">
        <v>432</v>
      </c>
      <c r="D2001" s="204">
        <v>140</v>
      </c>
      <c r="E2001" s="182">
        <v>60</v>
      </c>
      <c r="F2001" s="219" t="s">
        <v>3530</v>
      </c>
      <c r="G2001" s="206" t="str">
        <f t="shared" si="801"/>
        <v>49,14</v>
      </c>
      <c r="H2001" s="206" t="str">
        <f t="shared" si="802"/>
        <v>49,14</v>
      </c>
      <c r="I2001" s="206">
        <f t="shared" si="809"/>
        <v>52.14</v>
      </c>
      <c r="J2001" s="216"/>
      <c r="K2001" s="207">
        <f t="shared" si="803"/>
        <v>847</v>
      </c>
      <c r="L2001" s="214">
        <f t="shared" si="804"/>
        <v>847</v>
      </c>
      <c r="M2001" s="209">
        <v>1</v>
      </c>
      <c r="N2001" s="210">
        <v>60</v>
      </c>
      <c r="O2001" s="211">
        <f t="shared" si="805"/>
        <v>907</v>
      </c>
      <c r="P2001" s="212">
        <f t="shared" si="806"/>
        <v>907</v>
      </c>
      <c r="Q2001" s="180"/>
      <c r="R2001" s="180"/>
      <c r="S2001" s="184">
        <v>16</v>
      </c>
      <c r="T2001" s="184">
        <v>25</v>
      </c>
      <c r="U2001" s="184">
        <f t="shared" si="807"/>
        <v>124</v>
      </c>
      <c r="V2001" s="204">
        <f t="shared" si="808"/>
        <v>165</v>
      </c>
    </row>
    <row r="2002" spans="1:35" ht="12">
      <c r="A2002" s="221" t="str">
        <f t="shared" ref="A2002:A2038" si="810">CONCATENATE(B2002,D2002,E2002,C2002)</f>
        <v>LW duble 1 14070Podstawowy</v>
      </c>
      <c r="B2002" s="203" t="s">
        <v>90</v>
      </c>
      <c r="C2002" s="168" t="s">
        <v>431</v>
      </c>
      <c r="D2002" s="204">
        <v>140</v>
      </c>
      <c r="E2002" s="182">
        <v>70</v>
      </c>
      <c r="F2002" s="219" t="s">
        <v>3601</v>
      </c>
      <c r="G2002" s="206" t="str">
        <f t="shared" ref="G2002:G2038" si="811">LEFT(F2002,FIND("kg",F2002)-2)</f>
        <v>57,99</v>
      </c>
      <c r="H2002" s="206" t="str">
        <f t="shared" ref="H2002:H2038" si="812">MID(G2002,1,5)</f>
        <v>57,99</v>
      </c>
      <c r="I2002" s="206">
        <f t="shared" ref="I2002:I2038" si="813">H2002+3</f>
        <v>60.99</v>
      </c>
      <c r="J2002" s="219" t="s">
        <v>3661</v>
      </c>
      <c r="K2002" s="207" t="str">
        <f t="shared" ref="K2002:K2038" si="814">LEFT(J2002,FIND("zł",J2002)-2)</f>
        <v>797,03</v>
      </c>
      <c r="L2002" s="208">
        <f t="shared" ref="L2002:L2038" si="815">ROUNDUP(K2002,0)</f>
        <v>798</v>
      </c>
      <c r="M2002" s="209">
        <v>1.25</v>
      </c>
      <c r="N2002" s="210">
        <v>60</v>
      </c>
      <c r="O2002" s="211">
        <f t="shared" ref="O2002:O2038" si="816">L2002*M2002+N2002</f>
        <v>1057.5</v>
      </c>
      <c r="P2002" s="212">
        <f>INT(O2002)</f>
        <v>1057</v>
      </c>
      <c r="Q2002" s="180"/>
      <c r="R2002" s="180"/>
      <c r="S2002" s="184">
        <v>16</v>
      </c>
      <c r="T2002" s="184">
        <v>14</v>
      </c>
      <c r="U2002" s="184">
        <f t="shared" ref="U2002:U2038" si="817">IF(I2002&lt;=$AA$6,$AB$5,IF(I2002&lt;=$AA$16,$AB$7,IF(I2002&lt;=$AA$18,$AB$17,IF(I2002&lt;=$AA$20,AB$19,$AB$21))))</f>
        <v>124</v>
      </c>
      <c r="V2002" s="204">
        <f t="shared" ref="V2002:V2038" si="818">SUM(S2002:U2002)</f>
        <v>154</v>
      </c>
      <c r="Y2002" s="199"/>
      <c r="Z2002" s="199"/>
      <c r="AA2002" s="201"/>
      <c r="AB2002" s="202"/>
      <c r="AC2002" s="199"/>
      <c r="AD2002" s="202"/>
      <c r="AE2002" s="199"/>
      <c r="AF2002" s="199"/>
      <c r="AG2002" s="199"/>
      <c r="AH2002" s="199"/>
      <c r="AI2002" s="199"/>
    </row>
    <row r="2003" spans="1:35" ht="12">
      <c r="A2003" s="180" t="str">
        <f t="shared" si="810"/>
        <v>LW duble 214070Podstawowy</v>
      </c>
      <c r="B2003" s="203" t="s">
        <v>1749</v>
      </c>
      <c r="C2003" s="168" t="s">
        <v>431</v>
      </c>
      <c r="D2003" s="204">
        <v>140</v>
      </c>
      <c r="E2003" s="182">
        <v>70</v>
      </c>
      <c r="F2003" s="219" t="s">
        <v>1780</v>
      </c>
      <c r="G2003" s="206" t="str">
        <f t="shared" si="811"/>
        <v>51,87</v>
      </c>
      <c r="H2003" s="206" t="str">
        <f t="shared" si="812"/>
        <v>51,87</v>
      </c>
      <c r="I2003" s="206">
        <f t="shared" si="813"/>
        <v>54.87</v>
      </c>
      <c r="J2003" s="219" t="s">
        <v>3662</v>
      </c>
      <c r="K2003" s="207" t="str">
        <f t="shared" si="814"/>
        <v>872,85</v>
      </c>
      <c r="L2003" s="208">
        <f t="shared" si="815"/>
        <v>873</v>
      </c>
      <c r="M2003" s="209">
        <v>1</v>
      </c>
      <c r="N2003" s="210">
        <v>60</v>
      </c>
      <c r="O2003" s="211">
        <f t="shared" si="816"/>
        <v>933</v>
      </c>
      <c r="P2003" s="212">
        <f t="shared" ref="P2003:P2038" si="819">INT(O2003)</f>
        <v>933</v>
      </c>
      <c r="Q2003" s="180"/>
      <c r="R2003" s="180"/>
      <c r="S2003" s="184">
        <v>16</v>
      </c>
      <c r="T2003" s="184">
        <v>14</v>
      </c>
      <c r="U2003" s="184">
        <f t="shared" si="817"/>
        <v>124</v>
      </c>
      <c r="V2003" s="204">
        <f t="shared" si="818"/>
        <v>154</v>
      </c>
      <c r="Y2003" s="199"/>
      <c r="Z2003" s="199"/>
      <c r="AA2003" s="201"/>
      <c r="AB2003" s="202"/>
      <c r="AC2003" s="199"/>
      <c r="AD2003" s="199"/>
      <c r="AE2003" s="199"/>
      <c r="AF2003" s="199"/>
      <c r="AG2003" s="199"/>
      <c r="AH2003" s="199"/>
      <c r="AI2003" s="199"/>
    </row>
    <row r="2004" spans="1:35" ht="12">
      <c r="A2004" s="180" t="str">
        <f t="shared" si="810"/>
        <v>LW duble 314070Podstawowy</v>
      </c>
      <c r="B2004" s="203" t="s">
        <v>1750</v>
      </c>
      <c r="C2004" s="168" t="s">
        <v>431</v>
      </c>
      <c r="D2004" s="204">
        <v>140</v>
      </c>
      <c r="E2004" s="182">
        <v>70</v>
      </c>
      <c r="F2004" s="219" t="s">
        <v>65</v>
      </c>
      <c r="G2004" s="206" t="str">
        <f t="shared" si="811"/>
        <v>62,99</v>
      </c>
      <c r="H2004" s="206" t="str">
        <f t="shared" si="812"/>
        <v>62,99</v>
      </c>
      <c r="I2004" s="206">
        <f t="shared" si="813"/>
        <v>65.990000000000009</v>
      </c>
      <c r="J2004" s="219" t="s">
        <v>3663</v>
      </c>
      <c r="K2004" s="207" t="str">
        <f t="shared" si="814"/>
        <v>1117,86</v>
      </c>
      <c r="L2004" s="208">
        <f t="shared" si="815"/>
        <v>1118</v>
      </c>
      <c r="M2004" s="209">
        <v>1</v>
      </c>
      <c r="N2004" s="210">
        <v>60</v>
      </c>
      <c r="O2004" s="211">
        <f t="shared" si="816"/>
        <v>1178</v>
      </c>
      <c r="P2004" s="212">
        <f t="shared" si="819"/>
        <v>1178</v>
      </c>
      <c r="Q2004" s="180"/>
      <c r="R2004" s="180"/>
      <c r="S2004" s="184">
        <v>16</v>
      </c>
      <c r="T2004" s="184">
        <v>25</v>
      </c>
      <c r="U2004" s="184">
        <f t="shared" si="817"/>
        <v>124</v>
      </c>
      <c r="V2004" s="204">
        <f t="shared" si="818"/>
        <v>165</v>
      </c>
      <c r="Y2004" s="199"/>
      <c r="Z2004" s="199"/>
      <c r="AA2004" s="201"/>
      <c r="AB2004" s="202"/>
      <c r="AC2004" s="199"/>
      <c r="AD2004" s="199"/>
      <c r="AE2004" s="199"/>
      <c r="AF2004" s="199"/>
      <c r="AG2004" s="199"/>
      <c r="AH2004" s="199"/>
      <c r="AI2004" s="199"/>
    </row>
    <row r="2005" spans="1:35" ht="12">
      <c r="A2005" s="180" t="str">
        <f t="shared" si="810"/>
        <v>LW1 14070Podstawowy</v>
      </c>
      <c r="B2005" s="203" t="s">
        <v>93</v>
      </c>
      <c r="C2005" s="168" t="s">
        <v>431</v>
      </c>
      <c r="D2005" s="204">
        <v>140</v>
      </c>
      <c r="E2005" s="182">
        <v>70</v>
      </c>
      <c r="F2005" s="219" t="s">
        <v>7</v>
      </c>
      <c r="G2005" s="206" t="str">
        <f t="shared" si="811"/>
        <v>42,1</v>
      </c>
      <c r="H2005" s="206" t="str">
        <f t="shared" si="812"/>
        <v>42,1</v>
      </c>
      <c r="I2005" s="206">
        <f t="shared" si="813"/>
        <v>45.1</v>
      </c>
      <c r="J2005" s="219" t="s">
        <v>3664</v>
      </c>
      <c r="K2005" s="207" t="str">
        <f t="shared" si="814"/>
        <v>521,75</v>
      </c>
      <c r="L2005" s="208">
        <f t="shared" si="815"/>
        <v>522</v>
      </c>
      <c r="M2005" s="209">
        <v>1</v>
      </c>
      <c r="N2005" s="210">
        <v>60</v>
      </c>
      <c r="O2005" s="211">
        <f t="shared" si="816"/>
        <v>582</v>
      </c>
      <c r="P2005" s="212">
        <f t="shared" si="819"/>
        <v>582</v>
      </c>
      <c r="Q2005" s="180"/>
      <c r="R2005" s="180"/>
      <c r="S2005" s="184">
        <v>16</v>
      </c>
      <c r="T2005" s="184">
        <v>25</v>
      </c>
      <c r="U2005" s="184">
        <f t="shared" si="817"/>
        <v>79</v>
      </c>
      <c r="V2005" s="204">
        <f t="shared" si="818"/>
        <v>120</v>
      </c>
      <c r="Y2005" s="199"/>
      <c r="Z2005" s="199"/>
      <c r="AA2005" s="201"/>
      <c r="AB2005" s="202"/>
      <c r="AC2005" s="199"/>
      <c r="AD2005" s="199"/>
      <c r="AE2005" s="199"/>
      <c r="AF2005" s="199"/>
      <c r="AG2005" s="199"/>
      <c r="AH2005" s="199"/>
      <c r="AI2005" s="199"/>
    </row>
    <row r="2006" spans="1:35" ht="12">
      <c r="A2006" s="180" t="str">
        <f t="shared" si="810"/>
        <v>LW2 14070Podstawowy</v>
      </c>
      <c r="B2006" s="203" t="s">
        <v>104</v>
      </c>
      <c r="C2006" s="168" t="s">
        <v>431</v>
      </c>
      <c r="D2006" s="204">
        <v>140</v>
      </c>
      <c r="E2006" s="182">
        <v>70</v>
      </c>
      <c r="F2006" s="219" t="s">
        <v>2558</v>
      </c>
      <c r="G2006" s="206" t="str">
        <f t="shared" si="811"/>
        <v>43,68</v>
      </c>
      <c r="H2006" s="206" t="str">
        <f t="shared" si="812"/>
        <v>43,68</v>
      </c>
      <c r="I2006" s="206">
        <f t="shared" si="813"/>
        <v>46.68</v>
      </c>
      <c r="J2006" s="219" t="s">
        <v>3665</v>
      </c>
      <c r="K2006" s="207" t="str">
        <f t="shared" si="814"/>
        <v>571,83</v>
      </c>
      <c r="L2006" s="208">
        <f t="shared" si="815"/>
        <v>572</v>
      </c>
      <c r="M2006" s="209">
        <v>1</v>
      </c>
      <c r="N2006" s="210">
        <v>60</v>
      </c>
      <c r="O2006" s="211">
        <f t="shared" si="816"/>
        <v>632</v>
      </c>
      <c r="P2006" s="212">
        <f t="shared" si="819"/>
        <v>632</v>
      </c>
      <c r="Q2006" s="180"/>
      <c r="R2006" s="180"/>
      <c r="S2006" s="184">
        <v>16</v>
      </c>
      <c r="T2006" s="184">
        <v>25</v>
      </c>
      <c r="U2006" s="184">
        <f t="shared" si="817"/>
        <v>79</v>
      </c>
      <c r="V2006" s="204">
        <f t="shared" si="818"/>
        <v>120</v>
      </c>
      <c r="Y2006" s="199"/>
      <c r="Z2006" s="199"/>
      <c r="AA2006" s="199"/>
      <c r="AB2006" s="199"/>
      <c r="AC2006" s="199"/>
      <c r="AD2006" s="199"/>
      <c r="AE2006" s="199"/>
      <c r="AF2006" s="199"/>
      <c r="AG2006" s="199"/>
      <c r="AH2006" s="199"/>
      <c r="AI2006" s="199"/>
    </row>
    <row r="2007" spans="1:35" ht="12">
      <c r="A2007" s="180" t="str">
        <f t="shared" si="810"/>
        <v>LW3 14070Podstawowy</v>
      </c>
      <c r="B2007" s="203" t="s">
        <v>106</v>
      </c>
      <c r="C2007" s="168" t="s">
        <v>431</v>
      </c>
      <c r="D2007" s="204">
        <v>140</v>
      </c>
      <c r="E2007" s="182">
        <v>70</v>
      </c>
      <c r="F2007" s="219" t="s">
        <v>3602</v>
      </c>
      <c r="G2007" s="206" t="str">
        <f t="shared" si="811"/>
        <v>45,41</v>
      </c>
      <c r="H2007" s="206" t="str">
        <f t="shared" si="812"/>
        <v>45,41</v>
      </c>
      <c r="I2007" s="206">
        <f t="shared" si="813"/>
        <v>48.41</v>
      </c>
      <c r="J2007" s="219" t="s">
        <v>3666</v>
      </c>
      <c r="K2007" s="207" t="str">
        <f t="shared" si="814"/>
        <v>592,77</v>
      </c>
      <c r="L2007" s="208">
        <f t="shared" si="815"/>
        <v>593</v>
      </c>
      <c r="M2007" s="209">
        <v>1.08</v>
      </c>
      <c r="N2007" s="210">
        <v>60</v>
      </c>
      <c r="O2007" s="211">
        <f t="shared" si="816"/>
        <v>700.44</v>
      </c>
      <c r="P2007" s="212">
        <f t="shared" si="819"/>
        <v>700</v>
      </c>
      <c r="Q2007" s="180"/>
      <c r="R2007" s="180"/>
      <c r="S2007" s="184">
        <v>16</v>
      </c>
      <c r="T2007" s="184">
        <v>25</v>
      </c>
      <c r="U2007" s="184">
        <f t="shared" si="817"/>
        <v>79</v>
      </c>
      <c r="V2007" s="204">
        <f t="shared" si="818"/>
        <v>120</v>
      </c>
      <c r="Y2007" s="199"/>
      <c r="Z2007" s="199"/>
      <c r="AA2007" s="199"/>
      <c r="AB2007" s="199"/>
      <c r="AC2007" s="199"/>
      <c r="AD2007" s="199"/>
      <c r="AE2007" s="199"/>
      <c r="AF2007" s="199"/>
      <c r="AG2007" s="199"/>
      <c r="AH2007" s="199"/>
      <c r="AI2007" s="199"/>
    </row>
    <row r="2008" spans="1:35" ht="12">
      <c r="A2008" s="180" t="str">
        <f t="shared" si="810"/>
        <v>LW4 14070Podstawowy</v>
      </c>
      <c r="B2008" s="203" t="s">
        <v>107</v>
      </c>
      <c r="C2008" s="168" t="s">
        <v>431</v>
      </c>
      <c r="D2008" s="204">
        <v>140</v>
      </c>
      <c r="E2008" s="182">
        <v>70</v>
      </c>
      <c r="F2008" s="219" t="s">
        <v>72</v>
      </c>
      <c r="G2008" s="206" t="str">
        <f t="shared" si="811"/>
        <v>50,06</v>
      </c>
      <c r="H2008" s="206" t="str">
        <f t="shared" si="812"/>
        <v>50,06</v>
      </c>
      <c r="I2008" s="206">
        <f t="shared" si="813"/>
        <v>53.06</v>
      </c>
      <c r="J2008" s="219" t="s">
        <v>3667</v>
      </c>
      <c r="K2008" s="207" t="str">
        <f t="shared" si="814"/>
        <v>675,40</v>
      </c>
      <c r="L2008" s="208">
        <f t="shared" si="815"/>
        <v>676</v>
      </c>
      <c r="M2008" s="209">
        <v>1</v>
      </c>
      <c r="N2008" s="210">
        <v>60</v>
      </c>
      <c r="O2008" s="211">
        <f t="shared" si="816"/>
        <v>736</v>
      </c>
      <c r="P2008" s="212">
        <f t="shared" si="819"/>
        <v>736</v>
      </c>
      <c r="Q2008" s="180"/>
      <c r="R2008" s="180"/>
      <c r="S2008" s="184">
        <v>16</v>
      </c>
      <c r="T2008" s="184">
        <v>25</v>
      </c>
      <c r="U2008" s="184">
        <f t="shared" si="817"/>
        <v>124</v>
      </c>
      <c r="V2008" s="204">
        <f t="shared" si="818"/>
        <v>165</v>
      </c>
      <c r="Y2008" s="199"/>
      <c r="Z2008" s="199"/>
      <c r="AA2008" s="199"/>
      <c r="AB2008" s="199"/>
      <c r="AC2008" s="199"/>
      <c r="AD2008" s="199"/>
      <c r="AE2008" s="199"/>
      <c r="AF2008" s="199"/>
      <c r="AG2008" s="199"/>
      <c r="AH2008" s="199"/>
      <c r="AI2008" s="199"/>
    </row>
    <row r="2009" spans="1:35" ht="12">
      <c r="A2009" s="180" t="str">
        <f t="shared" si="810"/>
        <v>LW5 14070Podstawowy</v>
      </c>
      <c r="B2009" s="203" t="s">
        <v>108</v>
      </c>
      <c r="C2009" s="168" t="s">
        <v>431</v>
      </c>
      <c r="D2009" s="204">
        <v>140</v>
      </c>
      <c r="E2009" s="182">
        <v>70</v>
      </c>
      <c r="F2009" s="219" t="s">
        <v>3603</v>
      </c>
      <c r="G2009" s="206" t="str">
        <f t="shared" si="811"/>
        <v>50,32</v>
      </c>
      <c r="H2009" s="206" t="str">
        <f t="shared" si="812"/>
        <v>50,32</v>
      </c>
      <c r="I2009" s="206">
        <f t="shared" si="813"/>
        <v>53.32</v>
      </c>
      <c r="J2009" s="219" t="s">
        <v>3668</v>
      </c>
      <c r="K2009" s="207" t="str">
        <f t="shared" si="814"/>
        <v>703,72</v>
      </c>
      <c r="L2009" s="208">
        <f t="shared" si="815"/>
        <v>704</v>
      </c>
      <c r="M2009" s="209">
        <v>1</v>
      </c>
      <c r="N2009" s="210">
        <v>60</v>
      </c>
      <c r="O2009" s="211">
        <f t="shared" si="816"/>
        <v>764</v>
      </c>
      <c r="P2009" s="212">
        <f t="shared" si="819"/>
        <v>764</v>
      </c>
      <c r="Q2009" s="180"/>
      <c r="R2009" s="180"/>
      <c r="S2009" s="184">
        <v>16</v>
      </c>
      <c r="T2009" s="184">
        <v>25</v>
      </c>
      <c r="U2009" s="184">
        <f t="shared" si="817"/>
        <v>124</v>
      </c>
      <c r="V2009" s="204">
        <f t="shared" si="818"/>
        <v>165</v>
      </c>
      <c r="Y2009" s="199"/>
      <c r="Z2009" s="199"/>
      <c r="AA2009" s="199"/>
      <c r="AB2009" s="199"/>
      <c r="AC2009" s="199"/>
      <c r="AD2009" s="199"/>
      <c r="AE2009" s="199"/>
      <c r="AF2009" s="199"/>
      <c r="AG2009" s="199"/>
      <c r="AH2009" s="199"/>
      <c r="AI2009" s="199"/>
    </row>
    <row r="2010" spans="1:35" ht="12">
      <c r="A2010" s="180" t="str">
        <f t="shared" si="810"/>
        <v>LW6 14070Podstawowy</v>
      </c>
      <c r="B2010" s="203" t="s">
        <v>109</v>
      </c>
      <c r="C2010" s="168" t="s">
        <v>431</v>
      </c>
      <c r="D2010" s="204">
        <v>140</v>
      </c>
      <c r="E2010" s="182">
        <v>70</v>
      </c>
      <c r="F2010" s="219" t="s">
        <v>2246</v>
      </c>
      <c r="G2010" s="206" t="str">
        <f t="shared" si="811"/>
        <v>53,5</v>
      </c>
      <c r="H2010" s="206" t="str">
        <f t="shared" si="812"/>
        <v>53,5</v>
      </c>
      <c r="I2010" s="206">
        <f t="shared" si="813"/>
        <v>56.5</v>
      </c>
      <c r="J2010" s="219" t="s">
        <v>3669</v>
      </c>
      <c r="K2010" s="207" t="str">
        <f t="shared" si="814"/>
        <v>769,05</v>
      </c>
      <c r="L2010" s="208">
        <f t="shared" si="815"/>
        <v>770</v>
      </c>
      <c r="M2010" s="209">
        <v>1</v>
      </c>
      <c r="N2010" s="210">
        <v>60</v>
      </c>
      <c r="O2010" s="211">
        <f t="shared" si="816"/>
        <v>830</v>
      </c>
      <c r="P2010" s="212">
        <f t="shared" si="819"/>
        <v>830</v>
      </c>
      <c r="Q2010" s="180"/>
      <c r="R2010" s="180"/>
      <c r="S2010" s="184">
        <v>16</v>
      </c>
      <c r="T2010" s="184">
        <v>25</v>
      </c>
      <c r="U2010" s="184">
        <f t="shared" si="817"/>
        <v>124</v>
      </c>
      <c r="V2010" s="204">
        <f t="shared" si="818"/>
        <v>165</v>
      </c>
    </row>
    <row r="2011" spans="1:35" ht="12">
      <c r="A2011" s="180" t="str">
        <f t="shared" si="810"/>
        <v>LW7 14070Podstawowy</v>
      </c>
      <c r="B2011" s="203" t="s">
        <v>110</v>
      </c>
      <c r="C2011" s="168" t="s">
        <v>431</v>
      </c>
      <c r="D2011" s="204">
        <v>140</v>
      </c>
      <c r="E2011" s="182">
        <v>70</v>
      </c>
      <c r="F2011" s="219" t="s">
        <v>3604</v>
      </c>
      <c r="G2011" s="206" t="str">
        <f t="shared" si="811"/>
        <v>48,54</v>
      </c>
      <c r="H2011" s="206" t="str">
        <f t="shared" si="812"/>
        <v>48,54</v>
      </c>
      <c r="I2011" s="206">
        <f t="shared" si="813"/>
        <v>51.54</v>
      </c>
      <c r="J2011" s="219" t="s">
        <v>3670</v>
      </c>
      <c r="K2011" s="207" t="str">
        <f t="shared" si="814"/>
        <v>667,92</v>
      </c>
      <c r="L2011" s="208">
        <f t="shared" si="815"/>
        <v>668</v>
      </c>
      <c r="M2011" s="209">
        <v>1</v>
      </c>
      <c r="N2011" s="210">
        <v>60</v>
      </c>
      <c r="O2011" s="211">
        <f t="shared" si="816"/>
        <v>728</v>
      </c>
      <c r="P2011" s="212">
        <f t="shared" si="819"/>
        <v>728</v>
      </c>
      <c r="Q2011" s="180"/>
      <c r="R2011" s="180"/>
      <c r="S2011" s="184">
        <v>16</v>
      </c>
      <c r="T2011" s="184">
        <v>25</v>
      </c>
      <c r="U2011" s="184">
        <f t="shared" si="817"/>
        <v>124</v>
      </c>
      <c r="V2011" s="204">
        <f t="shared" si="818"/>
        <v>165</v>
      </c>
    </row>
    <row r="2012" spans="1:35" ht="12">
      <c r="A2012" s="180" t="str">
        <f t="shared" si="810"/>
        <v>LW8 14070Podstawowy</v>
      </c>
      <c r="B2012" s="203" t="s">
        <v>111</v>
      </c>
      <c r="C2012" s="168" t="s">
        <v>431</v>
      </c>
      <c r="D2012" s="204">
        <v>140</v>
      </c>
      <c r="E2012" s="182">
        <v>70</v>
      </c>
      <c r="F2012" s="219" t="s">
        <v>3605</v>
      </c>
      <c r="G2012" s="206" t="str">
        <f t="shared" si="811"/>
        <v>51,73</v>
      </c>
      <c r="H2012" s="206" t="str">
        <f t="shared" si="812"/>
        <v>51,73</v>
      </c>
      <c r="I2012" s="206">
        <f t="shared" si="813"/>
        <v>54.73</v>
      </c>
      <c r="J2012" s="219" t="s">
        <v>2365</v>
      </c>
      <c r="K2012" s="207" t="str">
        <f t="shared" si="814"/>
        <v>733,31</v>
      </c>
      <c r="L2012" s="208">
        <f t="shared" si="815"/>
        <v>734</v>
      </c>
      <c r="M2012" s="209">
        <v>1</v>
      </c>
      <c r="N2012" s="210">
        <v>60</v>
      </c>
      <c r="O2012" s="211">
        <f t="shared" si="816"/>
        <v>794</v>
      </c>
      <c r="P2012" s="212">
        <f t="shared" si="819"/>
        <v>794</v>
      </c>
      <c r="Q2012" s="180"/>
      <c r="R2012" s="180"/>
      <c r="S2012" s="184">
        <v>16</v>
      </c>
      <c r="T2012" s="184">
        <v>25</v>
      </c>
      <c r="U2012" s="184">
        <f t="shared" si="817"/>
        <v>124</v>
      </c>
      <c r="V2012" s="204">
        <f t="shared" si="818"/>
        <v>165</v>
      </c>
    </row>
    <row r="2013" spans="1:35" ht="12">
      <c r="A2013" s="180" t="str">
        <f t="shared" si="810"/>
        <v>LW9 14070Podstawowy</v>
      </c>
      <c r="B2013" s="203" t="s">
        <v>112</v>
      </c>
      <c r="C2013" s="168" t="s">
        <v>431</v>
      </c>
      <c r="D2013" s="204">
        <v>140</v>
      </c>
      <c r="E2013" s="182">
        <v>70</v>
      </c>
      <c r="F2013" s="219" t="s">
        <v>3517</v>
      </c>
      <c r="G2013" s="206" t="str">
        <f t="shared" si="811"/>
        <v>50,56</v>
      </c>
      <c r="H2013" s="206" t="str">
        <f t="shared" si="812"/>
        <v>50,56</v>
      </c>
      <c r="I2013" s="206">
        <f t="shared" si="813"/>
        <v>53.56</v>
      </c>
      <c r="J2013" s="219" t="s">
        <v>3671</v>
      </c>
      <c r="K2013" s="207" t="str">
        <f t="shared" si="814"/>
        <v>773,26</v>
      </c>
      <c r="L2013" s="208">
        <f t="shared" si="815"/>
        <v>774</v>
      </c>
      <c r="M2013" s="209">
        <v>1</v>
      </c>
      <c r="N2013" s="210">
        <v>60</v>
      </c>
      <c r="O2013" s="211">
        <f t="shared" si="816"/>
        <v>834</v>
      </c>
      <c r="P2013" s="212">
        <f t="shared" si="819"/>
        <v>834</v>
      </c>
      <c r="Q2013" s="180"/>
      <c r="R2013" s="180"/>
      <c r="S2013" s="184">
        <v>16</v>
      </c>
      <c r="T2013" s="184">
        <v>25</v>
      </c>
      <c r="U2013" s="184">
        <f t="shared" si="817"/>
        <v>124</v>
      </c>
      <c r="V2013" s="204">
        <f t="shared" si="818"/>
        <v>165</v>
      </c>
    </row>
    <row r="2014" spans="1:35" ht="12">
      <c r="A2014" s="180" t="str">
        <f t="shared" si="810"/>
        <v>LW10 14070Podstawowy</v>
      </c>
      <c r="B2014" s="203" t="s">
        <v>94</v>
      </c>
      <c r="C2014" s="168" t="s">
        <v>431</v>
      </c>
      <c r="D2014" s="204">
        <v>140</v>
      </c>
      <c r="E2014" s="182">
        <v>70</v>
      </c>
      <c r="F2014" s="219" t="s">
        <v>3369</v>
      </c>
      <c r="G2014" s="206" t="str">
        <f t="shared" si="811"/>
        <v>53,74</v>
      </c>
      <c r="H2014" s="206" t="str">
        <f t="shared" si="812"/>
        <v>53,74</v>
      </c>
      <c r="I2014" s="206">
        <f t="shared" si="813"/>
        <v>56.74</v>
      </c>
      <c r="J2014" s="219" t="s">
        <v>2517</v>
      </c>
      <c r="K2014" s="207" t="str">
        <f t="shared" si="814"/>
        <v>838,58</v>
      </c>
      <c r="L2014" s="208">
        <f t="shared" si="815"/>
        <v>839</v>
      </c>
      <c r="M2014" s="209">
        <v>1</v>
      </c>
      <c r="N2014" s="210">
        <v>60</v>
      </c>
      <c r="O2014" s="211">
        <f t="shared" si="816"/>
        <v>899</v>
      </c>
      <c r="P2014" s="212">
        <f t="shared" si="819"/>
        <v>899</v>
      </c>
      <c r="Q2014" s="180"/>
      <c r="R2014" s="180"/>
      <c r="S2014" s="184">
        <v>16</v>
      </c>
      <c r="T2014" s="184">
        <v>25</v>
      </c>
      <c r="U2014" s="184">
        <f t="shared" si="817"/>
        <v>124</v>
      </c>
      <c r="V2014" s="204">
        <f t="shared" si="818"/>
        <v>165</v>
      </c>
      <c r="AA2014" s="192"/>
      <c r="AB2014" s="191"/>
    </row>
    <row r="2015" spans="1:35" ht="12">
      <c r="A2015" s="180" t="str">
        <f t="shared" si="810"/>
        <v>LW11 14070Podstawowy</v>
      </c>
      <c r="B2015" s="203" t="s">
        <v>95</v>
      </c>
      <c r="C2015" s="168" t="s">
        <v>431</v>
      </c>
      <c r="D2015" s="204">
        <v>140</v>
      </c>
      <c r="E2015" s="182">
        <v>70</v>
      </c>
      <c r="F2015" s="219" t="s">
        <v>3606</v>
      </c>
      <c r="G2015" s="206" t="str">
        <f t="shared" si="811"/>
        <v>55,61</v>
      </c>
      <c r="H2015" s="206" t="str">
        <f t="shared" si="812"/>
        <v>55,61</v>
      </c>
      <c r="I2015" s="206">
        <f t="shared" si="813"/>
        <v>58.61</v>
      </c>
      <c r="J2015" s="219" t="s">
        <v>3672</v>
      </c>
      <c r="K2015" s="207" t="str">
        <f t="shared" si="814"/>
        <v>721,41</v>
      </c>
      <c r="L2015" s="208">
        <f t="shared" si="815"/>
        <v>722</v>
      </c>
      <c r="M2015" s="209">
        <v>1</v>
      </c>
      <c r="N2015" s="210">
        <v>60</v>
      </c>
      <c r="O2015" s="211">
        <f t="shared" si="816"/>
        <v>782</v>
      </c>
      <c r="P2015" s="212">
        <f t="shared" si="819"/>
        <v>782</v>
      </c>
      <c r="Q2015" s="180"/>
      <c r="R2015" s="180"/>
      <c r="S2015" s="184">
        <v>16</v>
      </c>
      <c r="T2015" s="184">
        <v>25</v>
      </c>
      <c r="U2015" s="184">
        <f t="shared" si="817"/>
        <v>124</v>
      </c>
      <c r="V2015" s="204">
        <f t="shared" si="818"/>
        <v>165</v>
      </c>
      <c r="AA2015" s="192"/>
      <c r="AB2015" s="202"/>
      <c r="AC2015" s="199"/>
    </row>
    <row r="2016" spans="1:35" ht="12">
      <c r="A2016" s="180" t="str">
        <f t="shared" si="810"/>
        <v>LW12 14070Podstawowy</v>
      </c>
      <c r="B2016" s="203" t="s">
        <v>96</v>
      </c>
      <c r="C2016" s="168" t="s">
        <v>431</v>
      </c>
      <c r="D2016" s="204">
        <v>140</v>
      </c>
      <c r="E2016" s="182">
        <v>70</v>
      </c>
      <c r="F2016" s="219" t="s">
        <v>3607</v>
      </c>
      <c r="G2016" s="206" t="str">
        <f t="shared" si="811"/>
        <v>58,79</v>
      </c>
      <c r="H2016" s="206" t="str">
        <f t="shared" si="812"/>
        <v>58,79</v>
      </c>
      <c r="I2016" s="206">
        <f t="shared" si="813"/>
        <v>61.79</v>
      </c>
      <c r="J2016" s="219" t="s">
        <v>3673</v>
      </c>
      <c r="K2016" s="207" t="str">
        <f t="shared" si="814"/>
        <v>824,94</v>
      </c>
      <c r="L2016" s="208">
        <f t="shared" si="815"/>
        <v>825</v>
      </c>
      <c r="M2016" s="209">
        <v>1</v>
      </c>
      <c r="N2016" s="210">
        <v>60</v>
      </c>
      <c r="O2016" s="211">
        <f t="shared" si="816"/>
        <v>885</v>
      </c>
      <c r="P2016" s="212">
        <f t="shared" si="819"/>
        <v>885</v>
      </c>
      <c r="Q2016" s="180"/>
      <c r="R2016" s="180"/>
      <c r="S2016" s="184">
        <v>16</v>
      </c>
      <c r="T2016" s="184">
        <v>25</v>
      </c>
      <c r="U2016" s="184">
        <f t="shared" si="817"/>
        <v>124</v>
      </c>
      <c r="V2016" s="204">
        <f t="shared" si="818"/>
        <v>165</v>
      </c>
      <c r="AA2016" s="192"/>
      <c r="AB2016" s="202"/>
      <c r="AC2016" s="199"/>
    </row>
    <row r="2017" spans="1:29" ht="12">
      <c r="A2017" s="180" t="str">
        <f t="shared" si="810"/>
        <v>LW13 14070Podstawowy</v>
      </c>
      <c r="B2017" s="203" t="s">
        <v>97</v>
      </c>
      <c r="C2017" s="168" t="s">
        <v>431</v>
      </c>
      <c r="D2017" s="204">
        <v>140</v>
      </c>
      <c r="E2017" s="182">
        <v>70</v>
      </c>
      <c r="F2017" s="219" t="s">
        <v>68</v>
      </c>
      <c r="G2017" s="206" t="str">
        <f t="shared" si="811"/>
        <v>56,89</v>
      </c>
      <c r="H2017" s="206" t="str">
        <f t="shared" si="812"/>
        <v>56,89</v>
      </c>
      <c r="I2017" s="206">
        <f t="shared" si="813"/>
        <v>59.89</v>
      </c>
      <c r="J2017" s="219" t="s">
        <v>3674</v>
      </c>
      <c r="K2017" s="207" t="str">
        <f t="shared" si="814"/>
        <v>820,31</v>
      </c>
      <c r="L2017" s="208">
        <f t="shared" si="815"/>
        <v>821</v>
      </c>
      <c r="M2017" s="209">
        <v>1</v>
      </c>
      <c r="N2017" s="210">
        <v>60</v>
      </c>
      <c r="O2017" s="211">
        <f t="shared" si="816"/>
        <v>881</v>
      </c>
      <c r="P2017" s="212">
        <f t="shared" si="819"/>
        <v>881</v>
      </c>
      <c r="Q2017" s="180"/>
      <c r="R2017" s="180"/>
      <c r="S2017" s="184">
        <v>16</v>
      </c>
      <c r="T2017" s="184">
        <v>25</v>
      </c>
      <c r="U2017" s="184">
        <f t="shared" si="817"/>
        <v>124</v>
      </c>
      <c r="V2017" s="204">
        <f t="shared" si="818"/>
        <v>165</v>
      </c>
      <c r="AA2017" s="192"/>
      <c r="AB2017" s="202"/>
      <c r="AC2017" s="199"/>
    </row>
    <row r="2018" spans="1:29" ht="12">
      <c r="A2018" s="180" t="str">
        <f t="shared" si="810"/>
        <v>LW14 14070Podstawowy</v>
      </c>
      <c r="B2018" s="203" t="s">
        <v>98</v>
      </c>
      <c r="C2018" s="168" t="s">
        <v>431</v>
      </c>
      <c r="D2018" s="204">
        <v>140</v>
      </c>
      <c r="E2018" s="182">
        <v>70</v>
      </c>
      <c r="F2018" s="219" t="s">
        <v>3608</v>
      </c>
      <c r="G2018" s="206" t="str">
        <f t="shared" si="811"/>
        <v>60,07</v>
      </c>
      <c r="H2018" s="206" t="str">
        <f t="shared" si="812"/>
        <v>60,07</v>
      </c>
      <c r="I2018" s="206">
        <f t="shared" si="813"/>
        <v>63.07</v>
      </c>
      <c r="J2018" s="219" t="s">
        <v>3675</v>
      </c>
      <c r="K2018" s="207" t="str">
        <f t="shared" si="814"/>
        <v>908,02</v>
      </c>
      <c r="L2018" s="208">
        <f t="shared" si="815"/>
        <v>909</v>
      </c>
      <c r="M2018" s="209">
        <v>1</v>
      </c>
      <c r="N2018" s="210">
        <v>60</v>
      </c>
      <c r="O2018" s="211">
        <f t="shared" si="816"/>
        <v>969</v>
      </c>
      <c r="P2018" s="212">
        <f t="shared" si="819"/>
        <v>969</v>
      </c>
      <c r="Q2018" s="180"/>
      <c r="R2018" s="180"/>
      <c r="S2018" s="184">
        <v>16</v>
      </c>
      <c r="T2018" s="184">
        <v>25</v>
      </c>
      <c r="U2018" s="184">
        <f t="shared" si="817"/>
        <v>124</v>
      </c>
      <c r="V2018" s="204">
        <f t="shared" si="818"/>
        <v>165</v>
      </c>
      <c r="AA2018" s="192"/>
      <c r="AB2018" s="202"/>
      <c r="AC2018" s="199"/>
    </row>
    <row r="2019" spans="1:29" ht="12">
      <c r="A2019" s="180" t="str">
        <f t="shared" si="810"/>
        <v>LW15 14070Podstawowy</v>
      </c>
      <c r="B2019" s="203" t="s">
        <v>99</v>
      </c>
      <c r="C2019" s="168" t="s">
        <v>431</v>
      </c>
      <c r="D2019" s="204">
        <v>140</v>
      </c>
      <c r="E2019" s="182">
        <v>70</v>
      </c>
      <c r="F2019" s="219" t="s">
        <v>3609</v>
      </c>
      <c r="G2019" s="206" t="str">
        <f t="shared" si="811"/>
        <v>54,85</v>
      </c>
      <c r="H2019" s="206" t="str">
        <f t="shared" si="812"/>
        <v>54,85</v>
      </c>
      <c r="I2019" s="206">
        <f t="shared" si="813"/>
        <v>57.85</v>
      </c>
      <c r="J2019" s="219" t="s">
        <v>3676</v>
      </c>
      <c r="K2019" s="207" t="str">
        <f t="shared" si="814"/>
        <v>684,89</v>
      </c>
      <c r="L2019" s="208">
        <f t="shared" si="815"/>
        <v>685</v>
      </c>
      <c r="M2019" s="209">
        <v>1</v>
      </c>
      <c r="N2019" s="210">
        <v>60</v>
      </c>
      <c r="O2019" s="211">
        <f t="shared" si="816"/>
        <v>745</v>
      </c>
      <c r="P2019" s="212">
        <f t="shared" si="819"/>
        <v>745</v>
      </c>
      <c r="Q2019" s="180"/>
      <c r="R2019" s="180"/>
      <c r="S2019" s="184">
        <v>16</v>
      </c>
      <c r="T2019" s="184">
        <v>25</v>
      </c>
      <c r="U2019" s="184">
        <f t="shared" si="817"/>
        <v>124</v>
      </c>
      <c r="V2019" s="204">
        <f t="shared" si="818"/>
        <v>165</v>
      </c>
      <c r="AA2019" s="192"/>
      <c r="AB2019" s="202"/>
      <c r="AC2019" s="199"/>
    </row>
    <row r="2020" spans="1:29" ht="12">
      <c r="A2020" s="180" t="str">
        <f t="shared" si="810"/>
        <v>LW16 14070Podstawowy</v>
      </c>
      <c r="B2020" s="203" t="s">
        <v>100</v>
      </c>
      <c r="C2020" s="168" t="s">
        <v>431</v>
      </c>
      <c r="D2020" s="204">
        <v>140</v>
      </c>
      <c r="E2020" s="182">
        <v>70</v>
      </c>
      <c r="F2020" s="219" t="s">
        <v>3610</v>
      </c>
      <c r="G2020" s="206" t="str">
        <f t="shared" si="811"/>
        <v>58,06</v>
      </c>
      <c r="H2020" s="206" t="str">
        <f t="shared" si="812"/>
        <v>58,06</v>
      </c>
      <c r="I2020" s="206">
        <f t="shared" si="813"/>
        <v>61.06</v>
      </c>
      <c r="J2020" s="219" t="s">
        <v>3677</v>
      </c>
      <c r="K2020" s="207" t="str">
        <f t="shared" si="814"/>
        <v>818,63</v>
      </c>
      <c r="L2020" s="208">
        <f t="shared" si="815"/>
        <v>819</v>
      </c>
      <c r="M2020" s="209">
        <v>1</v>
      </c>
      <c r="N2020" s="210">
        <v>60</v>
      </c>
      <c r="O2020" s="211">
        <f t="shared" si="816"/>
        <v>879</v>
      </c>
      <c r="P2020" s="212">
        <f t="shared" si="819"/>
        <v>879</v>
      </c>
      <c r="Q2020" s="180"/>
      <c r="R2020" s="180"/>
      <c r="S2020" s="184">
        <v>16</v>
      </c>
      <c r="T2020" s="184">
        <v>25</v>
      </c>
      <c r="U2020" s="184">
        <f t="shared" si="817"/>
        <v>124</v>
      </c>
      <c r="V2020" s="204">
        <f t="shared" si="818"/>
        <v>165</v>
      </c>
      <c r="AB2020" s="199"/>
      <c r="AC2020" s="199"/>
    </row>
    <row r="2021" spans="1:29" ht="12">
      <c r="A2021" s="180" t="str">
        <f t="shared" si="810"/>
        <v>LW17 14070Podstawowy</v>
      </c>
      <c r="B2021" s="203" t="s">
        <v>101</v>
      </c>
      <c r="C2021" s="168" t="s">
        <v>431</v>
      </c>
      <c r="D2021" s="204">
        <v>140</v>
      </c>
      <c r="E2021" s="182">
        <v>70</v>
      </c>
      <c r="F2021" s="219" t="s">
        <v>3611</v>
      </c>
      <c r="G2021" s="206" t="str">
        <f t="shared" si="811"/>
        <v>57,22</v>
      </c>
      <c r="H2021" s="206" t="str">
        <f t="shared" si="812"/>
        <v>57,22</v>
      </c>
      <c r="I2021" s="206">
        <f t="shared" si="813"/>
        <v>60.22</v>
      </c>
      <c r="J2021" s="219" t="s">
        <v>3678</v>
      </c>
      <c r="K2021" s="207" t="str">
        <f t="shared" si="814"/>
        <v>890,49</v>
      </c>
      <c r="L2021" s="208">
        <f t="shared" si="815"/>
        <v>891</v>
      </c>
      <c r="M2021" s="209">
        <v>1</v>
      </c>
      <c r="N2021" s="210">
        <v>60</v>
      </c>
      <c r="O2021" s="211">
        <f t="shared" si="816"/>
        <v>951</v>
      </c>
      <c r="P2021" s="212">
        <f t="shared" si="819"/>
        <v>951</v>
      </c>
      <c r="Q2021" s="180"/>
      <c r="R2021" s="180"/>
      <c r="S2021" s="184">
        <v>16</v>
      </c>
      <c r="T2021" s="184">
        <v>25</v>
      </c>
      <c r="U2021" s="184">
        <f t="shared" si="817"/>
        <v>124</v>
      </c>
      <c r="V2021" s="204">
        <f t="shared" si="818"/>
        <v>165</v>
      </c>
      <c r="AB2021" s="201"/>
      <c r="AC2021" s="199"/>
    </row>
    <row r="2022" spans="1:29" ht="11.25" customHeight="1">
      <c r="A2022" s="180" t="str">
        <f t="shared" si="810"/>
        <v>LW18 14070Podstawowy</v>
      </c>
      <c r="B2022" s="203" t="s">
        <v>102</v>
      </c>
      <c r="C2022" s="168" t="s">
        <v>431</v>
      </c>
      <c r="D2022" s="204">
        <v>140</v>
      </c>
      <c r="E2022" s="182">
        <v>70</v>
      </c>
      <c r="F2022" s="219" t="s">
        <v>62</v>
      </c>
      <c r="G2022" s="206" t="str">
        <f t="shared" si="811"/>
        <v>60,4</v>
      </c>
      <c r="H2022" s="206" t="str">
        <f t="shared" si="812"/>
        <v>60,4</v>
      </c>
      <c r="I2022" s="206">
        <f t="shared" si="813"/>
        <v>63.4</v>
      </c>
      <c r="J2022" s="219" t="s">
        <v>3679</v>
      </c>
      <c r="K2022" s="207" t="str">
        <f t="shared" si="814"/>
        <v>943,05</v>
      </c>
      <c r="L2022" s="208">
        <f t="shared" si="815"/>
        <v>944</v>
      </c>
      <c r="M2022" s="209">
        <v>1</v>
      </c>
      <c r="N2022" s="210">
        <v>60</v>
      </c>
      <c r="O2022" s="211">
        <f t="shared" si="816"/>
        <v>1004</v>
      </c>
      <c r="P2022" s="212">
        <f t="shared" si="819"/>
        <v>1004</v>
      </c>
      <c r="Q2022" s="180"/>
      <c r="R2022" s="180"/>
      <c r="S2022" s="184">
        <v>16</v>
      </c>
      <c r="T2022" s="184">
        <v>25</v>
      </c>
      <c r="U2022" s="184">
        <f t="shared" si="817"/>
        <v>124</v>
      </c>
      <c r="V2022" s="204">
        <f t="shared" si="818"/>
        <v>165</v>
      </c>
    </row>
    <row r="2023" spans="1:29" ht="12">
      <c r="A2023" s="180" t="str">
        <f t="shared" si="810"/>
        <v>LW19 14070Podstawowy</v>
      </c>
      <c r="B2023" s="203" t="s">
        <v>103</v>
      </c>
      <c r="C2023" s="168" t="s">
        <v>431</v>
      </c>
      <c r="D2023" s="204">
        <v>140</v>
      </c>
      <c r="E2023" s="182">
        <v>70</v>
      </c>
      <c r="F2023" s="219" t="s">
        <v>3612</v>
      </c>
      <c r="G2023" s="206" t="str">
        <f t="shared" si="811"/>
        <v>55,21</v>
      </c>
      <c r="H2023" s="206" t="str">
        <f t="shared" si="812"/>
        <v>55,21</v>
      </c>
      <c r="I2023" s="206">
        <f t="shared" si="813"/>
        <v>58.21</v>
      </c>
      <c r="J2023" s="219" t="s">
        <v>3680</v>
      </c>
      <c r="K2023" s="207" t="str">
        <f t="shared" si="814"/>
        <v>762,89</v>
      </c>
      <c r="L2023" s="208">
        <f t="shared" si="815"/>
        <v>763</v>
      </c>
      <c r="M2023" s="209">
        <v>1</v>
      </c>
      <c r="N2023" s="210">
        <v>60</v>
      </c>
      <c r="O2023" s="211">
        <f t="shared" si="816"/>
        <v>823</v>
      </c>
      <c r="P2023" s="212">
        <f t="shared" si="819"/>
        <v>823</v>
      </c>
      <c r="Q2023" s="180"/>
      <c r="R2023" s="180"/>
      <c r="S2023" s="184">
        <v>16</v>
      </c>
      <c r="T2023" s="184">
        <v>25</v>
      </c>
      <c r="U2023" s="184">
        <f t="shared" si="817"/>
        <v>124</v>
      </c>
      <c r="V2023" s="204">
        <f t="shared" si="818"/>
        <v>165</v>
      </c>
    </row>
    <row r="2024" spans="1:29" ht="12">
      <c r="A2024" s="180" t="str">
        <f t="shared" si="810"/>
        <v>LW20 14070Podstawowy</v>
      </c>
      <c r="B2024" s="203" t="s">
        <v>105</v>
      </c>
      <c r="C2024" s="168" t="s">
        <v>431</v>
      </c>
      <c r="D2024" s="204">
        <v>140</v>
      </c>
      <c r="E2024" s="182">
        <v>70</v>
      </c>
      <c r="F2024" s="219" t="s">
        <v>3613</v>
      </c>
      <c r="G2024" s="206" t="str">
        <f t="shared" si="811"/>
        <v>58,42</v>
      </c>
      <c r="H2024" s="206" t="str">
        <f t="shared" si="812"/>
        <v>58,42</v>
      </c>
      <c r="I2024" s="206">
        <f t="shared" si="813"/>
        <v>61.42</v>
      </c>
      <c r="J2024" s="219" t="s">
        <v>3681</v>
      </c>
      <c r="K2024" s="207" t="str">
        <f t="shared" si="814"/>
        <v>850,97</v>
      </c>
      <c r="L2024" s="208">
        <f t="shared" si="815"/>
        <v>851</v>
      </c>
      <c r="M2024" s="209">
        <v>1</v>
      </c>
      <c r="N2024" s="210">
        <v>60</v>
      </c>
      <c r="O2024" s="211">
        <f t="shared" si="816"/>
        <v>911</v>
      </c>
      <c r="P2024" s="212">
        <f t="shared" si="819"/>
        <v>911</v>
      </c>
      <c r="Q2024" s="180"/>
      <c r="R2024" s="180"/>
      <c r="S2024" s="184">
        <v>16</v>
      </c>
      <c r="T2024" s="184">
        <v>25</v>
      </c>
      <c r="U2024" s="184">
        <f t="shared" si="817"/>
        <v>124</v>
      </c>
      <c r="V2024" s="204">
        <f t="shared" si="818"/>
        <v>165</v>
      </c>
    </row>
    <row r="2025" spans="1:29" ht="12">
      <c r="A2025" s="180" t="str">
        <f t="shared" si="810"/>
        <v>LW2514070Podstawowy</v>
      </c>
      <c r="B2025" s="203" t="s">
        <v>559</v>
      </c>
      <c r="C2025" s="168" t="s">
        <v>431</v>
      </c>
      <c r="D2025" s="204">
        <v>140</v>
      </c>
      <c r="E2025" s="182">
        <v>70</v>
      </c>
      <c r="F2025" s="219" t="s">
        <v>34</v>
      </c>
      <c r="G2025" s="206" t="str">
        <f t="shared" si="811"/>
        <v>45,33</v>
      </c>
      <c r="H2025" s="206" t="str">
        <f t="shared" si="812"/>
        <v>45,33</v>
      </c>
      <c r="I2025" s="206">
        <f t="shared" si="813"/>
        <v>48.33</v>
      </c>
      <c r="J2025" s="219" t="s">
        <v>3682</v>
      </c>
      <c r="K2025" s="207" t="str">
        <f t="shared" si="814"/>
        <v>674,70</v>
      </c>
      <c r="L2025" s="208">
        <f t="shared" si="815"/>
        <v>675</v>
      </c>
      <c r="M2025" s="209">
        <v>1</v>
      </c>
      <c r="N2025" s="210">
        <v>60</v>
      </c>
      <c r="O2025" s="211">
        <f t="shared" si="816"/>
        <v>735</v>
      </c>
      <c r="P2025" s="212">
        <f t="shared" si="819"/>
        <v>735</v>
      </c>
      <c r="Q2025" s="180"/>
      <c r="R2025" s="180"/>
      <c r="S2025" s="184">
        <v>16</v>
      </c>
      <c r="T2025" s="184">
        <v>25</v>
      </c>
      <c r="U2025" s="184">
        <f t="shared" si="817"/>
        <v>79</v>
      </c>
      <c r="V2025" s="204">
        <f t="shared" si="818"/>
        <v>120</v>
      </c>
    </row>
    <row r="2026" spans="1:29" ht="12">
      <c r="A2026" s="180" t="str">
        <f t="shared" si="810"/>
        <v>LW2614070Podstawowy</v>
      </c>
      <c r="B2026" s="203" t="s">
        <v>560</v>
      </c>
      <c r="C2026" s="168" t="s">
        <v>431</v>
      </c>
      <c r="D2026" s="204">
        <v>140</v>
      </c>
      <c r="E2026" s="182">
        <v>70</v>
      </c>
      <c r="F2026" s="219" t="s">
        <v>3614</v>
      </c>
      <c r="G2026" s="206" t="str">
        <f t="shared" si="811"/>
        <v>48,52</v>
      </c>
      <c r="H2026" s="206" t="str">
        <f t="shared" si="812"/>
        <v>48,52</v>
      </c>
      <c r="I2026" s="206">
        <f t="shared" si="813"/>
        <v>51.52</v>
      </c>
      <c r="J2026" s="219" t="s">
        <v>3683</v>
      </c>
      <c r="K2026" s="207" t="str">
        <f t="shared" si="814"/>
        <v>796,90</v>
      </c>
      <c r="L2026" s="208">
        <f t="shared" si="815"/>
        <v>797</v>
      </c>
      <c r="M2026" s="209">
        <v>1</v>
      </c>
      <c r="N2026" s="210">
        <v>60</v>
      </c>
      <c r="O2026" s="211">
        <f t="shared" si="816"/>
        <v>857</v>
      </c>
      <c r="P2026" s="212">
        <f t="shared" si="819"/>
        <v>857</v>
      </c>
      <c r="Q2026" s="180"/>
      <c r="R2026" s="180"/>
      <c r="S2026" s="184">
        <v>16</v>
      </c>
      <c r="T2026" s="184">
        <v>25</v>
      </c>
      <c r="U2026" s="184">
        <f t="shared" si="817"/>
        <v>124</v>
      </c>
      <c r="V2026" s="204">
        <f t="shared" si="818"/>
        <v>165</v>
      </c>
    </row>
    <row r="2027" spans="1:29" ht="12">
      <c r="A2027" s="180" t="str">
        <f t="shared" si="810"/>
        <v>LW2714070Podstawowy</v>
      </c>
      <c r="B2027" s="203" t="s">
        <v>1738</v>
      </c>
      <c r="C2027" s="168" t="s">
        <v>431</v>
      </c>
      <c r="D2027" s="204">
        <v>140</v>
      </c>
      <c r="E2027" s="182">
        <v>70</v>
      </c>
      <c r="F2027" s="219" t="s">
        <v>3615</v>
      </c>
      <c r="G2027" s="206" t="str">
        <f t="shared" si="811"/>
        <v>48,96</v>
      </c>
      <c r="H2027" s="206" t="str">
        <f t="shared" si="812"/>
        <v>48,96</v>
      </c>
      <c r="I2027" s="206">
        <f t="shared" si="813"/>
        <v>51.96</v>
      </c>
      <c r="J2027" s="219" t="s">
        <v>3684</v>
      </c>
      <c r="K2027" s="207" t="str">
        <f t="shared" si="814"/>
        <v>763,79</v>
      </c>
      <c r="L2027" s="208">
        <f t="shared" si="815"/>
        <v>764</v>
      </c>
      <c r="M2027" s="209">
        <v>1</v>
      </c>
      <c r="N2027" s="210">
        <v>60</v>
      </c>
      <c r="O2027" s="211">
        <f t="shared" si="816"/>
        <v>824</v>
      </c>
      <c r="P2027" s="212">
        <f t="shared" si="819"/>
        <v>824</v>
      </c>
      <c r="Q2027" s="180"/>
      <c r="R2027" s="180"/>
      <c r="S2027" s="184">
        <v>16</v>
      </c>
      <c r="T2027" s="184">
        <v>25</v>
      </c>
      <c r="U2027" s="184">
        <f t="shared" si="817"/>
        <v>124</v>
      </c>
      <c r="V2027" s="204">
        <f t="shared" si="818"/>
        <v>165</v>
      </c>
    </row>
    <row r="2028" spans="1:29" ht="12">
      <c r="A2028" s="180" t="str">
        <f t="shared" si="810"/>
        <v>LW2814070Podstawowy</v>
      </c>
      <c r="B2028" s="203" t="s">
        <v>1739</v>
      </c>
      <c r="C2028" s="168" t="s">
        <v>431</v>
      </c>
      <c r="D2028" s="204">
        <v>140</v>
      </c>
      <c r="E2028" s="182">
        <v>70</v>
      </c>
      <c r="F2028" s="219" t="s">
        <v>3616</v>
      </c>
      <c r="G2028" s="206" t="str">
        <f t="shared" si="811"/>
        <v>52,29</v>
      </c>
      <c r="H2028" s="206" t="str">
        <f t="shared" si="812"/>
        <v>52,29</v>
      </c>
      <c r="I2028" s="206">
        <f t="shared" si="813"/>
        <v>55.29</v>
      </c>
      <c r="J2028" s="219" t="s">
        <v>3685</v>
      </c>
      <c r="K2028" s="207" t="str">
        <f t="shared" si="814"/>
        <v>906,02</v>
      </c>
      <c r="L2028" s="208">
        <f t="shared" si="815"/>
        <v>907</v>
      </c>
      <c r="M2028" s="209">
        <v>1</v>
      </c>
      <c r="N2028" s="210">
        <v>60</v>
      </c>
      <c r="O2028" s="211">
        <f t="shared" si="816"/>
        <v>967</v>
      </c>
      <c r="P2028" s="212">
        <f t="shared" si="819"/>
        <v>967</v>
      </c>
      <c r="Q2028" s="180"/>
      <c r="R2028" s="180"/>
      <c r="S2028" s="184">
        <v>16</v>
      </c>
      <c r="T2028" s="184">
        <v>25</v>
      </c>
      <c r="U2028" s="184">
        <f t="shared" si="817"/>
        <v>124</v>
      </c>
      <c r="V2028" s="204">
        <f t="shared" si="818"/>
        <v>165</v>
      </c>
    </row>
    <row r="2029" spans="1:29" ht="12">
      <c r="A2029" s="180" t="str">
        <f t="shared" si="810"/>
        <v>LW2914070Podstawowy</v>
      </c>
      <c r="B2029" s="203" t="s">
        <v>1740</v>
      </c>
      <c r="C2029" s="168" t="s">
        <v>431</v>
      </c>
      <c r="D2029" s="204">
        <v>140</v>
      </c>
      <c r="E2029" s="182">
        <v>70</v>
      </c>
      <c r="F2029" s="219" t="s">
        <v>3617</v>
      </c>
      <c r="G2029" s="206" t="str">
        <f t="shared" si="811"/>
        <v>55,36</v>
      </c>
      <c r="H2029" s="206" t="str">
        <f t="shared" si="812"/>
        <v>55,36</v>
      </c>
      <c r="I2029" s="206">
        <f t="shared" si="813"/>
        <v>58.36</v>
      </c>
      <c r="J2029" s="219" t="s">
        <v>3686</v>
      </c>
      <c r="K2029" s="207" t="str">
        <f t="shared" si="814"/>
        <v>841,15</v>
      </c>
      <c r="L2029" s="208">
        <f t="shared" si="815"/>
        <v>842</v>
      </c>
      <c r="M2029" s="209">
        <v>1</v>
      </c>
      <c r="N2029" s="210">
        <v>60</v>
      </c>
      <c r="O2029" s="211">
        <f t="shared" si="816"/>
        <v>902</v>
      </c>
      <c r="P2029" s="212">
        <f t="shared" si="819"/>
        <v>902</v>
      </c>
      <c r="Q2029" s="180"/>
      <c r="R2029" s="180"/>
      <c r="S2029" s="184">
        <v>16</v>
      </c>
      <c r="T2029" s="184">
        <v>25</v>
      </c>
      <c r="U2029" s="184">
        <f t="shared" si="817"/>
        <v>124</v>
      </c>
      <c r="V2029" s="204">
        <f t="shared" si="818"/>
        <v>165</v>
      </c>
    </row>
    <row r="2030" spans="1:29" ht="12">
      <c r="A2030" s="180" t="str">
        <f t="shared" si="810"/>
        <v>LW3014070Podstawowy</v>
      </c>
      <c r="B2030" s="203" t="s">
        <v>1742</v>
      </c>
      <c r="C2030" s="168" t="s">
        <v>431</v>
      </c>
      <c r="D2030" s="204">
        <v>140</v>
      </c>
      <c r="E2030" s="182">
        <v>70</v>
      </c>
      <c r="F2030" s="219" t="s">
        <v>3618</v>
      </c>
      <c r="G2030" s="206" t="str">
        <f t="shared" si="811"/>
        <v>58,69</v>
      </c>
      <c r="H2030" s="206" t="str">
        <f t="shared" si="812"/>
        <v>58,69</v>
      </c>
      <c r="I2030" s="206">
        <f t="shared" si="813"/>
        <v>61.69</v>
      </c>
      <c r="J2030" s="219" t="s">
        <v>3687</v>
      </c>
      <c r="K2030" s="207" t="str">
        <f t="shared" si="814"/>
        <v>1024,98</v>
      </c>
      <c r="L2030" s="208">
        <f t="shared" si="815"/>
        <v>1025</v>
      </c>
      <c r="M2030" s="209">
        <v>1</v>
      </c>
      <c r="N2030" s="210">
        <v>60</v>
      </c>
      <c r="O2030" s="211">
        <f t="shared" si="816"/>
        <v>1085</v>
      </c>
      <c r="P2030" s="212">
        <f t="shared" si="819"/>
        <v>1085</v>
      </c>
      <c r="Q2030" s="180"/>
      <c r="R2030" s="180"/>
      <c r="S2030" s="184">
        <v>16</v>
      </c>
      <c r="T2030" s="184">
        <v>25</v>
      </c>
      <c r="U2030" s="184">
        <f t="shared" si="817"/>
        <v>124</v>
      </c>
      <c r="V2030" s="204">
        <f t="shared" si="818"/>
        <v>165</v>
      </c>
    </row>
    <row r="2031" spans="1:29" ht="12">
      <c r="A2031" s="180" t="str">
        <f t="shared" si="810"/>
        <v>LW3114070Podstawowy</v>
      </c>
      <c r="B2031" s="203" t="s">
        <v>1743</v>
      </c>
      <c r="C2031" s="168" t="s">
        <v>431</v>
      </c>
      <c r="D2031" s="204">
        <v>140</v>
      </c>
      <c r="E2031" s="182">
        <v>70</v>
      </c>
      <c r="F2031" s="219" t="s">
        <v>3619</v>
      </c>
      <c r="G2031" s="206" t="str">
        <f t="shared" si="811"/>
        <v>59,84</v>
      </c>
      <c r="H2031" s="206" t="str">
        <f t="shared" si="812"/>
        <v>59,84</v>
      </c>
      <c r="I2031" s="206">
        <f t="shared" si="813"/>
        <v>62.84</v>
      </c>
      <c r="J2031" s="219" t="s">
        <v>3688</v>
      </c>
      <c r="K2031" s="207" t="str">
        <f t="shared" si="814"/>
        <v>986,08</v>
      </c>
      <c r="L2031" s="208">
        <f t="shared" si="815"/>
        <v>987</v>
      </c>
      <c r="M2031" s="209">
        <v>1</v>
      </c>
      <c r="N2031" s="210">
        <v>60</v>
      </c>
      <c r="O2031" s="211">
        <f t="shared" si="816"/>
        <v>1047</v>
      </c>
      <c r="P2031" s="212">
        <f t="shared" si="819"/>
        <v>1047</v>
      </c>
      <c r="Q2031" s="180"/>
      <c r="R2031" s="180"/>
      <c r="S2031" s="184">
        <v>16</v>
      </c>
      <c r="T2031" s="184">
        <v>25</v>
      </c>
      <c r="U2031" s="184">
        <f t="shared" si="817"/>
        <v>124</v>
      </c>
      <c r="V2031" s="204">
        <f t="shared" si="818"/>
        <v>165</v>
      </c>
    </row>
    <row r="2032" spans="1:29" ht="12">
      <c r="A2032" s="180" t="str">
        <f t="shared" si="810"/>
        <v>LW3214070Podstawowy</v>
      </c>
      <c r="B2032" s="203" t="s">
        <v>1744</v>
      </c>
      <c r="C2032" s="168" t="s">
        <v>431</v>
      </c>
      <c r="D2032" s="204">
        <v>140</v>
      </c>
      <c r="E2032" s="182">
        <v>70</v>
      </c>
      <c r="F2032" s="219" t="s">
        <v>86</v>
      </c>
      <c r="G2032" s="206" t="str">
        <f t="shared" si="811"/>
        <v>63,17</v>
      </c>
      <c r="H2032" s="206" t="str">
        <f t="shared" si="812"/>
        <v>63,17</v>
      </c>
      <c r="I2032" s="206">
        <f t="shared" si="813"/>
        <v>66.17</v>
      </c>
      <c r="J2032" s="219" t="s">
        <v>3689</v>
      </c>
      <c r="K2032" s="207" t="str">
        <f t="shared" si="814"/>
        <v>1131,69</v>
      </c>
      <c r="L2032" s="208">
        <f t="shared" si="815"/>
        <v>1132</v>
      </c>
      <c r="M2032" s="209">
        <v>1</v>
      </c>
      <c r="N2032" s="210">
        <v>60</v>
      </c>
      <c r="O2032" s="211">
        <f t="shared" si="816"/>
        <v>1192</v>
      </c>
      <c r="P2032" s="212">
        <f t="shared" si="819"/>
        <v>1192</v>
      </c>
      <c r="Q2032" s="180"/>
      <c r="R2032" s="180"/>
      <c r="S2032" s="184">
        <v>16</v>
      </c>
      <c r="T2032" s="184">
        <v>25</v>
      </c>
      <c r="U2032" s="184">
        <f t="shared" si="817"/>
        <v>124</v>
      </c>
      <c r="V2032" s="204">
        <f t="shared" si="818"/>
        <v>165</v>
      </c>
    </row>
    <row r="2033" spans="1:22" ht="12">
      <c r="A2033" s="180" t="str">
        <f t="shared" si="810"/>
        <v>LW3314070Podstawowy</v>
      </c>
      <c r="B2033" s="203" t="s">
        <v>1745</v>
      </c>
      <c r="C2033" s="168" t="s">
        <v>431</v>
      </c>
      <c r="D2033" s="204">
        <v>140</v>
      </c>
      <c r="E2033" s="182">
        <v>70</v>
      </c>
      <c r="F2033" s="219" t="s">
        <v>3620</v>
      </c>
      <c r="G2033" s="206" t="str">
        <f t="shared" si="811"/>
        <v>64,87</v>
      </c>
      <c r="H2033" s="206" t="str">
        <f t="shared" si="812"/>
        <v>64,87</v>
      </c>
      <c r="I2033" s="206">
        <f t="shared" si="813"/>
        <v>67.87</v>
      </c>
      <c r="J2033" s="219" t="s">
        <v>3690</v>
      </c>
      <c r="K2033" s="207" t="str">
        <f t="shared" si="814"/>
        <v>968,55</v>
      </c>
      <c r="L2033" s="208">
        <f t="shared" si="815"/>
        <v>969</v>
      </c>
      <c r="M2033" s="209">
        <v>1</v>
      </c>
      <c r="N2033" s="210">
        <v>60</v>
      </c>
      <c r="O2033" s="211">
        <f t="shared" si="816"/>
        <v>1029</v>
      </c>
      <c r="P2033" s="212">
        <f t="shared" si="819"/>
        <v>1029</v>
      </c>
      <c r="Q2033" s="180"/>
      <c r="R2033" s="180"/>
      <c r="S2033" s="184">
        <v>16</v>
      </c>
      <c r="T2033" s="184">
        <v>25</v>
      </c>
      <c r="U2033" s="184">
        <f t="shared" si="817"/>
        <v>124</v>
      </c>
      <c r="V2033" s="204">
        <f t="shared" si="818"/>
        <v>165</v>
      </c>
    </row>
    <row r="2034" spans="1:22" ht="12">
      <c r="A2034" s="180" t="str">
        <f t="shared" si="810"/>
        <v>LW3414070Podstawowy</v>
      </c>
      <c r="B2034" s="203" t="s">
        <v>1746</v>
      </c>
      <c r="C2034" s="168" t="s">
        <v>431</v>
      </c>
      <c r="D2034" s="204">
        <v>140</v>
      </c>
      <c r="E2034" s="182">
        <v>70</v>
      </c>
      <c r="F2034" s="219" t="s">
        <v>3621</v>
      </c>
      <c r="G2034" s="206" t="str">
        <f t="shared" si="811"/>
        <v>63,59</v>
      </c>
      <c r="H2034" s="206" t="str">
        <f t="shared" si="812"/>
        <v>63,59</v>
      </c>
      <c r="I2034" s="206">
        <f t="shared" si="813"/>
        <v>66.59</v>
      </c>
      <c r="J2034" s="219" t="s">
        <v>3691</v>
      </c>
      <c r="K2034" s="207" t="str">
        <f t="shared" si="814"/>
        <v>1137,81</v>
      </c>
      <c r="L2034" s="208">
        <f t="shared" si="815"/>
        <v>1138</v>
      </c>
      <c r="M2034" s="209">
        <v>1</v>
      </c>
      <c r="N2034" s="210">
        <v>60</v>
      </c>
      <c r="O2034" s="211">
        <f t="shared" si="816"/>
        <v>1198</v>
      </c>
      <c r="P2034" s="212">
        <f t="shared" si="819"/>
        <v>1198</v>
      </c>
      <c r="Q2034" s="180"/>
      <c r="R2034" s="180"/>
      <c r="S2034" s="184">
        <v>16</v>
      </c>
      <c r="T2034" s="184">
        <v>25</v>
      </c>
      <c r="U2034" s="184">
        <f t="shared" si="817"/>
        <v>124</v>
      </c>
      <c r="V2034" s="204">
        <f t="shared" si="818"/>
        <v>165</v>
      </c>
    </row>
    <row r="2035" spans="1:22" ht="12">
      <c r="A2035" s="180" t="str">
        <f t="shared" si="810"/>
        <v>LW3514070Podstawowy</v>
      </c>
      <c r="B2035" s="203" t="s">
        <v>1747</v>
      </c>
      <c r="C2035" s="168" t="s">
        <v>431</v>
      </c>
      <c r="D2035" s="204">
        <v>140</v>
      </c>
      <c r="E2035" s="182">
        <v>70</v>
      </c>
      <c r="F2035" s="219" t="s">
        <v>44</v>
      </c>
      <c r="G2035" s="206" t="str">
        <f t="shared" si="811"/>
        <v>55,37</v>
      </c>
      <c r="H2035" s="206" t="str">
        <f t="shared" si="812"/>
        <v>55,37</v>
      </c>
      <c r="I2035" s="206">
        <f t="shared" si="813"/>
        <v>58.37</v>
      </c>
      <c r="J2035" s="219" t="s">
        <v>3692</v>
      </c>
      <c r="K2035" s="207" t="str">
        <f t="shared" si="814"/>
        <v>771,39</v>
      </c>
      <c r="L2035" s="208">
        <f t="shared" si="815"/>
        <v>772</v>
      </c>
      <c r="M2035" s="209">
        <v>1</v>
      </c>
      <c r="N2035" s="210">
        <v>60</v>
      </c>
      <c r="O2035" s="211">
        <f t="shared" si="816"/>
        <v>832</v>
      </c>
      <c r="P2035" s="212">
        <f t="shared" si="819"/>
        <v>832</v>
      </c>
      <c r="Q2035" s="180"/>
      <c r="R2035" s="180"/>
      <c r="S2035" s="184">
        <v>16</v>
      </c>
      <c r="T2035" s="184">
        <v>25</v>
      </c>
      <c r="U2035" s="184">
        <f t="shared" si="817"/>
        <v>124</v>
      </c>
      <c r="V2035" s="204">
        <f t="shared" si="818"/>
        <v>165</v>
      </c>
    </row>
    <row r="2036" spans="1:22" ht="12">
      <c r="A2036" s="180" t="str">
        <f t="shared" si="810"/>
        <v>LW3614070Podstawowy</v>
      </c>
      <c r="B2036" s="203" t="s">
        <v>1748</v>
      </c>
      <c r="C2036" s="168" t="s">
        <v>431</v>
      </c>
      <c r="D2036" s="204">
        <v>140</v>
      </c>
      <c r="E2036" s="182">
        <v>70</v>
      </c>
      <c r="F2036" s="219" t="s">
        <v>3622</v>
      </c>
      <c r="G2036" s="206" t="str">
        <f t="shared" si="811"/>
        <v>58,7</v>
      </c>
      <c r="H2036" s="206" t="str">
        <f t="shared" si="812"/>
        <v>58,7</v>
      </c>
      <c r="I2036" s="206">
        <f t="shared" si="813"/>
        <v>61.7</v>
      </c>
      <c r="J2036" s="219" t="s">
        <v>3693</v>
      </c>
      <c r="K2036" s="207" t="str">
        <f t="shared" si="814"/>
        <v>917,01</v>
      </c>
      <c r="L2036" s="208">
        <f t="shared" si="815"/>
        <v>918</v>
      </c>
      <c r="M2036" s="209">
        <v>1</v>
      </c>
      <c r="N2036" s="210">
        <v>60</v>
      </c>
      <c r="O2036" s="211">
        <f t="shared" si="816"/>
        <v>978</v>
      </c>
      <c r="P2036" s="212">
        <f t="shared" si="819"/>
        <v>978</v>
      </c>
      <c r="Q2036" s="180"/>
      <c r="R2036" s="180"/>
      <c r="S2036" s="184">
        <v>16</v>
      </c>
      <c r="T2036" s="184">
        <v>25</v>
      </c>
      <c r="U2036" s="184">
        <f t="shared" si="817"/>
        <v>124</v>
      </c>
      <c r="V2036" s="204">
        <f t="shared" si="818"/>
        <v>165</v>
      </c>
    </row>
    <row r="2037" spans="1:22" ht="12">
      <c r="A2037" s="180" t="str">
        <f t="shared" si="810"/>
        <v>LW3714070Podstawowy</v>
      </c>
      <c r="B2037" s="203" t="s">
        <v>1907</v>
      </c>
      <c r="C2037" s="168" t="s">
        <v>431</v>
      </c>
      <c r="D2037" s="204">
        <v>140</v>
      </c>
      <c r="E2037" s="182">
        <v>70</v>
      </c>
      <c r="F2037" s="219" t="s">
        <v>3623</v>
      </c>
      <c r="G2037" s="206" t="str">
        <f t="shared" si="811"/>
        <v>55,64</v>
      </c>
      <c r="H2037" s="206" t="str">
        <f t="shared" si="812"/>
        <v>55,64</v>
      </c>
      <c r="I2037" s="206">
        <f t="shared" si="813"/>
        <v>58.64</v>
      </c>
      <c r="J2037" s="219" t="s">
        <v>3694</v>
      </c>
      <c r="K2037" s="207" t="str">
        <f t="shared" si="814"/>
        <v>708,84</v>
      </c>
      <c r="L2037" s="208">
        <f t="shared" si="815"/>
        <v>709</v>
      </c>
      <c r="M2037" s="209">
        <v>1</v>
      </c>
      <c r="N2037" s="210">
        <v>60</v>
      </c>
      <c r="O2037" s="211">
        <f t="shared" si="816"/>
        <v>769</v>
      </c>
      <c r="P2037" s="212">
        <f t="shared" si="819"/>
        <v>769</v>
      </c>
      <c r="Q2037" s="180"/>
      <c r="R2037" s="180"/>
      <c r="S2037" s="184">
        <v>16</v>
      </c>
      <c r="T2037" s="184">
        <v>25</v>
      </c>
      <c r="U2037" s="184">
        <f t="shared" si="817"/>
        <v>124</v>
      </c>
      <c r="V2037" s="204">
        <f t="shared" si="818"/>
        <v>165</v>
      </c>
    </row>
    <row r="2038" spans="1:22" ht="12">
      <c r="A2038" s="180" t="str">
        <f t="shared" si="810"/>
        <v>LW3814070Podstawowy</v>
      </c>
      <c r="B2038" s="203" t="s">
        <v>1978</v>
      </c>
      <c r="C2038" s="168" t="s">
        <v>431</v>
      </c>
      <c r="D2038" s="204">
        <v>140</v>
      </c>
      <c r="E2038" s="182">
        <v>70</v>
      </c>
      <c r="F2038" s="219" t="s">
        <v>3624</v>
      </c>
      <c r="G2038" s="206" t="str">
        <f t="shared" si="811"/>
        <v>56,13</v>
      </c>
      <c r="H2038" s="206" t="str">
        <f t="shared" si="812"/>
        <v>56,13</v>
      </c>
      <c r="I2038" s="206">
        <f t="shared" si="813"/>
        <v>59.13</v>
      </c>
      <c r="J2038" s="219" t="s">
        <v>3695</v>
      </c>
      <c r="K2038" s="207" t="str">
        <f t="shared" si="814"/>
        <v>840,57</v>
      </c>
      <c r="L2038" s="208">
        <f t="shared" si="815"/>
        <v>841</v>
      </c>
      <c r="M2038" s="209">
        <v>1</v>
      </c>
      <c r="N2038" s="210">
        <v>60</v>
      </c>
      <c r="O2038" s="211">
        <f t="shared" si="816"/>
        <v>901</v>
      </c>
      <c r="P2038" s="212">
        <f t="shared" si="819"/>
        <v>901</v>
      </c>
      <c r="Q2038" s="180"/>
      <c r="R2038" s="180"/>
      <c r="S2038" s="184">
        <v>16</v>
      </c>
      <c r="T2038" s="184">
        <v>25</v>
      </c>
      <c r="U2038" s="184">
        <f t="shared" si="817"/>
        <v>124</v>
      </c>
      <c r="V2038" s="204">
        <f t="shared" si="818"/>
        <v>165</v>
      </c>
    </row>
    <row r="2039" spans="1:22" ht="12">
      <c r="A2039" s="221" t="str">
        <f t="shared" ref="A2039:A2075" si="820">CONCATENATE(B2039,D2039,E2039,C2039)</f>
        <v>LW duble 1 14070Kolor</v>
      </c>
      <c r="B2039" s="203" t="s">
        <v>90</v>
      </c>
      <c r="C2039" s="168" t="s">
        <v>2</v>
      </c>
      <c r="D2039" s="204">
        <v>140</v>
      </c>
      <c r="E2039" s="182">
        <v>70</v>
      </c>
      <c r="F2039" s="219" t="s">
        <v>3601</v>
      </c>
      <c r="G2039" s="206" t="str">
        <f>LEFT(F2039,FIND("kg",F2039)-2)</f>
        <v>57,99</v>
      </c>
      <c r="H2039" s="206" t="str">
        <f t="shared" ref="H2039:H2075" si="821">MID(G2039,1,5)</f>
        <v>57,99</v>
      </c>
      <c r="I2039" s="206">
        <f t="shared" ref="I2039:I2075" si="822">H2039+3</f>
        <v>60.99</v>
      </c>
      <c r="J2039" s="219" t="s">
        <v>3625</v>
      </c>
      <c r="K2039" s="207" t="str">
        <f t="shared" ref="K2039:K2048" si="823">LEFT(J2039,FIND("zł",J2039)-2)</f>
        <v>921,61</v>
      </c>
      <c r="L2039" s="214">
        <f t="shared" ref="L2039:L2054" si="824">ROUNDUP(K2039,0)</f>
        <v>922</v>
      </c>
      <c r="M2039" s="209">
        <v>1</v>
      </c>
      <c r="N2039" s="210">
        <v>60</v>
      </c>
      <c r="O2039" s="211">
        <f t="shared" ref="O2039:O2075" si="825">L2039*M2039+N2039</f>
        <v>982</v>
      </c>
      <c r="P2039" s="212">
        <f t="shared" ref="P2039:P2075" si="826">INT(O2039)</f>
        <v>982</v>
      </c>
      <c r="Q2039" s="180"/>
      <c r="R2039" s="180"/>
      <c r="S2039" s="184">
        <v>16</v>
      </c>
      <c r="T2039" s="184">
        <v>25</v>
      </c>
      <c r="U2039" s="184">
        <f t="shared" ref="U2039:U2075" si="827">IF(I2039&lt;=$AA$6,$AB$5,IF(I2039&lt;=$AA$16,$AB$7,IF(I2039&lt;=$AA$18,$AB$17,IF(I2039&lt;=$AA$20,AB$19,$AB$21))))</f>
        <v>124</v>
      </c>
      <c r="V2039" s="204">
        <f>SUM(S2039:U2039)</f>
        <v>165</v>
      </c>
    </row>
    <row r="2040" spans="1:22" ht="12">
      <c r="A2040" s="180" t="str">
        <f t="shared" si="820"/>
        <v>LW duble 2 14070Kolor</v>
      </c>
      <c r="B2040" s="203" t="s">
        <v>91</v>
      </c>
      <c r="C2040" s="168" t="s">
        <v>2</v>
      </c>
      <c r="D2040" s="204">
        <v>140</v>
      </c>
      <c r="E2040" s="182">
        <v>70</v>
      </c>
      <c r="F2040" s="219" t="s">
        <v>1780</v>
      </c>
      <c r="G2040" s="206" t="str">
        <f t="shared" ref="G2040:G2075" si="828">LEFT(F2040,FIND("kg",F2040)-2)</f>
        <v>51,87</v>
      </c>
      <c r="H2040" s="206" t="str">
        <f t="shared" si="821"/>
        <v>51,87</v>
      </c>
      <c r="I2040" s="206">
        <f t="shared" si="822"/>
        <v>54.87</v>
      </c>
      <c r="J2040" s="219" t="s">
        <v>3626</v>
      </c>
      <c r="K2040" s="207" t="str">
        <f t="shared" si="823"/>
        <v>983,84</v>
      </c>
      <c r="L2040" s="214">
        <f t="shared" si="824"/>
        <v>984</v>
      </c>
      <c r="M2040" s="209">
        <v>1</v>
      </c>
      <c r="N2040" s="210">
        <v>60</v>
      </c>
      <c r="O2040" s="211">
        <f t="shared" si="825"/>
        <v>1044</v>
      </c>
      <c r="P2040" s="212">
        <f t="shared" si="826"/>
        <v>1044</v>
      </c>
      <c r="Q2040" s="180"/>
      <c r="R2040" s="180"/>
      <c r="S2040" s="184">
        <v>16</v>
      </c>
      <c r="T2040" s="184">
        <v>25</v>
      </c>
      <c r="U2040" s="184">
        <f t="shared" si="827"/>
        <v>124</v>
      </c>
      <c r="V2040" s="204">
        <f t="shared" ref="V2040:V2075" si="829">SUM(S2040:U2040)</f>
        <v>165</v>
      </c>
    </row>
    <row r="2041" spans="1:22" ht="12">
      <c r="A2041" s="180" t="str">
        <f t="shared" si="820"/>
        <v>LW duble 3 14070Kolor</v>
      </c>
      <c r="B2041" s="203" t="s">
        <v>92</v>
      </c>
      <c r="C2041" s="168" t="s">
        <v>2</v>
      </c>
      <c r="D2041" s="204">
        <v>140</v>
      </c>
      <c r="E2041" s="182">
        <v>70</v>
      </c>
      <c r="F2041" s="219" t="s">
        <v>65</v>
      </c>
      <c r="G2041" s="206" t="str">
        <f t="shared" si="828"/>
        <v>62,99</v>
      </c>
      <c r="H2041" s="206" t="str">
        <f t="shared" si="821"/>
        <v>62,99</v>
      </c>
      <c r="I2041" s="206">
        <f t="shared" si="822"/>
        <v>65.990000000000009</v>
      </c>
      <c r="J2041" s="219" t="s">
        <v>3627</v>
      </c>
      <c r="K2041" s="207" t="str">
        <f t="shared" si="823"/>
        <v>1251,59</v>
      </c>
      <c r="L2041" s="214">
        <f t="shared" si="824"/>
        <v>1252</v>
      </c>
      <c r="M2041" s="209">
        <v>1</v>
      </c>
      <c r="N2041" s="210">
        <v>60</v>
      </c>
      <c r="O2041" s="211">
        <f t="shared" si="825"/>
        <v>1312</v>
      </c>
      <c r="P2041" s="212">
        <f t="shared" si="826"/>
        <v>1312</v>
      </c>
      <c r="Q2041" s="180"/>
      <c r="R2041" s="180"/>
      <c r="S2041" s="184">
        <v>16</v>
      </c>
      <c r="T2041" s="184">
        <v>25</v>
      </c>
      <c r="U2041" s="184">
        <f t="shared" si="827"/>
        <v>124</v>
      </c>
      <c r="V2041" s="204">
        <f t="shared" si="829"/>
        <v>165</v>
      </c>
    </row>
    <row r="2042" spans="1:22" ht="12">
      <c r="A2042" s="180" t="str">
        <f t="shared" si="820"/>
        <v>LW1 14070Kolor</v>
      </c>
      <c r="B2042" s="203" t="s">
        <v>93</v>
      </c>
      <c r="C2042" s="168" t="s">
        <v>2</v>
      </c>
      <c r="D2042" s="204">
        <v>140</v>
      </c>
      <c r="E2042" s="182">
        <v>70</v>
      </c>
      <c r="F2042" s="219" t="s">
        <v>7</v>
      </c>
      <c r="G2042" s="206" t="str">
        <f t="shared" si="828"/>
        <v>42,1</v>
      </c>
      <c r="H2042" s="206" t="str">
        <f t="shared" si="821"/>
        <v>42,1</v>
      </c>
      <c r="I2042" s="206">
        <f t="shared" si="822"/>
        <v>45.1</v>
      </c>
      <c r="J2042" s="219" t="s">
        <v>3628</v>
      </c>
      <c r="K2042" s="207" t="str">
        <f t="shared" si="823"/>
        <v>612,28</v>
      </c>
      <c r="L2042" s="214">
        <f t="shared" si="824"/>
        <v>613</v>
      </c>
      <c r="M2042" s="209">
        <v>1</v>
      </c>
      <c r="N2042" s="210">
        <v>60</v>
      </c>
      <c r="O2042" s="211">
        <f t="shared" si="825"/>
        <v>673</v>
      </c>
      <c r="P2042" s="212">
        <f t="shared" si="826"/>
        <v>673</v>
      </c>
      <c r="Q2042" s="180"/>
      <c r="R2042" s="180"/>
      <c r="S2042" s="184">
        <v>16</v>
      </c>
      <c r="T2042" s="184">
        <v>25</v>
      </c>
      <c r="U2042" s="184">
        <f t="shared" si="827"/>
        <v>79</v>
      </c>
      <c r="V2042" s="204">
        <f t="shared" si="829"/>
        <v>120</v>
      </c>
    </row>
    <row r="2043" spans="1:22" ht="13.5" customHeight="1">
      <c r="A2043" s="180" t="str">
        <f t="shared" si="820"/>
        <v>LW2 14070Kolor</v>
      </c>
      <c r="B2043" s="203" t="s">
        <v>104</v>
      </c>
      <c r="C2043" s="168" t="s">
        <v>2</v>
      </c>
      <c r="D2043" s="204">
        <v>140</v>
      </c>
      <c r="E2043" s="182">
        <v>70</v>
      </c>
      <c r="F2043" s="219" t="s">
        <v>2558</v>
      </c>
      <c r="G2043" s="206" t="str">
        <f t="shared" si="828"/>
        <v>43,68</v>
      </c>
      <c r="H2043" s="206" t="str">
        <f t="shared" si="821"/>
        <v>43,68</v>
      </c>
      <c r="I2043" s="206">
        <f t="shared" si="822"/>
        <v>46.68</v>
      </c>
      <c r="J2043" s="219" t="s">
        <v>3629</v>
      </c>
      <c r="K2043" s="207" t="str">
        <f t="shared" si="823"/>
        <v>665,31</v>
      </c>
      <c r="L2043" s="214">
        <f t="shared" si="824"/>
        <v>666</v>
      </c>
      <c r="M2043" s="209">
        <v>1</v>
      </c>
      <c r="N2043" s="210">
        <v>60</v>
      </c>
      <c r="O2043" s="211">
        <f t="shared" si="825"/>
        <v>726</v>
      </c>
      <c r="P2043" s="212">
        <f t="shared" si="826"/>
        <v>726</v>
      </c>
      <c r="Q2043" s="180"/>
      <c r="R2043" s="180"/>
      <c r="S2043" s="184">
        <v>16</v>
      </c>
      <c r="T2043" s="184">
        <v>25</v>
      </c>
      <c r="U2043" s="184">
        <f t="shared" si="827"/>
        <v>79</v>
      </c>
      <c r="V2043" s="204">
        <f t="shared" si="829"/>
        <v>120</v>
      </c>
    </row>
    <row r="2044" spans="1:22" ht="13.5" customHeight="1">
      <c r="A2044" s="180" t="str">
        <f t="shared" si="820"/>
        <v>LW3 14070Kolor</v>
      </c>
      <c r="B2044" s="203" t="s">
        <v>106</v>
      </c>
      <c r="C2044" s="168" t="s">
        <v>2</v>
      </c>
      <c r="D2044" s="204">
        <v>140</v>
      </c>
      <c r="E2044" s="182">
        <v>70</v>
      </c>
      <c r="F2044" s="219" t="s">
        <v>3602</v>
      </c>
      <c r="G2044" s="206" t="str">
        <f t="shared" si="828"/>
        <v>45,41</v>
      </c>
      <c r="H2044" s="206" t="str">
        <f t="shared" si="821"/>
        <v>45,41</v>
      </c>
      <c r="I2044" s="206">
        <f t="shared" si="822"/>
        <v>48.41</v>
      </c>
      <c r="J2044" s="219" t="s">
        <v>3630</v>
      </c>
      <c r="K2044" s="207" t="str">
        <f t="shared" si="823"/>
        <v>690,31</v>
      </c>
      <c r="L2044" s="214">
        <f t="shared" si="824"/>
        <v>691</v>
      </c>
      <c r="M2044" s="209">
        <v>1</v>
      </c>
      <c r="N2044" s="210">
        <v>60</v>
      </c>
      <c r="O2044" s="211">
        <f t="shared" si="825"/>
        <v>751</v>
      </c>
      <c r="P2044" s="212">
        <f t="shared" si="826"/>
        <v>751</v>
      </c>
      <c r="Q2044" s="180"/>
      <c r="R2044" s="180"/>
      <c r="S2044" s="184">
        <v>16</v>
      </c>
      <c r="T2044" s="184">
        <v>25</v>
      </c>
      <c r="U2044" s="184">
        <f t="shared" si="827"/>
        <v>79</v>
      </c>
      <c r="V2044" s="204">
        <f t="shared" si="829"/>
        <v>120</v>
      </c>
    </row>
    <row r="2045" spans="1:22" ht="13.5" customHeight="1">
      <c r="A2045" s="180" t="str">
        <f t="shared" si="820"/>
        <v>LW4 14070Kolor</v>
      </c>
      <c r="B2045" s="203" t="s">
        <v>107</v>
      </c>
      <c r="C2045" s="168" t="s">
        <v>2</v>
      </c>
      <c r="D2045" s="204">
        <v>140</v>
      </c>
      <c r="E2045" s="182">
        <v>70</v>
      </c>
      <c r="F2045" s="219" t="s">
        <v>72</v>
      </c>
      <c r="G2045" s="206" t="str">
        <f t="shared" si="828"/>
        <v>50,06</v>
      </c>
      <c r="H2045" s="206" t="str">
        <f t="shared" si="821"/>
        <v>50,06</v>
      </c>
      <c r="I2045" s="206">
        <f t="shared" si="822"/>
        <v>53.06</v>
      </c>
      <c r="J2045" s="219" t="s">
        <v>3631</v>
      </c>
      <c r="K2045" s="207" t="str">
        <f t="shared" si="823"/>
        <v>782,55</v>
      </c>
      <c r="L2045" s="214">
        <f t="shared" si="824"/>
        <v>783</v>
      </c>
      <c r="M2045" s="209">
        <v>1</v>
      </c>
      <c r="N2045" s="210">
        <v>60</v>
      </c>
      <c r="O2045" s="211">
        <f t="shared" si="825"/>
        <v>843</v>
      </c>
      <c r="P2045" s="212">
        <f t="shared" si="826"/>
        <v>843</v>
      </c>
      <c r="Q2045" s="180"/>
      <c r="R2045" s="180"/>
      <c r="S2045" s="184">
        <v>16</v>
      </c>
      <c r="T2045" s="184">
        <v>25</v>
      </c>
      <c r="U2045" s="184">
        <f t="shared" si="827"/>
        <v>124</v>
      </c>
      <c r="V2045" s="204">
        <f t="shared" si="829"/>
        <v>165</v>
      </c>
    </row>
    <row r="2046" spans="1:22" ht="12">
      <c r="A2046" s="180" t="str">
        <f t="shared" si="820"/>
        <v>LW5 14070Kolor</v>
      </c>
      <c r="B2046" s="203" t="s">
        <v>108</v>
      </c>
      <c r="C2046" s="168" t="s">
        <v>2</v>
      </c>
      <c r="D2046" s="204">
        <v>140</v>
      </c>
      <c r="E2046" s="182">
        <v>70</v>
      </c>
      <c r="F2046" s="219" t="s">
        <v>3603</v>
      </c>
      <c r="G2046" s="206" t="str">
        <f t="shared" si="828"/>
        <v>50,32</v>
      </c>
      <c r="H2046" s="206" t="str">
        <f t="shared" si="821"/>
        <v>50,32</v>
      </c>
      <c r="I2046" s="206">
        <f t="shared" si="822"/>
        <v>53.32</v>
      </c>
      <c r="J2046" s="219" t="s">
        <v>3632</v>
      </c>
      <c r="K2046" s="207" t="str">
        <f t="shared" si="823"/>
        <v>811,69</v>
      </c>
      <c r="L2046" s="214">
        <f t="shared" si="824"/>
        <v>812</v>
      </c>
      <c r="M2046" s="209">
        <v>1</v>
      </c>
      <c r="N2046" s="210">
        <v>60</v>
      </c>
      <c r="O2046" s="211">
        <f t="shared" si="825"/>
        <v>872</v>
      </c>
      <c r="P2046" s="212">
        <f t="shared" si="826"/>
        <v>872</v>
      </c>
      <c r="Q2046" s="180"/>
      <c r="R2046" s="180"/>
      <c r="S2046" s="184">
        <v>16</v>
      </c>
      <c r="T2046" s="184">
        <v>25</v>
      </c>
      <c r="U2046" s="184">
        <f t="shared" si="827"/>
        <v>124</v>
      </c>
      <c r="V2046" s="204">
        <f t="shared" si="829"/>
        <v>165</v>
      </c>
    </row>
    <row r="2047" spans="1:22" ht="12">
      <c r="A2047" s="180" t="str">
        <f t="shared" si="820"/>
        <v>LW6 14070Kolor</v>
      </c>
      <c r="B2047" s="203" t="s">
        <v>109</v>
      </c>
      <c r="C2047" s="168" t="s">
        <v>2</v>
      </c>
      <c r="D2047" s="204">
        <v>140</v>
      </c>
      <c r="E2047" s="182">
        <v>70</v>
      </c>
      <c r="F2047" s="219" t="s">
        <v>2246</v>
      </c>
      <c r="G2047" s="206" t="str">
        <f t="shared" si="828"/>
        <v>53,5</v>
      </c>
      <c r="H2047" s="206" t="str">
        <f t="shared" si="821"/>
        <v>53,5</v>
      </c>
      <c r="I2047" s="206">
        <f t="shared" si="822"/>
        <v>56.5</v>
      </c>
      <c r="J2047" s="219" t="s">
        <v>3633</v>
      </c>
      <c r="K2047" s="207" t="str">
        <f t="shared" si="823"/>
        <v>883,38</v>
      </c>
      <c r="L2047" s="214">
        <f t="shared" si="824"/>
        <v>884</v>
      </c>
      <c r="M2047" s="209">
        <v>1</v>
      </c>
      <c r="N2047" s="210">
        <v>60</v>
      </c>
      <c r="O2047" s="211">
        <f t="shared" si="825"/>
        <v>944</v>
      </c>
      <c r="P2047" s="212">
        <f t="shared" si="826"/>
        <v>944</v>
      </c>
      <c r="Q2047" s="180"/>
      <c r="R2047" s="180"/>
      <c r="S2047" s="184">
        <v>16</v>
      </c>
      <c r="T2047" s="184">
        <v>25</v>
      </c>
      <c r="U2047" s="184">
        <f t="shared" si="827"/>
        <v>124</v>
      </c>
      <c r="V2047" s="204">
        <f t="shared" si="829"/>
        <v>165</v>
      </c>
    </row>
    <row r="2048" spans="1:22" ht="12">
      <c r="A2048" s="180" t="str">
        <f t="shared" si="820"/>
        <v>LW7 14070Kolor</v>
      </c>
      <c r="B2048" s="203" t="s">
        <v>110</v>
      </c>
      <c r="C2048" s="168" t="s">
        <v>2</v>
      </c>
      <c r="D2048" s="204">
        <v>140</v>
      </c>
      <c r="E2048" s="182">
        <v>70</v>
      </c>
      <c r="F2048" s="219" t="s">
        <v>3604</v>
      </c>
      <c r="G2048" s="206" t="str">
        <f t="shared" si="828"/>
        <v>48,54</v>
      </c>
      <c r="H2048" s="206" t="str">
        <f t="shared" si="821"/>
        <v>48,54</v>
      </c>
      <c r="I2048" s="206">
        <f t="shared" si="822"/>
        <v>51.54</v>
      </c>
      <c r="J2048" s="219" t="s">
        <v>3634</v>
      </c>
      <c r="K2048" s="207" t="str">
        <f t="shared" si="823"/>
        <v>772,14</v>
      </c>
      <c r="L2048" s="214">
        <f t="shared" si="824"/>
        <v>773</v>
      </c>
      <c r="M2048" s="209">
        <v>1</v>
      </c>
      <c r="N2048" s="210">
        <v>60</v>
      </c>
      <c r="O2048" s="211">
        <f t="shared" si="825"/>
        <v>833</v>
      </c>
      <c r="P2048" s="212">
        <f t="shared" si="826"/>
        <v>833</v>
      </c>
      <c r="Q2048" s="180"/>
      <c r="R2048" s="180"/>
      <c r="S2048" s="184">
        <v>16</v>
      </c>
      <c r="T2048" s="184">
        <v>25</v>
      </c>
      <c r="U2048" s="184">
        <f t="shared" si="827"/>
        <v>124</v>
      </c>
      <c r="V2048" s="204">
        <f t="shared" si="829"/>
        <v>165</v>
      </c>
    </row>
    <row r="2049" spans="1:22" ht="12">
      <c r="A2049" s="180" t="str">
        <f t="shared" si="820"/>
        <v>LW8 14070Kolor</v>
      </c>
      <c r="B2049" s="203" t="s">
        <v>111</v>
      </c>
      <c r="C2049" s="168" t="s">
        <v>2</v>
      </c>
      <c r="D2049" s="204">
        <v>140</v>
      </c>
      <c r="E2049" s="182">
        <v>70</v>
      </c>
      <c r="F2049" s="219" t="s">
        <v>3605</v>
      </c>
      <c r="G2049" s="206" t="str">
        <f t="shared" si="828"/>
        <v>51,73</v>
      </c>
      <c r="H2049" s="206" t="str">
        <f t="shared" si="821"/>
        <v>51,73</v>
      </c>
      <c r="I2049" s="206">
        <f t="shared" si="822"/>
        <v>54.73</v>
      </c>
      <c r="J2049" s="219" t="s">
        <v>3635</v>
      </c>
      <c r="K2049" s="207" t="str">
        <f>LEFT(J2049,FIND("zł",J2049)-2)</f>
        <v>843,90</v>
      </c>
      <c r="L2049" s="214">
        <f t="shared" si="824"/>
        <v>844</v>
      </c>
      <c r="M2049" s="209">
        <v>1</v>
      </c>
      <c r="N2049" s="210">
        <v>60</v>
      </c>
      <c r="O2049" s="211">
        <f t="shared" si="825"/>
        <v>904</v>
      </c>
      <c r="P2049" s="212">
        <f t="shared" si="826"/>
        <v>904</v>
      </c>
      <c r="Q2049" s="180"/>
      <c r="R2049" s="180"/>
      <c r="S2049" s="184">
        <v>16</v>
      </c>
      <c r="T2049" s="184">
        <v>25</v>
      </c>
      <c r="U2049" s="184">
        <f t="shared" si="827"/>
        <v>124</v>
      </c>
      <c r="V2049" s="204">
        <f t="shared" si="829"/>
        <v>165</v>
      </c>
    </row>
    <row r="2050" spans="1:22" ht="12">
      <c r="A2050" s="180" t="str">
        <f t="shared" si="820"/>
        <v>LW9 14070Kolor</v>
      </c>
      <c r="B2050" s="203" t="s">
        <v>112</v>
      </c>
      <c r="C2050" s="168" t="s">
        <v>2</v>
      </c>
      <c r="D2050" s="204">
        <v>140</v>
      </c>
      <c r="E2050" s="182">
        <v>70</v>
      </c>
      <c r="F2050" s="219" t="s">
        <v>3517</v>
      </c>
      <c r="G2050" s="206" t="str">
        <f t="shared" si="828"/>
        <v>50,56</v>
      </c>
      <c r="H2050" s="206" t="str">
        <f t="shared" si="821"/>
        <v>50,56</v>
      </c>
      <c r="I2050" s="206">
        <f t="shared" si="822"/>
        <v>53.56</v>
      </c>
      <c r="J2050" s="219" t="s">
        <v>3636</v>
      </c>
      <c r="K2050" s="207" t="str">
        <f t="shared" ref="K2050:K2054" si="830">LEFT(J2050,FIND("zł",J2050)-2)</f>
        <v>881,73</v>
      </c>
      <c r="L2050" s="214">
        <f t="shared" si="824"/>
        <v>882</v>
      </c>
      <c r="M2050" s="209">
        <v>1</v>
      </c>
      <c r="N2050" s="210">
        <v>60</v>
      </c>
      <c r="O2050" s="211">
        <f t="shared" si="825"/>
        <v>942</v>
      </c>
      <c r="P2050" s="212">
        <f t="shared" si="826"/>
        <v>942</v>
      </c>
      <c r="Q2050" s="180"/>
      <c r="R2050" s="180"/>
      <c r="S2050" s="184">
        <v>16</v>
      </c>
      <c r="T2050" s="184">
        <v>25</v>
      </c>
      <c r="U2050" s="184">
        <f t="shared" si="827"/>
        <v>124</v>
      </c>
      <c r="V2050" s="204">
        <f t="shared" si="829"/>
        <v>165</v>
      </c>
    </row>
    <row r="2051" spans="1:22" ht="12">
      <c r="A2051" s="180" t="str">
        <f t="shared" si="820"/>
        <v>LW10 14070Kolor</v>
      </c>
      <c r="B2051" s="203" t="s">
        <v>94</v>
      </c>
      <c r="C2051" s="168" t="s">
        <v>2</v>
      </c>
      <c r="D2051" s="204">
        <v>140</v>
      </c>
      <c r="E2051" s="182">
        <v>70</v>
      </c>
      <c r="F2051" s="219" t="s">
        <v>3369</v>
      </c>
      <c r="G2051" s="206" t="str">
        <f t="shared" si="828"/>
        <v>53,74</v>
      </c>
      <c r="H2051" s="206" t="str">
        <f t="shared" si="821"/>
        <v>53,74</v>
      </c>
      <c r="I2051" s="206">
        <f t="shared" si="822"/>
        <v>56.74</v>
      </c>
      <c r="J2051" s="219" t="s">
        <v>3637</v>
      </c>
      <c r="K2051" s="207" t="str">
        <f t="shared" si="830"/>
        <v>953,42</v>
      </c>
      <c r="L2051" s="214">
        <f t="shared" si="824"/>
        <v>954</v>
      </c>
      <c r="M2051" s="209">
        <v>1</v>
      </c>
      <c r="N2051" s="210">
        <v>60</v>
      </c>
      <c r="O2051" s="211">
        <f t="shared" si="825"/>
        <v>1014</v>
      </c>
      <c r="P2051" s="212">
        <f t="shared" si="826"/>
        <v>1014</v>
      </c>
      <c r="Q2051" s="180"/>
      <c r="R2051" s="180"/>
      <c r="S2051" s="184">
        <v>16</v>
      </c>
      <c r="T2051" s="184">
        <v>25</v>
      </c>
      <c r="U2051" s="184">
        <f t="shared" si="827"/>
        <v>124</v>
      </c>
      <c r="V2051" s="204">
        <f t="shared" si="829"/>
        <v>165</v>
      </c>
    </row>
    <row r="2052" spans="1:22" ht="12">
      <c r="A2052" s="180" t="str">
        <f t="shared" si="820"/>
        <v>LW11 14070Kolor</v>
      </c>
      <c r="B2052" s="203" t="s">
        <v>95</v>
      </c>
      <c r="C2052" s="168" t="s">
        <v>2</v>
      </c>
      <c r="D2052" s="204">
        <v>140</v>
      </c>
      <c r="E2052" s="182">
        <v>70</v>
      </c>
      <c r="F2052" s="219" t="s">
        <v>3606</v>
      </c>
      <c r="G2052" s="206" t="str">
        <f t="shared" si="828"/>
        <v>55,61</v>
      </c>
      <c r="H2052" s="206" t="str">
        <f t="shared" si="821"/>
        <v>55,61</v>
      </c>
      <c r="I2052" s="206">
        <f t="shared" si="822"/>
        <v>58.61</v>
      </c>
      <c r="J2052" s="219" t="s">
        <v>3638</v>
      </c>
      <c r="K2052" s="207" t="str">
        <f t="shared" si="830"/>
        <v>840,82</v>
      </c>
      <c r="L2052" s="214">
        <f t="shared" si="824"/>
        <v>841</v>
      </c>
      <c r="M2052" s="209">
        <v>1</v>
      </c>
      <c r="N2052" s="210">
        <v>60</v>
      </c>
      <c r="O2052" s="211">
        <f t="shared" si="825"/>
        <v>901</v>
      </c>
      <c r="P2052" s="212">
        <f t="shared" si="826"/>
        <v>901</v>
      </c>
      <c r="Q2052" s="180"/>
      <c r="R2052" s="180"/>
      <c r="S2052" s="184">
        <v>16</v>
      </c>
      <c r="T2052" s="184">
        <v>25</v>
      </c>
      <c r="U2052" s="184">
        <f t="shared" si="827"/>
        <v>124</v>
      </c>
      <c r="V2052" s="204">
        <f t="shared" si="829"/>
        <v>165</v>
      </c>
    </row>
    <row r="2053" spans="1:22" ht="12">
      <c r="A2053" s="180" t="str">
        <f t="shared" si="820"/>
        <v>LW12 14070Kolor</v>
      </c>
      <c r="B2053" s="203" t="s">
        <v>96</v>
      </c>
      <c r="C2053" s="168" t="s">
        <v>2</v>
      </c>
      <c r="D2053" s="204">
        <v>140</v>
      </c>
      <c r="E2053" s="182">
        <v>70</v>
      </c>
      <c r="F2053" s="219" t="s">
        <v>3607</v>
      </c>
      <c r="G2053" s="206" t="str">
        <f t="shared" si="828"/>
        <v>58,79</v>
      </c>
      <c r="H2053" s="206" t="str">
        <f t="shared" si="821"/>
        <v>58,79</v>
      </c>
      <c r="I2053" s="206">
        <f t="shared" si="822"/>
        <v>61.79</v>
      </c>
      <c r="J2053" s="219" t="s">
        <v>3639</v>
      </c>
      <c r="K2053" s="207" t="str">
        <f t="shared" si="830"/>
        <v>950,73</v>
      </c>
      <c r="L2053" s="214">
        <f t="shared" si="824"/>
        <v>951</v>
      </c>
      <c r="M2053" s="209">
        <v>1</v>
      </c>
      <c r="N2053" s="210">
        <v>60</v>
      </c>
      <c r="O2053" s="211">
        <f t="shared" si="825"/>
        <v>1011</v>
      </c>
      <c r="P2053" s="212">
        <f t="shared" si="826"/>
        <v>1011</v>
      </c>
      <c r="Q2053" s="180"/>
      <c r="R2053" s="180"/>
      <c r="S2053" s="184">
        <v>16</v>
      </c>
      <c r="T2053" s="184">
        <v>25</v>
      </c>
      <c r="U2053" s="184">
        <f t="shared" si="827"/>
        <v>124</v>
      </c>
      <c r="V2053" s="204">
        <f t="shared" si="829"/>
        <v>165</v>
      </c>
    </row>
    <row r="2054" spans="1:22" ht="12">
      <c r="A2054" s="180" t="str">
        <f t="shared" si="820"/>
        <v>LW13 14070Kolor</v>
      </c>
      <c r="B2054" s="203" t="s">
        <v>97</v>
      </c>
      <c r="C2054" s="168" t="s">
        <v>2</v>
      </c>
      <c r="D2054" s="204">
        <v>140</v>
      </c>
      <c r="E2054" s="182">
        <v>70</v>
      </c>
      <c r="F2054" s="219" t="s">
        <v>68</v>
      </c>
      <c r="G2054" s="206" t="str">
        <f t="shared" si="828"/>
        <v>56,89</v>
      </c>
      <c r="H2054" s="206" t="str">
        <f t="shared" si="821"/>
        <v>56,89</v>
      </c>
      <c r="I2054" s="206">
        <f t="shared" si="822"/>
        <v>59.89</v>
      </c>
      <c r="J2054" s="219" t="s">
        <v>3640</v>
      </c>
      <c r="K2054" s="207" t="str">
        <f t="shared" si="830"/>
        <v>942,33</v>
      </c>
      <c r="L2054" s="214">
        <f t="shared" si="824"/>
        <v>943</v>
      </c>
      <c r="M2054" s="209">
        <v>1</v>
      </c>
      <c r="N2054" s="210">
        <v>60</v>
      </c>
      <c r="O2054" s="211">
        <f t="shared" si="825"/>
        <v>1003</v>
      </c>
      <c r="P2054" s="212">
        <f t="shared" si="826"/>
        <v>1003</v>
      </c>
      <c r="Q2054" s="180"/>
      <c r="R2054" s="180"/>
      <c r="S2054" s="184">
        <v>16</v>
      </c>
      <c r="T2054" s="184">
        <v>25</v>
      </c>
      <c r="U2054" s="184">
        <f t="shared" si="827"/>
        <v>124</v>
      </c>
      <c r="V2054" s="204">
        <f t="shared" si="829"/>
        <v>165</v>
      </c>
    </row>
    <row r="2055" spans="1:22" ht="12">
      <c r="A2055" s="180" t="str">
        <f t="shared" si="820"/>
        <v>LW14 14070Kolor</v>
      </c>
      <c r="B2055" s="203" t="s">
        <v>98</v>
      </c>
      <c r="C2055" s="168" t="s">
        <v>2</v>
      </c>
      <c r="D2055" s="204">
        <v>140</v>
      </c>
      <c r="E2055" s="182">
        <v>70</v>
      </c>
      <c r="F2055" s="219" t="s">
        <v>3608</v>
      </c>
      <c r="G2055" s="206" t="str">
        <f t="shared" si="828"/>
        <v>60,07</v>
      </c>
      <c r="H2055" s="206" t="str">
        <f t="shared" si="821"/>
        <v>60,07</v>
      </c>
      <c r="I2055" s="206">
        <f t="shared" si="822"/>
        <v>63.07</v>
      </c>
      <c r="J2055" s="219" t="s">
        <v>3459</v>
      </c>
      <c r="K2055" s="207" t="str">
        <f>LEFT(J2055,FIND("zł",J2055)-2)</f>
        <v>1036,41</v>
      </c>
      <c r="L2055" s="214">
        <f>ROUNDUP(K2055,0)</f>
        <v>1037</v>
      </c>
      <c r="M2055" s="209">
        <v>1</v>
      </c>
      <c r="N2055" s="210">
        <v>60</v>
      </c>
      <c r="O2055" s="211">
        <f t="shared" si="825"/>
        <v>1097</v>
      </c>
      <c r="P2055" s="212">
        <f t="shared" si="826"/>
        <v>1097</v>
      </c>
      <c r="Q2055" s="180"/>
      <c r="R2055" s="180"/>
      <c r="S2055" s="184">
        <v>16</v>
      </c>
      <c r="T2055" s="184">
        <v>25</v>
      </c>
      <c r="U2055" s="184">
        <f t="shared" si="827"/>
        <v>124</v>
      </c>
      <c r="V2055" s="204">
        <f t="shared" si="829"/>
        <v>165</v>
      </c>
    </row>
    <row r="2056" spans="1:22" ht="12">
      <c r="A2056" s="180" t="str">
        <f t="shared" si="820"/>
        <v>LW15 14070Kolor</v>
      </c>
      <c r="B2056" s="203" t="s">
        <v>99</v>
      </c>
      <c r="C2056" s="168" t="s">
        <v>2</v>
      </c>
      <c r="D2056" s="204">
        <v>140</v>
      </c>
      <c r="E2056" s="182">
        <v>70</v>
      </c>
      <c r="F2056" s="219" t="s">
        <v>3609</v>
      </c>
      <c r="G2056" s="206" t="str">
        <f t="shared" si="828"/>
        <v>54,85</v>
      </c>
      <c r="H2056" s="206" t="str">
        <f t="shared" si="821"/>
        <v>54,85</v>
      </c>
      <c r="I2056" s="206">
        <f t="shared" si="822"/>
        <v>57.85</v>
      </c>
      <c r="J2056" s="219" t="s">
        <v>3641</v>
      </c>
      <c r="K2056" s="207" t="str">
        <f t="shared" ref="K2056:K2075" si="831">LEFT(J2056,FIND("zł",J2056)-2)</f>
        <v>802,67</v>
      </c>
      <c r="L2056" s="214">
        <f t="shared" ref="L2056:L2075" si="832">ROUNDUP(K2056,0)</f>
        <v>803</v>
      </c>
      <c r="M2056" s="209">
        <v>1</v>
      </c>
      <c r="N2056" s="210">
        <v>60</v>
      </c>
      <c r="O2056" s="211">
        <f t="shared" si="825"/>
        <v>863</v>
      </c>
      <c r="P2056" s="212">
        <f t="shared" si="826"/>
        <v>863</v>
      </c>
      <c r="Q2056" s="180"/>
      <c r="R2056" s="180"/>
      <c r="S2056" s="184">
        <v>16</v>
      </c>
      <c r="T2056" s="184">
        <v>25</v>
      </c>
      <c r="U2056" s="184">
        <f t="shared" si="827"/>
        <v>124</v>
      </c>
      <c r="V2056" s="204">
        <f t="shared" si="829"/>
        <v>165</v>
      </c>
    </row>
    <row r="2057" spans="1:22" ht="12">
      <c r="A2057" s="180" t="str">
        <f t="shared" si="820"/>
        <v>LW16 14070Kolor</v>
      </c>
      <c r="B2057" s="203" t="s">
        <v>100</v>
      </c>
      <c r="C2057" s="168" t="s">
        <v>2</v>
      </c>
      <c r="D2057" s="204">
        <v>140</v>
      </c>
      <c r="E2057" s="182">
        <v>70</v>
      </c>
      <c r="F2057" s="219" t="s">
        <v>3610</v>
      </c>
      <c r="G2057" s="206" t="str">
        <f t="shared" si="828"/>
        <v>58,06</v>
      </c>
      <c r="H2057" s="206" t="str">
        <f t="shared" si="821"/>
        <v>58,06</v>
      </c>
      <c r="I2057" s="206">
        <f t="shared" si="822"/>
        <v>61.06</v>
      </c>
      <c r="J2057" s="219" t="s">
        <v>3642</v>
      </c>
      <c r="K2057" s="207" t="str">
        <f t="shared" si="831"/>
        <v>942,78</v>
      </c>
      <c r="L2057" s="214">
        <f t="shared" si="832"/>
        <v>943</v>
      </c>
      <c r="M2057" s="209">
        <v>1</v>
      </c>
      <c r="N2057" s="210">
        <v>60</v>
      </c>
      <c r="O2057" s="211">
        <f t="shared" si="825"/>
        <v>1003</v>
      </c>
      <c r="P2057" s="212">
        <f t="shared" si="826"/>
        <v>1003</v>
      </c>
      <c r="Q2057" s="180"/>
      <c r="R2057" s="180"/>
      <c r="S2057" s="184">
        <v>16</v>
      </c>
      <c r="T2057" s="184">
        <v>25</v>
      </c>
      <c r="U2057" s="184">
        <f t="shared" si="827"/>
        <v>124</v>
      </c>
      <c r="V2057" s="204">
        <f t="shared" si="829"/>
        <v>165</v>
      </c>
    </row>
    <row r="2058" spans="1:22" ht="12">
      <c r="A2058" s="180" t="str">
        <f t="shared" si="820"/>
        <v>LW17 14070Kolor</v>
      </c>
      <c r="B2058" s="203" t="s">
        <v>101</v>
      </c>
      <c r="C2058" s="168" t="s">
        <v>2</v>
      </c>
      <c r="D2058" s="204">
        <v>140</v>
      </c>
      <c r="E2058" s="182">
        <v>70</v>
      </c>
      <c r="F2058" s="219" t="s">
        <v>3611</v>
      </c>
      <c r="G2058" s="206" t="str">
        <f t="shared" si="828"/>
        <v>57,22</v>
      </c>
      <c r="H2058" s="206" t="str">
        <f t="shared" si="821"/>
        <v>57,22</v>
      </c>
      <c r="I2058" s="206">
        <f t="shared" si="822"/>
        <v>60.22</v>
      </c>
      <c r="J2058" s="219" t="s">
        <v>3643</v>
      </c>
      <c r="K2058" s="207" t="str">
        <f t="shared" si="831"/>
        <v>1013,19</v>
      </c>
      <c r="L2058" s="214">
        <f t="shared" si="832"/>
        <v>1014</v>
      </c>
      <c r="M2058" s="209">
        <v>1</v>
      </c>
      <c r="N2058" s="210">
        <v>60</v>
      </c>
      <c r="O2058" s="211">
        <f t="shared" si="825"/>
        <v>1074</v>
      </c>
      <c r="P2058" s="212">
        <f t="shared" si="826"/>
        <v>1074</v>
      </c>
      <c r="Q2058" s="180"/>
      <c r="R2058" s="180"/>
      <c r="S2058" s="184">
        <v>16</v>
      </c>
      <c r="T2058" s="184">
        <v>25</v>
      </c>
      <c r="U2058" s="184">
        <f t="shared" si="827"/>
        <v>124</v>
      </c>
      <c r="V2058" s="204">
        <f t="shared" si="829"/>
        <v>165</v>
      </c>
    </row>
    <row r="2059" spans="1:22" ht="12">
      <c r="A2059" s="180" t="str">
        <f t="shared" si="820"/>
        <v>LW18 14070Kolor</v>
      </c>
      <c r="B2059" s="203" t="s">
        <v>102</v>
      </c>
      <c r="C2059" s="168" t="s">
        <v>2</v>
      </c>
      <c r="D2059" s="204">
        <v>140</v>
      </c>
      <c r="E2059" s="182">
        <v>70</v>
      </c>
      <c r="F2059" s="219" t="s">
        <v>62</v>
      </c>
      <c r="G2059" s="206" t="str">
        <f t="shared" si="828"/>
        <v>60,4</v>
      </c>
      <c r="H2059" s="206" t="str">
        <f t="shared" si="821"/>
        <v>60,4</v>
      </c>
      <c r="I2059" s="206">
        <f t="shared" si="822"/>
        <v>63.4</v>
      </c>
      <c r="J2059" s="219" t="s">
        <v>3644</v>
      </c>
      <c r="K2059" s="207" t="str">
        <f t="shared" si="831"/>
        <v>1072,13</v>
      </c>
      <c r="L2059" s="214">
        <f t="shared" si="832"/>
        <v>1073</v>
      </c>
      <c r="M2059" s="209">
        <v>1</v>
      </c>
      <c r="N2059" s="210">
        <v>60</v>
      </c>
      <c r="O2059" s="211">
        <f t="shared" si="825"/>
        <v>1133</v>
      </c>
      <c r="P2059" s="212">
        <f t="shared" si="826"/>
        <v>1133</v>
      </c>
      <c r="Q2059" s="180"/>
      <c r="R2059" s="180"/>
      <c r="S2059" s="184">
        <v>16</v>
      </c>
      <c r="T2059" s="184">
        <v>25</v>
      </c>
      <c r="U2059" s="184">
        <f t="shared" si="827"/>
        <v>124</v>
      </c>
      <c r="V2059" s="204">
        <f t="shared" si="829"/>
        <v>165</v>
      </c>
    </row>
    <row r="2060" spans="1:22" ht="12">
      <c r="A2060" s="180" t="str">
        <f t="shared" si="820"/>
        <v>LW19 14070Kolor</v>
      </c>
      <c r="B2060" s="203" t="s">
        <v>103</v>
      </c>
      <c r="C2060" s="168" t="s">
        <v>2</v>
      </c>
      <c r="D2060" s="204">
        <v>140</v>
      </c>
      <c r="E2060" s="182">
        <v>70</v>
      </c>
      <c r="F2060" s="219" t="s">
        <v>3612</v>
      </c>
      <c r="G2060" s="206" t="str">
        <f t="shared" si="828"/>
        <v>55,21</v>
      </c>
      <c r="H2060" s="206" t="str">
        <f t="shared" si="821"/>
        <v>55,21</v>
      </c>
      <c r="I2060" s="206">
        <f t="shared" si="822"/>
        <v>58.21</v>
      </c>
      <c r="J2060" s="219" t="s">
        <v>3645</v>
      </c>
      <c r="K2060" s="207" t="str">
        <f t="shared" si="831"/>
        <v>881,36</v>
      </c>
      <c r="L2060" s="214">
        <f t="shared" si="832"/>
        <v>882</v>
      </c>
      <c r="M2060" s="209">
        <v>1</v>
      </c>
      <c r="N2060" s="210">
        <v>60</v>
      </c>
      <c r="O2060" s="211">
        <f t="shared" si="825"/>
        <v>942</v>
      </c>
      <c r="P2060" s="212">
        <f t="shared" si="826"/>
        <v>942</v>
      </c>
      <c r="Q2060" s="180"/>
      <c r="R2060" s="180"/>
      <c r="S2060" s="184">
        <v>16</v>
      </c>
      <c r="T2060" s="184">
        <v>25</v>
      </c>
      <c r="U2060" s="184">
        <f t="shared" si="827"/>
        <v>124</v>
      </c>
      <c r="V2060" s="204">
        <f t="shared" si="829"/>
        <v>165</v>
      </c>
    </row>
    <row r="2061" spans="1:22" ht="12">
      <c r="A2061" s="180" t="str">
        <f t="shared" si="820"/>
        <v>LW20 14070Kolor</v>
      </c>
      <c r="B2061" s="203" t="s">
        <v>105</v>
      </c>
      <c r="C2061" s="168" t="s">
        <v>2</v>
      </c>
      <c r="D2061" s="204">
        <v>140</v>
      </c>
      <c r="E2061" s="182">
        <v>70</v>
      </c>
      <c r="F2061" s="219" t="s">
        <v>3613</v>
      </c>
      <c r="G2061" s="206" t="str">
        <f t="shared" si="828"/>
        <v>58,42</v>
      </c>
      <c r="H2061" s="206" t="str">
        <f t="shared" si="821"/>
        <v>58,42</v>
      </c>
      <c r="I2061" s="206">
        <f t="shared" si="822"/>
        <v>61.42</v>
      </c>
      <c r="J2061" s="219" t="s">
        <v>3646</v>
      </c>
      <c r="K2061" s="207" t="str">
        <f t="shared" si="831"/>
        <v>975,81</v>
      </c>
      <c r="L2061" s="214">
        <f t="shared" si="832"/>
        <v>976</v>
      </c>
      <c r="M2061" s="209">
        <v>1</v>
      </c>
      <c r="N2061" s="210">
        <v>60</v>
      </c>
      <c r="O2061" s="211">
        <f t="shared" si="825"/>
        <v>1036</v>
      </c>
      <c r="P2061" s="212">
        <f t="shared" si="826"/>
        <v>1036</v>
      </c>
      <c r="Q2061" s="180"/>
      <c r="R2061" s="180"/>
      <c r="S2061" s="184">
        <v>16</v>
      </c>
      <c r="T2061" s="184">
        <v>25</v>
      </c>
      <c r="U2061" s="184">
        <f t="shared" si="827"/>
        <v>124</v>
      </c>
      <c r="V2061" s="204">
        <f t="shared" si="829"/>
        <v>165</v>
      </c>
    </row>
    <row r="2062" spans="1:22" ht="12">
      <c r="A2062" s="180" t="str">
        <f t="shared" si="820"/>
        <v>LW2514070Kolor</v>
      </c>
      <c r="B2062" s="203" t="s">
        <v>559</v>
      </c>
      <c r="C2062" s="168" t="s">
        <v>2</v>
      </c>
      <c r="D2062" s="204">
        <v>140</v>
      </c>
      <c r="E2062" s="182">
        <v>70</v>
      </c>
      <c r="F2062" s="219" t="s">
        <v>34</v>
      </c>
      <c r="G2062" s="206" t="str">
        <f t="shared" si="828"/>
        <v>45,33</v>
      </c>
      <c r="H2062" s="206" t="str">
        <f t="shared" si="821"/>
        <v>45,33</v>
      </c>
      <c r="I2062" s="206">
        <f t="shared" si="822"/>
        <v>48.33</v>
      </c>
      <c r="J2062" s="219" t="s">
        <v>3647</v>
      </c>
      <c r="K2062" s="207" t="str">
        <f t="shared" si="831"/>
        <v>771,85</v>
      </c>
      <c r="L2062" s="214">
        <f t="shared" si="832"/>
        <v>772</v>
      </c>
      <c r="M2062" s="209">
        <v>1</v>
      </c>
      <c r="N2062" s="210">
        <v>60</v>
      </c>
      <c r="O2062" s="211">
        <f t="shared" si="825"/>
        <v>832</v>
      </c>
      <c r="P2062" s="212">
        <f t="shared" si="826"/>
        <v>832</v>
      </c>
      <c r="Q2062" s="180"/>
      <c r="R2062" s="180"/>
      <c r="S2062" s="184">
        <v>16</v>
      </c>
      <c r="T2062" s="184">
        <v>25</v>
      </c>
      <c r="U2062" s="184">
        <f t="shared" si="827"/>
        <v>79</v>
      </c>
      <c r="V2062" s="204">
        <f t="shared" si="829"/>
        <v>120</v>
      </c>
    </row>
    <row r="2063" spans="1:22" ht="12">
      <c r="A2063" s="180" t="str">
        <f t="shared" si="820"/>
        <v>LW2614070Kolor</v>
      </c>
      <c r="B2063" s="203" t="s">
        <v>560</v>
      </c>
      <c r="C2063" s="168" t="s">
        <v>2</v>
      </c>
      <c r="D2063" s="204">
        <v>140</v>
      </c>
      <c r="E2063" s="182">
        <v>70</v>
      </c>
      <c r="F2063" s="219" t="s">
        <v>3614</v>
      </c>
      <c r="G2063" s="206" t="str">
        <f t="shared" si="828"/>
        <v>48,52</v>
      </c>
      <c r="H2063" s="206" t="str">
        <f t="shared" si="821"/>
        <v>48,52</v>
      </c>
      <c r="I2063" s="206">
        <f t="shared" si="822"/>
        <v>51.52</v>
      </c>
      <c r="J2063" s="219" t="s">
        <v>3648</v>
      </c>
      <c r="K2063" s="207" t="str">
        <f t="shared" si="831"/>
        <v>900,12</v>
      </c>
      <c r="L2063" s="214">
        <f t="shared" si="832"/>
        <v>901</v>
      </c>
      <c r="M2063" s="209">
        <v>1</v>
      </c>
      <c r="N2063" s="210">
        <v>60</v>
      </c>
      <c r="O2063" s="211">
        <f t="shared" si="825"/>
        <v>961</v>
      </c>
      <c r="P2063" s="212">
        <f t="shared" si="826"/>
        <v>961</v>
      </c>
      <c r="Q2063" s="180"/>
      <c r="R2063" s="180"/>
      <c r="S2063" s="184">
        <v>16</v>
      </c>
      <c r="T2063" s="184">
        <v>25</v>
      </c>
      <c r="U2063" s="184">
        <f t="shared" si="827"/>
        <v>124</v>
      </c>
      <c r="V2063" s="204">
        <f t="shared" si="829"/>
        <v>165</v>
      </c>
    </row>
    <row r="2064" spans="1:22" ht="12">
      <c r="A2064" s="180" t="str">
        <f t="shared" si="820"/>
        <v>LW2714070Kolor</v>
      </c>
      <c r="B2064" s="203" t="s">
        <v>1738</v>
      </c>
      <c r="C2064" s="168" t="s">
        <v>2</v>
      </c>
      <c r="D2064" s="204">
        <v>140</v>
      </c>
      <c r="E2064" s="182">
        <v>70</v>
      </c>
      <c r="F2064" s="219" t="s">
        <v>3615</v>
      </c>
      <c r="G2064" s="206" t="str">
        <f t="shared" si="828"/>
        <v>48,96</v>
      </c>
      <c r="H2064" s="206" t="str">
        <f t="shared" si="821"/>
        <v>48,96</v>
      </c>
      <c r="I2064" s="206">
        <f t="shared" si="822"/>
        <v>51.96</v>
      </c>
      <c r="J2064" s="219" t="s">
        <v>3649</v>
      </c>
      <c r="K2064" s="207" t="str">
        <f t="shared" si="831"/>
        <v>868,66</v>
      </c>
      <c r="L2064" s="214">
        <f t="shared" si="832"/>
        <v>869</v>
      </c>
      <c r="M2064" s="209">
        <v>1</v>
      </c>
      <c r="N2064" s="210">
        <v>60</v>
      </c>
      <c r="O2064" s="211">
        <f t="shared" si="825"/>
        <v>929</v>
      </c>
      <c r="P2064" s="212">
        <f t="shared" si="826"/>
        <v>929</v>
      </c>
      <c r="Q2064" s="180"/>
      <c r="R2064" s="180"/>
      <c r="S2064" s="184">
        <v>16</v>
      </c>
      <c r="T2064" s="184">
        <v>25</v>
      </c>
      <c r="U2064" s="184">
        <f t="shared" si="827"/>
        <v>124</v>
      </c>
      <c r="V2064" s="204">
        <f t="shared" si="829"/>
        <v>165</v>
      </c>
    </row>
    <row r="2065" spans="1:22" ht="12">
      <c r="A2065" s="180" t="str">
        <f t="shared" si="820"/>
        <v>LW2814070Kolor</v>
      </c>
      <c r="B2065" s="203" t="s">
        <v>1739</v>
      </c>
      <c r="C2065" s="168" t="s">
        <v>2</v>
      </c>
      <c r="D2065" s="204">
        <v>140</v>
      </c>
      <c r="E2065" s="182">
        <v>70</v>
      </c>
      <c r="F2065" s="219" t="s">
        <v>3616</v>
      </c>
      <c r="G2065" s="206" t="str">
        <f t="shared" si="828"/>
        <v>52,29</v>
      </c>
      <c r="H2065" s="206" t="str">
        <f t="shared" si="821"/>
        <v>52,29</v>
      </c>
      <c r="I2065" s="206">
        <f t="shared" si="822"/>
        <v>55.29</v>
      </c>
      <c r="J2065" s="219" t="s">
        <v>3650</v>
      </c>
      <c r="K2065" s="207" t="str">
        <f t="shared" si="831"/>
        <v>1017,26</v>
      </c>
      <c r="L2065" s="214">
        <f t="shared" si="832"/>
        <v>1018</v>
      </c>
      <c r="M2065" s="209">
        <v>1</v>
      </c>
      <c r="N2065" s="210">
        <v>60</v>
      </c>
      <c r="O2065" s="211">
        <f t="shared" si="825"/>
        <v>1078</v>
      </c>
      <c r="P2065" s="212">
        <f t="shared" si="826"/>
        <v>1078</v>
      </c>
      <c r="Q2065" s="180"/>
      <c r="R2065" s="180"/>
      <c r="S2065" s="184">
        <v>16</v>
      </c>
      <c r="T2065" s="184">
        <v>25</v>
      </c>
      <c r="U2065" s="184">
        <f t="shared" si="827"/>
        <v>124</v>
      </c>
      <c r="V2065" s="204">
        <f t="shared" si="829"/>
        <v>165</v>
      </c>
    </row>
    <row r="2066" spans="1:22" ht="12">
      <c r="A2066" s="180" t="str">
        <f t="shared" si="820"/>
        <v>LW2914070Kolor</v>
      </c>
      <c r="B2066" s="203" t="s">
        <v>1740</v>
      </c>
      <c r="C2066" s="168" t="s">
        <v>2</v>
      </c>
      <c r="D2066" s="204">
        <v>140</v>
      </c>
      <c r="E2066" s="182">
        <v>70</v>
      </c>
      <c r="F2066" s="219" t="s">
        <v>3617</v>
      </c>
      <c r="G2066" s="206" t="str">
        <f t="shared" si="828"/>
        <v>55,36</v>
      </c>
      <c r="H2066" s="206" t="str">
        <f t="shared" si="821"/>
        <v>55,36</v>
      </c>
      <c r="I2066" s="206">
        <f t="shared" si="822"/>
        <v>58.36</v>
      </c>
      <c r="J2066" s="219" t="s">
        <v>3651</v>
      </c>
      <c r="K2066" s="207" t="str">
        <f t="shared" si="831"/>
        <v>959,72</v>
      </c>
      <c r="L2066" s="214">
        <f t="shared" si="832"/>
        <v>960</v>
      </c>
      <c r="M2066" s="209">
        <v>1</v>
      </c>
      <c r="N2066" s="210">
        <v>60</v>
      </c>
      <c r="O2066" s="211">
        <f t="shared" si="825"/>
        <v>1020</v>
      </c>
      <c r="P2066" s="212">
        <f t="shared" si="826"/>
        <v>1020</v>
      </c>
      <c r="Q2066" s="180"/>
      <c r="R2066" s="180"/>
      <c r="S2066" s="184">
        <v>16</v>
      </c>
      <c r="T2066" s="184">
        <v>25</v>
      </c>
      <c r="U2066" s="184">
        <f t="shared" si="827"/>
        <v>124</v>
      </c>
      <c r="V2066" s="204">
        <f t="shared" si="829"/>
        <v>165</v>
      </c>
    </row>
    <row r="2067" spans="1:22" ht="12">
      <c r="A2067" s="180" t="str">
        <f t="shared" si="820"/>
        <v>LW3014070Kolor</v>
      </c>
      <c r="B2067" s="203" t="s">
        <v>1742</v>
      </c>
      <c r="C2067" s="168" t="s">
        <v>2</v>
      </c>
      <c r="D2067" s="204">
        <v>140</v>
      </c>
      <c r="E2067" s="182">
        <v>70</v>
      </c>
      <c r="F2067" s="219" t="s">
        <v>3618</v>
      </c>
      <c r="G2067" s="206" t="str">
        <f t="shared" si="828"/>
        <v>58,69</v>
      </c>
      <c r="H2067" s="206" t="str">
        <f t="shared" si="821"/>
        <v>58,69</v>
      </c>
      <c r="I2067" s="206">
        <f t="shared" si="822"/>
        <v>61.69</v>
      </c>
      <c r="J2067" s="219" t="s">
        <v>3652</v>
      </c>
      <c r="K2067" s="207" t="str">
        <f t="shared" si="831"/>
        <v>1149,93</v>
      </c>
      <c r="L2067" s="214">
        <f t="shared" si="832"/>
        <v>1150</v>
      </c>
      <c r="M2067" s="209">
        <v>1</v>
      </c>
      <c r="N2067" s="210">
        <v>60</v>
      </c>
      <c r="O2067" s="211">
        <f t="shared" si="825"/>
        <v>1210</v>
      </c>
      <c r="P2067" s="212">
        <f t="shared" si="826"/>
        <v>1210</v>
      </c>
      <c r="Q2067" s="180"/>
      <c r="R2067" s="180"/>
      <c r="S2067" s="184">
        <v>16</v>
      </c>
      <c r="T2067" s="184">
        <v>25</v>
      </c>
      <c r="U2067" s="184">
        <f t="shared" si="827"/>
        <v>124</v>
      </c>
      <c r="V2067" s="204">
        <f t="shared" si="829"/>
        <v>165</v>
      </c>
    </row>
    <row r="2068" spans="1:22" ht="12">
      <c r="A2068" s="180" t="str">
        <f t="shared" si="820"/>
        <v>LW3114070Kolor</v>
      </c>
      <c r="B2068" s="203" t="s">
        <v>1743</v>
      </c>
      <c r="C2068" s="168" t="s">
        <v>2</v>
      </c>
      <c r="D2068" s="204">
        <v>140</v>
      </c>
      <c r="E2068" s="182">
        <v>70</v>
      </c>
      <c r="F2068" s="219" t="s">
        <v>3619</v>
      </c>
      <c r="G2068" s="206" t="str">
        <f t="shared" si="828"/>
        <v>59,84</v>
      </c>
      <c r="H2068" s="206" t="str">
        <f t="shared" si="821"/>
        <v>59,84</v>
      </c>
      <c r="I2068" s="206">
        <f t="shared" si="822"/>
        <v>62.84</v>
      </c>
      <c r="J2068" s="219" t="s">
        <v>3653</v>
      </c>
      <c r="K2068" s="207" t="str">
        <f t="shared" si="831"/>
        <v>1114,21</v>
      </c>
      <c r="L2068" s="214">
        <f t="shared" si="832"/>
        <v>1115</v>
      </c>
      <c r="M2068" s="209">
        <v>1</v>
      </c>
      <c r="N2068" s="210">
        <v>60</v>
      </c>
      <c r="O2068" s="211">
        <f t="shared" si="825"/>
        <v>1175</v>
      </c>
      <c r="P2068" s="212">
        <f t="shared" si="826"/>
        <v>1175</v>
      </c>
      <c r="Q2068" s="180"/>
      <c r="R2068" s="180"/>
      <c r="S2068" s="184">
        <v>16</v>
      </c>
      <c r="T2068" s="184">
        <v>25</v>
      </c>
      <c r="U2068" s="184">
        <f t="shared" si="827"/>
        <v>124</v>
      </c>
      <c r="V2068" s="204">
        <f t="shared" si="829"/>
        <v>165</v>
      </c>
    </row>
    <row r="2069" spans="1:22" ht="12">
      <c r="A2069" s="180" t="str">
        <f t="shared" si="820"/>
        <v>LW3214070Kolor</v>
      </c>
      <c r="B2069" s="203" t="s">
        <v>1744</v>
      </c>
      <c r="C2069" s="168" t="s">
        <v>2</v>
      </c>
      <c r="D2069" s="204">
        <v>140</v>
      </c>
      <c r="E2069" s="182">
        <v>70</v>
      </c>
      <c r="F2069" s="219" t="s">
        <v>86</v>
      </c>
      <c r="G2069" s="206" t="str">
        <f t="shared" si="828"/>
        <v>63,17</v>
      </c>
      <c r="H2069" s="206" t="str">
        <f t="shared" si="821"/>
        <v>63,17</v>
      </c>
      <c r="I2069" s="206">
        <f t="shared" si="822"/>
        <v>66.17</v>
      </c>
      <c r="J2069" s="219" t="s">
        <v>3654</v>
      </c>
      <c r="K2069" s="207" t="str">
        <f t="shared" si="831"/>
        <v>1266,20</v>
      </c>
      <c r="L2069" s="214">
        <f t="shared" si="832"/>
        <v>1267</v>
      </c>
      <c r="M2069" s="209">
        <v>1</v>
      </c>
      <c r="N2069" s="210">
        <v>60</v>
      </c>
      <c r="O2069" s="211">
        <f t="shared" si="825"/>
        <v>1327</v>
      </c>
      <c r="P2069" s="212">
        <f t="shared" si="826"/>
        <v>1327</v>
      </c>
      <c r="Q2069" s="180"/>
      <c r="R2069" s="180"/>
      <c r="S2069" s="184">
        <v>16</v>
      </c>
      <c r="T2069" s="184">
        <v>25</v>
      </c>
      <c r="U2069" s="184">
        <f t="shared" si="827"/>
        <v>124</v>
      </c>
      <c r="V2069" s="204">
        <f t="shared" si="829"/>
        <v>165</v>
      </c>
    </row>
    <row r="2070" spans="1:22" ht="12">
      <c r="A2070" s="180" t="str">
        <f t="shared" si="820"/>
        <v>LW3314070Kolor</v>
      </c>
      <c r="B2070" s="203" t="s">
        <v>1745</v>
      </c>
      <c r="C2070" s="168" t="s">
        <v>2</v>
      </c>
      <c r="D2070" s="204">
        <v>140</v>
      </c>
      <c r="E2070" s="182">
        <v>70</v>
      </c>
      <c r="F2070" s="219" t="s">
        <v>3620</v>
      </c>
      <c r="G2070" s="206" t="str">
        <f t="shared" si="828"/>
        <v>64,87</v>
      </c>
      <c r="H2070" s="206" t="str">
        <f t="shared" si="821"/>
        <v>64,87</v>
      </c>
      <c r="I2070" s="206">
        <f t="shared" si="822"/>
        <v>67.87</v>
      </c>
      <c r="J2070" s="219" t="s">
        <v>3655</v>
      </c>
      <c r="K2070" s="207" t="str">
        <f t="shared" si="831"/>
        <v>1107,56</v>
      </c>
      <c r="L2070" s="214">
        <f t="shared" si="832"/>
        <v>1108</v>
      </c>
      <c r="M2070" s="209">
        <v>1</v>
      </c>
      <c r="N2070" s="210">
        <v>60</v>
      </c>
      <c r="O2070" s="211">
        <f t="shared" si="825"/>
        <v>1168</v>
      </c>
      <c r="P2070" s="212">
        <f t="shared" si="826"/>
        <v>1168</v>
      </c>
      <c r="Q2070" s="180"/>
      <c r="R2070" s="180"/>
      <c r="S2070" s="184">
        <v>16</v>
      </c>
      <c r="T2070" s="184">
        <v>25</v>
      </c>
      <c r="U2070" s="184">
        <f t="shared" si="827"/>
        <v>124</v>
      </c>
      <c r="V2070" s="204">
        <f t="shared" si="829"/>
        <v>165</v>
      </c>
    </row>
    <row r="2071" spans="1:22" ht="12">
      <c r="A2071" s="180" t="str">
        <f t="shared" si="820"/>
        <v>LW3414070Kolor</v>
      </c>
      <c r="B2071" s="203" t="s">
        <v>1746</v>
      </c>
      <c r="C2071" s="168" t="s">
        <v>2</v>
      </c>
      <c r="D2071" s="204">
        <v>140</v>
      </c>
      <c r="E2071" s="182">
        <v>70</v>
      </c>
      <c r="F2071" s="219" t="s">
        <v>3621</v>
      </c>
      <c r="G2071" s="206" t="str">
        <f t="shared" si="828"/>
        <v>63,59</v>
      </c>
      <c r="H2071" s="206" t="str">
        <f t="shared" si="821"/>
        <v>63,59</v>
      </c>
      <c r="I2071" s="206">
        <f t="shared" si="822"/>
        <v>66.59</v>
      </c>
      <c r="J2071" s="219" t="s">
        <v>3656</v>
      </c>
      <c r="K2071" s="207" t="str">
        <f t="shared" si="831"/>
        <v>1273,22</v>
      </c>
      <c r="L2071" s="214">
        <f t="shared" si="832"/>
        <v>1274</v>
      </c>
      <c r="M2071" s="209">
        <v>1</v>
      </c>
      <c r="N2071" s="210">
        <v>60</v>
      </c>
      <c r="O2071" s="211">
        <f t="shared" si="825"/>
        <v>1334</v>
      </c>
      <c r="P2071" s="212">
        <f t="shared" si="826"/>
        <v>1334</v>
      </c>
      <c r="Q2071" s="180"/>
      <c r="R2071" s="180"/>
      <c r="S2071" s="184">
        <v>16</v>
      </c>
      <c r="T2071" s="184">
        <v>25</v>
      </c>
      <c r="U2071" s="184">
        <f t="shared" si="827"/>
        <v>124</v>
      </c>
      <c r="V2071" s="204">
        <f t="shared" si="829"/>
        <v>165</v>
      </c>
    </row>
    <row r="2072" spans="1:22" ht="12">
      <c r="A2072" s="180" t="str">
        <f t="shared" si="820"/>
        <v>LW3514070Kolor</v>
      </c>
      <c r="B2072" s="203" t="s">
        <v>1747</v>
      </c>
      <c r="C2072" s="168" t="s">
        <v>2</v>
      </c>
      <c r="D2072" s="204">
        <v>140</v>
      </c>
      <c r="E2072" s="182">
        <v>70</v>
      </c>
      <c r="F2072" s="219" t="s">
        <v>44</v>
      </c>
      <c r="G2072" s="206" t="str">
        <f t="shared" si="828"/>
        <v>55,37</v>
      </c>
      <c r="H2072" s="206" t="str">
        <f t="shared" si="821"/>
        <v>55,37</v>
      </c>
      <c r="I2072" s="206">
        <f t="shared" si="822"/>
        <v>58.37</v>
      </c>
      <c r="J2072" s="219" t="s">
        <v>3657</v>
      </c>
      <c r="K2072" s="207" t="str">
        <f t="shared" si="831"/>
        <v>890,07</v>
      </c>
      <c r="L2072" s="214">
        <f t="shared" si="832"/>
        <v>891</v>
      </c>
      <c r="M2072" s="209">
        <v>1</v>
      </c>
      <c r="N2072" s="210">
        <v>60</v>
      </c>
      <c r="O2072" s="211">
        <f t="shared" si="825"/>
        <v>951</v>
      </c>
      <c r="P2072" s="212">
        <f t="shared" si="826"/>
        <v>951</v>
      </c>
      <c r="Q2072" s="180"/>
      <c r="R2072" s="180"/>
      <c r="S2072" s="184">
        <v>16</v>
      </c>
      <c r="T2072" s="184">
        <v>25</v>
      </c>
      <c r="U2072" s="184">
        <f t="shared" si="827"/>
        <v>124</v>
      </c>
      <c r="V2072" s="204">
        <f t="shared" si="829"/>
        <v>165</v>
      </c>
    </row>
    <row r="2073" spans="1:22" ht="12">
      <c r="A2073" s="180" t="str">
        <f t="shared" si="820"/>
        <v>LW3614070Kolor</v>
      </c>
      <c r="B2073" s="203" t="s">
        <v>1748</v>
      </c>
      <c r="C2073" s="168" t="s">
        <v>2</v>
      </c>
      <c r="D2073" s="204">
        <v>140</v>
      </c>
      <c r="E2073" s="182">
        <v>70</v>
      </c>
      <c r="F2073" s="219" t="s">
        <v>3622</v>
      </c>
      <c r="G2073" s="206" t="str">
        <f t="shared" si="828"/>
        <v>58,7</v>
      </c>
      <c r="H2073" s="206" t="str">
        <f t="shared" si="821"/>
        <v>58,7</v>
      </c>
      <c r="I2073" s="206">
        <f t="shared" si="822"/>
        <v>61.7</v>
      </c>
      <c r="J2073" s="219" t="s">
        <v>3658</v>
      </c>
      <c r="K2073" s="207" t="str">
        <f t="shared" si="831"/>
        <v>1042,05</v>
      </c>
      <c r="L2073" s="214">
        <f t="shared" si="832"/>
        <v>1043</v>
      </c>
      <c r="M2073" s="209">
        <v>1</v>
      </c>
      <c r="N2073" s="210">
        <v>60</v>
      </c>
      <c r="O2073" s="211">
        <f t="shared" si="825"/>
        <v>1103</v>
      </c>
      <c r="P2073" s="212">
        <f t="shared" si="826"/>
        <v>1103</v>
      </c>
      <c r="Q2073" s="180"/>
      <c r="R2073" s="180"/>
      <c r="S2073" s="184">
        <v>16</v>
      </c>
      <c r="T2073" s="184">
        <v>25</v>
      </c>
      <c r="U2073" s="184">
        <f t="shared" si="827"/>
        <v>124</v>
      </c>
      <c r="V2073" s="204">
        <f t="shared" si="829"/>
        <v>165</v>
      </c>
    </row>
    <row r="2074" spans="1:22" ht="12">
      <c r="A2074" s="180" t="str">
        <f t="shared" si="820"/>
        <v>LW3714070Kolor</v>
      </c>
      <c r="B2074" s="203" t="s">
        <v>1907</v>
      </c>
      <c r="C2074" s="168" t="s">
        <v>2</v>
      </c>
      <c r="D2074" s="204">
        <v>140</v>
      </c>
      <c r="E2074" s="182">
        <v>70</v>
      </c>
      <c r="F2074" s="219" t="s">
        <v>3623</v>
      </c>
      <c r="G2074" s="206" t="str">
        <f t="shared" si="828"/>
        <v>55,64</v>
      </c>
      <c r="H2074" s="206" t="str">
        <f t="shared" si="821"/>
        <v>55,64</v>
      </c>
      <c r="I2074" s="206">
        <f t="shared" si="822"/>
        <v>58.64</v>
      </c>
      <c r="J2074" s="219" t="s">
        <v>3659</v>
      </c>
      <c r="K2074" s="207" t="str">
        <f t="shared" si="831"/>
        <v>828,19</v>
      </c>
      <c r="L2074" s="214">
        <f t="shared" si="832"/>
        <v>829</v>
      </c>
      <c r="M2074" s="209">
        <v>1</v>
      </c>
      <c r="N2074" s="210">
        <v>60</v>
      </c>
      <c r="O2074" s="211">
        <f t="shared" si="825"/>
        <v>889</v>
      </c>
      <c r="P2074" s="212">
        <f t="shared" si="826"/>
        <v>889</v>
      </c>
      <c r="Q2074" s="180"/>
      <c r="R2074" s="180"/>
      <c r="S2074" s="184">
        <v>16</v>
      </c>
      <c r="T2074" s="184">
        <v>25</v>
      </c>
      <c r="U2074" s="184">
        <f t="shared" si="827"/>
        <v>124</v>
      </c>
      <c r="V2074" s="204">
        <f t="shared" si="829"/>
        <v>165</v>
      </c>
    </row>
    <row r="2075" spans="1:22" s="199" customFormat="1" ht="12">
      <c r="A2075" s="180" t="str">
        <f t="shared" si="820"/>
        <v>LW3814070Kolor</v>
      </c>
      <c r="B2075" s="203" t="s">
        <v>1978</v>
      </c>
      <c r="C2075" s="168" t="s">
        <v>2</v>
      </c>
      <c r="D2075" s="204">
        <v>140</v>
      </c>
      <c r="E2075" s="182">
        <v>70</v>
      </c>
      <c r="F2075" s="219" t="s">
        <v>3624</v>
      </c>
      <c r="G2075" s="206" t="str">
        <f t="shared" si="828"/>
        <v>56,13</v>
      </c>
      <c r="H2075" s="206" t="str">
        <f t="shared" si="821"/>
        <v>56,13</v>
      </c>
      <c r="I2075" s="206">
        <f t="shared" si="822"/>
        <v>59.13</v>
      </c>
      <c r="J2075" s="219" t="s">
        <v>3660</v>
      </c>
      <c r="K2075" s="207" t="str">
        <f t="shared" si="831"/>
        <v>960,23</v>
      </c>
      <c r="L2075" s="214">
        <f t="shared" si="832"/>
        <v>961</v>
      </c>
      <c r="M2075" s="209">
        <v>1</v>
      </c>
      <c r="N2075" s="210">
        <v>60</v>
      </c>
      <c r="O2075" s="211">
        <f t="shared" si="825"/>
        <v>1021</v>
      </c>
      <c r="P2075" s="212">
        <f t="shared" si="826"/>
        <v>1021</v>
      </c>
      <c r="Q2075" s="180"/>
      <c r="R2075" s="180"/>
      <c r="S2075" s="184">
        <v>16</v>
      </c>
      <c r="T2075" s="184">
        <v>25</v>
      </c>
      <c r="U2075" s="184">
        <f t="shared" si="827"/>
        <v>124</v>
      </c>
      <c r="V2075" s="204">
        <f t="shared" si="829"/>
        <v>165</v>
      </c>
    </row>
    <row r="2076" spans="1:22" ht="12">
      <c r="A2076" s="221" t="str">
        <f t="shared" ref="A2076:A2112" si="833">CONCATENATE(B2076,D2076,E2076,C2076)</f>
        <v>LW duble 1 14070Drewnopodobne</v>
      </c>
      <c r="B2076" s="203" t="s">
        <v>90</v>
      </c>
      <c r="C2076" s="168" t="s">
        <v>432</v>
      </c>
      <c r="D2076" s="204">
        <v>140</v>
      </c>
      <c r="E2076" s="182">
        <v>70</v>
      </c>
      <c r="F2076" s="219" t="s">
        <v>3601</v>
      </c>
      <c r="G2076" s="206" t="str">
        <f t="shared" ref="G2076:G2112" si="834">LEFT(F2076,FIND("kg",F2076)-2)</f>
        <v>57,99</v>
      </c>
      <c r="H2076" s="206" t="str">
        <f t="shared" ref="H2076:H2112" si="835">MID(G2076,1,5)</f>
        <v>57,99</v>
      </c>
      <c r="I2076" s="206">
        <f>H2076+3</f>
        <v>60.99</v>
      </c>
      <c r="J2076" s="215"/>
      <c r="K2076" s="207">
        <f t="shared" ref="K2076:K2112" si="836">L2002+(L2039-L2002)/2</f>
        <v>860</v>
      </c>
      <c r="L2076" s="214">
        <f t="shared" ref="L2076:L2112" si="837">ROUNDUP(K2076,0)</f>
        <v>860</v>
      </c>
      <c r="M2076" s="209">
        <v>1</v>
      </c>
      <c r="N2076" s="210">
        <v>60</v>
      </c>
      <c r="O2076" s="211">
        <f t="shared" ref="O2076:O2112" si="838">L2076*M2076+N2076</f>
        <v>920</v>
      </c>
      <c r="P2076" s="212">
        <f t="shared" ref="P2076:P2112" si="839">INT(O2076)</f>
        <v>920</v>
      </c>
      <c r="Q2076" s="180"/>
      <c r="R2076" s="180"/>
      <c r="S2076" s="184">
        <v>16</v>
      </c>
      <c r="T2076" s="184">
        <v>25</v>
      </c>
      <c r="U2076" s="184">
        <f t="shared" ref="U2076:U2112" si="840">IF(I2076&lt;=$AA$6,$AB$5,IF(I2076&lt;=$AA$16,$AB$7,IF(I2076&lt;=$AA$18,$AB$17,IF(I2076&lt;=$AA$20,AB$19,$AB$21))))</f>
        <v>124</v>
      </c>
      <c r="V2076" s="204">
        <f t="shared" ref="V2076:V2112" si="841">SUM(S2076:U2076)</f>
        <v>165</v>
      </c>
    </row>
    <row r="2077" spans="1:22" ht="12">
      <c r="A2077" s="180" t="str">
        <f t="shared" si="833"/>
        <v>LW duble 2 14070Drewnopodobne</v>
      </c>
      <c r="B2077" s="203" t="s">
        <v>91</v>
      </c>
      <c r="C2077" s="168" t="s">
        <v>432</v>
      </c>
      <c r="D2077" s="204">
        <v>140</v>
      </c>
      <c r="E2077" s="182">
        <v>70</v>
      </c>
      <c r="F2077" s="219" t="s">
        <v>1780</v>
      </c>
      <c r="G2077" s="206" t="str">
        <f t="shared" si="834"/>
        <v>51,87</v>
      </c>
      <c r="H2077" s="206" t="str">
        <f t="shared" si="835"/>
        <v>51,87</v>
      </c>
      <c r="I2077" s="206">
        <f t="shared" ref="I2077:I2112" si="842">H2077+3</f>
        <v>54.87</v>
      </c>
      <c r="J2077" s="216"/>
      <c r="K2077" s="207">
        <f t="shared" si="836"/>
        <v>928.5</v>
      </c>
      <c r="L2077" s="214">
        <f t="shared" si="837"/>
        <v>929</v>
      </c>
      <c r="M2077" s="209">
        <v>1</v>
      </c>
      <c r="N2077" s="210">
        <v>60</v>
      </c>
      <c r="O2077" s="211">
        <f t="shared" si="838"/>
        <v>989</v>
      </c>
      <c r="P2077" s="212">
        <f t="shared" si="839"/>
        <v>989</v>
      </c>
      <c r="Q2077" s="180"/>
      <c r="R2077" s="180"/>
      <c r="S2077" s="184">
        <v>16</v>
      </c>
      <c r="T2077" s="184">
        <v>25</v>
      </c>
      <c r="U2077" s="184">
        <f t="shared" si="840"/>
        <v>124</v>
      </c>
      <c r="V2077" s="204">
        <f t="shared" si="841"/>
        <v>165</v>
      </c>
    </row>
    <row r="2078" spans="1:22" ht="12">
      <c r="A2078" s="180" t="str">
        <f t="shared" si="833"/>
        <v>LW duble 314070Drewnopodobne</v>
      </c>
      <c r="B2078" s="203" t="s">
        <v>1750</v>
      </c>
      <c r="C2078" s="168" t="s">
        <v>432</v>
      </c>
      <c r="D2078" s="204">
        <v>140</v>
      </c>
      <c r="E2078" s="182">
        <v>70</v>
      </c>
      <c r="F2078" s="219" t="s">
        <v>65</v>
      </c>
      <c r="G2078" s="206" t="str">
        <f t="shared" si="834"/>
        <v>62,99</v>
      </c>
      <c r="H2078" s="206" t="str">
        <f t="shared" si="835"/>
        <v>62,99</v>
      </c>
      <c r="I2078" s="206">
        <f t="shared" si="842"/>
        <v>65.990000000000009</v>
      </c>
      <c r="J2078" s="216"/>
      <c r="K2078" s="207">
        <f t="shared" si="836"/>
        <v>1185</v>
      </c>
      <c r="L2078" s="214">
        <f t="shared" si="837"/>
        <v>1185</v>
      </c>
      <c r="M2078" s="209">
        <v>1</v>
      </c>
      <c r="N2078" s="210">
        <v>60</v>
      </c>
      <c r="O2078" s="211">
        <f t="shared" si="838"/>
        <v>1245</v>
      </c>
      <c r="P2078" s="212">
        <f t="shared" si="839"/>
        <v>1245</v>
      </c>
      <c r="Q2078" s="180"/>
      <c r="R2078" s="180"/>
      <c r="S2078" s="184">
        <v>16</v>
      </c>
      <c r="T2078" s="184">
        <v>25</v>
      </c>
      <c r="U2078" s="184">
        <f t="shared" si="840"/>
        <v>124</v>
      </c>
      <c r="V2078" s="204">
        <f t="shared" si="841"/>
        <v>165</v>
      </c>
    </row>
    <row r="2079" spans="1:22" ht="12">
      <c r="A2079" s="180" t="str">
        <f t="shared" si="833"/>
        <v>LW1 14070Drewnopodobne</v>
      </c>
      <c r="B2079" s="203" t="s">
        <v>93</v>
      </c>
      <c r="C2079" s="168" t="s">
        <v>432</v>
      </c>
      <c r="D2079" s="204">
        <v>140</v>
      </c>
      <c r="E2079" s="182">
        <v>70</v>
      </c>
      <c r="F2079" s="219" t="s">
        <v>7</v>
      </c>
      <c r="G2079" s="206" t="str">
        <f t="shared" si="834"/>
        <v>42,1</v>
      </c>
      <c r="H2079" s="206" t="str">
        <f t="shared" si="835"/>
        <v>42,1</v>
      </c>
      <c r="I2079" s="206">
        <f t="shared" si="842"/>
        <v>45.1</v>
      </c>
      <c r="J2079" s="216"/>
      <c r="K2079" s="207">
        <f t="shared" si="836"/>
        <v>567.5</v>
      </c>
      <c r="L2079" s="214">
        <f t="shared" si="837"/>
        <v>568</v>
      </c>
      <c r="M2079" s="209">
        <v>1</v>
      </c>
      <c r="N2079" s="210">
        <v>60</v>
      </c>
      <c r="O2079" s="211">
        <f t="shared" si="838"/>
        <v>628</v>
      </c>
      <c r="P2079" s="212">
        <f t="shared" si="839"/>
        <v>628</v>
      </c>
      <c r="Q2079" s="180"/>
      <c r="R2079" s="180"/>
      <c r="S2079" s="184">
        <v>16</v>
      </c>
      <c r="T2079" s="184">
        <v>25</v>
      </c>
      <c r="U2079" s="184">
        <f t="shared" si="840"/>
        <v>79</v>
      </c>
      <c r="V2079" s="204">
        <f t="shared" si="841"/>
        <v>120</v>
      </c>
    </row>
    <row r="2080" spans="1:22" ht="12">
      <c r="A2080" s="180" t="str">
        <f t="shared" si="833"/>
        <v>LW2 14070Drewnopodobne</v>
      </c>
      <c r="B2080" s="203" t="s">
        <v>104</v>
      </c>
      <c r="C2080" s="168" t="s">
        <v>432</v>
      </c>
      <c r="D2080" s="204">
        <v>140</v>
      </c>
      <c r="E2080" s="182">
        <v>70</v>
      </c>
      <c r="F2080" s="219" t="s">
        <v>2558</v>
      </c>
      <c r="G2080" s="206" t="str">
        <f t="shared" si="834"/>
        <v>43,68</v>
      </c>
      <c r="H2080" s="206" t="str">
        <f t="shared" si="835"/>
        <v>43,68</v>
      </c>
      <c r="I2080" s="206">
        <f t="shared" si="842"/>
        <v>46.68</v>
      </c>
      <c r="J2080" s="216"/>
      <c r="K2080" s="207">
        <f t="shared" si="836"/>
        <v>619</v>
      </c>
      <c r="L2080" s="214">
        <f t="shared" si="837"/>
        <v>619</v>
      </c>
      <c r="M2080" s="209">
        <v>1</v>
      </c>
      <c r="N2080" s="210">
        <v>60</v>
      </c>
      <c r="O2080" s="211">
        <f t="shared" si="838"/>
        <v>679</v>
      </c>
      <c r="P2080" s="212">
        <f t="shared" si="839"/>
        <v>679</v>
      </c>
      <c r="Q2080" s="180"/>
      <c r="R2080" s="180"/>
      <c r="S2080" s="184">
        <v>16</v>
      </c>
      <c r="T2080" s="184">
        <v>25</v>
      </c>
      <c r="U2080" s="184">
        <f t="shared" si="840"/>
        <v>79</v>
      </c>
      <c r="V2080" s="204">
        <f t="shared" si="841"/>
        <v>120</v>
      </c>
    </row>
    <row r="2081" spans="1:22" ht="12">
      <c r="A2081" s="180" t="str">
        <f t="shared" si="833"/>
        <v>LW3 14070Drewnopodobne</v>
      </c>
      <c r="B2081" s="203" t="s">
        <v>106</v>
      </c>
      <c r="C2081" s="168" t="s">
        <v>432</v>
      </c>
      <c r="D2081" s="204">
        <v>140</v>
      </c>
      <c r="E2081" s="182">
        <v>70</v>
      </c>
      <c r="F2081" s="219" t="s">
        <v>3602</v>
      </c>
      <c r="G2081" s="206" t="str">
        <f t="shared" si="834"/>
        <v>45,41</v>
      </c>
      <c r="H2081" s="206" t="str">
        <f t="shared" si="835"/>
        <v>45,41</v>
      </c>
      <c r="I2081" s="206">
        <f t="shared" si="842"/>
        <v>48.41</v>
      </c>
      <c r="J2081" s="216"/>
      <c r="K2081" s="207">
        <f t="shared" si="836"/>
        <v>642</v>
      </c>
      <c r="L2081" s="214">
        <f t="shared" si="837"/>
        <v>642</v>
      </c>
      <c r="M2081" s="209">
        <v>1</v>
      </c>
      <c r="N2081" s="210">
        <v>60</v>
      </c>
      <c r="O2081" s="211">
        <f t="shared" si="838"/>
        <v>702</v>
      </c>
      <c r="P2081" s="212">
        <f t="shared" si="839"/>
        <v>702</v>
      </c>
      <c r="Q2081" s="180"/>
      <c r="R2081" s="180"/>
      <c r="S2081" s="184">
        <v>16</v>
      </c>
      <c r="T2081" s="184">
        <v>25</v>
      </c>
      <c r="U2081" s="184">
        <f t="shared" si="840"/>
        <v>79</v>
      </c>
      <c r="V2081" s="204">
        <f t="shared" si="841"/>
        <v>120</v>
      </c>
    </row>
    <row r="2082" spans="1:22" ht="12">
      <c r="A2082" s="180" t="str">
        <f t="shared" si="833"/>
        <v>LW4 14070Drewnopodobne</v>
      </c>
      <c r="B2082" s="203" t="s">
        <v>107</v>
      </c>
      <c r="C2082" s="168" t="s">
        <v>432</v>
      </c>
      <c r="D2082" s="204">
        <v>140</v>
      </c>
      <c r="E2082" s="182">
        <v>70</v>
      </c>
      <c r="F2082" s="219" t="s">
        <v>72</v>
      </c>
      <c r="G2082" s="206" t="str">
        <f t="shared" si="834"/>
        <v>50,06</v>
      </c>
      <c r="H2082" s="206" t="str">
        <f t="shared" si="835"/>
        <v>50,06</v>
      </c>
      <c r="I2082" s="206">
        <f t="shared" si="842"/>
        <v>53.06</v>
      </c>
      <c r="J2082" s="216"/>
      <c r="K2082" s="207">
        <f t="shared" si="836"/>
        <v>729.5</v>
      </c>
      <c r="L2082" s="214">
        <f t="shared" si="837"/>
        <v>730</v>
      </c>
      <c r="M2082" s="209">
        <v>1</v>
      </c>
      <c r="N2082" s="210">
        <v>60</v>
      </c>
      <c r="O2082" s="211">
        <f t="shared" si="838"/>
        <v>790</v>
      </c>
      <c r="P2082" s="212">
        <f t="shared" si="839"/>
        <v>790</v>
      </c>
      <c r="Q2082" s="180"/>
      <c r="R2082" s="180"/>
      <c r="S2082" s="184">
        <v>16</v>
      </c>
      <c r="T2082" s="184">
        <v>25</v>
      </c>
      <c r="U2082" s="184">
        <f t="shared" si="840"/>
        <v>124</v>
      </c>
      <c r="V2082" s="204">
        <f t="shared" si="841"/>
        <v>165</v>
      </c>
    </row>
    <row r="2083" spans="1:22" ht="12">
      <c r="A2083" s="180" t="str">
        <f t="shared" si="833"/>
        <v>LW5 14070Drewnopodobne</v>
      </c>
      <c r="B2083" s="203" t="s">
        <v>108</v>
      </c>
      <c r="C2083" s="168" t="s">
        <v>432</v>
      </c>
      <c r="D2083" s="204">
        <v>140</v>
      </c>
      <c r="E2083" s="182">
        <v>70</v>
      </c>
      <c r="F2083" s="219" t="s">
        <v>3603</v>
      </c>
      <c r="G2083" s="206" t="str">
        <f t="shared" si="834"/>
        <v>50,32</v>
      </c>
      <c r="H2083" s="206" t="str">
        <f t="shared" si="835"/>
        <v>50,32</v>
      </c>
      <c r="I2083" s="206">
        <f t="shared" si="842"/>
        <v>53.32</v>
      </c>
      <c r="J2083" s="216"/>
      <c r="K2083" s="207">
        <f t="shared" si="836"/>
        <v>758</v>
      </c>
      <c r="L2083" s="214">
        <f t="shared" si="837"/>
        <v>758</v>
      </c>
      <c r="M2083" s="209">
        <v>1</v>
      </c>
      <c r="N2083" s="210">
        <v>60</v>
      </c>
      <c r="O2083" s="211">
        <f t="shared" si="838"/>
        <v>818</v>
      </c>
      <c r="P2083" s="212">
        <f t="shared" si="839"/>
        <v>818</v>
      </c>
      <c r="Q2083" s="180"/>
      <c r="R2083" s="180"/>
      <c r="S2083" s="184">
        <v>16</v>
      </c>
      <c r="T2083" s="184">
        <v>25</v>
      </c>
      <c r="U2083" s="184">
        <f t="shared" si="840"/>
        <v>124</v>
      </c>
      <c r="V2083" s="204">
        <f t="shared" si="841"/>
        <v>165</v>
      </c>
    </row>
    <row r="2084" spans="1:22" ht="12">
      <c r="A2084" s="180" t="str">
        <f t="shared" si="833"/>
        <v>LW6 14070Drewnopodobne</v>
      </c>
      <c r="B2084" s="203" t="s">
        <v>109</v>
      </c>
      <c r="C2084" s="168" t="s">
        <v>432</v>
      </c>
      <c r="D2084" s="204">
        <v>140</v>
      </c>
      <c r="E2084" s="182">
        <v>70</v>
      </c>
      <c r="F2084" s="219" t="s">
        <v>2246</v>
      </c>
      <c r="G2084" s="206" t="str">
        <f t="shared" si="834"/>
        <v>53,5</v>
      </c>
      <c r="H2084" s="206" t="str">
        <f t="shared" si="835"/>
        <v>53,5</v>
      </c>
      <c r="I2084" s="206">
        <f t="shared" si="842"/>
        <v>56.5</v>
      </c>
      <c r="J2084" s="216"/>
      <c r="K2084" s="207">
        <f t="shared" si="836"/>
        <v>827</v>
      </c>
      <c r="L2084" s="214">
        <f t="shared" si="837"/>
        <v>827</v>
      </c>
      <c r="M2084" s="209">
        <v>1</v>
      </c>
      <c r="N2084" s="210">
        <v>60</v>
      </c>
      <c r="O2084" s="211">
        <f t="shared" si="838"/>
        <v>887</v>
      </c>
      <c r="P2084" s="212">
        <f t="shared" si="839"/>
        <v>887</v>
      </c>
      <c r="Q2084" s="180"/>
      <c r="R2084" s="180"/>
      <c r="S2084" s="184">
        <v>16</v>
      </c>
      <c r="T2084" s="184">
        <v>25</v>
      </c>
      <c r="U2084" s="184">
        <f t="shared" si="840"/>
        <v>124</v>
      </c>
      <c r="V2084" s="204">
        <f t="shared" si="841"/>
        <v>165</v>
      </c>
    </row>
    <row r="2085" spans="1:22" ht="12">
      <c r="A2085" s="180" t="str">
        <f t="shared" si="833"/>
        <v>LW7 14070Drewnopodobne</v>
      </c>
      <c r="B2085" s="203" t="s">
        <v>110</v>
      </c>
      <c r="C2085" s="168" t="s">
        <v>432</v>
      </c>
      <c r="D2085" s="204">
        <v>140</v>
      </c>
      <c r="E2085" s="182">
        <v>70</v>
      </c>
      <c r="F2085" s="219" t="s">
        <v>3604</v>
      </c>
      <c r="G2085" s="206" t="str">
        <f t="shared" si="834"/>
        <v>48,54</v>
      </c>
      <c r="H2085" s="206" t="str">
        <f t="shared" si="835"/>
        <v>48,54</v>
      </c>
      <c r="I2085" s="206">
        <f t="shared" si="842"/>
        <v>51.54</v>
      </c>
      <c r="J2085" s="216"/>
      <c r="K2085" s="207">
        <f t="shared" si="836"/>
        <v>720.5</v>
      </c>
      <c r="L2085" s="214">
        <f t="shared" si="837"/>
        <v>721</v>
      </c>
      <c r="M2085" s="209">
        <v>1</v>
      </c>
      <c r="N2085" s="210">
        <v>60</v>
      </c>
      <c r="O2085" s="211">
        <f t="shared" si="838"/>
        <v>781</v>
      </c>
      <c r="P2085" s="212">
        <f t="shared" si="839"/>
        <v>781</v>
      </c>
      <c r="Q2085" s="180"/>
      <c r="R2085" s="180"/>
      <c r="S2085" s="184">
        <v>16</v>
      </c>
      <c r="T2085" s="184">
        <v>25</v>
      </c>
      <c r="U2085" s="184">
        <f t="shared" si="840"/>
        <v>124</v>
      </c>
      <c r="V2085" s="204">
        <f t="shared" si="841"/>
        <v>165</v>
      </c>
    </row>
    <row r="2086" spans="1:22" ht="12">
      <c r="A2086" s="180" t="str">
        <f t="shared" si="833"/>
        <v>LW8 14070Drewnopodobne</v>
      </c>
      <c r="B2086" s="203" t="s">
        <v>111</v>
      </c>
      <c r="C2086" s="168" t="s">
        <v>432</v>
      </c>
      <c r="D2086" s="204">
        <v>140</v>
      </c>
      <c r="E2086" s="182">
        <v>70</v>
      </c>
      <c r="F2086" s="219" t="s">
        <v>3605</v>
      </c>
      <c r="G2086" s="206" t="str">
        <f t="shared" si="834"/>
        <v>51,73</v>
      </c>
      <c r="H2086" s="206" t="str">
        <f t="shared" si="835"/>
        <v>51,73</v>
      </c>
      <c r="I2086" s="206">
        <f t="shared" si="842"/>
        <v>54.73</v>
      </c>
      <c r="J2086" s="216"/>
      <c r="K2086" s="207">
        <f t="shared" si="836"/>
        <v>789</v>
      </c>
      <c r="L2086" s="214">
        <f t="shared" si="837"/>
        <v>789</v>
      </c>
      <c r="M2086" s="209">
        <v>1</v>
      </c>
      <c r="N2086" s="210">
        <v>60</v>
      </c>
      <c r="O2086" s="211">
        <f t="shared" si="838"/>
        <v>849</v>
      </c>
      <c r="P2086" s="212">
        <f t="shared" si="839"/>
        <v>849</v>
      </c>
      <c r="Q2086" s="180"/>
      <c r="R2086" s="180"/>
      <c r="S2086" s="184">
        <v>16</v>
      </c>
      <c r="T2086" s="184">
        <v>25</v>
      </c>
      <c r="U2086" s="184">
        <f t="shared" si="840"/>
        <v>124</v>
      </c>
      <c r="V2086" s="204">
        <f t="shared" si="841"/>
        <v>165</v>
      </c>
    </row>
    <row r="2087" spans="1:22" ht="12">
      <c r="A2087" s="180" t="str">
        <f t="shared" si="833"/>
        <v>LW9 14070Drewnopodobne</v>
      </c>
      <c r="B2087" s="203" t="s">
        <v>112</v>
      </c>
      <c r="C2087" s="168" t="s">
        <v>432</v>
      </c>
      <c r="D2087" s="204">
        <v>140</v>
      </c>
      <c r="E2087" s="182">
        <v>70</v>
      </c>
      <c r="F2087" s="219" t="s">
        <v>3517</v>
      </c>
      <c r="G2087" s="206" t="str">
        <f t="shared" si="834"/>
        <v>50,56</v>
      </c>
      <c r="H2087" s="206" t="str">
        <f t="shared" si="835"/>
        <v>50,56</v>
      </c>
      <c r="I2087" s="206">
        <f t="shared" si="842"/>
        <v>53.56</v>
      </c>
      <c r="J2087" s="216"/>
      <c r="K2087" s="207">
        <f t="shared" si="836"/>
        <v>828</v>
      </c>
      <c r="L2087" s="214">
        <f t="shared" si="837"/>
        <v>828</v>
      </c>
      <c r="M2087" s="209">
        <v>1</v>
      </c>
      <c r="N2087" s="210">
        <v>60</v>
      </c>
      <c r="O2087" s="211">
        <f t="shared" si="838"/>
        <v>888</v>
      </c>
      <c r="P2087" s="212">
        <f t="shared" si="839"/>
        <v>888</v>
      </c>
      <c r="Q2087" s="180"/>
      <c r="R2087" s="180"/>
      <c r="S2087" s="184">
        <v>16</v>
      </c>
      <c r="T2087" s="184">
        <v>25</v>
      </c>
      <c r="U2087" s="184">
        <f t="shared" si="840"/>
        <v>124</v>
      </c>
      <c r="V2087" s="204">
        <f t="shared" si="841"/>
        <v>165</v>
      </c>
    </row>
    <row r="2088" spans="1:22" ht="12">
      <c r="A2088" s="180" t="str">
        <f t="shared" si="833"/>
        <v>LW10 14070Drewnopodobne</v>
      </c>
      <c r="B2088" s="203" t="s">
        <v>94</v>
      </c>
      <c r="C2088" s="168" t="s">
        <v>432</v>
      </c>
      <c r="D2088" s="204">
        <v>140</v>
      </c>
      <c r="E2088" s="182">
        <v>70</v>
      </c>
      <c r="F2088" s="219" t="s">
        <v>3369</v>
      </c>
      <c r="G2088" s="206" t="str">
        <f t="shared" si="834"/>
        <v>53,74</v>
      </c>
      <c r="H2088" s="206" t="str">
        <f t="shared" si="835"/>
        <v>53,74</v>
      </c>
      <c r="I2088" s="206">
        <f t="shared" si="842"/>
        <v>56.74</v>
      </c>
      <c r="J2088" s="216"/>
      <c r="K2088" s="207">
        <f t="shared" si="836"/>
        <v>896.5</v>
      </c>
      <c r="L2088" s="214">
        <f t="shared" si="837"/>
        <v>897</v>
      </c>
      <c r="M2088" s="209">
        <v>1</v>
      </c>
      <c r="N2088" s="210">
        <v>60</v>
      </c>
      <c r="O2088" s="211">
        <f t="shared" si="838"/>
        <v>957</v>
      </c>
      <c r="P2088" s="212">
        <f t="shared" si="839"/>
        <v>957</v>
      </c>
      <c r="Q2088" s="180"/>
      <c r="R2088" s="180"/>
      <c r="S2088" s="184">
        <v>16</v>
      </c>
      <c r="T2088" s="184">
        <v>25</v>
      </c>
      <c r="U2088" s="184">
        <f t="shared" si="840"/>
        <v>124</v>
      </c>
      <c r="V2088" s="204">
        <f t="shared" si="841"/>
        <v>165</v>
      </c>
    </row>
    <row r="2089" spans="1:22" ht="12">
      <c r="A2089" s="180" t="str">
        <f t="shared" si="833"/>
        <v>LW11 14070Drewnopodobne</v>
      </c>
      <c r="B2089" s="203" t="s">
        <v>95</v>
      </c>
      <c r="C2089" s="168" t="s">
        <v>432</v>
      </c>
      <c r="D2089" s="204">
        <v>140</v>
      </c>
      <c r="E2089" s="182">
        <v>70</v>
      </c>
      <c r="F2089" s="219" t="s">
        <v>3606</v>
      </c>
      <c r="G2089" s="206" t="str">
        <f t="shared" si="834"/>
        <v>55,61</v>
      </c>
      <c r="H2089" s="206" t="str">
        <f t="shared" si="835"/>
        <v>55,61</v>
      </c>
      <c r="I2089" s="206">
        <f t="shared" si="842"/>
        <v>58.61</v>
      </c>
      <c r="J2089" s="216"/>
      <c r="K2089" s="207">
        <f t="shared" si="836"/>
        <v>781.5</v>
      </c>
      <c r="L2089" s="214">
        <f t="shared" si="837"/>
        <v>782</v>
      </c>
      <c r="M2089" s="209">
        <v>1</v>
      </c>
      <c r="N2089" s="210">
        <v>60</v>
      </c>
      <c r="O2089" s="211">
        <f t="shared" si="838"/>
        <v>842</v>
      </c>
      <c r="P2089" s="212">
        <f t="shared" si="839"/>
        <v>842</v>
      </c>
      <c r="Q2089" s="180"/>
      <c r="R2089" s="180"/>
      <c r="S2089" s="184">
        <v>16</v>
      </c>
      <c r="T2089" s="184">
        <v>25</v>
      </c>
      <c r="U2089" s="184">
        <f t="shared" si="840"/>
        <v>124</v>
      </c>
      <c r="V2089" s="204">
        <f t="shared" si="841"/>
        <v>165</v>
      </c>
    </row>
    <row r="2090" spans="1:22" ht="12">
      <c r="A2090" s="180" t="str">
        <f t="shared" si="833"/>
        <v>LW12 14070Drewnopodobne</v>
      </c>
      <c r="B2090" s="203" t="s">
        <v>96</v>
      </c>
      <c r="C2090" s="168" t="s">
        <v>432</v>
      </c>
      <c r="D2090" s="204">
        <v>140</v>
      </c>
      <c r="E2090" s="182">
        <v>70</v>
      </c>
      <c r="F2090" s="219" t="s">
        <v>3607</v>
      </c>
      <c r="G2090" s="206" t="str">
        <f t="shared" si="834"/>
        <v>58,79</v>
      </c>
      <c r="H2090" s="206" t="str">
        <f t="shared" si="835"/>
        <v>58,79</v>
      </c>
      <c r="I2090" s="206">
        <f t="shared" si="842"/>
        <v>61.79</v>
      </c>
      <c r="J2090" s="216"/>
      <c r="K2090" s="207">
        <f t="shared" si="836"/>
        <v>888</v>
      </c>
      <c r="L2090" s="214">
        <f t="shared" si="837"/>
        <v>888</v>
      </c>
      <c r="M2090" s="209">
        <v>1</v>
      </c>
      <c r="N2090" s="210">
        <v>60</v>
      </c>
      <c r="O2090" s="211">
        <f t="shared" si="838"/>
        <v>948</v>
      </c>
      <c r="P2090" s="212">
        <f t="shared" si="839"/>
        <v>948</v>
      </c>
      <c r="Q2090" s="180"/>
      <c r="R2090" s="180"/>
      <c r="S2090" s="184">
        <v>16</v>
      </c>
      <c r="T2090" s="184">
        <v>25</v>
      </c>
      <c r="U2090" s="184">
        <f t="shared" si="840"/>
        <v>124</v>
      </c>
      <c r="V2090" s="204">
        <f t="shared" si="841"/>
        <v>165</v>
      </c>
    </row>
    <row r="2091" spans="1:22" ht="12">
      <c r="A2091" s="180" t="str">
        <f t="shared" si="833"/>
        <v>LW13 14070Drewnopodobne</v>
      </c>
      <c r="B2091" s="203" t="s">
        <v>97</v>
      </c>
      <c r="C2091" s="168" t="s">
        <v>432</v>
      </c>
      <c r="D2091" s="204">
        <v>140</v>
      </c>
      <c r="E2091" s="182">
        <v>70</v>
      </c>
      <c r="F2091" s="219" t="s">
        <v>68</v>
      </c>
      <c r="G2091" s="206" t="str">
        <f t="shared" si="834"/>
        <v>56,89</v>
      </c>
      <c r="H2091" s="206" t="str">
        <f t="shared" si="835"/>
        <v>56,89</v>
      </c>
      <c r="I2091" s="206">
        <f t="shared" si="842"/>
        <v>59.89</v>
      </c>
      <c r="J2091" s="216"/>
      <c r="K2091" s="207">
        <f t="shared" si="836"/>
        <v>882</v>
      </c>
      <c r="L2091" s="214">
        <f t="shared" si="837"/>
        <v>882</v>
      </c>
      <c r="M2091" s="209">
        <v>1</v>
      </c>
      <c r="N2091" s="210">
        <v>60</v>
      </c>
      <c r="O2091" s="211">
        <f t="shared" si="838"/>
        <v>942</v>
      </c>
      <c r="P2091" s="212">
        <f t="shared" si="839"/>
        <v>942</v>
      </c>
      <c r="Q2091" s="180"/>
      <c r="R2091" s="180"/>
      <c r="S2091" s="184">
        <v>16</v>
      </c>
      <c r="T2091" s="184">
        <v>25</v>
      </c>
      <c r="U2091" s="184">
        <f t="shared" si="840"/>
        <v>124</v>
      </c>
      <c r="V2091" s="204">
        <f t="shared" si="841"/>
        <v>165</v>
      </c>
    </row>
    <row r="2092" spans="1:22" ht="12">
      <c r="A2092" s="180" t="str">
        <f t="shared" si="833"/>
        <v>LW14 14070Drewnopodobne</v>
      </c>
      <c r="B2092" s="203" t="s">
        <v>98</v>
      </c>
      <c r="C2092" s="168" t="s">
        <v>432</v>
      </c>
      <c r="D2092" s="204">
        <v>140</v>
      </c>
      <c r="E2092" s="182">
        <v>70</v>
      </c>
      <c r="F2092" s="219" t="s">
        <v>3608</v>
      </c>
      <c r="G2092" s="206" t="str">
        <f t="shared" si="834"/>
        <v>60,07</v>
      </c>
      <c r="H2092" s="206" t="str">
        <f t="shared" si="835"/>
        <v>60,07</v>
      </c>
      <c r="I2092" s="206">
        <f t="shared" si="842"/>
        <v>63.07</v>
      </c>
      <c r="J2092" s="216"/>
      <c r="K2092" s="207">
        <f t="shared" si="836"/>
        <v>973</v>
      </c>
      <c r="L2092" s="214">
        <f t="shared" si="837"/>
        <v>973</v>
      </c>
      <c r="M2092" s="209">
        <v>1</v>
      </c>
      <c r="N2092" s="210">
        <v>60</v>
      </c>
      <c r="O2092" s="211">
        <f t="shared" si="838"/>
        <v>1033</v>
      </c>
      <c r="P2092" s="212">
        <f t="shared" si="839"/>
        <v>1033</v>
      </c>
      <c r="Q2092" s="180"/>
      <c r="R2092" s="180"/>
      <c r="S2092" s="184">
        <v>16</v>
      </c>
      <c r="T2092" s="184">
        <v>25</v>
      </c>
      <c r="U2092" s="184">
        <f t="shared" si="840"/>
        <v>124</v>
      </c>
      <c r="V2092" s="204">
        <f t="shared" si="841"/>
        <v>165</v>
      </c>
    </row>
    <row r="2093" spans="1:22" ht="12">
      <c r="A2093" s="180" t="str">
        <f t="shared" si="833"/>
        <v>LW15 14070Drewnopodobne</v>
      </c>
      <c r="B2093" s="203" t="s">
        <v>99</v>
      </c>
      <c r="C2093" s="168" t="s">
        <v>432</v>
      </c>
      <c r="D2093" s="204">
        <v>140</v>
      </c>
      <c r="E2093" s="182">
        <v>70</v>
      </c>
      <c r="F2093" s="219" t="s">
        <v>3609</v>
      </c>
      <c r="G2093" s="206" t="str">
        <f t="shared" si="834"/>
        <v>54,85</v>
      </c>
      <c r="H2093" s="206" t="str">
        <f t="shared" si="835"/>
        <v>54,85</v>
      </c>
      <c r="I2093" s="206">
        <f t="shared" si="842"/>
        <v>57.85</v>
      </c>
      <c r="J2093" s="216"/>
      <c r="K2093" s="207">
        <f t="shared" si="836"/>
        <v>744</v>
      </c>
      <c r="L2093" s="214">
        <f t="shared" si="837"/>
        <v>744</v>
      </c>
      <c r="M2093" s="209">
        <v>1</v>
      </c>
      <c r="N2093" s="210">
        <v>60</v>
      </c>
      <c r="O2093" s="211">
        <f t="shared" si="838"/>
        <v>804</v>
      </c>
      <c r="P2093" s="212">
        <f t="shared" si="839"/>
        <v>804</v>
      </c>
      <c r="Q2093" s="180"/>
      <c r="R2093" s="180"/>
      <c r="S2093" s="184">
        <v>16</v>
      </c>
      <c r="T2093" s="184">
        <v>25</v>
      </c>
      <c r="U2093" s="184">
        <f t="shared" si="840"/>
        <v>124</v>
      </c>
      <c r="V2093" s="204">
        <f t="shared" si="841"/>
        <v>165</v>
      </c>
    </row>
    <row r="2094" spans="1:22" ht="12">
      <c r="A2094" s="180" t="str">
        <f t="shared" si="833"/>
        <v>LW16 14070Drewnopodobne</v>
      </c>
      <c r="B2094" s="203" t="s">
        <v>100</v>
      </c>
      <c r="C2094" s="168" t="s">
        <v>432</v>
      </c>
      <c r="D2094" s="204">
        <v>140</v>
      </c>
      <c r="E2094" s="182">
        <v>70</v>
      </c>
      <c r="F2094" s="219" t="s">
        <v>3610</v>
      </c>
      <c r="G2094" s="206" t="str">
        <f t="shared" si="834"/>
        <v>58,06</v>
      </c>
      <c r="H2094" s="206" t="str">
        <f t="shared" si="835"/>
        <v>58,06</v>
      </c>
      <c r="I2094" s="206">
        <f t="shared" si="842"/>
        <v>61.06</v>
      </c>
      <c r="J2094" s="216"/>
      <c r="K2094" s="207">
        <f t="shared" si="836"/>
        <v>881</v>
      </c>
      <c r="L2094" s="214">
        <f t="shared" si="837"/>
        <v>881</v>
      </c>
      <c r="M2094" s="209">
        <v>1</v>
      </c>
      <c r="N2094" s="210">
        <v>60</v>
      </c>
      <c r="O2094" s="211">
        <f t="shared" si="838"/>
        <v>941</v>
      </c>
      <c r="P2094" s="212">
        <f t="shared" si="839"/>
        <v>941</v>
      </c>
      <c r="Q2094" s="180"/>
      <c r="R2094" s="180"/>
      <c r="S2094" s="184">
        <v>16</v>
      </c>
      <c r="T2094" s="184">
        <v>25</v>
      </c>
      <c r="U2094" s="184">
        <f t="shared" si="840"/>
        <v>124</v>
      </c>
      <c r="V2094" s="204">
        <f t="shared" si="841"/>
        <v>165</v>
      </c>
    </row>
    <row r="2095" spans="1:22" ht="12">
      <c r="A2095" s="180" t="str">
        <f t="shared" si="833"/>
        <v>LW17 14070Drewnopodobne</v>
      </c>
      <c r="B2095" s="203" t="s">
        <v>101</v>
      </c>
      <c r="C2095" s="168" t="s">
        <v>432</v>
      </c>
      <c r="D2095" s="204">
        <v>140</v>
      </c>
      <c r="E2095" s="182">
        <v>70</v>
      </c>
      <c r="F2095" s="219" t="s">
        <v>3611</v>
      </c>
      <c r="G2095" s="206" t="str">
        <f t="shared" si="834"/>
        <v>57,22</v>
      </c>
      <c r="H2095" s="206" t="str">
        <f t="shared" si="835"/>
        <v>57,22</v>
      </c>
      <c r="I2095" s="206">
        <f t="shared" si="842"/>
        <v>60.22</v>
      </c>
      <c r="J2095" s="216"/>
      <c r="K2095" s="207">
        <f t="shared" si="836"/>
        <v>952.5</v>
      </c>
      <c r="L2095" s="214">
        <f t="shared" si="837"/>
        <v>953</v>
      </c>
      <c r="M2095" s="209">
        <v>1</v>
      </c>
      <c r="N2095" s="210">
        <v>60</v>
      </c>
      <c r="O2095" s="211">
        <f t="shared" si="838"/>
        <v>1013</v>
      </c>
      <c r="P2095" s="212">
        <f t="shared" si="839"/>
        <v>1013</v>
      </c>
      <c r="Q2095" s="180"/>
      <c r="R2095" s="180"/>
      <c r="S2095" s="184">
        <v>16</v>
      </c>
      <c r="T2095" s="184">
        <v>25</v>
      </c>
      <c r="U2095" s="184">
        <f t="shared" si="840"/>
        <v>124</v>
      </c>
      <c r="V2095" s="204">
        <f t="shared" si="841"/>
        <v>165</v>
      </c>
    </row>
    <row r="2096" spans="1:22" ht="12">
      <c r="A2096" s="180" t="str">
        <f t="shared" si="833"/>
        <v>LW18 14070Drewnopodobne</v>
      </c>
      <c r="B2096" s="203" t="s">
        <v>102</v>
      </c>
      <c r="C2096" s="168" t="s">
        <v>432</v>
      </c>
      <c r="D2096" s="204">
        <v>140</v>
      </c>
      <c r="E2096" s="182">
        <v>70</v>
      </c>
      <c r="F2096" s="219" t="s">
        <v>62</v>
      </c>
      <c r="G2096" s="206" t="str">
        <f t="shared" si="834"/>
        <v>60,4</v>
      </c>
      <c r="H2096" s="206" t="str">
        <f t="shared" si="835"/>
        <v>60,4</v>
      </c>
      <c r="I2096" s="206">
        <f t="shared" si="842"/>
        <v>63.4</v>
      </c>
      <c r="J2096" s="216"/>
      <c r="K2096" s="207">
        <f t="shared" si="836"/>
        <v>1008.5</v>
      </c>
      <c r="L2096" s="214">
        <f t="shared" si="837"/>
        <v>1009</v>
      </c>
      <c r="M2096" s="209">
        <v>1</v>
      </c>
      <c r="N2096" s="210">
        <v>60</v>
      </c>
      <c r="O2096" s="211">
        <f t="shared" si="838"/>
        <v>1069</v>
      </c>
      <c r="P2096" s="212">
        <f t="shared" si="839"/>
        <v>1069</v>
      </c>
      <c r="Q2096" s="180"/>
      <c r="R2096" s="180"/>
      <c r="S2096" s="184">
        <v>16</v>
      </c>
      <c r="T2096" s="184">
        <v>25</v>
      </c>
      <c r="U2096" s="184">
        <f t="shared" si="840"/>
        <v>124</v>
      </c>
      <c r="V2096" s="204">
        <f t="shared" si="841"/>
        <v>165</v>
      </c>
    </row>
    <row r="2097" spans="1:22" ht="12">
      <c r="A2097" s="180" t="str">
        <f t="shared" si="833"/>
        <v>LW19 14070Drewnopodobne</v>
      </c>
      <c r="B2097" s="203" t="s">
        <v>103</v>
      </c>
      <c r="C2097" s="168" t="s">
        <v>432</v>
      </c>
      <c r="D2097" s="204">
        <v>140</v>
      </c>
      <c r="E2097" s="182">
        <v>70</v>
      </c>
      <c r="F2097" s="219" t="s">
        <v>3612</v>
      </c>
      <c r="G2097" s="206" t="str">
        <f t="shared" si="834"/>
        <v>55,21</v>
      </c>
      <c r="H2097" s="206" t="str">
        <f t="shared" si="835"/>
        <v>55,21</v>
      </c>
      <c r="I2097" s="206">
        <f t="shared" si="842"/>
        <v>58.21</v>
      </c>
      <c r="J2097" s="216"/>
      <c r="K2097" s="207">
        <f t="shared" si="836"/>
        <v>822.5</v>
      </c>
      <c r="L2097" s="214">
        <f t="shared" si="837"/>
        <v>823</v>
      </c>
      <c r="M2097" s="209">
        <v>1</v>
      </c>
      <c r="N2097" s="210">
        <v>60</v>
      </c>
      <c r="O2097" s="211">
        <f t="shared" si="838"/>
        <v>883</v>
      </c>
      <c r="P2097" s="212">
        <f t="shared" si="839"/>
        <v>883</v>
      </c>
      <c r="Q2097" s="180"/>
      <c r="R2097" s="180"/>
      <c r="S2097" s="184">
        <v>16</v>
      </c>
      <c r="T2097" s="184">
        <v>25</v>
      </c>
      <c r="U2097" s="184">
        <f t="shared" si="840"/>
        <v>124</v>
      </c>
      <c r="V2097" s="204">
        <f t="shared" si="841"/>
        <v>165</v>
      </c>
    </row>
    <row r="2098" spans="1:22" ht="12">
      <c r="A2098" s="180" t="str">
        <f t="shared" si="833"/>
        <v>LW20 14070Drewnopodobne</v>
      </c>
      <c r="B2098" s="203" t="s">
        <v>105</v>
      </c>
      <c r="C2098" s="168" t="s">
        <v>432</v>
      </c>
      <c r="D2098" s="204">
        <v>140</v>
      </c>
      <c r="E2098" s="182">
        <v>70</v>
      </c>
      <c r="F2098" s="219" t="s">
        <v>3613</v>
      </c>
      <c r="G2098" s="206" t="str">
        <f t="shared" si="834"/>
        <v>58,42</v>
      </c>
      <c r="H2098" s="206" t="str">
        <f t="shared" si="835"/>
        <v>58,42</v>
      </c>
      <c r="I2098" s="206">
        <f t="shared" si="842"/>
        <v>61.42</v>
      </c>
      <c r="J2098" s="216"/>
      <c r="K2098" s="207">
        <f t="shared" si="836"/>
        <v>913.5</v>
      </c>
      <c r="L2098" s="214">
        <f t="shared" si="837"/>
        <v>914</v>
      </c>
      <c r="M2098" s="209">
        <v>1</v>
      </c>
      <c r="N2098" s="210">
        <v>60</v>
      </c>
      <c r="O2098" s="211">
        <f t="shared" si="838"/>
        <v>974</v>
      </c>
      <c r="P2098" s="212">
        <f t="shared" si="839"/>
        <v>974</v>
      </c>
      <c r="Q2098" s="180"/>
      <c r="R2098" s="180"/>
      <c r="S2098" s="184">
        <v>16</v>
      </c>
      <c r="T2098" s="184">
        <v>25</v>
      </c>
      <c r="U2098" s="184">
        <f t="shared" si="840"/>
        <v>124</v>
      </c>
      <c r="V2098" s="204">
        <f t="shared" si="841"/>
        <v>165</v>
      </c>
    </row>
    <row r="2099" spans="1:22" ht="12">
      <c r="A2099" s="180" t="str">
        <f t="shared" si="833"/>
        <v>LW2514070Drewnopodobne</v>
      </c>
      <c r="B2099" s="217" t="s">
        <v>559</v>
      </c>
      <c r="C2099" s="168" t="s">
        <v>432</v>
      </c>
      <c r="D2099" s="204">
        <v>140</v>
      </c>
      <c r="E2099" s="182">
        <v>70</v>
      </c>
      <c r="F2099" s="219" t="s">
        <v>34</v>
      </c>
      <c r="G2099" s="206" t="str">
        <f t="shared" si="834"/>
        <v>45,33</v>
      </c>
      <c r="H2099" s="206" t="str">
        <f t="shared" si="835"/>
        <v>45,33</v>
      </c>
      <c r="I2099" s="206">
        <f t="shared" si="842"/>
        <v>48.33</v>
      </c>
      <c r="J2099" s="216"/>
      <c r="K2099" s="207">
        <f t="shared" si="836"/>
        <v>723.5</v>
      </c>
      <c r="L2099" s="214">
        <f t="shared" si="837"/>
        <v>724</v>
      </c>
      <c r="M2099" s="209">
        <v>1</v>
      </c>
      <c r="N2099" s="210">
        <v>60</v>
      </c>
      <c r="O2099" s="211">
        <f t="shared" si="838"/>
        <v>784</v>
      </c>
      <c r="P2099" s="212">
        <f t="shared" si="839"/>
        <v>784</v>
      </c>
      <c r="Q2099" s="180"/>
      <c r="R2099" s="180"/>
      <c r="S2099" s="184">
        <v>16</v>
      </c>
      <c r="T2099" s="184">
        <v>25</v>
      </c>
      <c r="U2099" s="184">
        <f t="shared" si="840"/>
        <v>79</v>
      </c>
      <c r="V2099" s="204">
        <f t="shared" si="841"/>
        <v>120</v>
      </c>
    </row>
    <row r="2100" spans="1:22" ht="12">
      <c r="A2100" s="180" t="str">
        <f t="shared" si="833"/>
        <v>LW2614070Drewnopodobne</v>
      </c>
      <c r="B2100" s="217" t="s">
        <v>560</v>
      </c>
      <c r="C2100" s="168" t="s">
        <v>432</v>
      </c>
      <c r="D2100" s="204">
        <v>140</v>
      </c>
      <c r="E2100" s="182">
        <v>70</v>
      </c>
      <c r="F2100" s="219" t="s">
        <v>3614</v>
      </c>
      <c r="G2100" s="206" t="str">
        <f t="shared" si="834"/>
        <v>48,52</v>
      </c>
      <c r="H2100" s="206" t="str">
        <f t="shared" si="835"/>
        <v>48,52</v>
      </c>
      <c r="I2100" s="206">
        <f t="shared" si="842"/>
        <v>51.52</v>
      </c>
      <c r="J2100" s="216"/>
      <c r="K2100" s="207">
        <f t="shared" si="836"/>
        <v>849</v>
      </c>
      <c r="L2100" s="214">
        <f t="shared" si="837"/>
        <v>849</v>
      </c>
      <c r="M2100" s="209">
        <v>1</v>
      </c>
      <c r="N2100" s="210">
        <v>60</v>
      </c>
      <c r="O2100" s="211">
        <f t="shared" si="838"/>
        <v>909</v>
      </c>
      <c r="P2100" s="212">
        <f t="shared" si="839"/>
        <v>909</v>
      </c>
      <c r="Q2100" s="180"/>
      <c r="R2100" s="180"/>
      <c r="S2100" s="184">
        <v>16</v>
      </c>
      <c r="T2100" s="184">
        <v>25</v>
      </c>
      <c r="U2100" s="184">
        <f t="shared" si="840"/>
        <v>124</v>
      </c>
      <c r="V2100" s="204">
        <f t="shared" si="841"/>
        <v>165</v>
      </c>
    </row>
    <row r="2101" spans="1:22" ht="12">
      <c r="A2101" s="180" t="str">
        <f t="shared" si="833"/>
        <v>LW2714070Drewnopodobne</v>
      </c>
      <c r="B2101" s="217" t="s">
        <v>1738</v>
      </c>
      <c r="C2101" s="168" t="s">
        <v>432</v>
      </c>
      <c r="D2101" s="204">
        <v>140</v>
      </c>
      <c r="E2101" s="182">
        <v>70</v>
      </c>
      <c r="F2101" s="219" t="s">
        <v>3615</v>
      </c>
      <c r="G2101" s="206" t="str">
        <f t="shared" si="834"/>
        <v>48,96</v>
      </c>
      <c r="H2101" s="206" t="str">
        <f t="shared" si="835"/>
        <v>48,96</v>
      </c>
      <c r="I2101" s="206">
        <f t="shared" si="842"/>
        <v>51.96</v>
      </c>
      <c r="J2101" s="216"/>
      <c r="K2101" s="207">
        <f t="shared" si="836"/>
        <v>816.5</v>
      </c>
      <c r="L2101" s="214">
        <f t="shared" si="837"/>
        <v>817</v>
      </c>
      <c r="M2101" s="209">
        <v>1</v>
      </c>
      <c r="N2101" s="210">
        <v>60</v>
      </c>
      <c r="O2101" s="211">
        <f t="shared" si="838"/>
        <v>877</v>
      </c>
      <c r="P2101" s="212">
        <f t="shared" si="839"/>
        <v>877</v>
      </c>
      <c r="Q2101" s="180"/>
      <c r="R2101" s="180"/>
      <c r="S2101" s="184">
        <v>16</v>
      </c>
      <c r="T2101" s="184">
        <v>25</v>
      </c>
      <c r="U2101" s="184">
        <f t="shared" si="840"/>
        <v>124</v>
      </c>
      <c r="V2101" s="204">
        <f t="shared" si="841"/>
        <v>165</v>
      </c>
    </row>
    <row r="2102" spans="1:22" ht="12">
      <c r="A2102" s="180" t="str">
        <f t="shared" si="833"/>
        <v>LW2814070Drewnopodobne</v>
      </c>
      <c r="B2102" s="217" t="s">
        <v>1739</v>
      </c>
      <c r="C2102" s="168" t="s">
        <v>432</v>
      </c>
      <c r="D2102" s="204">
        <v>140</v>
      </c>
      <c r="E2102" s="182">
        <v>70</v>
      </c>
      <c r="F2102" s="219" t="s">
        <v>3616</v>
      </c>
      <c r="G2102" s="206" t="str">
        <f t="shared" si="834"/>
        <v>52,29</v>
      </c>
      <c r="H2102" s="206" t="str">
        <f t="shared" si="835"/>
        <v>52,29</v>
      </c>
      <c r="I2102" s="206">
        <f t="shared" si="842"/>
        <v>55.29</v>
      </c>
      <c r="J2102" s="216"/>
      <c r="K2102" s="207">
        <f t="shared" si="836"/>
        <v>962.5</v>
      </c>
      <c r="L2102" s="214">
        <f t="shared" si="837"/>
        <v>963</v>
      </c>
      <c r="M2102" s="209">
        <v>1</v>
      </c>
      <c r="N2102" s="210">
        <v>60</v>
      </c>
      <c r="O2102" s="211">
        <f t="shared" si="838"/>
        <v>1023</v>
      </c>
      <c r="P2102" s="212">
        <f t="shared" si="839"/>
        <v>1023</v>
      </c>
      <c r="Q2102" s="180"/>
      <c r="R2102" s="180"/>
      <c r="S2102" s="184">
        <v>16</v>
      </c>
      <c r="T2102" s="184">
        <v>25</v>
      </c>
      <c r="U2102" s="184">
        <f t="shared" si="840"/>
        <v>124</v>
      </c>
      <c r="V2102" s="204">
        <f t="shared" si="841"/>
        <v>165</v>
      </c>
    </row>
    <row r="2103" spans="1:22" ht="12">
      <c r="A2103" s="180" t="str">
        <f t="shared" si="833"/>
        <v>LW2914070Drewnopodobne</v>
      </c>
      <c r="B2103" s="217" t="s">
        <v>1740</v>
      </c>
      <c r="C2103" s="168" t="s">
        <v>432</v>
      </c>
      <c r="D2103" s="204">
        <v>140</v>
      </c>
      <c r="E2103" s="182">
        <v>70</v>
      </c>
      <c r="F2103" s="219" t="s">
        <v>3617</v>
      </c>
      <c r="G2103" s="206" t="str">
        <f t="shared" si="834"/>
        <v>55,36</v>
      </c>
      <c r="H2103" s="206" t="str">
        <f t="shared" si="835"/>
        <v>55,36</v>
      </c>
      <c r="I2103" s="206">
        <f t="shared" si="842"/>
        <v>58.36</v>
      </c>
      <c r="J2103" s="216"/>
      <c r="K2103" s="207">
        <f t="shared" si="836"/>
        <v>901</v>
      </c>
      <c r="L2103" s="214">
        <f t="shared" si="837"/>
        <v>901</v>
      </c>
      <c r="M2103" s="209">
        <v>1</v>
      </c>
      <c r="N2103" s="210">
        <v>60</v>
      </c>
      <c r="O2103" s="211">
        <f t="shared" si="838"/>
        <v>961</v>
      </c>
      <c r="P2103" s="212">
        <f t="shared" si="839"/>
        <v>961</v>
      </c>
      <c r="Q2103" s="180"/>
      <c r="R2103" s="180"/>
      <c r="S2103" s="184">
        <v>16</v>
      </c>
      <c r="T2103" s="184">
        <v>25</v>
      </c>
      <c r="U2103" s="184">
        <f t="shared" si="840"/>
        <v>124</v>
      </c>
      <c r="V2103" s="204">
        <f t="shared" si="841"/>
        <v>165</v>
      </c>
    </row>
    <row r="2104" spans="1:22" ht="12">
      <c r="A2104" s="180" t="str">
        <f t="shared" si="833"/>
        <v>LW3014070Drewnopodobne</v>
      </c>
      <c r="B2104" s="217" t="s">
        <v>1742</v>
      </c>
      <c r="C2104" s="168" t="s">
        <v>432</v>
      </c>
      <c r="D2104" s="204">
        <v>140</v>
      </c>
      <c r="E2104" s="182">
        <v>70</v>
      </c>
      <c r="F2104" s="219" t="s">
        <v>3618</v>
      </c>
      <c r="G2104" s="206" t="str">
        <f t="shared" si="834"/>
        <v>58,69</v>
      </c>
      <c r="H2104" s="206" t="str">
        <f t="shared" si="835"/>
        <v>58,69</v>
      </c>
      <c r="I2104" s="206">
        <f t="shared" si="842"/>
        <v>61.69</v>
      </c>
      <c r="J2104" s="216"/>
      <c r="K2104" s="207">
        <f t="shared" si="836"/>
        <v>1087.5</v>
      </c>
      <c r="L2104" s="214">
        <f t="shared" si="837"/>
        <v>1088</v>
      </c>
      <c r="M2104" s="209">
        <v>1</v>
      </c>
      <c r="N2104" s="210">
        <v>60</v>
      </c>
      <c r="O2104" s="211">
        <f t="shared" si="838"/>
        <v>1148</v>
      </c>
      <c r="P2104" s="212">
        <f t="shared" si="839"/>
        <v>1148</v>
      </c>
      <c r="Q2104" s="180"/>
      <c r="R2104" s="180"/>
      <c r="S2104" s="184">
        <v>16</v>
      </c>
      <c r="T2104" s="184">
        <v>25</v>
      </c>
      <c r="U2104" s="184">
        <f t="shared" si="840"/>
        <v>124</v>
      </c>
      <c r="V2104" s="204">
        <f t="shared" si="841"/>
        <v>165</v>
      </c>
    </row>
    <row r="2105" spans="1:22" ht="13.5" customHeight="1">
      <c r="A2105" s="180" t="str">
        <f t="shared" si="833"/>
        <v>LW3114070Drewnopodobne</v>
      </c>
      <c r="B2105" s="217" t="s">
        <v>1743</v>
      </c>
      <c r="C2105" s="168" t="s">
        <v>432</v>
      </c>
      <c r="D2105" s="204">
        <v>140</v>
      </c>
      <c r="E2105" s="182">
        <v>70</v>
      </c>
      <c r="F2105" s="219" t="s">
        <v>3619</v>
      </c>
      <c r="G2105" s="206" t="str">
        <f t="shared" si="834"/>
        <v>59,84</v>
      </c>
      <c r="H2105" s="206" t="str">
        <f t="shared" si="835"/>
        <v>59,84</v>
      </c>
      <c r="I2105" s="206">
        <f t="shared" si="842"/>
        <v>62.84</v>
      </c>
      <c r="J2105" s="182"/>
      <c r="K2105" s="207">
        <f t="shared" si="836"/>
        <v>1051</v>
      </c>
      <c r="L2105" s="214">
        <f t="shared" si="837"/>
        <v>1051</v>
      </c>
      <c r="M2105" s="209">
        <v>1</v>
      </c>
      <c r="N2105" s="210">
        <v>60</v>
      </c>
      <c r="O2105" s="211">
        <f t="shared" si="838"/>
        <v>1111</v>
      </c>
      <c r="P2105" s="212">
        <f t="shared" si="839"/>
        <v>1111</v>
      </c>
      <c r="Q2105" s="180"/>
      <c r="R2105" s="180"/>
      <c r="S2105" s="184">
        <v>16</v>
      </c>
      <c r="T2105" s="184">
        <v>25</v>
      </c>
      <c r="U2105" s="184">
        <f t="shared" si="840"/>
        <v>124</v>
      </c>
      <c r="V2105" s="204">
        <f t="shared" si="841"/>
        <v>165</v>
      </c>
    </row>
    <row r="2106" spans="1:22" ht="12">
      <c r="A2106" s="180" t="str">
        <f t="shared" si="833"/>
        <v>LW3214070Drewnopodobne</v>
      </c>
      <c r="B2106" s="217" t="s">
        <v>1744</v>
      </c>
      <c r="C2106" s="168" t="s">
        <v>432</v>
      </c>
      <c r="D2106" s="204">
        <v>140</v>
      </c>
      <c r="E2106" s="182">
        <v>70</v>
      </c>
      <c r="F2106" s="219" t="s">
        <v>86</v>
      </c>
      <c r="G2106" s="206" t="str">
        <f t="shared" si="834"/>
        <v>63,17</v>
      </c>
      <c r="H2106" s="206" t="str">
        <f t="shared" si="835"/>
        <v>63,17</v>
      </c>
      <c r="I2106" s="206">
        <f t="shared" si="842"/>
        <v>66.17</v>
      </c>
      <c r="J2106" s="216"/>
      <c r="K2106" s="207">
        <f t="shared" si="836"/>
        <v>1199.5</v>
      </c>
      <c r="L2106" s="214">
        <f t="shared" si="837"/>
        <v>1200</v>
      </c>
      <c r="M2106" s="209">
        <v>1</v>
      </c>
      <c r="N2106" s="210">
        <v>60</v>
      </c>
      <c r="O2106" s="211">
        <f t="shared" si="838"/>
        <v>1260</v>
      </c>
      <c r="P2106" s="212">
        <f t="shared" si="839"/>
        <v>1260</v>
      </c>
      <c r="Q2106" s="180"/>
      <c r="R2106" s="180"/>
      <c r="S2106" s="184">
        <v>16</v>
      </c>
      <c r="T2106" s="184">
        <v>25</v>
      </c>
      <c r="U2106" s="184">
        <f t="shared" si="840"/>
        <v>124</v>
      </c>
      <c r="V2106" s="204">
        <f t="shared" si="841"/>
        <v>165</v>
      </c>
    </row>
    <row r="2107" spans="1:22" ht="12">
      <c r="A2107" s="180" t="str">
        <f t="shared" si="833"/>
        <v>LW3314070Drewnopodobne</v>
      </c>
      <c r="B2107" s="217" t="s">
        <v>1745</v>
      </c>
      <c r="C2107" s="168" t="s">
        <v>432</v>
      </c>
      <c r="D2107" s="204">
        <v>140</v>
      </c>
      <c r="E2107" s="182">
        <v>70</v>
      </c>
      <c r="F2107" s="219" t="s">
        <v>3620</v>
      </c>
      <c r="G2107" s="206" t="str">
        <f t="shared" si="834"/>
        <v>64,87</v>
      </c>
      <c r="H2107" s="206" t="str">
        <f t="shared" si="835"/>
        <v>64,87</v>
      </c>
      <c r="I2107" s="206">
        <f t="shared" si="842"/>
        <v>67.87</v>
      </c>
      <c r="J2107" s="216"/>
      <c r="K2107" s="207">
        <f t="shared" si="836"/>
        <v>1038.5</v>
      </c>
      <c r="L2107" s="214">
        <f t="shared" si="837"/>
        <v>1039</v>
      </c>
      <c r="M2107" s="209">
        <v>1</v>
      </c>
      <c r="N2107" s="210">
        <v>60</v>
      </c>
      <c r="O2107" s="211">
        <f t="shared" si="838"/>
        <v>1099</v>
      </c>
      <c r="P2107" s="212">
        <f t="shared" si="839"/>
        <v>1099</v>
      </c>
      <c r="Q2107" s="180"/>
      <c r="R2107" s="180"/>
      <c r="S2107" s="184">
        <v>16</v>
      </c>
      <c r="T2107" s="184">
        <v>25</v>
      </c>
      <c r="U2107" s="184">
        <f t="shared" si="840"/>
        <v>124</v>
      </c>
      <c r="V2107" s="204">
        <f t="shared" si="841"/>
        <v>165</v>
      </c>
    </row>
    <row r="2108" spans="1:22" ht="12">
      <c r="A2108" s="180" t="str">
        <f t="shared" si="833"/>
        <v>LW3414070Drewnopodobne</v>
      </c>
      <c r="B2108" s="217" t="s">
        <v>1746</v>
      </c>
      <c r="C2108" s="168" t="s">
        <v>432</v>
      </c>
      <c r="D2108" s="204">
        <v>140</v>
      </c>
      <c r="E2108" s="182">
        <v>70</v>
      </c>
      <c r="F2108" s="219" t="s">
        <v>3621</v>
      </c>
      <c r="G2108" s="206" t="str">
        <f t="shared" si="834"/>
        <v>63,59</v>
      </c>
      <c r="H2108" s="206" t="str">
        <f t="shared" si="835"/>
        <v>63,59</v>
      </c>
      <c r="I2108" s="206">
        <f t="shared" si="842"/>
        <v>66.59</v>
      </c>
      <c r="J2108" s="216"/>
      <c r="K2108" s="207">
        <f t="shared" si="836"/>
        <v>1206</v>
      </c>
      <c r="L2108" s="214">
        <f t="shared" si="837"/>
        <v>1206</v>
      </c>
      <c r="M2108" s="209">
        <v>1</v>
      </c>
      <c r="N2108" s="210">
        <v>60</v>
      </c>
      <c r="O2108" s="211">
        <f t="shared" si="838"/>
        <v>1266</v>
      </c>
      <c r="P2108" s="212">
        <f t="shared" si="839"/>
        <v>1266</v>
      </c>
      <c r="Q2108" s="180"/>
      <c r="R2108" s="180"/>
      <c r="S2108" s="184">
        <v>16</v>
      </c>
      <c r="T2108" s="184">
        <v>25</v>
      </c>
      <c r="U2108" s="184">
        <f t="shared" si="840"/>
        <v>124</v>
      </c>
      <c r="V2108" s="204">
        <f t="shared" si="841"/>
        <v>165</v>
      </c>
    </row>
    <row r="2109" spans="1:22" ht="12">
      <c r="A2109" s="180" t="str">
        <f t="shared" si="833"/>
        <v>LW3514070Drewnopodobne</v>
      </c>
      <c r="B2109" s="217" t="s">
        <v>1747</v>
      </c>
      <c r="C2109" s="168" t="s">
        <v>432</v>
      </c>
      <c r="D2109" s="204">
        <v>140</v>
      </c>
      <c r="E2109" s="182">
        <v>70</v>
      </c>
      <c r="F2109" s="219" t="s">
        <v>44</v>
      </c>
      <c r="G2109" s="206" t="str">
        <f t="shared" si="834"/>
        <v>55,37</v>
      </c>
      <c r="H2109" s="206" t="str">
        <f t="shared" si="835"/>
        <v>55,37</v>
      </c>
      <c r="I2109" s="206">
        <f t="shared" si="842"/>
        <v>58.37</v>
      </c>
      <c r="J2109" s="216"/>
      <c r="K2109" s="207">
        <f t="shared" si="836"/>
        <v>831.5</v>
      </c>
      <c r="L2109" s="214">
        <f t="shared" si="837"/>
        <v>832</v>
      </c>
      <c r="M2109" s="209">
        <v>1</v>
      </c>
      <c r="N2109" s="210">
        <v>60</v>
      </c>
      <c r="O2109" s="211">
        <f t="shared" si="838"/>
        <v>892</v>
      </c>
      <c r="P2109" s="212">
        <f t="shared" si="839"/>
        <v>892</v>
      </c>
      <c r="Q2109" s="180"/>
      <c r="R2109" s="180"/>
      <c r="S2109" s="184">
        <v>16</v>
      </c>
      <c r="T2109" s="184">
        <v>25</v>
      </c>
      <c r="U2109" s="184">
        <f t="shared" si="840"/>
        <v>124</v>
      </c>
      <c r="V2109" s="204">
        <f t="shared" si="841"/>
        <v>165</v>
      </c>
    </row>
    <row r="2110" spans="1:22" ht="12">
      <c r="A2110" s="180" t="str">
        <f t="shared" si="833"/>
        <v>LW3614070Drewnopodobne</v>
      </c>
      <c r="B2110" s="217" t="s">
        <v>1748</v>
      </c>
      <c r="C2110" s="168" t="s">
        <v>432</v>
      </c>
      <c r="D2110" s="204">
        <v>140</v>
      </c>
      <c r="E2110" s="182">
        <v>70</v>
      </c>
      <c r="F2110" s="219" t="s">
        <v>3622</v>
      </c>
      <c r="G2110" s="206" t="str">
        <f t="shared" si="834"/>
        <v>58,7</v>
      </c>
      <c r="H2110" s="206" t="str">
        <f t="shared" si="835"/>
        <v>58,7</v>
      </c>
      <c r="I2110" s="206">
        <f t="shared" si="842"/>
        <v>61.7</v>
      </c>
      <c r="J2110" s="216"/>
      <c r="K2110" s="207">
        <f t="shared" si="836"/>
        <v>980.5</v>
      </c>
      <c r="L2110" s="214">
        <f t="shared" si="837"/>
        <v>981</v>
      </c>
      <c r="M2110" s="209">
        <v>1</v>
      </c>
      <c r="N2110" s="210">
        <v>60</v>
      </c>
      <c r="O2110" s="211">
        <f t="shared" si="838"/>
        <v>1041</v>
      </c>
      <c r="P2110" s="212">
        <f t="shared" si="839"/>
        <v>1041</v>
      </c>
      <c r="Q2110" s="180"/>
      <c r="R2110" s="180"/>
      <c r="S2110" s="184">
        <v>16</v>
      </c>
      <c r="T2110" s="184">
        <v>25</v>
      </c>
      <c r="U2110" s="184">
        <f t="shared" si="840"/>
        <v>124</v>
      </c>
      <c r="V2110" s="204">
        <f t="shared" si="841"/>
        <v>165</v>
      </c>
    </row>
    <row r="2111" spans="1:22" ht="12">
      <c r="A2111" s="180" t="str">
        <f t="shared" si="833"/>
        <v>LW3714070Drewnopodobne</v>
      </c>
      <c r="B2111" s="217" t="s">
        <v>1907</v>
      </c>
      <c r="C2111" s="168" t="s">
        <v>432</v>
      </c>
      <c r="D2111" s="204">
        <v>140</v>
      </c>
      <c r="E2111" s="182">
        <v>70</v>
      </c>
      <c r="F2111" s="219" t="s">
        <v>3623</v>
      </c>
      <c r="G2111" s="206" t="str">
        <f t="shared" si="834"/>
        <v>55,64</v>
      </c>
      <c r="H2111" s="206" t="str">
        <f t="shared" si="835"/>
        <v>55,64</v>
      </c>
      <c r="I2111" s="206">
        <f t="shared" si="842"/>
        <v>58.64</v>
      </c>
      <c r="J2111" s="216"/>
      <c r="K2111" s="207">
        <f t="shared" si="836"/>
        <v>769</v>
      </c>
      <c r="L2111" s="214">
        <f t="shared" si="837"/>
        <v>769</v>
      </c>
      <c r="M2111" s="209">
        <v>1</v>
      </c>
      <c r="N2111" s="210">
        <v>60</v>
      </c>
      <c r="O2111" s="211">
        <f t="shared" si="838"/>
        <v>829</v>
      </c>
      <c r="P2111" s="212">
        <f t="shared" si="839"/>
        <v>829</v>
      </c>
      <c r="Q2111" s="180"/>
      <c r="R2111" s="180"/>
      <c r="S2111" s="184">
        <v>16</v>
      </c>
      <c r="T2111" s="184">
        <v>25</v>
      </c>
      <c r="U2111" s="184">
        <f t="shared" si="840"/>
        <v>124</v>
      </c>
      <c r="V2111" s="204">
        <f t="shared" si="841"/>
        <v>165</v>
      </c>
    </row>
    <row r="2112" spans="1:22" s="199" customFormat="1" ht="12">
      <c r="A2112" s="180" t="str">
        <f t="shared" si="833"/>
        <v>LW3814070Drewnopodobne</v>
      </c>
      <c r="B2112" s="217" t="s">
        <v>1978</v>
      </c>
      <c r="C2112" s="168" t="s">
        <v>432</v>
      </c>
      <c r="D2112" s="204">
        <v>140</v>
      </c>
      <c r="E2112" s="182">
        <v>70</v>
      </c>
      <c r="F2112" s="219" t="s">
        <v>3624</v>
      </c>
      <c r="G2112" s="206" t="str">
        <f t="shared" si="834"/>
        <v>56,13</v>
      </c>
      <c r="H2112" s="206" t="str">
        <f t="shared" si="835"/>
        <v>56,13</v>
      </c>
      <c r="I2112" s="206">
        <f t="shared" si="842"/>
        <v>59.13</v>
      </c>
      <c r="J2112" s="216"/>
      <c r="K2112" s="207">
        <f t="shared" si="836"/>
        <v>901</v>
      </c>
      <c r="L2112" s="214">
        <f t="shared" si="837"/>
        <v>901</v>
      </c>
      <c r="M2112" s="209">
        <v>1</v>
      </c>
      <c r="N2112" s="210">
        <v>60</v>
      </c>
      <c r="O2112" s="211">
        <f t="shared" si="838"/>
        <v>961</v>
      </c>
      <c r="P2112" s="212">
        <f t="shared" si="839"/>
        <v>961</v>
      </c>
      <c r="Q2112" s="180"/>
      <c r="R2112" s="180"/>
      <c r="S2112" s="184">
        <v>16</v>
      </c>
      <c r="T2112" s="184">
        <v>25</v>
      </c>
      <c r="U2112" s="184">
        <f t="shared" si="840"/>
        <v>124</v>
      </c>
      <c r="V2112" s="204">
        <f t="shared" si="841"/>
        <v>165</v>
      </c>
    </row>
    <row r="2113" spans="1:35" ht="12">
      <c r="A2113" s="221" t="str">
        <f t="shared" ref="A2113:A2149" si="843">CONCATENATE(B2113,D2113,E2113,C2113)</f>
        <v>LW duble 1 14080Podstawowy</v>
      </c>
      <c r="B2113" s="203" t="s">
        <v>90</v>
      </c>
      <c r="C2113" s="168" t="s">
        <v>431</v>
      </c>
      <c r="D2113" s="204">
        <v>140</v>
      </c>
      <c r="E2113" s="182">
        <v>80</v>
      </c>
      <c r="F2113" s="219" t="s">
        <v>3696</v>
      </c>
      <c r="G2113" s="206" t="str">
        <f t="shared" ref="G2113:G2149" si="844">LEFT(F2113,FIND("kg",F2113)-2)</f>
        <v>65,11</v>
      </c>
      <c r="H2113" s="206" t="str">
        <f t="shared" ref="H2113:H2149" si="845">MID(G2113,1,5)</f>
        <v>65,11</v>
      </c>
      <c r="I2113" s="206">
        <f t="shared" ref="I2113:I2149" si="846">H2113+3</f>
        <v>68.11</v>
      </c>
      <c r="J2113" s="219" t="s">
        <v>3727</v>
      </c>
      <c r="K2113" s="207" t="str">
        <f t="shared" ref="K2113:K2149" si="847">LEFT(J2113,FIND("zł",J2113)-2)</f>
        <v>843,06</v>
      </c>
      <c r="L2113" s="208">
        <f t="shared" ref="L2113:L2149" si="848">ROUNDUP(K2113,0)</f>
        <v>844</v>
      </c>
      <c r="M2113" s="209">
        <v>1.25</v>
      </c>
      <c r="N2113" s="210">
        <v>60</v>
      </c>
      <c r="O2113" s="211">
        <f t="shared" ref="O2113:O2149" si="849">L2113*M2113+N2113</f>
        <v>1115</v>
      </c>
      <c r="P2113" s="212">
        <f>INT(O2113)</f>
        <v>1115</v>
      </c>
      <c r="Q2113" s="180"/>
      <c r="R2113" s="180"/>
      <c r="S2113" s="184">
        <v>16</v>
      </c>
      <c r="T2113" s="184">
        <v>14</v>
      </c>
      <c r="U2113" s="184">
        <f t="shared" ref="U2113:U2149" si="850">IF(I2113&lt;=$AA$6,$AB$5,IF(I2113&lt;=$AA$16,$AB$7,IF(I2113&lt;=$AA$18,$AB$17,IF(I2113&lt;=$AA$20,AB$19,$AB$21))))</f>
        <v>124</v>
      </c>
      <c r="V2113" s="204">
        <f t="shared" ref="V2113:V2149" si="851">SUM(S2113:U2113)</f>
        <v>154</v>
      </c>
      <c r="Y2113" s="199"/>
      <c r="Z2113" s="199"/>
      <c r="AA2113" s="201"/>
      <c r="AB2113" s="202"/>
      <c r="AC2113" s="199"/>
      <c r="AD2113" s="202"/>
      <c r="AE2113" s="199"/>
      <c r="AF2113" s="199"/>
      <c r="AG2113" s="199"/>
      <c r="AH2113" s="199"/>
      <c r="AI2113" s="199"/>
    </row>
    <row r="2114" spans="1:35" ht="12">
      <c r="A2114" s="180" t="str">
        <f t="shared" si="843"/>
        <v>LW duble 214080Podstawowy</v>
      </c>
      <c r="B2114" s="203" t="s">
        <v>1749</v>
      </c>
      <c r="C2114" s="168" t="s">
        <v>431</v>
      </c>
      <c r="D2114" s="204">
        <v>140</v>
      </c>
      <c r="E2114" s="182">
        <v>80</v>
      </c>
      <c r="F2114" s="219" t="s">
        <v>3697</v>
      </c>
      <c r="G2114" s="206" t="str">
        <f t="shared" si="844"/>
        <v>56,88</v>
      </c>
      <c r="H2114" s="206" t="str">
        <f t="shared" si="845"/>
        <v>56,88</v>
      </c>
      <c r="I2114" s="206">
        <f t="shared" si="846"/>
        <v>59.88</v>
      </c>
      <c r="J2114" s="219" t="s">
        <v>3728</v>
      </c>
      <c r="K2114" s="207" t="str">
        <f t="shared" si="847"/>
        <v>909,10</v>
      </c>
      <c r="L2114" s="208">
        <f t="shared" si="848"/>
        <v>910</v>
      </c>
      <c r="M2114" s="209">
        <v>1</v>
      </c>
      <c r="N2114" s="210">
        <v>60</v>
      </c>
      <c r="O2114" s="211">
        <f t="shared" si="849"/>
        <v>970</v>
      </c>
      <c r="P2114" s="212">
        <f t="shared" ref="P2114:P2149" si="852">INT(O2114)</f>
        <v>970</v>
      </c>
      <c r="Q2114" s="180"/>
      <c r="R2114" s="180"/>
      <c r="S2114" s="184">
        <v>16</v>
      </c>
      <c r="T2114" s="184">
        <v>14</v>
      </c>
      <c r="U2114" s="184">
        <f t="shared" si="850"/>
        <v>124</v>
      </c>
      <c r="V2114" s="204">
        <f t="shared" si="851"/>
        <v>154</v>
      </c>
      <c r="Y2114" s="199"/>
      <c r="Z2114" s="199"/>
      <c r="AA2114" s="201"/>
      <c r="AB2114" s="202"/>
      <c r="AC2114" s="199"/>
      <c r="AD2114" s="199"/>
      <c r="AE2114" s="199"/>
      <c r="AF2114" s="199"/>
      <c r="AG2114" s="199"/>
      <c r="AH2114" s="199"/>
      <c r="AI2114" s="199"/>
    </row>
    <row r="2115" spans="1:35" ht="12">
      <c r="A2115" s="180" t="str">
        <f t="shared" si="843"/>
        <v>LW duble 314080Podstawowy</v>
      </c>
      <c r="B2115" s="203" t="s">
        <v>1750</v>
      </c>
      <c r="C2115" s="168" t="s">
        <v>431</v>
      </c>
      <c r="D2115" s="204">
        <v>140</v>
      </c>
      <c r="E2115" s="182">
        <v>80</v>
      </c>
      <c r="F2115" s="219" t="s">
        <v>3698</v>
      </c>
      <c r="G2115" s="206" t="str">
        <f t="shared" si="844"/>
        <v>70,09</v>
      </c>
      <c r="H2115" s="206" t="str">
        <f t="shared" si="845"/>
        <v>70,09</v>
      </c>
      <c r="I2115" s="206">
        <f t="shared" si="846"/>
        <v>73.09</v>
      </c>
      <c r="J2115" s="219" t="s">
        <v>3729</v>
      </c>
      <c r="K2115" s="207" t="str">
        <f t="shared" si="847"/>
        <v>1164,59</v>
      </c>
      <c r="L2115" s="208">
        <f t="shared" si="848"/>
        <v>1165</v>
      </c>
      <c r="M2115" s="209">
        <v>1</v>
      </c>
      <c r="N2115" s="210">
        <v>60</v>
      </c>
      <c r="O2115" s="211">
        <f t="shared" si="849"/>
        <v>1225</v>
      </c>
      <c r="P2115" s="212">
        <f t="shared" si="852"/>
        <v>1225</v>
      </c>
      <c r="Q2115" s="180"/>
      <c r="R2115" s="180"/>
      <c r="S2115" s="184">
        <v>16</v>
      </c>
      <c r="T2115" s="184">
        <v>25</v>
      </c>
      <c r="U2115" s="184">
        <f t="shared" si="850"/>
        <v>124</v>
      </c>
      <c r="V2115" s="204">
        <f t="shared" si="851"/>
        <v>165</v>
      </c>
      <c r="Y2115" s="199"/>
      <c r="Z2115" s="199"/>
      <c r="AA2115" s="201"/>
      <c r="AB2115" s="202"/>
      <c r="AC2115" s="199"/>
      <c r="AD2115" s="199"/>
      <c r="AE2115" s="199"/>
      <c r="AF2115" s="199"/>
      <c r="AG2115" s="199"/>
      <c r="AH2115" s="199"/>
      <c r="AI2115" s="199"/>
    </row>
    <row r="2116" spans="1:35" ht="12">
      <c r="A2116" s="180" t="str">
        <f t="shared" si="843"/>
        <v>LW1 14080Podstawowy</v>
      </c>
      <c r="B2116" s="203" t="s">
        <v>93</v>
      </c>
      <c r="C2116" s="168" t="s">
        <v>431</v>
      </c>
      <c r="D2116" s="204">
        <v>140</v>
      </c>
      <c r="E2116" s="182">
        <v>80</v>
      </c>
      <c r="F2116" s="219" t="s">
        <v>3699</v>
      </c>
      <c r="G2116" s="206" t="str">
        <f t="shared" si="844"/>
        <v>47,52</v>
      </c>
      <c r="H2116" s="206" t="str">
        <f t="shared" si="845"/>
        <v>47,52</v>
      </c>
      <c r="I2116" s="206">
        <f t="shared" si="846"/>
        <v>50.52</v>
      </c>
      <c r="J2116" s="219" t="s">
        <v>3730</v>
      </c>
      <c r="K2116" s="207" t="str">
        <f t="shared" si="847"/>
        <v>558,28</v>
      </c>
      <c r="L2116" s="208">
        <f t="shared" si="848"/>
        <v>559</v>
      </c>
      <c r="M2116" s="209">
        <v>1</v>
      </c>
      <c r="N2116" s="210">
        <v>60</v>
      </c>
      <c r="O2116" s="211">
        <f t="shared" si="849"/>
        <v>619</v>
      </c>
      <c r="P2116" s="212">
        <f t="shared" si="852"/>
        <v>619</v>
      </c>
      <c r="Q2116" s="180"/>
      <c r="R2116" s="180"/>
      <c r="S2116" s="184">
        <v>16</v>
      </c>
      <c r="T2116" s="184">
        <v>25</v>
      </c>
      <c r="U2116" s="184">
        <f t="shared" si="850"/>
        <v>124</v>
      </c>
      <c r="V2116" s="204">
        <f t="shared" si="851"/>
        <v>165</v>
      </c>
      <c r="Y2116" s="199"/>
      <c r="Z2116" s="199"/>
      <c r="AA2116" s="201"/>
      <c r="AB2116" s="202"/>
      <c r="AC2116" s="199"/>
      <c r="AD2116" s="199"/>
      <c r="AE2116" s="199"/>
      <c r="AF2116" s="199"/>
      <c r="AG2116" s="199"/>
      <c r="AH2116" s="199"/>
      <c r="AI2116" s="199"/>
    </row>
    <row r="2117" spans="1:35" ht="12">
      <c r="A2117" s="180" t="str">
        <f t="shared" si="843"/>
        <v>LW2 14080Podstawowy</v>
      </c>
      <c r="B2117" s="203" t="s">
        <v>104</v>
      </c>
      <c r="C2117" s="168" t="s">
        <v>431</v>
      </c>
      <c r="D2117" s="204">
        <v>140</v>
      </c>
      <c r="E2117" s="182">
        <v>80</v>
      </c>
      <c r="F2117" s="219" t="s">
        <v>3700</v>
      </c>
      <c r="G2117" s="206" t="str">
        <f t="shared" si="844"/>
        <v>49,11</v>
      </c>
      <c r="H2117" s="206" t="str">
        <f t="shared" si="845"/>
        <v>49,11</v>
      </c>
      <c r="I2117" s="206">
        <f t="shared" si="846"/>
        <v>52.11</v>
      </c>
      <c r="J2117" s="219" t="s">
        <v>3731</v>
      </c>
      <c r="K2117" s="207" t="str">
        <f t="shared" si="847"/>
        <v>608,37</v>
      </c>
      <c r="L2117" s="208">
        <f t="shared" si="848"/>
        <v>609</v>
      </c>
      <c r="M2117" s="209">
        <v>1</v>
      </c>
      <c r="N2117" s="210">
        <v>60</v>
      </c>
      <c r="O2117" s="211">
        <f t="shared" si="849"/>
        <v>669</v>
      </c>
      <c r="P2117" s="212">
        <f t="shared" si="852"/>
        <v>669</v>
      </c>
      <c r="Q2117" s="180"/>
      <c r="R2117" s="180"/>
      <c r="S2117" s="184">
        <v>16</v>
      </c>
      <c r="T2117" s="184">
        <v>25</v>
      </c>
      <c r="U2117" s="184">
        <f t="shared" si="850"/>
        <v>124</v>
      </c>
      <c r="V2117" s="204">
        <f t="shared" si="851"/>
        <v>165</v>
      </c>
      <c r="Y2117" s="199"/>
      <c r="Z2117" s="199"/>
      <c r="AA2117" s="199"/>
      <c r="AB2117" s="199"/>
      <c r="AC2117" s="199"/>
      <c r="AD2117" s="199"/>
      <c r="AE2117" s="199"/>
      <c r="AF2117" s="199"/>
      <c r="AG2117" s="199"/>
      <c r="AH2117" s="199"/>
      <c r="AI2117" s="199"/>
    </row>
    <row r="2118" spans="1:35" ht="12">
      <c r="A2118" s="180" t="str">
        <f t="shared" si="843"/>
        <v>LW3 14080Podstawowy</v>
      </c>
      <c r="B2118" s="203" t="s">
        <v>106</v>
      </c>
      <c r="C2118" s="168" t="s">
        <v>431</v>
      </c>
      <c r="D2118" s="204">
        <v>140</v>
      </c>
      <c r="E2118" s="182">
        <v>80</v>
      </c>
      <c r="F2118" s="219" t="s">
        <v>3701</v>
      </c>
      <c r="G2118" s="206" t="str">
        <f t="shared" si="844"/>
        <v>51,97</v>
      </c>
      <c r="H2118" s="206" t="str">
        <f t="shared" si="845"/>
        <v>51,97</v>
      </c>
      <c r="I2118" s="206">
        <f t="shared" si="846"/>
        <v>54.97</v>
      </c>
      <c r="J2118" s="219" t="s">
        <v>3732</v>
      </c>
      <c r="K2118" s="207" t="str">
        <f t="shared" si="847"/>
        <v>635,35</v>
      </c>
      <c r="L2118" s="208">
        <f t="shared" si="848"/>
        <v>636</v>
      </c>
      <c r="M2118" s="209">
        <v>1.08</v>
      </c>
      <c r="N2118" s="210">
        <v>60</v>
      </c>
      <c r="O2118" s="211">
        <f t="shared" si="849"/>
        <v>746.88</v>
      </c>
      <c r="P2118" s="212">
        <f t="shared" si="852"/>
        <v>746</v>
      </c>
      <c r="Q2118" s="180"/>
      <c r="R2118" s="180"/>
      <c r="S2118" s="184">
        <v>16</v>
      </c>
      <c r="T2118" s="184">
        <v>25</v>
      </c>
      <c r="U2118" s="184">
        <f t="shared" si="850"/>
        <v>124</v>
      </c>
      <c r="V2118" s="204">
        <f t="shared" si="851"/>
        <v>165</v>
      </c>
      <c r="Y2118" s="199"/>
      <c r="Z2118" s="199"/>
      <c r="AA2118" s="199"/>
      <c r="AB2118" s="199"/>
      <c r="AC2118" s="199"/>
      <c r="AD2118" s="199"/>
      <c r="AE2118" s="199"/>
      <c r="AF2118" s="199"/>
      <c r="AG2118" s="199"/>
      <c r="AH2118" s="199"/>
      <c r="AI2118" s="199"/>
    </row>
    <row r="2119" spans="1:35" ht="12">
      <c r="A2119" s="180" t="str">
        <f t="shared" si="843"/>
        <v>LW4 14080Podstawowy</v>
      </c>
      <c r="B2119" s="203" t="s">
        <v>107</v>
      </c>
      <c r="C2119" s="168" t="s">
        <v>431</v>
      </c>
      <c r="D2119" s="204">
        <v>140</v>
      </c>
      <c r="E2119" s="182">
        <v>80</v>
      </c>
      <c r="F2119" s="219" t="s">
        <v>74</v>
      </c>
      <c r="G2119" s="206" t="str">
        <f t="shared" si="844"/>
        <v>56,86</v>
      </c>
      <c r="H2119" s="206" t="str">
        <f t="shared" si="845"/>
        <v>56,86</v>
      </c>
      <c r="I2119" s="206">
        <f t="shared" si="846"/>
        <v>59.86</v>
      </c>
      <c r="J2119" s="219" t="s">
        <v>3733</v>
      </c>
      <c r="K2119" s="207" t="str">
        <f t="shared" si="847"/>
        <v>719,14</v>
      </c>
      <c r="L2119" s="208">
        <f t="shared" si="848"/>
        <v>720</v>
      </c>
      <c r="M2119" s="209">
        <v>1</v>
      </c>
      <c r="N2119" s="210">
        <v>60</v>
      </c>
      <c r="O2119" s="211">
        <f t="shared" si="849"/>
        <v>780</v>
      </c>
      <c r="P2119" s="212">
        <f t="shared" si="852"/>
        <v>780</v>
      </c>
      <c r="Q2119" s="180"/>
      <c r="R2119" s="180"/>
      <c r="S2119" s="184">
        <v>16</v>
      </c>
      <c r="T2119" s="184">
        <v>25</v>
      </c>
      <c r="U2119" s="184">
        <f t="shared" si="850"/>
        <v>124</v>
      </c>
      <c r="V2119" s="204">
        <f t="shared" si="851"/>
        <v>165</v>
      </c>
      <c r="Y2119" s="199"/>
      <c r="Z2119" s="199"/>
      <c r="AA2119" s="199"/>
      <c r="AB2119" s="199"/>
      <c r="AC2119" s="199"/>
      <c r="AD2119" s="199"/>
      <c r="AE2119" s="199"/>
      <c r="AF2119" s="199"/>
      <c r="AG2119" s="199"/>
      <c r="AH2119" s="199"/>
      <c r="AI2119" s="199"/>
    </row>
    <row r="2120" spans="1:35" ht="12">
      <c r="A2120" s="180" t="str">
        <f t="shared" si="843"/>
        <v>LW5 14080Podstawowy</v>
      </c>
      <c r="B2120" s="203" t="s">
        <v>108</v>
      </c>
      <c r="C2120" s="168" t="s">
        <v>431</v>
      </c>
      <c r="D2120" s="204">
        <v>140</v>
      </c>
      <c r="E2120" s="182">
        <v>80</v>
      </c>
      <c r="F2120" s="219" t="s">
        <v>3702</v>
      </c>
      <c r="G2120" s="206" t="str">
        <f t="shared" si="844"/>
        <v>57,13</v>
      </c>
      <c r="H2120" s="206" t="str">
        <f t="shared" si="845"/>
        <v>57,13</v>
      </c>
      <c r="I2120" s="206">
        <f t="shared" si="846"/>
        <v>60.13</v>
      </c>
      <c r="J2120" s="219" t="s">
        <v>3734</v>
      </c>
      <c r="K2120" s="207" t="str">
        <f t="shared" si="847"/>
        <v>747,46</v>
      </c>
      <c r="L2120" s="208">
        <f t="shared" si="848"/>
        <v>748</v>
      </c>
      <c r="M2120" s="209">
        <v>1</v>
      </c>
      <c r="N2120" s="210">
        <v>60</v>
      </c>
      <c r="O2120" s="211">
        <f t="shared" si="849"/>
        <v>808</v>
      </c>
      <c r="P2120" s="212">
        <f t="shared" si="852"/>
        <v>808</v>
      </c>
      <c r="Q2120" s="180"/>
      <c r="R2120" s="180"/>
      <c r="S2120" s="184">
        <v>16</v>
      </c>
      <c r="T2120" s="184">
        <v>25</v>
      </c>
      <c r="U2120" s="184">
        <f t="shared" si="850"/>
        <v>124</v>
      </c>
      <c r="V2120" s="204">
        <f t="shared" si="851"/>
        <v>165</v>
      </c>
      <c r="Y2120" s="199"/>
      <c r="Z2120" s="199"/>
      <c r="AA2120" s="199"/>
      <c r="AB2120" s="199"/>
      <c r="AC2120" s="199"/>
      <c r="AD2120" s="199"/>
      <c r="AE2120" s="199"/>
      <c r="AF2120" s="199"/>
      <c r="AG2120" s="199"/>
      <c r="AH2120" s="199"/>
      <c r="AI2120" s="199"/>
    </row>
    <row r="2121" spans="1:35" ht="12">
      <c r="A2121" s="180" t="str">
        <f t="shared" si="843"/>
        <v>LW6 14080Podstawowy</v>
      </c>
      <c r="B2121" s="203" t="s">
        <v>109</v>
      </c>
      <c r="C2121" s="168" t="s">
        <v>431</v>
      </c>
      <c r="D2121" s="204">
        <v>140</v>
      </c>
      <c r="E2121" s="182">
        <v>80</v>
      </c>
      <c r="F2121" s="219" t="s">
        <v>3703</v>
      </c>
      <c r="G2121" s="206" t="str">
        <f t="shared" si="844"/>
        <v>60,31</v>
      </c>
      <c r="H2121" s="206" t="str">
        <f t="shared" si="845"/>
        <v>60,31</v>
      </c>
      <c r="I2121" s="206">
        <f t="shared" si="846"/>
        <v>63.31</v>
      </c>
      <c r="J2121" s="219" t="s">
        <v>3735</v>
      </c>
      <c r="K2121" s="207" t="str">
        <f t="shared" si="847"/>
        <v>812,80</v>
      </c>
      <c r="L2121" s="208">
        <f t="shared" si="848"/>
        <v>813</v>
      </c>
      <c r="M2121" s="209">
        <v>1</v>
      </c>
      <c r="N2121" s="210">
        <v>60</v>
      </c>
      <c r="O2121" s="211">
        <f t="shared" si="849"/>
        <v>873</v>
      </c>
      <c r="P2121" s="212">
        <f t="shared" si="852"/>
        <v>873</v>
      </c>
      <c r="Q2121" s="180"/>
      <c r="R2121" s="180"/>
      <c r="S2121" s="184">
        <v>16</v>
      </c>
      <c r="T2121" s="184">
        <v>25</v>
      </c>
      <c r="U2121" s="184">
        <f t="shared" si="850"/>
        <v>124</v>
      </c>
      <c r="V2121" s="204">
        <f t="shared" si="851"/>
        <v>165</v>
      </c>
    </row>
    <row r="2122" spans="1:35" ht="12">
      <c r="A2122" s="180" t="str">
        <f t="shared" si="843"/>
        <v>LW7 14080Podstawowy</v>
      </c>
      <c r="B2122" s="203" t="s">
        <v>110</v>
      </c>
      <c r="C2122" s="168" t="s">
        <v>431</v>
      </c>
      <c r="D2122" s="204">
        <v>140</v>
      </c>
      <c r="E2122" s="182">
        <v>80</v>
      </c>
      <c r="F2122" s="219" t="s">
        <v>3704</v>
      </c>
      <c r="G2122" s="206" t="str">
        <f t="shared" si="844"/>
        <v>55,35</v>
      </c>
      <c r="H2122" s="206" t="str">
        <f t="shared" si="845"/>
        <v>55,35</v>
      </c>
      <c r="I2122" s="206">
        <f t="shared" si="846"/>
        <v>58.35</v>
      </c>
      <c r="J2122" s="219" t="s">
        <v>3736</v>
      </c>
      <c r="K2122" s="207" t="str">
        <f t="shared" si="847"/>
        <v>711,66</v>
      </c>
      <c r="L2122" s="208">
        <f t="shared" si="848"/>
        <v>712</v>
      </c>
      <c r="M2122" s="209">
        <v>1</v>
      </c>
      <c r="N2122" s="210">
        <v>60</v>
      </c>
      <c r="O2122" s="211">
        <f t="shared" si="849"/>
        <v>772</v>
      </c>
      <c r="P2122" s="212">
        <f t="shared" si="852"/>
        <v>772</v>
      </c>
      <c r="Q2122" s="180"/>
      <c r="R2122" s="180"/>
      <c r="S2122" s="184">
        <v>16</v>
      </c>
      <c r="T2122" s="184">
        <v>25</v>
      </c>
      <c r="U2122" s="184">
        <f t="shared" si="850"/>
        <v>124</v>
      </c>
      <c r="V2122" s="204">
        <f t="shared" si="851"/>
        <v>165</v>
      </c>
    </row>
    <row r="2123" spans="1:35" ht="12">
      <c r="A2123" s="180" t="str">
        <f t="shared" si="843"/>
        <v>LW8 14080Podstawowy</v>
      </c>
      <c r="B2123" s="203" t="s">
        <v>111</v>
      </c>
      <c r="C2123" s="168" t="s">
        <v>431</v>
      </c>
      <c r="D2123" s="204">
        <v>140</v>
      </c>
      <c r="E2123" s="182">
        <v>80</v>
      </c>
      <c r="F2123" s="219" t="s">
        <v>3705</v>
      </c>
      <c r="G2123" s="206" t="str">
        <f t="shared" si="844"/>
        <v>58,54</v>
      </c>
      <c r="H2123" s="206" t="str">
        <f t="shared" si="845"/>
        <v>58,54</v>
      </c>
      <c r="I2123" s="206">
        <f t="shared" si="846"/>
        <v>61.54</v>
      </c>
      <c r="J2123" s="219" t="s">
        <v>3737</v>
      </c>
      <c r="K2123" s="207" t="str">
        <f t="shared" si="847"/>
        <v>777,06</v>
      </c>
      <c r="L2123" s="208">
        <f t="shared" si="848"/>
        <v>778</v>
      </c>
      <c r="M2123" s="209">
        <v>1</v>
      </c>
      <c r="N2123" s="210">
        <v>60</v>
      </c>
      <c r="O2123" s="211">
        <f t="shared" si="849"/>
        <v>838</v>
      </c>
      <c r="P2123" s="212">
        <f t="shared" si="852"/>
        <v>838</v>
      </c>
      <c r="Q2123" s="180"/>
      <c r="R2123" s="180"/>
      <c r="S2123" s="184">
        <v>16</v>
      </c>
      <c r="T2123" s="184">
        <v>25</v>
      </c>
      <c r="U2123" s="184">
        <f t="shared" si="850"/>
        <v>124</v>
      </c>
      <c r="V2123" s="204">
        <f t="shared" si="851"/>
        <v>165</v>
      </c>
    </row>
    <row r="2124" spans="1:35" ht="12">
      <c r="A2124" s="180" t="str">
        <f t="shared" si="843"/>
        <v>LW9 14080Podstawowy</v>
      </c>
      <c r="B2124" s="203" t="s">
        <v>112</v>
      </c>
      <c r="C2124" s="168" t="s">
        <v>431</v>
      </c>
      <c r="D2124" s="204">
        <v>140</v>
      </c>
      <c r="E2124" s="182">
        <v>80</v>
      </c>
      <c r="F2124" s="219" t="s">
        <v>3706</v>
      </c>
      <c r="G2124" s="206" t="str">
        <f t="shared" si="844"/>
        <v>56,87</v>
      </c>
      <c r="H2124" s="206" t="str">
        <f t="shared" si="845"/>
        <v>56,87</v>
      </c>
      <c r="I2124" s="206">
        <f t="shared" si="846"/>
        <v>59.87</v>
      </c>
      <c r="J2124" s="219" t="s">
        <v>3738</v>
      </c>
      <c r="K2124" s="207" t="str">
        <f t="shared" si="847"/>
        <v>814,69</v>
      </c>
      <c r="L2124" s="208">
        <f t="shared" si="848"/>
        <v>815</v>
      </c>
      <c r="M2124" s="209">
        <v>1</v>
      </c>
      <c r="N2124" s="210">
        <v>60</v>
      </c>
      <c r="O2124" s="211">
        <f t="shared" si="849"/>
        <v>875</v>
      </c>
      <c r="P2124" s="212">
        <f t="shared" si="852"/>
        <v>875</v>
      </c>
      <c r="Q2124" s="180"/>
      <c r="R2124" s="180"/>
      <c r="S2124" s="184">
        <v>16</v>
      </c>
      <c r="T2124" s="184">
        <v>25</v>
      </c>
      <c r="U2124" s="184">
        <f t="shared" si="850"/>
        <v>124</v>
      </c>
      <c r="V2124" s="204">
        <f t="shared" si="851"/>
        <v>165</v>
      </c>
    </row>
    <row r="2125" spans="1:35" ht="12">
      <c r="A2125" s="180" t="str">
        <f t="shared" si="843"/>
        <v>LW10 14080Podstawowy</v>
      </c>
      <c r="B2125" s="203" t="s">
        <v>94</v>
      </c>
      <c r="C2125" s="168" t="s">
        <v>431</v>
      </c>
      <c r="D2125" s="204">
        <v>140</v>
      </c>
      <c r="E2125" s="182">
        <v>80</v>
      </c>
      <c r="F2125" s="219" t="s">
        <v>78</v>
      </c>
      <c r="G2125" s="206" t="str">
        <f t="shared" si="844"/>
        <v>60,04</v>
      </c>
      <c r="H2125" s="206" t="str">
        <f t="shared" si="845"/>
        <v>60,04</v>
      </c>
      <c r="I2125" s="206">
        <f t="shared" si="846"/>
        <v>63.04</v>
      </c>
      <c r="J2125" s="219" t="s">
        <v>3739</v>
      </c>
      <c r="K2125" s="207" t="str">
        <f t="shared" si="847"/>
        <v>879,99</v>
      </c>
      <c r="L2125" s="208">
        <f t="shared" si="848"/>
        <v>880</v>
      </c>
      <c r="M2125" s="209">
        <v>1</v>
      </c>
      <c r="N2125" s="210">
        <v>60</v>
      </c>
      <c r="O2125" s="211">
        <f t="shared" si="849"/>
        <v>940</v>
      </c>
      <c r="P2125" s="212">
        <f t="shared" si="852"/>
        <v>940</v>
      </c>
      <c r="Q2125" s="180"/>
      <c r="R2125" s="180"/>
      <c r="S2125" s="184">
        <v>16</v>
      </c>
      <c r="T2125" s="184">
        <v>25</v>
      </c>
      <c r="U2125" s="184">
        <f t="shared" si="850"/>
        <v>124</v>
      </c>
      <c r="V2125" s="204">
        <f t="shared" si="851"/>
        <v>165</v>
      </c>
      <c r="AA2125" s="192"/>
      <c r="AB2125" s="191"/>
    </row>
    <row r="2126" spans="1:35" ht="12">
      <c r="A2126" s="180" t="str">
        <f t="shared" si="843"/>
        <v>LW11 14080Podstawowy</v>
      </c>
      <c r="B2126" s="203" t="s">
        <v>95</v>
      </c>
      <c r="C2126" s="168" t="s">
        <v>431</v>
      </c>
      <c r="D2126" s="204">
        <v>140</v>
      </c>
      <c r="E2126" s="182">
        <v>80</v>
      </c>
      <c r="F2126" s="219" t="s">
        <v>3707</v>
      </c>
      <c r="G2126" s="206" t="str">
        <f t="shared" si="844"/>
        <v>63,11</v>
      </c>
      <c r="H2126" s="206" t="str">
        <f t="shared" si="845"/>
        <v>63,11</v>
      </c>
      <c r="I2126" s="206">
        <f t="shared" si="846"/>
        <v>66.11</v>
      </c>
      <c r="J2126" s="219" t="s">
        <v>3740</v>
      </c>
      <c r="K2126" s="207" t="str">
        <f t="shared" si="847"/>
        <v>768,37</v>
      </c>
      <c r="L2126" s="208">
        <f t="shared" si="848"/>
        <v>769</v>
      </c>
      <c r="M2126" s="209">
        <v>1</v>
      </c>
      <c r="N2126" s="210">
        <v>60</v>
      </c>
      <c r="O2126" s="211">
        <f t="shared" si="849"/>
        <v>829</v>
      </c>
      <c r="P2126" s="212">
        <f t="shared" si="852"/>
        <v>829</v>
      </c>
      <c r="Q2126" s="180"/>
      <c r="R2126" s="180"/>
      <c r="S2126" s="184">
        <v>16</v>
      </c>
      <c r="T2126" s="184">
        <v>25</v>
      </c>
      <c r="U2126" s="184">
        <f t="shared" si="850"/>
        <v>124</v>
      </c>
      <c r="V2126" s="204">
        <f t="shared" si="851"/>
        <v>165</v>
      </c>
      <c r="AA2126" s="192"/>
      <c r="AB2126" s="202"/>
      <c r="AC2126" s="199"/>
    </row>
    <row r="2127" spans="1:35" ht="12">
      <c r="A2127" s="180" t="str">
        <f t="shared" si="843"/>
        <v>LW12 14080Podstawowy</v>
      </c>
      <c r="B2127" s="203" t="s">
        <v>96</v>
      </c>
      <c r="C2127" s="168" t="s">
        <v>431</v>
      </c>
      <c r="D2127" s="204">
        <v>140</v>
      </c>
      <c r="E2127" s="182">
        <v>80</v>
      </c>
      <c r="F2127" s="219" t="s">
        <v>3708</v>
      </c>
      <c r="G2127" s="206" t="str">
        <f t="shared" si="844"/>
        <v>66,29</v>
      </c>
      <c r="H2127" s="206" t="str">
        <f t="shared" si="845"/>
        <v>66,29</v>
      </c>
      <c r="I2127" s="206">
        <f t="shared" si="846"/>
        <v>69.290000000000006</v>
      </c>
      <c r="J2127" s="219" t="s">
        <v>3741</v>
      </c>
      <c r="K2127" s="207" t="str">
        <f t="shared" si="847"/>
        <v>871,89</v>
      </c>
      <c r="L2127" s="208">
        <f t="shared" si="848"/>
        <v>872</v>
      </c>
      <c r="M2127" s="209">
        <v>1</v>
      </c>
      <c r="N2127" s="210">
        <v>60</v>
      </c>
      <c r="O2127" s="211">
        <f t="shared" si="849"/>
        <v>932</v>
      </c>
      <c r="P2127" s="212">
        <f t="shared" si="852"/>
        <v>932</v>
      </c>
      <c r="Q2127" s="180"/>
      <c r="R2127" s="180"/>
      <c r="S2127" s="184">
        <v>16</v>
      </c>
      <c r="T2127" s="184">
        <v>25</v>
      </c>
      <c r="U2127" s="184">
        <f t="shared" si="850"/>
        <v>124</v>
      </c>
      <c r="V2127" s="204">
        <f t="shared" si="851"/>
        <v>165</v>
      </c>
      <c r="AA2127" s="192"/>
      <c r="AB2127" s="202"/>
      <c r="AC2127" s="199"/>
    </row>
    <row r="2128" spans="1:35" ht="12">
      <c r="A2128" s="180" t="str">
        <f t="shared" si="843"/>
        <v>LW13 14080Podstawowy</v>
      </c>
      <c r="B2128" s="203" t="s">
        <v>97</v>
      </c>
      <c r="C2128" s="168" t="s">
        <v>431</v>
      </c>
      <c r="D2128" s="204">
        <v>140</v>
      </c>
      <c r="E2128" s="182">
        <v>80</v>
      </c>
      <c r="F2128" s="219" t="s">
        <v>3709</v>
      </c>
      <c r="G2128" s="206" t="str">
        <f t="shared" si="844"/>
        <v>63,89</v>
      </c>
      <c r="H2128" s="206" t="str">
        <f t="shared" si="845"/>
        <v>63,89</v>
      </c>
      <c r="I2128" s="206">
        <f t="shared" si="846"/>
        <v>66.89</v>
      </c>
      <c r="J2128" s="219" t="s">
        <v>3742</v>
      </c>
      <c r="K2128" s="207" t="str">
        <f t="shared" si="847"/>
        <v>864,94</v>
      </c>
      <c r="L2128" s="208">
        <f t="shared" si="848"/>
        <v>865</v>
      </c>
      <c r="M2128" s="209">
        <v>1</v>
      </c>
      <c r="N2128" s="210">
        <v>60</v>
      </c>
      <c r="O2128" s="211">
        <f t="shared" si="849"/>
        <v>925</v>
      </c>
      <c r="P2128" s="212">
        <f t="shared" si="852"/>
        <v>925</v>
      </c>
      <c r="Q2128" s="180"/>
      <c r="R2128" s="180"/>
      <c r="S2128" s="184">
        <v>16</v>
      </c>
      <c r="T2128" s="184">
        <v>25</v>
      </c>
      <c r="U2128" s="184">
        <f t="shared" si="850"/>
        <v>124</v>
      </c>
      <c r="V2128" s="204">
        <f t="shared" si="851"/>
        <v>165</v>
      </c>
      <c r="AA2128" s="192"/>
      <c r="AB2128" s="202"/>
      <c r="AC2128" s="199"/>
    </row>
    <row r="2129" spans="1:29" ht="12">
      <c r="A2129" s="180" t="str">
        <f t="shared" si="843"/>
        <v>LW14 14080Podstawowy</v>
      </c>
      <c r="B2129" s="203" t="s">
        <v>98</v>
      </c>
      <c r="C2129" s="168" t="s">
        <v>431</v>
      </c>
      <c r="D2129" s="204">
        <v>140</v>
      </c>
      <c r="E2129" s="182">
        <v>80</v>
      </c>
      <c r="F2129" s="219" t="s">
        <v>3710</v>
      </c>
      <c r="G2129" s="206" t="str">
        <f t="shared" si="844"/>
        <v>67,07</v>
      </c>
      <c r="H2129" s="206" t="str">
        <f t="shared" si="845"/>
        <v>67,07</v>
      </c>
      <c r="I2129" s="206">
        <f t="shared" si="846"/>
        <v>70.069999999999993</v>
      </c>
      <c r="J2129" s="219" t="s">
        <v>3743</v>
      </c>
      <c r="K2129" s="207" t="str">
        <f t="shared" si="847"/>
        <v>952,64</v>
      </c>
      <c r="L2129" s="208">
        <f t="shared" si="848"/>
        <v>953</v>
      </c>
      <c r="M2129" s="209">
        <v>1</v>
      </c>
      <c r="N2129" s="210">
        <v>60</v>
      </c>
      <c r="O2129" s="211">
        <f t="shared" si="849"/>
        <v>1013</v>
      </c>
      <c r="P2129" s="212">
        <f t="shared" si="852"/>
        <v>1013</v>
      </c>
      <c r="Q2129" s="180"/>
      <c r="R2129" s="180"/>
      <c r="S2129" s="184">
        <v>16</v>
      </c>
      <c r="T2129" s="184">
        <v>25</v>
      </c>
      <c r="U2129" s="184">
        <f t="shared" si="850"/>
        <v>124</v>
      </c>
      <c r="V2129" s="204">
        <f t="shared" si="851"/>
        <v>165</v>
      </c>
      <c r="AA2129" s="192"/>
      <c r="AB2129" s="202"/>
      <c r="AC2129" s="199"/>
    </row>
    <row r="2130" spans="1:29" ht="12">
      <c r="A2130" s="180" t="str">
        <f t="shared" si="843"/>
        <v>LW15 14080Podstawowy</v>
      </c>
      <c r="B2130" s="203" t="s">
        <v>99</v>
      </c>
      <c r="C2130" s="168" t="s">
        <v>431</v>
      </c>
      <c r="D2130" s="204">
        <v>140</v>
      </c>
      <c r="E2130" s="182">
        <v>80</v>
      </c>
      <c r="F2130" s="219" t="s">
        <v>3711</v>
      </c>
      <c r="G2130" s="206" t="str">
        <f t="shared" si="844"/>
        <v>62,35</v>
      </c>
      <c r="H2130" s="206" t="str">
        <f t="shared" si="845"/>
        <v>62,35</v>
      </c>
      <c r="I2130" s="206">
        <f t="shared" si="846"/>
        <v>65.349999999999994</v>
      </c>
      <c r="J2130" s="219" t="s">
        <v>42</v>
      </c>
      <c r="K2130" s="207" t="str">
        <f t="shared" si="847"/>
        <v>731,84</v>
      </c>
      <c r="L2130" s="208">
        <f t="shared" si="848"/>
        <v>732</v>
      </c>
      <c r="M2130" s="209">
        <v>1</v>
      </c>
      <c r="N2130" s="210">
        <v>60</v>
      </c>
      <c r="O2130" s="211">
        <f t="shared" si="849"/>
        <v>792</v>
      </c>
      <c r="P2130" s="212">
        <f t="shared" si="852"/>
        <v>792</v>
      </c>
      <c r="Q2130" s="180"/>
      <c r="R2130" s="180"/>
      <c r="S2130" s="184">
        <v>16</v>
      </c>
      <c r="T2130" s="184">
        <v>25</v>
      </c>
      <c r="U2130" s="184">
        <f t="shared" si="850"/>
        <v>124</v>
      </c>
      <c r="V2130" s="204">
        <f t="shared" si="851"/>
        <v>165</v>
      </c>
      <c r="AA2130" s="192"/>
      <c r="AB2130" s="202"/>
      <c r="AC2130" s="199"/>
    </row>
    <row r="2131" spans="1:29" ht="12">
      <c r="A2131" s="180" t="str">
        <f t="shared" si="843"/>
        <v>LW16 14080Podstawowy</v>
      </c>
      <c r="B2131" s="203" t="s">
        <v>100</v>
      </c>
      <c r="C2131" s="168" t="s">
        <v>431</v>
      </c>
      <c r="D2131" s="204">
        <v>140</v>
      </c>
      <c r="E2131" s="182">
        <v>80</v>
      </c>
      <c r="F2131" s="219" t="s">
        <v>3712</v>
      </c>
      <c r="G2131" s="206" t="str">
        <f t="shared" si="844"/>
        <v>65,56</v>
      </c>
      <c r="H2131" s="206" t="str">
        <f t="shared" si="845"/>
        <v>65,56</v>
      </c>
      <c r="I2131" s="206">
        <f t="shared" si="846"/>
        <v>68.56</v>
      </c>
      <c r="J2131" s="219" t="s">
        <v>3744</v>
      </c>
      <c r="K2131" s="207" t="str">
        <f t="shared" si="847"/>
        <v>865,58</v>
      </c>
      <c r="L2131" s="208">
        <f t="shared" si="848"/>
        <v>866</v>
      </c>
      <c r="M2131" s="209">
        <v>1</v>
      </c>
      <c r="N2131" s="210">
        <v>60</v>
      </c>
      <c r="O2131" s="211">
        <f t="shared" si="849"/>
        <v>926</v>
      </c>
      <c r="P2131" s="212">
        <f t="shared" si="852"/>
        <v>926</v>
      </c>
      <c r="Q2131" s="180"/>
      <c r="R2131" s="180"/>
      <c r="S2131" s="184">
        <v>16</v>
      </c>
      <c r="T2131" s="184">
        <v>25</v>
      </c>
      <c r="U2131" s="184">
        <f t="shared" si="850"/>
        <v>124</v>
      </c>
      <c r="V2131" s="204">
        <f t="shared" si="851"/>
        <v>165</v>
      </c>
      <c r="AB2131" s="199"/>
      <c r="AC2131" s="199"/>
    </row>
    <row r="2132" spans="1:29" ht="12">
      <c r="A2132" s="180" t="str">
        <f t="shared" si="843"/>
        <v>LW17 14080Podstawowy</v>
      </c>
      <c r="B2132" s="203" t="s">
        <v>101</v>
      </c>
      <c r="C2132" s="168" t="s">
        <v>431</v>
      </c>
      <c r="D2132" s="204">
        <v>140</v>
      </c>
      <c r="E2132" s="182">
        <v>80</v>
      </c>
      <c r="F2132" s="219" t="s">
        <v>3713</v>
      </c>
      <c r="G2132" s="206" t="str">
        <f t="shared" si="844"/>
        <v>63,71</v>
      </c>
      <c r="H2132" s="206" t="str">
        <f t="shared" si="845"/>
        <v>63,71</v>
      </c>
      <c r="I2132" s="206">
        <f t="shared" si="846"/>
        <v>66.710000000000008</v>
      </c>
      <c r="J2132" s="219" t="s">
        <v>3745</v>
      </c>
      <c r="K2132" s="207" t="str">
        <f t="shared" si="847"/>
        <v>932,77</v>
      </c>
      <c r="L2132" s="208">
        <f t="shared" si="848"/>
        <v>933</v>
      </c>
      <c r="M2132" s="209">
        <v>1</v>
      </c>
      <c r="N2132" s="210">
        <v>60</v>
      </c>
      <c r="O2132" s="211">
        <f t="shared" si="849"/>
        <v>993</v>
      </c>
      <c r="P2132" s="212">
        <f t="shared" si="852"/>
        <v>993</v>
      </c>
      <c r="Q2132" s="180"/>
      <c r="R2132" s="180"/>
      <c r="S2132" s="184">
        <v>16</v>
      </c>
      <c r="T2132" s="184">
        <v>25</v>
      </c>
      <c r="U2132" s="184">
        <f t="shared" si="850"/>
        <v>124</v>
      </c>
      <c r="V2132" s="204">
        <f t="shared" si="851"/>
        <v>165</v>
      </c>
      <c r="AB2132" s="201"/>
      <c r="AC2132" s="199"/>
    </row>
    <row r="2133" spans="1:29" ht="11.25" customHeight="1">
      <c r="A2133" s="180" t="str">
        <f t="shared" si="843"/>
        <v>LW18 14080Podstawowy</v>
      </c>
      <c r="B2133" s="203" t="s">
        <v>102</v>
      </c>
      <c r="C2133" s="168" t="s">
        <v>431</v>
      </c>
      <c r="D2133" s="204">
        <v>140</v>
      </c>
      <c r="E2133" s="182">
        <v>80</v>
      </c>
      <c r="F2133" s="219" t="s">
        <v>3714</v>
      </c>
      <c r="G2133" s="206" t="str">
        <f t="shared" si="844"/>
        <v>66,89</v>
      </c>
      <c r="H2133" s="206" t="str">
        <f t="shared" si="845"/>
        <v>66,89</v>
      </c>
      <c r="I2133" s="206">
        <f t="shared" si="846"/>
        <v>69.89</v>
      </c>
      <c r="J2133" s="219" t="s">
        <v>3746</v>
      </c>
      <c r="K2133" s="207" t="str">
        <f t="shared" si="847"/>
        <v>985,34</v>
      </c>
      <c r="L2133" s="208">
        <f t="shared" si="848"/>
        <v>986</v>
      </c>
      <c r="M2133" s="209">
        <v>1</v>
      </c>
      <c r="N2133" s="210">
        <v>60</v>
      </c>
      <c r="O2133" s="211">
        <f t="shared" si="849"/>
        <v>1046</v>
      </c>
      <c r="P2133" s="212">
        <f t="shared" si="852"/>
        <v>1046</v>
      </c>
      <c r="Q2133" s="180"/>
      <c r="R2133" s="180"/>
      <c r="S2133" s="184">
        <v>16</v>
      </c>
      <c r="T2133" s="184">
        <v>25</v>
      </c>
      <c r="U2133" s="184">
        <f t="shared" si="850"/>
        <v>124</v>
      </c>
      <c r="V2133" s="204">
        <f t="shared" si="851"/>
        <v>165</v>
      </c>
    </row>
    <row r="2134" spans="1:29" ht="12">
      <c r="A2134" s="180" t="str">
        <f t="shared" si="843"/>
        <v>LW19 14080Podstawowy</v>
      </c>
      <c r="B2134" s="203" t="s">
        <v>103</v>
      </c>
      <c r="C2134" s="168" t="s">
        <v>431</v>
      </c>
      <c r="D2134" s="204">
        <v>140</v>
      </c>
      <c r="E2134" s="182">
        <v>80</v>
      </c>
      <c r="F2134" s="219" t="s">
        <v>3715</v>
      </c>
      <c r="G2134" s="206" t="str">
        <f t="shared" si="844"/>
        <v>62,21</v>
      </c>
      <c r="H2134" s="206" t="str">
        <f t="shared" si="845"/>
        <v>62,21</v>
      </c>
      <c r="I2134" s="206">
        <f t="shared" si="846"/>
        <v>65.210000000000008</v>
      </c>
      <c r="J2134" s="219" t="s">
        <v>3747</v>
      </c>
      <c r="K2134" s="207" t="str">
        <f t="shared" si="847"/>
        <v>807,51</v>
      </c>
      <c r="L2134" s="208">
        <f t="shared" si="848"/>
        <v>808</v>
      </c>
      <c r="M2134" s="209">
        <v>1</v>
      </c>
      <c r="N2134" s="210">
        <v>60</v>
      </c>
      <c r="O2134" s="211">
        <f t="shared" si="849"/>
        <v>868</v>
      </c>
      <c r="P2134" s="212">
        <f t="shared" si="852"/>
        <v>868</v>
      </c>
      <c r="Q2134" s="180"/>
      <c r="R2134" s="180"/>
      <c r="S2134" s="184">
        <v>16</v>
      </c>
      <c r="T2134" s="184">
        <v>25</v>
      </c>
      <c r="U2134" s="184">
        <f t="shared" si="850"/>
        <v>124</v>
      </c>
      <c r="V2134" s="204">
        <f t="shared" si="851"/>
        <v>165</v>
      </c>
    </row>
    <row r="2135" spans="1:29" ht="12">
      <c r="A2135" s="180" t="str">
        <f t="shared" si="843"/>
        <v>LW20 14080Podstawowy</v>
      </c>
      <c r="B2135" s="203" t="s">
        <v>105</v>
      </c>
      <c r="C2135" s="168" t="s">
        <v>431</v>
      </c>
      <c r="D2135" s="204">
        <v>140</v>
      </c>
      <c r="E2135" s="182">
        <v>80</v>
      </c>
      <c r="F2135" s="219" t="s">
        <v>3716</v>
      </c>
      <c r="G2135" s="206" t="str">
        <f t="shared" si="844"/>
        <v>65,42</v>
      </c>
      <c r="H2135" s="206" t="str">
        <f t="shared" si="845"/>
        <v>65,42</v>
      </c>
      <c r="I2135" s="206">
        <f t="shared" si="846"/>
        <v>68.42</v>
      </c>
      <c r="J2135" s="219" t="s">
        <v>3748</v>
      </c>
      <c r="K2135" s="207" t="str">
        <f t="shared" si="847"/>
        <v>895,58</v>
      </c>
      <c r="L2135" s="208">
        <f t="shared" si="848"/>
        <v>896</v>
      </c>
      <c r="M2135" s="209">
        <v>1</v>
      </c>
      <c r="N2135" s="210">
        <v>60</v>
      </c>
      <c r="O2135" s="211">
        <f t="shared" si="849"/>
        <v>956</v>
      </c>
      <c r="P2135" s="212">
        <f t="shared" si="852"/>
        <v>956</v>
      </c>
      <c r="Q2135" s="180"/>
      <c r="R2135" s="180"/>
      <c r="S2135" s="184">
        <v>16</v>
      </c>
      <c r="T2135" s="184">
        <v>25</v>
      </c>
      <c r="U2135" s="184">
        <f t="shared" si="850"/>
        <v>124</v>
      </c>
      <c r="V2135" s="204">
        <f t="shared" si="851"/>
        <v>165</v>
      </c>
    </row>
    <row r="2136" spans="1:29" ht="12">
      <c r="A2136" s="180" t="str">
        <f t="shared" si="843"/>
        <v>LW2514080Podstawowy</v>
      </c>
      <c r="B2136" s="203" t="s">
        <v>559</v>
      </c>
      <c r="C2136" s="168" t="s">
        <v>431</v>
      </c>
      <c r="D2136" s="204">
        <v>140</v>
      </c>
      <c r="E2136" s="182">
        <v>80</v>
      </c>
      <c r="F2136" s="219" t="s">
        <v>3429</v>
      </c>
      <c r="G2136" s="206" t="str">
        <f t="shared" si="844"/>
        <v>51,37</v>
      </c>
      <c r="H2136" s="206" t="str">
        <f t="shared" si="845"/>
        <v>51,37</v>
      </c>
      <c r="I2136" s="206">
        <f t="shared" si="846"/>
        <v>54.37</v>
      </c>
      <c r="J2136" s="219" t="s">
        <v>3749</v>
      </c>
      <c r="K2136" s="207" t="str">
        <f t="shared" si="847"/>
        <v>714,89</v>
      </c>
      <c r="L2136" s="208">
        <f t="shared" si="848"/>
        <v>715</v>
      </c>
      <c r="M2136" s="209">
        <v>1</v>
      </c>
      <c r="N2136" s="210">
        <v>60</v>
      </c>
      <c r="O2136" s="211">
        <f t="shared" si="849"/>
        <v>775</v>
      </c>
      <c r="P2136" s="212">
        <f t="shared" si="852"/>
        <v>775</v>
      </c>
      <c r="Q2136" s="180"/>
      <c r="R2136" s="180"/>
      <c r="S2136" s="184">
        <v>16</v>
      </c>
      <c r="T2136" s="184">
        <v>25</v>
      </c>
      <c r="U2136" s="184">
        <f t="shared" si="850"/>
        <v>124</v>
      </c>
      <c r="V2136" s="204">
        <f t="shared" si="851"/>
        <v>165</v>
      </c>
    </row>
    <row r="2137" spans="1:29" ht="12">
      <c r="A2137" s="180" t="str">
        <f t="shared" si="843"/>
        <v>LW2614080Podstawowy</v>
      </c>
      <c r="B2137" s="203" t="s">
        <v>560</v>
      </c>
      <c r="C2137" s="168" t="s">
        <v>431</v>
      </c>
      <c r="D2137" s="204">
        <v>140</v>
      </c>
      <c r="E2137" s="182">
        <v>80</v>
      </c>
      <c r="F2137" s="219" t="s">
        <v>3717</v>
      </c>
      <c r="G2137" s="206" t="str">
        <f t="shared" si="844"/>
        <v>54,55</v>
      </c>
      <c r="H2137" s="206" t="str">
        <f t="shared" si="845"/>
        <v>54,55</v>
      </c>
      <c r="I2137" s="206">
        <f t="shared" si="846"/>
        <v>57.55</v>
      </c>
      <c r="J2137" s="219" t="s">
        <v>3750</v>
      </c>
      <c r="K2137" s="207" t="str">
        <f t="shared" si="847"/>
        <v>838,69</v>
      </c>
      <c r="L2137" s="208">
        <f t="shared" si="848"/>
        <v>839</v>
      </c>
      <c r="M2137" s="209">
        <v>1</v>
      </c>
      <c r="N2137" s="210">
        <v>60</v>
      </c>
      <c r="O2137" s="211">
        <f t="shared" si="849"/>
        <v>899</v>
      </c>
      <c r="P2137" s="212">
        <f t="shared" si="852"/>
        <v>899</v>
      </c>
      <c r="Q2137" s="180"/>
      <c r="R2137" s="180"/>
      <c r="S2137" s="184">
        <v>16</v>
      </c>
      <c r="T2137" s="184">
        <v>25</v>
      </c>
      <c r="U2137" s="184">
        <f t="shared" si="850"/>
        <v>124</v>
      </c>
      <c r="V2137" s="204">
        <f t="shared" si="851"/>
        <v>165</v>
      </c>
    </row>
    <row r="2138" spans="1:29" ht="12">
      <c r="A2138" s="180" t="str">
        <f t="shared" si="843"/>
        <v>LW2714080Podstawowy</v>
      </c>
      <c r="B2138" s="203" t="s">
        <v>1738</v>
      </c>
      <c r="C2138" s="168" t="s">
        <v>431</v>
      </c>
      <c r="D2138" s="204">
        <v>140</v>
      </c>
      <c r="E2138" s="182">
        <v>80</v>
      </c>
      <c r="F2138" s="219" t="s">
        <v>3718</v>
      </c>
      <c r="G2138" s="206" t="str">
        <f t="shared" si="844"/>
        <v>55,12</v>
      </c>
      <c r="H2138" s="206" t="str">
        <f t="shared" si="845"/>
        <v>55,12</v>
      </c>
      <c r="I2138" s="206">
        <f t="shared" si="846"/>
        <v>58.12</v>
      </c>
      <c r="J2138" s="219" t="s">
        <v>3751</v>
      </c>
      <c r="K2138" s="207" t="str">
        <f t="shared" si="847"/>
        <v>804,54</v>
      </c>
      <c r="L2138" s="208">
        <f t="shared" si="848"/>
        <v>805</v>
      </c>
      <c r="M2138" s="209">
        <v>1</v>
      </c>
      <c r="N2138" s="210">
        <v>60</v>
      </c>
      <c r="O2138" s="211">
        <f t="shared" si="849"/>
        <v>865</v>
      </c>
      <c r="P2138" s="212">
        <f t="shared" si="852"/>
        <v>865</v>
      </c>
      <c r="Q2138" s="180"/>
      <c r="R2138" s="180"/>
      <c r="S2138" s="184">
        <v>16</v>
      </c>
      <c r="T2138" s="184">
        <v>25</v>
      </c>
      <c r="U2138" s="184">
        <f t="shared" si="850"/>
        <v>124</v>
      </c>
      <c r="V2138" s="204">
        <f t="shared" si="851"/>
        <v>165</v>
      </c>
    </row>
    <row r="2139" spans="1:29" ht="12">
      <c r="A2139" s="180" t="str">
        <f t="shared" si="843"/>
        <v>LW2814080Podstawowy</v>
      </c>
      <c r="B2139" s="203" t="s">
        <v>1739</v>
      </c>
      <c r="C2139" s="168" t="s">
        <v>431</v>
      </c>
      <c r="D2139" s="204">
        <v>140</v>
      </c>
      <c r="E2139" s="182">
        <v>80</v>
      </c>
      <c r="F2139" s="219" t="s">
        <v>55</v>
      </c>
      <c r="G2139" s="206" t="str">
        <f t="shared" si="844"/>
        <v>58,45</v>
      </c>
      <c r="H2139" s="206" t="str">
        <f t="shared" si="845"/>
        <v>58,45</v>
      </c>
      <c r="I2139" s="206">
        <f t="shared" si="846"/>
        <v>61.45</v>
      </c>
      <c r="J2139" s="219" t="s">
        <v>3752</v>
      </c>
      <c r="K2139" s="207" t="str">
        <f t="shared" si="847"/>
        <v>948,42</v>
      </c>
      <c r="L2139" s="208">
        <f t="shared" si="848"/>
        <v>949</v>
      </c>
      <c r="M2139" s="209">
        <v>1</v>
      </c>
      <c r="N2139" s="210">
        <v>60</v>
      </c>
      <c r="O2139" s="211">
        <f t="shared" si="849"/>
        <v>1009</v>
      </c>
      <c r="P2139" s="212">
        <f t="shared" si="852"/>
        <v>1009</v>
      </c>
      <c r="Q2139" s="180"/>
      <c r="R2139" s="180"/>
      <c r="S2139" s="184">
        <v>16</v>
      </c>
      <c r="T2139" s="184">
        <v>25</v>
      </c>
      <c r="U2139" s="184">
        <f t="shared" si="850"/>
        <v>124</v>
      </c>
      <c r="V2139" s="204">
        <f t="shared" si="851"/>
        <v>165</v>
      </c>
    </row>
    <row r="2140" spans="1:29" ht="12">
      <c r="A2140" s="180" t="str">
        <f t="shared" si="843"/>
        <v>LW2914080Podstawowy</v>
      </c>
      <c r="B2140" s="203" t="s">
        <v>1740</v>
      </c>
      <c r="C2140" s="168" t="s">
        <v>431</v>
      </c>
      <c r="D2140" s="204">
        <v>140</v>
      </c>
      <c r="E2140" s="182">
        <v>80</v>
      </c>
      <c r="F2140" s="219" t="s">
        <v>3061</v>
      </c>
      <c r="G2140" s="206" t="str">
        <f t="shared" si="844"/>
        <v>61,68</v>
      </c>
      <c r="H2140" s="206" t="str">
        <f t="shared" si="845"/>
        <v>61,68</v>
      </c>
      <c r="I2140" s="206">
        <f t="shared" si="846"/>
        <v>64.680000000000007</v>
      </c>
      <c r="J2140" s="219" t="s">
        <v>3579</v>
      </c>
      <c r="K2140" s="207" t="str">
        <f t="shared" si="847"/>
        <v>882,67</v>
      </c>
      <c r="L2140" s="208">
        <f t="shared" si="848"/>
        <v>883</v>
      </c>
      <c r="M2140" s="209">
        <v>1</v>
      </c>
      <c r="N2140" s="210">
        <v>60</v>
      </c>
      <c r="O2140" s="211">
        <f t="shared" si="849"/>
        <v>943</v>
      </c>
      <c r="P2140" s="212">
        <f t="shared" si="852"/>
        <v>943</v>
      </c>
      <c r="Q2140" s="180"/>
      <c r="R2140" s="180"/>
      <c r="S2140" s="184">
        <v>16</v>
      </c>
      <c r="T2140" s="184">
        <v>25</v>
      </c>
      <c r="U2140" s="184">
        <f t="shared" si="850"/>
        <v>124</v>
      </c>
      <c r="V2140" s="204">
        <f t="shared" si="851"/>
        <v>165</v>
      </c>
    </row>
    <row r="2141" spans="1:29" ht="12">
      <c r="A2141" s="180" t="str">
        <f t="shared" si="843"/>
        <v>LW3014080Podstawowy</v>
      </c>
      <c r="B2141" s="203" t="s">
        <v>1742</v>
      </c>
      <c r="C2141" s="168" t="s">
        <v>431</v>
      </c>
      <c r="D2141" s="204">
        <v>140</v>
      </c>
      <c r="E2141" s="182">
        <v>80</v>
      </c>
      <c r="F2141" s="219" t="s">
        <v>67</v>
      </c>
      <c r="G2141" s="206" t="str">
        <f t="shared" si="844"/>
        <v>65,01</v>
      </c>
      <c r="H2141" s="206" t="str">
        <f t="shared" si="845"/>
        <v>65,01</v>
      </c>
      <c r="I2141" s="206">
        <f t="shared" si="846"/>
        <v>68.010000000000005</v>
      </c>
      <c r="J2141" s="219" t="s">
        <v>3753</v>
      </c>
      <c r="K2141" s="207" t="str">
        <f t="shared" si="847"/>
        <v>1068,13</v>
      </c>
      <c r="L2141" s="208">
        <f t="shared" si="848"/>
        <v>1069</v>
      </c>
      <c r="M2141" s="209">
        <v>1</v>
      </c>
      <c r="N2141" s="210">
        <v>60</v>
      </c>
      <c r="O2141" s="211">
        <f t="shared" si="849"/>
        <v>1129</v>
      </c>
      <c r="P2141" s="212">
        <f t="shared" si="852"/>
        <v>1129</v>
      </c>
      <c r="Q2141" s="180"/>
      <c r="R2141" s="180"/>
      <c r="S2141" s="184">
        <v>16</v>
      </c>
      <c r="T2141" s="184">
        <v>25</v>
      </c>
      <c r="U2141" s="184">
        <f t="shared" si="850"/>
        <v>124</v>
      </c>
      <c r="V2141" s="204">
        <f t="shared" si="851"/>
        <v>165</v>
      </c>
    </row>
    <row r="2142" spans="1:29" ht="12">
      <c r="A2142" s="180" t="str">
        <f t="shared" si="843"/>
        <v>LW3114080Podstawowy</v>
      </c>
      <c r="B2142" s="203" t="s">
        <v>1743</v>
      </c>
      <c r="C2142" s="168" t="s">
        <v>431</v>
      </c>
      <c r="D2142" s="204">
        <v>140</v>
      </c>
      <c r="E2142" s="182">
        <v>80</v>
      </c>
      <c r="F2142" s="219" t="s">
        <v>3719</v>
      </c>
      <c r="G2142" s="206" t="str">
        <f t="shared" si="844"/>
        <v>66,33</v>
      </c>
      <c r="H2142" s="206" t="str">
        <f t="shared" si="845"/>
        <v>66,33</v>
      </c>
      <c r="I2142" s="206">
        <f t="shared" si="846"/>
        <v>69.33</v>
      </c>
      <c r="J2142" s="219" t="s">
        <v>3754</v>
      </c>
      <c r="K2142" s="207" t="str">
        <f t="shared" si="847"/>
        <v>1028,34</v>
      </c>
      <c r="L2142" s="208">
        <f t="shared" si="848"/>
        <v>1029</v>
      </c>
      <c r="M2142" s="209">
        <v>1</v>
      </c>
      <c r="N2142" s="210">
        <v>60</v>
      </c>
      <c r="O2142" s="211">
        <f t="shared" si="849"/>
        <v>1089</v>
      </c>
      <c r="P2142" s="212">
        <f t="shared" si="852"/>
        <v>1089</v>
      </c>
      <c r="Q2142" s="180"/>
      <c r="R2142" s="180"/>
      <c r="S2142" s="184">
        <v>16</v>
      </c>
      <c r="T2142" s="184">
        <v>25</v>
      </c>
      <c r="U2142" s="184">
        <f t="shared" si="850"/>
        <v>124</v>
      </c>
      <c r="V2142" s="204">
        <f t="shared" si="851"/>
        <v>165</v>
      </c>
    </row>
    <row r="2143" spans="1:29" ht="12">
      <c r="A2143" s="180" t="str">
        <f t="shared" si="843"/>
        <v>LW3214080Podstawowy</v>
      </c>
      <c r="B2143" s="203" t="s">
        <v>1744</v>
      </c>
      <c r="C2143" s="168" t="s">
        <v>431</v>
      </c>
      <c r="D2143" s="204">
        <v>140</v>
      </c>
      <c r="E2143" s="182">
        <v>80</v>
      </c>
      <c r="F2143" s="219" t="s">
        <v>3720</v>
      </c>
      <c r="G2143" s="206" t="str">
        <f t="shared" si="844"/>
        <v>69,66</v>
      </c>
      <c r="H2143" s="206" t="str">
        <f t="shared" si="845"/>
        <v>69,66</v>
      </c>
      <c r="I2143" s="206">
        <f t="shared" si="846"/>
        <v>72.66</v>
      </c>
      <c r="J2143" s="219" t="s">
        <v>3755</v>
      </c>
      <c r="K2143" s="207" t="str">
        <f t="shared" si="847"/>
        <v>1175,59</v>
      </c>
      <c r="L2143" s="208">
        <f t="shared" si="848"/>
        <v>1176</v>
      </c>
      <c r="M2143" s="209">
        <v>1</v>
      </c>
      <c r="N2143" s="210">
        <v>60</v>
      </c>
      <c r="O2143" s="211">
        <f t="shared" si="849"/>
        <v>1236</v>
      </c>
      <c r="P2143" s="212">
        <f t="shared" si="852"/>
        <v>1236</v>
      </c>
      <c r="Q2143" s="180"/>
      <c r="R2143" s="180"/>
      <c r="S2143" s="184">
        <v>16</v>
      </c>
      <c r="T2143" s="184">
        <v>25</v>
      </c>
      <c r="U2143" s="184">
        <f t="shared" si="850"/>
        <v>124</v>
      </c>
      <c r="V2143" s="204">
        <f t="shared" si="851"/>
        <v>165</v>
      </c>
    </row>
    <row r="2144" spans="1:29" ht="12">
      <c r="A2144" s="180" t="str">
        <f t="shared" si="843"/>
        <v>LW3314080Podstawowy</v>
      </c>
      <c r="B2144" s="203" t="s">
        <v>1745</v>
      </c>
      <c r="C2144" s="168" t="s">
        <v>431</v>
      </c>
      <c r="D2144" s="204">
        <v>140</v>
      </c>
      <c r="E2144" s="182">
        <v>80</v>
      </c>
      <c r="F2144" s="219" t="s">
        <v>3721</v>
      </c>
      <c r="G2144" s="206" t="str">
        <f t="shared" si="844"/>
        <v>71,61</v>
      </c>
      <c r="H2144" s="206" t="str">
        <f t="shared" si="845"/>
        <v>71,61</v>
      </c>
      <c r="I2144" s="206">
        <f t="shared" si="846"/>
        <v>74.61</v>
      </c>
      <c r="J2144" s="219" t="s">
        <v>3756</v>
      </c>
      <c r="K2144" s="207" t="str">
        <f t="shared" si="847"/>
        <v>1012,01</v>
      </c>
      <c r="L2144" s="208">
        <f t="shared" si="848"/>
        <v>1013</v>
      </c>
      <c r="M2144" s="209">
        <v>1</v>
      </c>
      <c r="N2144" s="210">
        <v>60</v>
      </c>
      <c r="O2144" s="211">
        <f t="shared" si="849"/>
        <v>1073</v>
      </c>
      <c r="P2144" s="212">
        <f t="shared" si="852"/>
        <v>1073</v>
      </c>
      <c r="Q2144" s="180"/>
      <c r="R2144" s="180"/>
      <c r="S2144" s="184">
        <v>16</v>
      </c>
      <c r="T2144" s="184">
        <v>25</v>
      </c>
      <c r="U2144" s="184">
        <f t="shared" si="850"/>
        <v>124</v>
      </c>
      <c r="V2144" s="204">
        <f t="shared" si="851"/>
        <v>165</v>
      </c>
    </row>
    <row r="2145" spans="1:22" ht="12">
      <c r="A2145" s="180" t="str">
        <f t="shared" si="843"/>
        <v>LW3414080Podstawowy</v>
      </c>
      <c r="B2145" s="203" t="s">
        <v>1746</v>
      </c>
      <c r="C2145" s="168" t="s">
        <v>431</v>
      </c>
      <c r="D2145" s="204">
        <v>140</v>
      </c>
      <c r="E2145" s="182">
        <v>80</v>
      </c>
      <c r="F2145" s="219" t="s">
        <v>3722</v>
      </c>
      <c r="G2145" s="206" t="str">
        <f t="shared" si="844"/>
        <v>70,08</v>
      </c>
      <c r="H2145" s="206" t="str">
        <f t="shared" si="845"/>
        <v>70,08</v>
      </c>
      <c r="I2145" s="206">
        <f t="shared" si="846"/>
        <v>73.08</v>
      </c>
      <c r="J2145" s="219" t="s">
        <v>3757</v>
      </c>
      <c r="K2145" s="207" t="str">
        <f t="shared" si="847"/>
        <v>1181,71</v>
      </c>
      <c r="L2145" s="208">
        <f t="shared" si="848"/>
        <v>1182</v>
      </c>
      <c r="M2145" s="209">
        <v>1</v>
      </c>
      <c r="N2145" s="210">
        <v>60</v>
      </c>
      <c r="O2145" s="211">
        <f t="shared" si="849"/>
        <v>1242</v>
      </c>
      <c r="P2145" s="212">
        <f t="shared" si="852"/>
        <v>1242</v>
      </c>
      <c r="Q2145" s="180"/>
      <c r="R2145" s="180"/>
      <c r="S2145" s="184">
        <v>16</v>
      </c>
      <c r="T2145" s="184">
        <v>25</v>
      </c>
      <c r="U2145" s="184">
        <f t="shared" si="850"/>
        <v>124</v>
      </c>
      <c r="V2145" s="204">
        <f t="shared" si="851"/>
        <v>165</v>
      </c>
    </row>
    <row r="2146" spans="1:22" ht="12">
      <c r="A2146" s="180" t="str">
        <f t="shared" si="843"/>
        <v>LW3514080Podstawowy</v>
      </c>
      <c r="B2146" s="203" t="s">
        <v>1747</v>
      </c>
      <c r="C2146" s="168" t="s">
        <v>431</v>
      </c>
      <c r="D2146" s="204">
        <v>140</v>
      </c>
      <c r="E2146" s="182">
        <v>80</v>
      </c>
      <c r="F2146" s="219" t="s">
        <v>3723</v>
      </c>
      <c r="G2146" s="206" t="str">
        <f t="shared" si="844"/>
        <v>62,36</v>
      </c>
      <c r="H2146" s="206" t="str">
        <f t="shared" si="845"/>
        <v>62,36</v>
      </c>
      <c r="I2146" s="206">
        <f t="shared" si="846"/>
        <v>65.36</v>
      </c>
      <c r="J2146" s="219" t="s">
        <v>3758</v>
      </c>
      <c r="K2146" s="207" t="str">
        <f t="shared" si="847"/>
        <v>815,98</v>
      </c>
      <c r="L2146" s="208">
        <f t="shared" si="848"/>
        <v>816</v>
      </c>
      <c r="M2146" s="209">
        <v>1</v>
      </c>
      <c r="N2146" s="210">
        <v>60</v>
      </c>
      <c r="O2146" s="211">
        <f t="shared" si="849"/>
        <v>876</v>
      </c>
      <c r="P2146" s="212">
        <f t="shared" si="852"/>
        <v>876</v>
      </c>
      <c r="Q2146" s="180"/>
      <c r="R2146" s="180"/>
      <c r="S2146" s="184">
        <v>16</v>
      </c>
      <c r="T2146" s="184">
        <v>25</v>
      </c>
      <c r="U2146" s="184">
        <f t="shared" si="850"/>
        <v>124</v>
      </c>
      <c r="V2146" s="204">
        <f t="shared" si="851"/>
        <v>165</v>
      </c>
    </row>
    <row r="2147" spans="1:22" ht="12">
      <c r="A2147" s="180" t="str">
        <f t="shared" si="843"/>
        <v>LW3614080Podstawowy</v>
      </c>
      <c r="B2147" s="203" t="s">
        <v>1748</v>
      </c>
      <c r="C2147" s="168" t="s">
        <v>431</v>
      </c>
      <c r="D2147" s="204">
        <v>140</v>
      </c>
      <c r="E2147" s="182">
        <v>80</v>
      </c>
      <c r="F2147" s="219" t="s">
        <v>3724</v>
      </c>
      <c r="G2147" s="206" t="str">
        <f t="shared" si="844"/>
        <v>65,69</v>
      </c>
      <c r="H2147" s="206" t="str">
        <f t="shared" si="845"/>
        <v>65,69</v>
      </c>
      <c r="I2147" s="206">
        <f t="shared" si="846"/>
        <v>68.69</v>
      </c>
      <c r="J2147" s="219" t="s">
        <v>3759</v>
      </c>
      <c r="K2147" s="207" t="str">
        <f t="shared" si="847"/>
        <v>963,24</v>
      </c>
      <c r="L2147" s="208">
        <f t="shared" si="848"/>
        <v>964</v>
      </c>
      <c r="M2147" s="209">
        <v>1</v>
      </c>
      <c r="N2147" s="210">
        <v>60</v>
      </c>
      <c r="O2147" s="211">
        <f t="shared" si="849"/>
        <v>1024</v>
      </c>
      <c r="P2147" s="212">
        <f t="shared" si="852"/>
        <v>1024</v>
      </c>
      <c r="Q2147" s="180"/>
      <c r="R2147" s="180"/>
      <c r="S2147" s="184">
        <v>16</v>
      </c>
      <c r="T2147" s="184">
        <v>25</v>
      </c>
      <c r="U2147" s="184">
        <f t="shared" si="850"/>
        <v>124</v>
      </c>
      <c r="V2147" s="204">
        <f t="shared" si="851"/>
        <v>165</v>
      </c>
    </row>
    <row r="2148" spans="1:22" ht="12">
      <c r="A2148" s="180" t="str">
        <f t="shared" si="843"/>
        <v>LW3714080Podstawowy</v>
      </c>
      <c r="B2148" s="203" t="s">
        <v>1907</v>
      </c>
      <c r="C2148" s="168" t="s">
        <v>431</v>
      </c>
      <c r="D2148" s="204">
        <v>140</v>
      </c>
      <c r="E2148" s="182">
        <v>80</v>
      </c>
      <c r="F2148" s="219" t="s">
        <v>3725</v>
      </c>
      <c r="G2148" s="206" t="str">
        <f t="shared" si="844"/>
        <v>63,14</v>
      </c>
      <c r="H2148" s="206" t="str">
        <f t="shared" si="845"/>
        <v>63,14</v>
      </c>
      <c r="I2148" s="206">
        <f t="shared" si="846"/>
        <v>66.14</v>
      </c>
      <c r="J2148" s="219" t="s">
        <v>3760</v>
      </c>
      <c r="K2148" s="207" t="str">
        <f t="shared" si="847"/>
        <v>755,77</v>
      </c>
      <c r="L2148" s="208">
        <f t="shared" si="848"/>
        <v>756</v>
      </c>
      <c r="M2148" s="209">
        <v>1</v>
      </c>
      <c r="N2148" s="210">
        <v>60</v>
      </c>
      <c r="O2148" s="211">
        <f t="shared" si="849"/>
        <v>816</v>
      </c>
      <c r="P2148" s="212">
        <f t="shared" si="852"/>
        <v>816</v>
      </c>
      <c r="Q2148" s="180"/>
      <c r="R2148" s="180"/>
      <c r="S2148" s="184">
        <v>16</v>
      </c>
      <c r="T2148" s="184">
        <v>25</v>
      </c>
      <c r="U2148" s="184">
        <f t="shared" si="850"/>
        <v>124</v>
      </c>
      <c r="V2148" s="204">
        <f t="shared" si="851"/>
        <v>165</v>
      </c>
    </row>
    <row r="2149" spans="1:22" ht="12">
      <c r="A2149" s="180" t="str">
        <f t="shared" si="843"/>
        <v>LW3814080Podstawowy</v>
      </c>
      <c r="B2149" s="203" t="s">
        <v>1978</v>
      </c>
      <c r="C2149" s="168" t="s">
        <v>431</v>
      </c>
      <c r="D2149" s="204">
        <v>140</v>
      </c>
      <c r="E2149" s="182">
        <v>80</v>
      </c>
      <c r="F2149" s="219" t="s">
        <v>3726</v>
      </c>
      <c r="G2149" s="206" t="str">
        <f t="shared" si="844"/>
        <v>63,12</v>
      </c>
      <c r="H2149" s="206" t="str">
        <f t="shared" si="845"/>
        <v>63,12</v>
      </c>
      <c r="I2149" s="206">
        <f t="shared" si="846"/>
        <v>66.12</v>
      </c>
      <c r="J2149" s="219" t="s">
        <v>3761</v>
      </c>
      <c r="K2149" s="207" t="str">
        <f t="shared" si="847"/>
        <v>886,81</v>
      </c>
      <c r="L2149" s="208">
        <f t="shared" si="848"/>
        <v>887</v>
      </c>
      <c r="M2149" s="209">
        <v>1</v>
      </c>
      <c r="N2149" s="210">
        <v>60</v>
      </c>
      <c r="O2149" s="211">
        <f t="shared" si="849"/>
        <v>947</v>
      </c>
      <c r="P2149" s="212">
        <f t="shared" si="852"/>
        <v>947</v>
      </c>
      <c r="Q2149" s="180"/>
      <c r="R2149" s="180"/>
      <c r="S2149" s="184">
        <v>16</v>
      </c>
      <c r="T2149" s="184">
        <v>25</v>
      </c>
      <c r="U2149" s="184">
        <f t="shared" si="850"/>
        <v>124</v>
      </c>
      <c r="V2149" s="204">
        <f t="shared" si="851"/>
        <v>165</v>
      </c>
    </row>
    <row r="2150" spans="1:22" ht="12">
      <c r="A2150" s="221" t="str">
        <f t="shared" ref="A2150:A2186" si="853">CONCATENATE(B2150,D2150,E2150,C2150)</f>
        <v>LW duble 1 14080Kolor</v>
      </c>
      <c r="B2150" s="203" t="s">
        <v>90</v>
      </c>
      <c r="C2150" s="168" t="s">
        <v>2</v>
      </c>
      <c r="D2150" s="204">
        <v>140</v>
      </c>
      <c r="E2150" s="182">
        <v>80</v>
      </c>
      <c r="F2150" s="219" t="s">
        <v>3696</v>
      </c>
      <c r="G2150" s="206" t="str">
        <f>LEFT(F2150,FIND("kg",F2150)-2)</f>
        <v>65,11</v>
      </c>
      <c r="H2150" s="206" t="str">
        <f t="shared" ref="H2150:H2186" si="854">MID(G2150,1,5)</f>
        <v>65,11</v>
      </c>
      <c r="I2150" s="206">
        <f t="shared" ref="I2150:I2186" si="855">H2150+3</f>
        <v>68.11</v>
      </c>
      <c r="J2150" s="219" t="s">
        <v>3762</v>
      </c>
      <c r="K2150" s="207" t="str">
        <f t="shared" ref="K2150:K2159" si="856">LEFT(J2150,FIND("zł",J2150)-2)</f>
        <v>982,98</v>
      </c>
      <c r="L2150" s="214">
        <f t="shared" ref="L2150:L2165" si="857">ROUNDUP(K2150,0)</f>
        <v>983</v>
      </c>
      <c r="M2150" s="209">
        <v>1</v>
      </c>
      <c r="N2150" s="210">
        <v>60</v>
      </c>
      <c r="O2150" s="211">
        <f t="shared" ref="O2150:O2186" si="858">L2150*M2150+N2150</f>
        <v>1043</v>
      </c>
      <c r="P2150" s="212">
        <f t="shared" ref="P2150:P2186" si="859">INT(O2150)</f>
        <v>1043</v>
      </c>
      <c r="Q2150" s="180"/>
      <c r="R2150" s="180"/>
      <c r="S2150" s="184">
        <v>16</v>
      </c>
      <c r="T2150" s="184">
        <v>25</v>
      </c>
      <c r="U2150" s="184">
        <f t="shared" ref="U2150:U2186" si="860">IF(I2150&lt;=$AA$6,$AB$5,IF(I2150&lt;=$AA$16,$AB$7,IF(I2150&lt;=$AA$18,$AB$17,IF(I2150&lt;=$AA$20,AB$19,$AB$21))))</f>
        <v>124</v>
      </c>
      <c r="V2150" s="204">
        <f>SUM(S2150:U2150)</f>
        <v>165</v>
      </c>
    </row>
    <row r="2151" spans="1:22" ht="12">
      <c r="A2151" s="180" t="str">
        <f t="shared" si="853"/>
        <v>LW duble 2 14080Kolor</v>
      </c>
      <c r="B2151" s="203" t="s">
        <v>91</v>
      </c>
      <c r="C2151" s="168" t="s">
        <v>2</v>
      </c>
      <c r="D2151" s="204">
        <v>140</v>
      </c>
      <c r="E2151" s="182">
        <v>80</v>
      </c>
      <c r="F2151" s="219" t="s">
        <v>3697</v>
      </c>
      <c r="G2151" s="206" t="str">
        <f t="shared" ref="G2151:G2186" si="861">LEFT(F2151,FIND("kg",F2151)-2)</f>
        <v>56,88</v>
      </c>
      <c r="H2151" s="206" t="str">
        <f t="shared" si="854"/>
        <v>56,88</v>
      </c>
      <c r="I2151" s="206">
        <f t="shared" si="855"/>
        <v>59.88</v>
      </c>
      <c r="J2151" s="219" t="s">
        <v>3763</v>
      </c>
      <c r="K2151" s="207" t="str">
        <f t="shared" si="856"/>
        <v>1030,87</v>
      </c>
      <c r="L2151" s="214">
        <f t="shared" si="857"/>
        <v>1031</v>
      </c>
      <c r="M2151" s="209">
        <v>1</v>
      </c>
      <c r="N2151" s="210">
        <v>60</v>
      </c>
      <c r="O2151" s="211">
        <f t="shared" si="858"/>
        <v>1091</v>
      </c>
      <c r="P2151" s="212">
        <f t="shared" si="859"/>
        <v>1091</v>
      </c>
      <c r="Q2151" s="180"/>
      <c r="R2151" s="180"/>
      <c r="S2151" s="184">
        <v>16</v>
      </c>
      <c r="T2151" s="184">
        <v>25</v>
      </c>
      <c r="U2151" s="184">
        <f t="shared" si="860"/>
        <v>124</v>
      </c>
      <c r="V2151" s="204">
        <f t="shared" ref="V2151:V2186" si="862">SUM(S2151:U2151)</f>
        <v>165</v>
      </c>
    </row>
    <row r="2152" spans="1:22" ht="12">
      <c r="A2152" s="180" t="str">
        <f t="shared" si="853"/>
        <v>LW duble 3 14080Kolor</v>
      </c>
      <c r="B2152" s="203" t="s">
        <v>92</v>
      </c>
      <c r="C2152" s="168" t="s">
        <v>2</v>
      </c>
      <c r="D2152" s="204">
        <v>140</v>
      </c>
      <c r="E2152" s="182">
        <v>80</v>
      </c>
      <c r="F2152" s="219" t="s">
        <v>3698</v>
      </c>
      <c r="G2152" s="206" t="str">
        <f t="shared" si="861"/>
        <v>70,09</v>
      </c>
      <c r="H2152" s="206" t="str">
        <f t="shared" si="854"/>
        <v>70,09</v>
      </c>
      <c r="I2152" s="206">
        <f t="shared" si="855"/>
        <v>73.09</v>
      </c>
      <c r="J2152" s="219" t="s">
        <v>3764</v>
      </c>
      <c r="K2152" s="207" t="str">
        <f t="shared" si="856"/>
        <v>1313,61</v>
      </c>
      <c r="L2152" s="214">
        <f t="shared" si="857"/>
        <v>1314</v>
      </c>
      <c r="M2152" s="209">
        <v>1</v>
      </c>
      <c r="N2152" s="210">
        <v>60</v>
      </c>
      <c r="O2152" s="211">
        <f t="shared" si="858"/>
        <v>1374</v>
      </c>
      <c r="P2152" s="212">
        <f t="shared" si="859"/>
        <v>1374</v>
      </c>
      <c r="Q2152" s="180"/>
      <c r="R2152" s="180"/>
      <c r="S2152" s="184">
        <v>16</v>
      </c>
      <c r="T2152" s="184">
        <v>25</v>
      </c>
      <c r="U2152" s="184">
        <f t="shared" si="860"/>
        <v>124</v>
      </c>
      <c r="V2152" s="204">
        <f t="shared" si="862"/>
        <v>165</v>
      </c>
    </row>
    <row r="2153" spans="1:22" ht="12">
      <c r="A2153" s="180" t="str">
        <f t="shared" si="853"/>
        <v>LW1 14080Kolor</v>
      </c>
      <c r="B2153" s="203" t="s">
        <v>93</v>
      </c>
      <c r="C2153" s="168" t="s">
        <v>2</v>
      </c>
      <c r="D2153" s="204">
        <v>140</v>
      </c>
      <c r="E2153" s="182">
        <v>80</v>
      </c>
      <c r="F2153" s="219" t="s">
        <v>3699</v>
      </c>
      <c r="G2153" s="206" t="str">
        <f t="shared" si="861"/>
        <v>47,52</v>
      </c>
      <c r="H2153" s="206" t="str">
        <f t="shared" si="854"/>
        <v>47,52</v>
      </c>
      <c r="I2153" s="206">
        <f t="shared" si="855"/>
        <v>50.52</v>
      </c>
      <c r="J2153" s="219" t="s">
        <v>3765</v>
      </c>
      <c r="K2153" s="207" t="str">
        <f t="shared" si="856"/>
        <v>660,48</v>
      </c>
      <c r="L2153" s="214">
        <f t="shared" si="857"/>
        <v>661</v>
      </c>
      <c r="M2153" s="209">
        <v>1</v>
      </c>
      <c r="N2153" s="210">
        <v>60</v>
      </c>
      <c r="O2153" s="211">
        <f t="shared" si="858"/>
        <v>721</v>
      </c>
      <c r="P2153" s="212">
        <f t="shared" si="859"/>
        <v>721</v>
      </c>
      <c r="Q2153" s="180"/>
      <c r="R2153" s="180"/>
      <c r="S2153" s="184">
        <v>16</v>
      </c>
      <c r="T2153" s="184">
        <v>25</v>
      </c>
      <c r="U2153" s="184">
        <f t="shared" si="860"/>
        <v>124</v>
      </c>
      <c r="V2153" s="204">
        <f t="shared" si="862"/>
        <v>165</v>
      </c>
    </row>
    <row r="2154" spans="1:22" ht="13.5" customHeight="1">
      <c r="A2154" s="180" t="str">
        <f t="shared" si="853"/>
        <v>LW2 14080Kolor</v>
      </c>
      <c r="B2154" s="203" t="s">
        <v>104</v>
      </c>
      <c r="C2154" s="168" t="s">
        <v>2</v>
      </c>
      <c r="D2154" s="204">
        <v>140</v>
      </c>
      <c r="E2154" s="182">
        <v>80</v>
      </c>
      <c r="F2154" s="219" t="s">
        <v>3700</v>
      </c>
      <c r="G2154" s="206" t="str">
        <f t="shared" si="861"/>
        <v>49,11</v>
      </c>
      <c r="H2154" s="206" t="str">
        <f t="shared" si="854"/>
        <v>49,11</v>
      </c>
      <c r="I2154" s="206">
        <f t="shared" si="855"/>
        <v>52.11</v>
      </c>
      <c r="J2154" s="219" t="s">
        <v>3766</v>
      </c>
      <c r="K2154" s="207" t="str">
        <f t="shared" si="856"/>
        <v>713,52</v>
      </c>
      <c r="L2154" s="214">
        <f t="shared" si="857"/>
        <v>714</v>
      </c>
      <c r="M2154" s="209">
        <v>1</v>
      </c>
      <c r="N2154" s="210">
        <v>60</v>
      </c>
      <c r="O2154" s="211">
        <f t="shared" si="858"/>
        <v>774</v>
      </c>
      <c r="P2154" s="212">
        <f t="shared" si="859"/>
        <v>774</v>
      </c>
      <c r="Q2154" s="180"/>
      <c r="R2154" s="180"/>
      <c r="S2154" s="184">
        <v>16</v>
      </c>
      <c r="T2154" s="184">
        <v>25</v>
      </c>
      <c r="U2154" s="184">
        <f t="shared" si="860"/>
        <v>124</v>
      </c>
      <c r="V2154" s="204">
        <f t="shared" si="862"/>
        <v>165</v>
      </c>
    </row>
    <row r="2155" spans="1:22" ht="13.5" customHeight="1">
      <c r="A2155" s="180" t="str">
        <f t="shared" si="853"/>
        <v>LW3 14080Kolor</v>
      </c>
      <c r="B2155" s="203" t="s">
        <v>106</v>
      </c>
      <c r="C2155" s="168" t="s">
        <v>2</v>
      </c>
      <c r="D2155" s="204">
        <v>140</v>
      </c>
      <c r="E2155" s="182">
        <v>80</v>
      </c>
      <c r="F2155" s="219" t="s">
        <v>3701</v>
      </c>
      <c r="G2155" s="206" t="str">
        <f t="shared" si="861"/>
        <v>51,97</v>
      </c>
      <c r="H2155" s="206" t="str">
        <f t="shared" si="854"/>
        <v>51,97</v>
      </c>
      <c r="I2155" s="206">
        <f t="shared" si="855"/>
        <v>54.97</v>
      </c>
      <c r="J2155" s="219" t="s">
        <v>3767</v>
      </c>
      <c r="K2155" s="207" t="str">
        <f t="shared" si="856"/>
        <v>747,01</v>
      </c>
      <c r="L2155" s="214">
        <f t="shared" si="857"/>
        <v>748</v>
      </c>
      <c r="M2155" s="209">
        <v>1</v>
      </c>
      <c r="N2155" s="210">
        <v>60</v>
      </c>
      <c r="O2155" s="211">
        <f t="shared" si="858"/>
        <v>808</v>
      </c>
      <c r="P2155" s="212">
        <f t="shared" si="859"/>
        <v>808</v>
      </c>
      <c r="Q2155" s="180"/>
      <c r="R2155" s="180"/>
      <c r="S2155" s="184">
        <v>16</v>
      </c>
      <c r="T2155" s="184">
        <v>25</v>
      </c>
      <c r="U2155" s="184">
        <f t="shared" si="860"/>
        <v>124</v>
      </c>
      <c r="V2155" s="204">
        <f t="shared" si="862"/>
        <v>165</v>
      </c>
    </row>
    <row r="2156" spans="1:22" ht="13.5" customHeight="1">
      <c r="A2156" s="180" t="str">
        <f t="shared" si="853"/>
        <v>LW4 14080Kolor</v>
      </c>
      <c r="B2156" s="203" t="s">
        <v>107</v>
      </c>
      <c r="C2156" s="168" t="s">
        <v>2</v>
      </c>
      <c r="D2156" s="204">
        <v>140</v>
      </c>
      <c r="E2156" s="182">
        <v>80</v>
      </c>
      <c r="F2156" s="219" t="s">
        <v>74</v>
      </c>
      <c r="G2156" s="206" t="str">
        <f t="shared" si="861"/>
        <v>56,86</v>
      </c>
      <c r="H2156" s="206" t="str">
        <f t="shared" si="854"/>
        <v>56,86</v>
      </c>
      <c r="I2156" s="206">
        <f t="shared" si="855"/>
        <v>59.86</v>
      </c>
      <c r="J2156" s="219" t="s">
        <v>3768</v>
      </c>
      <c r="K2156" s="207" t="str">
        <f t="shared" si="856"/>
        <v>840,94</v>
      </c>
      <c r="L2156" s="214">
        <f t="shared" si="857"/>
        <v>841</v>
      </c>
      <c r="M2156" s="209">
        <v>1</v>
      </c>
      <c r="N2156" s="210">
        <v>60</v>
      </c>
      <c r="O2156" s="211">
        <f t="shared" si="858"/>
        <v>901</v>
      </c>
      <c r="P2156" s="212">
        <f t="shared" si="859"/>
        <v>901</v>
      </c>
      <c r="Q2156" s="180"/>
      <c r="R2156" s="180"/>
      <c r="S2156" s="184">
        <v>16</v>
      </c>
      <c r="T2156" s="184">
        <v>25</v>
      </c>
      <c r="U2156" s="184">
        <f t="shared" si="860"/>
        <v>124</v>
      </c>
      <c r="V2156" s="204">
        <f t="shared" si="862"/>
        <v>165</v>
      </c>
    </row>
    <row r="2157" spans="1:22" ht="12">
      <c r="A2157" s="180" t="str">
        <f t="shared" si="853"/>
        <v>LW5 14080Kolor</v>
      </c>
      <c r="B2157" s="203" t="s">
        <v>108</v>
      </c>
      <c r="C2157" s="168" t="s">
        <v>2</v>
      </c>
      <c r="D2157" s="204">
        <v>140</v>
      </c>
      <c r="E2157" s="182">
        <v>80</v>
      </c>
      <c r="F2157" s="219" t="s">
        <v>3702</v>
      </c>
      <c r="G2157" s="206" t="str">
        <f t="shared" si="861"/>
        <v>57,13</v>
      </c>
      <c r="H2157" s="206" t="str">
        <f t="shared" si="854"/>
        <v>57,13</v>
      </c>
      <c r="I2157" s="206">
        <f t="shared" si="855"/>
        <v>60.13</v>
      </c>
      <c r="J2157" s="219" t="s">
        <v>3769</v>
      </c>
      <c r="K2157" s="207" t="str">
        <f t="shared" si="856"/>
        <v>870,08</v>
      </c>
      <c r="L2157" s="214">
        <f t="shared" si="857"/>
        <v>871</v>
      </c>
      <c r="M2157" s="209">
        <v>1</v>
      </c>
      <c r="N2157" s="210">
        <v>60</v>
      </c>
      <c r="O2157" s="211">
        <f t="shared" si="858"/>
        <v>931</v>
      </c>
      <c r="P2157" s="212">
        <f t="shared" si="859"/>
        <v>931</v>
      </c>
      <c r="Q2157" s="180"/>
      <c r="R2157" s="180"/>
      <c r="S2157" s="184">
        <v>16</v>
      </c>
      <c r="T2157" s="184">
        <v>25</v>
      </c>
      <c r="U2157" s="184">
        <f t="shared" si="860"/>
        <v>124</v>
      </c>
      <c r="V2157" s="204">
        <f t="shared" si="862"/>
        <v>165</v>
      </c>
    </row>
    <row r="2158" spans="1:22" ht="12">
      <c r="A2158" s="180" t="str">
        <f t="shared" si="853"/>
        <v>LW6 14080Kolor</v>
      </c>
      <c r="B2158" s="203" t="s">
        <v>109</v>
      </c>
      <c r="C2158" s="168" t="s">
        <v>2</v>
      </c>
      <c r="D2158" s="204">
        <v>140</v>
      </c>
      <c r="E2158" s="182">
        <v>80</v>
      </c>
      <c r="F2158" s="219" t="s">
        <v>3703</v>
      </c>
      <c r="G2158" s="206" t="str">
        <f t="shared" si="861"/>
        <v>60,31</v>
      </c>
      <c r="H2158" s="206" t="str">
        <f t="shared" si="854"/>
        <v>60,31</v>
      </c>
      <c r="I2158" s="206">
        <f t="shared" si="855"/>
        <v>63.31</v>
      </c>
      <c r="J2158" s="219" t="s">
        <v>3770</v>
      </c>
      <c r="K2158" s="207" t="str">
        <f t="shared" si="856"/>
        <v>941,79</v>
      </c>
      <c r="L2158" s="214">
        <f t="shared" si="857"/>
        <v>942</v>
      </c>
      <c r="M2158" s="209">
        <v>1</v>
      </c>
      <c r="N2158" s="210">
        <v>60</v>
      </c>
      <c r="O2158" s="211">
        <f t="shared" si="858"/>
        <v>1002</v>
      </c>
      <c r="P2158" s="212">
        <f t="shared" si="859"/>
        <v>1002</v>
      </c>
      <c r="Q2158" s="180"/>
      <c r="R2158" s="180"/>
      <c r="S2158" s="184">
        <v>16</v>
      </c>
      <c r="T2158" s="184">
        <v>25</v>
      </c>
      <c r="U2158" s="184">
        <f t="shared" si="860"/>
        <v>124</v>
      </c>
      <c r="V2158" s="204">
        <f t="shared" si="862"/>
        <v>165</v>
      </c>
    </row>
    <row r="2159" spans="1:22" ht="12">
      <c r="A2159" s="180" t="str">
        <f t="shared" si="853"/>
        <v>LW7 14080Kolor</v>
      </c>
      <c r="B2159" s="203" t="s">
        <v>110</v>
      </c>
      <c r="C2159" s="168" t="s">
        <v>2</v>
      </c>
      <c r="D2159" s="204">
        <v>140</v>
      </c>
      <c r="E2159" s="182">
        <v>80</v>
      </c>
      <c r="F2159" s="219" t="s">
        <v>3704</v>
      </c>
      <c r="G2159" s="206" t="str">
        <f t="shared" si="861"/>
        <v>55,35</v>
      </c>
      <c r="H2159" s="206" t="str">
        <f t="shared" si="854"/>
        <v>55,35</v>
      </c>
      <c r="I2159" s="206">
        <f t="shared" si="855"/>
        <v>58.35</v>
      </c>
      <c r="J2159" s="219" t="s">
        <v>3771</v>
      </c>
      <c r="K2159" s="207" t="str">
        <f t="shared" si="856"/>
        <v>830,54</v>
      </c>
      <c r="L2159" s="214">
        <f t="shared" si="857"/>
        <v>831</v>
      </c>
      <c r="M2159" s="209">
        <v>1</v>
      </c>
      <c r="N2159" s="210">
        <v>60</v>
      </c>
      <c r="O2159" s="211">
        <f t="shared" si="858"/>
        <v>891</v>
      </c>
      <c r="P2159" s="212">
        <f t="shared" si="859"/>
        <v>891</v>
      </c>
      <c r="Q2159" s="180"/>
      <c r="R2159" s="180"/>
      <c r="S2159" s="184">
        <v>16</v>
      </c>
      <c r="T2159" s="184">
        <v>25</v>
      </c>
      <c r="U2159" s="184">
        <f t="shared" si="860"/>
        <v>124</v>
      </c>
      <c r="V2159" s="204">
        <f t="shared" si="862"/>
        <v>165</v>
      </c>
    </row>
    <row r="2160" spans="1:22" ht="12">
      <c r="A2160" s="180" t="str">
        <f t="shared" si="853"/>
        <v>LW8 14080Kolor</v>
      </c>
      <c r="B2160" s="203" t="s">
        <v>111</v>
      </c>
      <c r="C2160" s="168" t="s">
        <v>2</v>
      </c>
      <c r="D2160" s="204">
        <v>140</v>
      </c>
      <c r="E2160" s="182">
        <v>80</v>
      </c>
      <c r="F2160" s="219" t="s">
        <v>3705</v>
      </c>
      <c r="G2160" s="206" t="str">
        <f t="shared" si="861"/>
        <v>58,54</v>
      </c>
      <c r="H2160" s="206" t="str">
        <f t="shared" si="854"/>
        <v>58,54</v>
      </c>
      <c r="I2160" s="206">
        <f t="shared" si="855"/>
        <v>61.54</v>
      </c>
      <c r="J2160" s="219" t="s">
        <v>3772</v>
      </c>
      <c r="K2160" s="207" t="str">
        <f>LEFT(J2160,FIND("zł",J2160)-2)</f>
        <v>902,31</v>
      </c>
      <c r="L2160" s="214">
        <f t="shared" si="857"/>
        <v>903</v>
      </c>
      <c r="M2160" s="209">
        <v>1</v>
      </c>
      <c r="N2160" s="210">
        <v>60</v>
      </c>
      <c r="O2160" s="211">
        <f t="shared" si="858"/>
        <v>963</v>
      </c>
      <c r="P2160" s="212">
        <f t="shared" si="859"/>
        <v>963</v>
      </c>
      <c r="Q2160" s="180"/>
      <c r="R2160" s="180"/>
      <c r="S2160" s="184">
        <v>16</v>
      </c>
      <c r="T2160" s="184">
        <v>25</v>
      </c>
      <c r="U2160" s="184">
        <f t="shared" si="860"/>
        <v>124</v>
      </c>
      <c r="V2160" s="204">
        <f t="shared" si="862"/>
        <v>165</v>
      </c>
    </row>
    <row r="2161" spans="1:22" ht="12">
      <c r="A2161" s="180" t="str">
        <f t="shared" si="853"/>
        <v>LW9 14080Kolor</v>
      </c>
      <c r="B2161" s="203" t="s">
        <v>112</v>
      </c>
      <c r="C2161" s="168" t="s">
        <v>2</v>
      </c>
      <c r="D2161" s="204">
        <v>140</v>
      </c>
      <c r="E2161" s="182">
        <v>80</v>
      </c>
      <c r="F2161" s="219" t="s">
        <v>3706</v>
      </c>
      <c r="G2161" s="206" t="str">
        <f t="shared" si="861"/>
        <v>56,87</v>
      </c>
      <c r="H2161" s="206" t="str">
        <f t="shared" si="854"/>
        <v>56,87</v>
      </c>
      <c r="I2161" s="206">
        <f t="shared" si="855"/>
        <v>59.87</v>
      </c>
      <c r="J2161" s="219" t="s">
        <v>3773</v>
      </c>
      <c r="K2161" s="207" t="str">
        <f t="shared" ref="K2161:K2165" si="863">LEFT(J2161,FIND("zł",J2161)-2)</f>
        <v>936,72</v>
      </c>
      <c r="L2161" s="214">
        <f t="shared" si="857"/>
        <v>937</v>
      </c>
      <c r="M2161" s="209">
        <v>1</v>
      </c>
      <c r="N2161" s="210">
        <v>60</v>
      </c>
      <c r="O2161" s="211">
        <f t="shared" si="858"/>
        <v>997</v>
      </c>
      <c r="P2161" s="212">
        <f t="shared" si="859"/>
        <v>997</v>
      </c>
      <c r="Q2161" s="180"/>
      <c r="R2161" s="180"/>
      <c r="S2161" s="184">
        <v>16</v>
      </c>
      <c r="T2161" s="184">
        <v>25</v>
      </c>
      <c r="U2161" s="184">
        <f t="shared" si="860"/>
        <v>124</v>
      </c>
      <c r="V2161" s="204">
        <f t="shared" si="862"/>
        <v>165</v>
      </c>
    </row>
    <row r="2162" spans="1:22" ht="12">
      <c r="A2162" s="180" t="str">
        <f t="shared" si="853"/>
        <v>LW10 14080Kolor</v>
      </c>
      <c r="B2162" s="203" t="s">
        <v>94</v>
      </c>
      <c r="C2162" s="168" t="s">
        <v>2</v>
      </c>
      <c r="D2162" s="204">
        <v>140</v>
      </c>
      <c r="E2162" s="182">
        <v>80</v>
      </c>
      <c r="F2162" s="219" t="s">
        <v>78</v>
      </c>
      <c r="G2162" s="206" t="str">
        <f t="shared" si="861"/>
        <v>60,04</v>
      </c>
      <c r="H2162" s="206" t="str">
        <f t="shared" si="854"/>
        <v>60,04</v>
      </c>
      <c r="I2162" s="206">
        <f t="shared" si="855"/>
        <v>63.04</v>
      </c>
      <c r="J2162" s="219" t="s">
        <v>3774</v>
      </c>
      <c r="K2162" s="207" t="str">
        <f t="shared" si="863"/>
        <v>1008,40</v>
      </c>
      <c r="L2162" s="214">
        <f t="shared" si="857"/>
        <v>1009</v>
      </c>
      <c r="M2162" s="209">
        <v>1</v>
      </c>
      <c r="N2162" s="210">
        <v>60</v>
      </c>
      <c r="O2162" s="211">
        <f t="shared" si="858"/>
        <v>1069</v>
      </c>
      <c r="P2162" s="212">
        <f t="shared" si="859"/>
        <v>1069</v>
      </c>
      <c r="Q2162" s="180"/>
      <c r="R2162" s="180"/>
      <c r="S2162" s="184">
        <v>16</v>
      </c>
      <c r="T2162" s="184">
        <v>25</v>
      </c>
      <c r="U2162" s="184">
        <f t="shared" si="860"/>
        <v>124</v>
      </c>
      <c r="V2162" s="204">
        <f t="shared" si="862"/>
        <v>165</v>
      </c>
    </row>
    <row r="2163" spans="1:22" ht="12">
      <c r="A2163" s="180" t="str">
        <f t="shared" si="853"/>
        <v>LW11 14080Kolor</v>
      </c>
      <c r="B2163" s="203" t="s">
        <v>95</v>
      </c>
      <c r="C2163" s="168" t="s">
        <v>2</v>
      </c>
      <c r="D2163" s="204">
        <v>140</v>
      </c>
      <c r="E2163" s="182">
        <v>80</v>
      </c>
      <c r="F2163" s="219" t="s">
        <v>3707</v>
      </c>
      <c r="G2163" s="206" t="str">
        <f t="shared" si="861"/>
        <v>63,11</v>
      </c>
      <c r="H2163" s="206" t="str">
        <f t="shared" si="854"/>
        <v>63,11</v>
      </c>
      <c r="I2163" s="206">
        <f t="shared" si="855"/>
        <v>66.11</v>
      </c>
      <c r="J2163" s="219" t="s">
        <v>3775</v>
      </c>
      <c r="K2163" s="207" t="str">
        <f t="shared" si="863"/>
        <v>903,92</v>
      </c>
      <c r="L2163" s="214">
        <f t="shared" si="857"/>
        <v>904</v>
      </c>
      <c r="M2163" s="209">
        <v>1</v>
      </c>
      <c r="N2163" s="210">
        <v>60</v>
      </c>
      <c r="O2163" s="211">
        <f t="shared" si="858"/>
        <v>964</v>
      </c>
      <c r="P2163" s="212">
        <f t="shared" si="859"/>
        <v>964</v>
      </c>
      <c r="Q2163" s="180"/>
      <c r="R2163" s="180"/>
      <c r="S2163" s="184">
        <v>16</v>
      </c>
      <c r="T2163" s="184">
        <v>25</v>
      </c>
      <c r="U2163" s="184">
        <f t="shared" si="860"/>
        <v>124</v>
      </c>
      <c r="V2163" s="204">
        <f t="shared" si="862"/>
        <v>165</v>
      </c>
    </row>
    <row r="2164" spans="1:22" ht="12">
      <c r="A2164" s="180" t="str">
        <f t="shared" si="853"/>
        <v>LW12 14080Kolor</v>
      </c>
      <c r="B2164" s="203" t="s">
        <v>96</v>
      </c>
      <c r="C2164" s="168" t="s">
        <v>2</v>
      </c>
      <c r="D2164" s="204">
        <v>140</v>
      </c>
      <c r="E2164" s="182">
        <v>80</v>
      </c>
      <c r="F2164" s="219" t="s">
        <v>3708</v>
      </c>
      <c r="G2164" s="206" t="str">
        <f t="shared" si="861"/>
        <v>66,29</v>
      </c>
      <c r="H2164" s="206" t="str">
        <f t="shared" si="854"/>
        <v>66,29</v>
      </c>
      <c r="I2164" s="206">
        <f t="shared" si="855"/>
        <v>69.290000000000006</v>
      </c>
      <c r="J2164" s="219" t="s">
        <v>3776</v>
      </c>
      <c r="K2164" s="207" t="str">
        <f t="shared" si="863"/>
        <v>1013,82</v>
      </c>
      <c r="L2164" s="214">
        <f t="shared" si="857"/>
        <v>1014</v>
      </c>
      <c r="M2164" s="209">
        <v>1</v>
      </c>
      <c r="N2164" s="210">
        <v>60</v>
      </c>
      <c r="O2164" s="211">
        <f t="shared" si="858"/>
        <v>1074</v>
      </c>
      <c r="P2164" s="212">
        <f t="shared" si="859"/>
        <v>1074</v>
      </c>
      <c r="Q2164" s="180"/>
      <c r="R2164" s="180"/>
      <c r="S2164" s="184">
        <v>16</v>
      </c>
      <c r="T2164" s="184">
        <v>25</v>
      </c>
      <c r="U2164" s="184">
        <f t="shared" si="860"/>
        <v>124</v>
      </c>
      <c r="V2164" s="204">
        <f t="shared" si="862"/>
        <v>165</v>
      </c>
    </row>
    <row r="2165" spans="1:22" ht="12">
      <c r="A2165" s="180" t="str">
        <f t="shared" si="853"/>
        <v>LW13 14080Kolor</v>
      </c>
      <c r="B2165" s="203" t="s">
        <v>97</v>
      </c>
      <c r="C2165" s="168" t="s">
        <v>2</v>
      </c>
      <c r="D2165" s="204">
        <v>140</v>
      </c>
      <c r="E2165" s="182">
        <v>80</v>
      </c>
      <c r="F2165" s="219" t="s">
        <v>3709</v>
      </c>
      <c r="G2165" s="206" t="str">
        <f t="shared" si="861"/>
        <v>63,89</v>
      </c>
      <c r="H2165" s="206" t="str">
        <f t="shared" si="854"/>
        <v>63,89</v>
      </c>
      <c r="I2165" s="206">
        <f t="shared" si="855"/>
        <v>66.89</v>
      </c>
      <c r="J2165" s="219" t="s">
        <v>2991</v>
      </c>
      <c r="K2165" s="207" t="str">
        <f t="shared" si="863"/>
        <v>1002,02</v>
      </c>
      <c r="L2165" s="214">
        <f t="shared" si="857"/>
        <v>1003</v>
      </c>
      <c r="M2165" s="209">
        <v>1</v>
      </c>
      <c r="N2165" s="210">
        <v>60</v>
      </c>
      <c r="O2165" s="211">
        <f t="shared" si="858"/>
        <v>1063</v>
      </c>
      <c r="P2165" s="212">
        <f t="shared" si="859"/>
        <v>1063</v>
      </c>
      <c r="Q2165" s="180"/>
      <c r="R2165" s="180"/>
      <c r="S2165" s="184">
        <v>16</v>
      </c>
      <c r="T2165" s="184">
        <v>25</v>
      </c>
      <c r="U2165" s="184">
        <f t="shared" si="860"/>
        <v>124</v>
      </c>
      <c r="V2165" s="204">
        <f t="shared" si="862"/>
        <v>165</v>
      </c>
    </row>
    <row r="2166" spans="1:22" ht="12">
      <c r="A2166" s="180" t="str">
        <f t="shared" si="853"/>
        <v>LW14 14080Kolor</v>
      </c>
      <c r="B2166" s="203" t="s">
        <v>98</v>
      </c>
      <c r="C2166" s="168" t="s">
        <v>2</v>
      </c>
      <c r="D2166" s="204">
        <v>140</v>
      </c>
      <c r="E2166" s="182">
        <v>80</v>
      </c>
      <c r="F2166" s="219" t="s">
        <v>3710</v>
      </c>
      <c r="G2166" s="206" t="str">
        <f t="shared" si="861"/>
        <v>67,07</v>
      </c>
      <c r="H2166" s="206" t="str">
        <f t="shared" si="854"/>
        <v>67,07</v>
      </c>
      <c r="I2166" s="206">
        <f t="shared" si="855"/>
        <v>70.069999999999993</v>
      </c>
      <c r="J2166" s="219" t="s">
        <v>3777</v>
      </c>
      <c r="K2166" s="207" t="str">
        <f>LEFT(J2166,FIND("zł",J2166)-2)</f>
        <v>1096,09</v>
      </c>
      <c r="L2166" s="214">
        <f>ROUNDUP(K2166,0)</f>
        <v>1097</v>
      </c>
      <c r="M2166" s="209">
        <v>1</v>
      </c>
      <c r="N2166" s="210">
        <v>60</v>
      </c>
      <c r="O2166" s="211">
        <f t="shared" si="858"/>
        <v>1157</v>
      </c>
      <c r="P2166" s="212">
        <f t="shared" si="859"/>
        <v>1157</v>
      </c>
      <c r="Q2166" s="180"/>
      <c r="R2166" s="180"/>
      <c r="S2166" s="184">
        <v>16</v>
      </c>
      <c r="T2166" s="184">
        <v>25</v>
      </c>
      <c r="U2166" s="184">
        <f t="shared" si="860"/>
        <v>124</v>
      </c>
      <c r="V2166" s="204">
        <f t="shared" si="862"/>
        <v>165</v>
      </c>
    </row>
    <row r="2167" spans="1:22" ht="12">
      <c r="A2167" s="180" t="str">
        <f t="shared" si="853"/>
        <v>LW15 14080Kolor</v>
      </c>
      <c r="B2167" s="203" t="s">
        <v>99</v>
      </c>
      <c r="C2167" s="168" t="s">
        <v>2</v>
      </c>
      <c r="D2167" s="204">
        <v>140</v>
      </c>
      <c r="E2167" s="182">
        <v>80</v>
      </c>
      <c r="F2167" s="219" t="s">
        <v>3711</v>
      </c>
      <c r="G2167" s="206" t="str">
        <f t="shared" si="861"/>
        <v>62,35</v>
      </c>
      <c r="H2167" s="206" t="str">
        <f t="shared" si="854"/>
        <v>62,35</v>
      </c>
      <c r="I2167" s="206">
        <f t="shared" si="855"/>
        <v>65.349999999999994</v>
      </c>
      <c r="J2167" s="219" t="s">
        <v>3778</v>
      </c>
      <c r="K2167" s="207" t="str">
        <f t="shared" ref="K2167:K2186" si="864">LEFT(J2167,FIND("zł",J2167)-2)</f>
        <v>865,77</v>
      </c>
      <c r="L2167" s="214">
        <f t="shared" ref="L2167:L2186" si="865">ROUNDUP(K2167,0)</f>
        <v>866</v>
      </c>
      <c r="M2167" s="209">
        <v>1</v>
      </c>
      <c r="N2167" s="210">
        <v>60</v>
      </c>
      <c r="O2167" s="211">
        <f t="shared" si="858"/>
        <v>926</v>
      </c>
      <c r="P2167" s="212">
        <f t="shared" si="859"/>
        <v>926</v>
      </c>
      <c r="Q2167" s="180"/>
      <c r="R2167" s="180"/>
      <c r="S2167" s="184">
        <v>16</v>
      </c>
      <c r="T2167" s="184">
        <v>25</v>
      </c>
      <c r="U2167" s="184">
        <f t="shared" si="860"/>
        <v>124</v>
      </c>
      <c r="V2167" s="204">
        <f t="shared" si="862"/>
        <v>165</v>
      </c>
    </row>
    <row r="2168" spans="1:22" ht="12">
      <c r="A2168" s="180" t="str">
        <f t="shared" si="853"/>
        <v>LW16 14080Kolor</v>
      </c>
      <c r="B2168" s="203" t="s">
        <v>100</v>
      </c>
      <c r="C2168" s="168" t="s">
        <v>2</v>
      </c>
      <c r="D2168" s="204">
        <v>140</v>
      </c>
      <c r="E2168" s="182">
        <v>80</v>
      </c>
      <c r="F2168" s="219" t="s">
        <v>3712</v>
      </c>
      <c r="G2168" s="206" t="str">
        <f t="shared" si="861"/>
        <v>65,56</v>
      </c>
      <c r="H2168" s="206" t="str">
        <f t="shared" si="854"/>
        <v>65,56</v>
      </c>
      <c r="I2168" s="206">
        <f t="shared" si="855"/>
        <v>68.56</v>
      </c>
      <c r="J2168" s="219" t="s">
        <v>3779</v>
      </c>
      <c r="K2168" s="207" t="str">
        <f t="shared" si="864"/>
        <v>1005,88</v>
      </c>
      <c r="L2168" s="214">
        <f t="shared" si="865"/>
        <v>1006</v>
      </c>
      <c r="M2168" s="209">
        <v>1</v>
      </c>
      <c r="N2168" s="210">
        <v>60</v>
      </c>
      <c r="O2168" s="211">
        <f t="shared" si="858"/>
        <v>1066</v>
      </c>
      <c r="P2168" s="212">
        <f t="shared" si="859"/>
        <v>1066</v>
      </c>
      <c r="Q2168" s="180"/>
      <c r="R2168" s="180"/>
      <c r="S2168" s="184">
        <v>16</v>
      </c>
      <c r="T2168" s="184">
        <v>25</v>
      </c>
      <c r="U2168" s="184">
        <f t="shared" si="860"/>
        <v>124</v>
      </c>
      <c r="V2168" s="204">
        <f t="shared" si="862"/>
        <v>165</v>
      </c>
    </row>
    <row r="2169" spans="1:22" ht="12">
      <c r="A2169" s="180" t="str">
        <f t="shared" si="853"/>
        <v>LW17 14080Kolor</v>
      </c>
      <c r="B2169" s="203" t="s">
        <v>101</v>
      </c>
      <c r="C2169" s="168" t="s">
        <v>2</v>
      </c>
      <c r="D2169" s="204">
        <v>140</v>
      </c>
      <c r="E2169" s="182">
        <v>80</v>
      </c>
      <c r="F2169" s="219" t="s">
        <v>3713</v>
      </c>
      <c r="G2169" s="206" t="str">
        <f t="shared" si="861"/>
        <v>63,71</v>
      </c>
      <c r="H2169" s="206" t="str">
        <f t="shared" si="854"/>
        <v>63,71</v>
      </c>
      <c r="I2169" s="206">
        <f t="shared" si="855"/>
        <v>66.710000000000008</v>
      </c>
      <c r="J2169" s="219" t="s">
        <v>3780</v>
      </c>
      <c r="K2169" s="207" t="str">
        <f t="shared" si="864"/>
        <v>1069,45</v>
      </c>
      <c r="L2169" s="214">
        <f t="shared" si="865"/>
        <v>1070</v>
      </c>
      <c r="M2169" s="209">
        <v>1</v>
      </c>
      <c r="N2169" s="210">
        <v>60</v>
      </c>
      <c r="O2169" s="211">
        <f t="shared" si="858"/>
        <v>1130</v>
      </c>
      <c r="P2169" s="212">
        <f t="shared" si="859"/>
        <v>1130</v>
      </c>
      <c r="Q2169" s="180"/>
      <c r="R2169" s="180"/>
      <c r="S2169" s="184">
        <v>16</v>
      </c>
      <c r="T2169" s="184">
        <v>25</v>
      </c>
      <c r="U2169" s="184">
        <f t="shared" si="860"/>
        <v>124</v>
      </c>
      <c r="V2169" s="204">
        <f t="shared" si="862"/>
        <v>165</v>
      </c>
    </row>
    <row r="2170" spans="1:22" ht="12">
      <c r="A2170" s="180" t="str">
        <f t="shared" si="853"/>
        <v>LW18 14080Kolor</v>
      </c>
      <c r="B2170" s="203" t="s">
        <v>102</v>
      </c>
      <c r="C2170" s="168" t="s">
        <v>2</v>
      </c>
      <c r="D2170" s="204">
        <v>140</v>
      </c>
      <c r="E2170" s="182">
        <v>80</v>
      </c>
      <c r="F2170" s="219" t="s">
        <v>3714</v>
      </c>
      <c r="G2170" s="206" t="str">
        <f t="shared" si="861"/>
        <v>66,89</v>
      </c>
      <c r="H2170" s="206" t="str">
        <f t="shared" si="854"/>
        <v>66,89</v>
      </c>
      <c r="I2170" s="206">
        <f t="shared" si="855"/>
        <v>69.89</v>
      </c>
      <c r="J2170" s="219" t="s">
        <v>3781</v>
      </c>
      <c r="K2170" s="207" t="str">
        <f t="shared" si="864"/>
        <v>1128,39</v>
      </c>
      <c r="L2170" s="214">
        <f t="shared" si="865"/>
        <v>1129</v>
      </c>
      <c r="M2170" s="209">
        <v>1</v>
      </c>
      <c r="N2170" s="210">
        <v>60</v>
      </c>
      <c r="O2170" s="211">
        <f t="shared" si="858"/>
        <v>1189</v>
      </c>
      <c r="P2170" s="212">
        <f t="shared" si="859"/>
        <v>1189</v>
      </c>
      <c r="Q2170" s="180"/>
      <c r="R2170" s="180"/>
      <c r="S2170" s="184">
        <v>16</v>
      </c>
      <c r="T2170" s="184">
        <v>25</v>
      </c>
      <c r="U2170" s="184">
        <f t="shared" si="860"/>
        <v>124</v>
      </c>
      <c r="V2170" s="204">
        <f t="shared" si="862"/>
        <v>165</v>
      </c>
    </row>
    <row r="2171" spans="1:22" ht="12">
      <c r="A2171" s="180" t="str">
        <f t="shared" si="853"/>
        <v>LW19 14080Kolor</v>
      </c>
      <c r="B2171" s="203" t="s">
        <v>103</v>
      </c>
      <c r="C2171" s="168" t="s">
        <v>2</v>
      </c>
      <c r="D2171" s="204">
        <v>140</v>
      </c>
      <c r="E2171" s="182">
        <v>80</v>
      </c>
      <c r="F2171" s="219" t="s">
        <v>3715</v>
      </c>
      <c r="G2171" s="206" t="str">
        <f t="shared" si="861"/>
        <v>62,21</v>
      </c>
      <c r="H2171" s="206" t="str">
        <f t="shared" si="854"/>
        <v>62,21</v>
      </c>
      <c r="I2171" s="206">
        <f t="shared" si="855"/>
        <v>65.210000000000008</v>
      </c>
      <c r="J2171" s="219" t="s">
        <v>3782</v>
      </c>
      <c r="K2171" s="207" t="str">
        <f t="shared" si="864"/>
        <v>941,04</v>
      </c>
      <c r="L2171" s="214">
        <f t="shared" si="865"/>
        <v>942</v>
      </c>
      <c r="M2171" s="209">
        <v>1</v>
      </c>
      <c r="N2171" s="210">
        <v>60</v>
      </c>
      <c r="O2171" s="211">
        <f t="shared" si="858"/>
        <v>1002</v>
      </c>
      <c r="P2171" s="212">
        <f t="shared" si="859"/>
        <v>1002</v>
      </c>
      <c r="Q2171" s="180"/>
      <c r="R2171" s="180"/>
      <c r="S2171" s="184">
        <v>16</v>
      </c>
      <c r="T2171" s="184">
        <v>25</v>
      </c>
      <c r="U2171" s="184">
        <f t="shared" si="860"/>
        <v>124</v>
      </c>
      <c r="V2171" s="204">
        <f t="shared" si="862"/>
        <v>165</v>
      </c>
    </row>
    <row r="2172" spans="1:22" ht="12">
      <c r="A2172" s="180" t="str">
        <f t="shared" si="853"/>
        <v>LW20 14080Kolor</v>
      </c>
      <c r="B2172" s="203" t="s">
        <v>105</v>
      </c>
      <c r="C2172" s="168" t="s">
        <v>2</v>
      </c>
      <c r="D2172" s="204">
        <v>140</v>
      </c>
      <c r="E2172" s="182">
        <v>80</v>
      </c>
      <c r="F2172" s="219" t="s">
        <v>3716</v>
      </c>
      <c r="G2172" s="206" t="str">
        <f t="shared" si="861"/>
        <v>65,42</v>
      </c>
      <c r="H2172" s="206" t="str">
        <f t="shared" si="854"/>
        <v>65,42</v>
      </c>
      <c r="I2172" s="206">
        <f t="shared" si="855"/>
        <v>68.42</v>
      </c>
      <c r="J2172" s="219" t="s">
        <v>3783</v>
      </c>
      <c r="K2172" s="207" t="str">
        <f t="shared" si="864"/>
        <v>1035,49</v>
      </c>
      <c r="L2172" s="214">
        <f t="shared" si="865"/>
        <v>1036</v>
      </c>
      <c r="M2172" s="209">
        <v>1</v>
      </c>
      <c r="N2172" s="210">
        <v>60</v>
      </c>
      <c r="O2172" s="211">
        <f t="shared" si="858"/>
        <v>1096</v>
      </c>
      <c r="P2172" s="212">
        <f t="shared" si="859"/>
        <v>1096</v>
      </c>
      <c r="Q2172" s="180"/>
      <c r="R2172" s="180"/>
      <c r="S2172" s="184">
        <v>16</v>
      </c>
      <c r="T2172" s="184">
        <v>25</v>
      </c>
      <c r="U2172" s="184">
        <f t="shared" si="860"/>
        <v>124</v>
      </c>
      <c r="V2172" s="204">
        <f t="shared" si="862"/>
        <v>165</v>
      </c>
    </row>
    <row r="2173" spans="1:22" ht="12">
      <c r="A2173" s="180" t="str">
        <f t="shared" si="853"/>
        <v>LW2514080Kolor</v>
      </c>
      <c r="B2173" s="203" t="s">
        <v>559</v>
      </c>
      <c r="C2173" s="168" t="s">
        <v>2</v>
      </c>
      <c r="D2173" s="204">
        <v>140</v>
      </c>
      <c r="E2173" s="182">
        <v>80</v>
      </c>
      <c r="F2173" s="219" t="s">
        <v>3429</v>
      </c>
      <c r="G2173" s="206" t="str">
        <f t="shared" si="861"/>
        <v>51,37</v>
      </c>
      <c r="H2173" s="206" t="str">
        <f t="shared" si="854"/>
        <v>51,37</v>
      </c>
      <c r="I2173" s="206">
        <f t="shared" si="855"/>
        <v>54.37</v>
      </c>
      <c r="J2173" s="219" t="s">
        <v>3784</v>
      </c>
      <c r="K2173" s="207" t="str">
        <f t="shared" si="864"/>
        <v>825,04</v>
      </c>
      <c r="L2173" s="214">
        <f t="shared" si="865"/>
        <v>826</v>
      </c>
      <c r="M2173" s="209">
        <v>1</v>
      </c>
      <c r="N2173" s="210">
        <v>60</v>
      </c>
      <c r="O2173" s="211">
        <f t="shared" si="858"/>
        <v>886</v>
      </c>
      <c r="P2173" s="212">
        <f t="shared" si="859"/>
        <v>886</v>
      </c>
      <c r="Q2173" s="180"/>
      <c r="R2173" s="180"/>
      <c r="S2173" s="184">
        <v>16</v>
      </c>
      <c r="T2173" s="184">
        <v>25</v>
      </c>
      <c r="U2173" s="184">
        <f t="shared" si="860"/>
        <v>124</v>
      </c>
      <c r="V2173" s="204">
        <f t="shared" si="862"/>
        <v>165</v>
      </c>
    </row>
    <row r="2174" spans="1:22" ht="12">
      <c r="A2174" s="180" t="str">
        <f t="shared" si="853"/>
        <v>LW2614080Kolor</v>
      </c>
      <c r="B2174" s="203" t="s">
        <v>560</v>
      </c>
      <c r="C2174" s="168" t="s">
        <v>2</v>
      </c>
      <c r="D2174" s="204">
        <v>140</v>
      </c>
      <c r="E2174" s="182">
        <v>80</v>
      </c>
      <c r="F2174" s="219" t="s">
        <v>3717</v>
      </c>
      <c r="G2174" s="206" t="str">
        <f t="shared" si="861"/>
        <v>54,55</v>
      </c>
      <c r="H2174" s="206" t="str">
        <f t="shared" si="854"/>
        <v>54,55</v>
      </c>
      <c r="I2174" s="206">
        <f t="shared" si="855"/>
        <v>57.55</v>
      </c>
      <c r="J2174" s="219" t="s">
        <v>3785</v>
      </c>
      <c r="K2174" s="207" t="str">
        <f t="shared" si="864"/>
        <v>954,88</v>
      </c>
      <c r="L2174" s="214">
        <f t="shared" si="865"/>
        <v>955</v>
      </c>
      <c r="M2174" s="209">
        <v>1</v>
      </c>
      <c r="N2174" s="210">
        <v>60</v>
      </c>
      <c r="O2174" s="211">
        <f t="shared" si="858"/>
        <v>1015</v>
      </c>
      <c r="P2174" s="212">
        <f t="shared" si="859"/>
        <v>1015</v>
      </c>
      <c r="Q2174" s="180"/>
      <c r="R2174" s="180"/>
      <c r="S2174" s="184">
        <v>16</v>
      </c>
      <c r="T2174" s="184">
        <v>25</v>
      </c>
      <c r="U2174" s="184">
        <f t="shared" si="860"/>
        <v>124</v>
      </c>
      <c r="V2174" s="204">
        <f t="shared" si="862"/>
        <v>165</v>
      </c>
    </row>
    <row r="2175" spans="1:22" ht="12">
      <c r="A2175" s="180" t="str">
        <f t="shared" si="853"/>
        <v>LW2714080Kolor</v>
      </c>
      <c r="B2175" s="203" t="s">
        <v>1738</v>
      </c>
      <c r="C2175" s="168" t="s">
        <v>2</v>
      </c>
      <c r="D2175" s="204">
        <v>140</v>
      </c>
      <c r="E2175" s="182">
        <v>80</v>
      </c>
      <c r="F2175" s="219" t="s">
        <v>3718</v>
      </c>
      <c r="G2175" s="206" t="str">
        <f t="shared" si="861"/>
        <v>55,12</v>
      </c>
      <c r="H2175" s="206" t="str">
        <f t="shared" si="854"/>
        <v>55,12</v>
      </c>
      <c r="I2175" s="206">
        <f t="shared" si="855"/>
        <v>58.12</v>
      </c>
      <c r="J2175" s="219" t="s">
        <v>3786</v>
      </c>
      <c r="K2175" s="207" t="str">
        <f t="shared" si="864"/>
        <v>922,67</v>
      </c>
      <c r="L2175" s="214">
        <f t="shared" si="865"/>
        <v>923</v>
      </c>
      <c r="M2175" s="209">
        <v>1</v>
      </c>
      <c r="N2175" s="210">
        <v>60</v>
      </c>
      <c r="O2175" s="211">
        <f t="shared" si="858"/>
        <v>983</v>
      </c>
      <c r="P2175" s="212">
        <f t="shared" si="859"/>
        <v>983</v>
      </c>
      <c r="Q2175" s="180"/>
      <c r="R2175" s="180"/>
      <c r="S2175" s="184">
        <v>16</v>
      </c>
      <c r="T2175" s="184">
        <v>25</v>
      </c>
      <c r="U2175" s="184">
        <f t="shared" si="860"/>
        <v>124</v>
      </c>
      <c r="V2175" s="204">
        <f t="shared" si="862"/>
        <v>165</v>
      </c>
    </row>
    <row r="2176" spans="1:22" ht="12">
      <c r="A2176" s="180" t="str">
        <f t="shared" si="853"/>
        <v>LW2814080Kolor</v>
      </c>
      <c r="B2176" s="203" t="s">
        <v>1739</v>
      </c>
      <c r="C2176" s="168" t="s">
        <v>2</v>
      </c>
      <c r="D2176" s="204">
        <v>140</v>
      </c>
      <c r="E2176" s="182">
        <v>80</v>
      </c>
      <c r="F2176" s="219" t="s">
        <v>55</v>
      </c>
      <c r="G2176" s="206" t="str">
        <f t="shared" si="861"/>
        <v>58,45</v>
      </c>
      <c r="H2176" s="206" t="str">
        <f t="shared" si="854"/>
        <v>58,45</v>
      </c>
      <c r="I2176" s="206">
        <f t="shared" si="855"/>
        <v>61.45</v>
      </c>
      <c r="J2176" s="219" t="s">
        <v>3787</v>
      </c>
      <c r="K2176" s="207" t="str">
        <f t="shared" si="864"/>
        <v>1072,93</v>
      </c>
      <c r="L2176" s="214">
        <f t="shared" si="865"/>
        <v>1073</v>
      </c>
      <c r="M2176" s="209">
        <v>1</v>
      </c>
      <c r="N2176" s="210">
        <v>60</v>
      </c>
      <c r="O2176" s="211">
        <f t="shared" si="858"/>
        <v>1133</v>
      </c>
      <c r="P2176" s="212">
        <f t="shared" si="859"/>
        <v>1133</v>
      </c>
      <c r="Q2176" s="180"/>
      <c r="R2176" s="180"/>
      <c r="S2176" s="184">
        <v>16</v>
      </c>
      <c r="T2176" s="184">
        <v>25</v>
      </c>
      <c r="U2176" s="184">
        <f t="shared" si="860"/>
        <v>124</v>
      </c>
      <c r="V2176" s="204">
        <f t="shared" si="862"/>
        <v>165</v>
      </c>
    </row>
    <row r="2177" spans="1:22" ht="12">
      <c r="A2177" s="180" t="str">
        <f t="shared" si="853"/>
        <v>LW2914080Kolor</v>
      </c>
      <c r="B2177" s="203" t="s">
        <v>1740</v>
      </c>
      <c r="C2177" s="168" t="s">
        <v>2</v>
      </c>
      <c r="D2177" s="204">
        <v>140</v>
      </c>
      <c r="E2177" s="182">
        <v>80</v>
      </c>
      <c r="F2177" s="219" t="s">
        <v>3061</v>
      </c>
      <c r="G2177" s="206" t="str">
        <f t="shared" si="861"/>
        <v>61,68</v>
      </c>
      <c r="H2177" s="206" t="str">
        <f t="shared" si="854"/>
        <v>61,68</v>
      </c>
      <c r="I2177" s="206">
        <f t="shared" si="855"/>
        <v>64.680000000000007</v>
      </c>
      <c r="J2177" s="219" t="s">
        <v>3788</v>
      </c>
      <c r="K2177" s="207" t="str">
        <f t="shared" si="864"/>
        <v>1014,85</v>
      </c>
      <c r="L2177" s="214">
        <f t="shared" si="865"/>
        <v>1015</v>
      </c>
      <c r="M2177" s="209">
        <v>1</v>
      </c>
      <c r="N2177" s="210">
        <v>60</v>
      </c>
      <c r="O2177" s="211">
        <f t="shared" si="858"/>
        <v>1075</v>
      </c>
      <c r="P2177" s="212">
        <f t="shared" si="859"/>
        <v>1075</v>
      </c>
      <c r="Q2177" s="180"/>
      <c r="R2177" s="180"/>
      <c r="S2177" s="184">
        <v>16</v>
      </c>
      <c r="T2177" s="184">
        <v>25</v>
      </c>
      <c r="U2177" s="184">
        <f t="shared" si="860"/>
        <v>124</v>
      </c>
      <c r="V2177" s="204">
        <f t="shared" si="862"/>
        <v>165</v>
      </c>
    </row>
    <row r="2178" spans="1:22" ht="12">
      <c r="A2178" s="180" t="str">
        <f t="shared" si="853"/>
        <v>LW3014080Kolor</v>
      </c>
      <c r="B2178" s="203" t="s">
        <v>1742</v>
      </c>
      <c r="C2178" s="168" t="s">
        <v>2</v>
      </c>
      <c r="D2178" s="204">
        <v>140</v>
      </c>
      <c r="E2178" s="182">
        <v>80</v>
      </c>
      <c r="F2178" s="219" t="s">
        <v>67</v>
      </c>
      <c r="G2178" s="206" t="str">
        <f t="shared" si="861"/>
        <v>65,01</v>
      </c>
      <c r="H2178" s="206" t="str">
        <f t="shared" si="854"/>
        <v>65,01</v>
      </c>
      <c r="I2178" s="206">
        <f t="shared" si="855"/>
        <v>68.010000000000005</v>
      </c>
      <c r="J2178" s="219" t="s">
        <v>3789</v>
      </c>
      <c r="K2178" s="207" t="str">
        <f t="shared" si="864"/>
        <v>1206,68</v>
      </c>
      <c r="L2178" s="214">
        <f t="shared" si="865"/>
        <v>1207</v>
      </c>
      <c r="M2178" s="209">
        <v>1</v>
      </c>
      <c r="N2178" s="210">
        <v>60</v>
      </c>
      <c r="O2178" s="211">
        <f t="shared" si="858"/>
        <v>1267</v>
      </c>
      <c r="P2178" s="212">
        <f t="shared" si="859"/>
        <v>1267</v>
      </c>
      <c r="Q2178" s="180"/>
      <c r="R2178" s="180"/>
      <c r="S2178" s="184">
        <v>16</v>
      </c>
      <c r="T2178" s="184">
        <v>25</v>
      </c>
      <c r="U2178" s="184">
        <f t="shared" si="860"/>
        <v>124</v>
      </c>
      <c r="V2178" s="204">
        <f t="shared" si="862"/>
        <v>165</v>
      </c>
    </row>
    <row r="2179" spans="1:22" ht="12">
      <c r="A2179" s="180" t="str">
        <f t="shared" si="853"/>
        <v>LW3114080Kolor</v>
      </c>
      <c r="B2179" s="203" t="s">
        <v>1743</v>
      </c>
      <c r="C2179" s="168" t="s">
        <v>2</v>
      </c>
      <c r="D2179" s="204">
        <v>140</v>
      </c>
      <c r="E2179" s="182">
        <v>80</v>
      </c>
      <c r="F2179" s="219" t="s">
        <v>3719</v>
      </c>
      <c r="G2179" s="206" t="str">
        <f t="shared" si="861"/>
        <v>66,33</v>
      </c>
      <c r="H2179" s="206" t="str">
        <f t="shared" si="854"/>
        <v>66,33</v>
      </c>
      <c r="I2179" s="206">
        <f t="shared" si="855"/>
        <v>69.33</v>
      </c>
      <c r="J2179" s="219" t="s">
        <v>3790</v>
      </c>
      <c r="K2179" s="207" t="str">
        <f t="shared" si="864"/>
        <v>1170,43</v>
      </c>
      <c r="L2179" s="214">
        <f t="shared" si="865"/>
        <v>1171</v>
      </c>
      <c r="M2179" s="209">
        <v>1</v>
      </c>
      <c r="N2179" s="210">
        <v>60</v>
      </c>
      <c r="O2179" s="211">
        <f t="shared" si="858"/>
        <v>1231</v>
      </c>
      <c r="P2179" s="212">
        <f t="shared" si="859"/>
        <v>1231</v>
      </c>
      <c r="Q2179" s="180"/>
      <c r="R2179" s="180"/>
      <c r="S2179" s="184">
        <v>16</v>
      </c>
      <c r="T2179" s="184">
        <v>25</v>
      </c>
      <c r="U2179" s="184">
        <f t="shared" si="860"/>
        <v>124</v>
      </c>
      <c r="V2179" s="204">
        <f t="shared" si="862"/>
        <v>165</v>
      </c>
    </row>
    <row r="2180" spans="1:22" ht="12">
      <c r="A2180" s="180" t="str">
        <f t="shared" si="853"/>
        <v>LW3214080Kolor</v>
      </c>
      <c r="B2180" s="203" t="s">
        <v>1744</v>
      </c>
      <c r="C2180" s="168" t="s">
        <v>2</v>
      </c>
      <c r="D2180" s="204">
        <v>140</v>
      </c>
      <c r="E2180" s="182">
        <v>80</v>
      </c>
      <c r="F2180" s="219" t="s">
        <v>3720</v>
      </c>
      <c r="G2180" s="206" t="str">
        <f t="shared" si="861"/>
        <v>69,66</v>
      </c>
      <c r="H2180" s="206" t="str">
        <f t="shared" si="854"/>
        <v>69,66</v>
      </c>
      <c r="I2180" s="206">
        <f t="shared" si="855"/>
        <v>72.66</v>
      </c>
      <c r="J2180" s="219" t="s">
        <v>3791</v>
      </c>
      <c r="K2180" s="207" t="str">
        <f t="shared" si="864"/>
        <v>1324,06</v>
      </c>
      <c r="L2180" s="214">
        <f t="shared" si="865"/>
        <v>1325</v>
      </c>
      <c r="M2180" s="209">
        <v>1</v>
      </c>
      <c r="N2180" s="210">
        <v>60</v>
      </c>
      <c r="O2180" s="211">
        <f t="shared" si="858"/>
        <v>1385</v>
      </c>
      <c r="P2180" s="212">
        <f t="shared" si="859"/>
        <v>1385</v>
      </c>
      <c r="Q2180" s="180"/>
      <c r="R2180" s="180"/>
      <c r="S2180" s="184">
        <v>16</v>
      </c>
      <c r="T2180" s="184">
        <v>25</v>
      </c>
      <c r="U2180" s="184">
        <f t="shared" si="860"/>
        <v>124</v>
      </c>
      <c r="V2180" s="204">
        <f t="shared" si="862"/>
        <v>165</v>
      </c>
    </row>
    <row r="2181" spans="1:22" ht="12">
      <c r="A2181" s="180" t="str">
        <f t="shared" si="853"/>
        <v>LW3314080Kolor</v>
      </c>
      <c r="B2181" s="203" t="s">
        <v>1745</v>
      </c>
      <c r="C2181" s="168" t="s">
        <v>2</v>
      </c>
      <c r="D2181" s="204">
        <v>140</v>
      </c>
      <c r="E2181" s="182">
        <v>80</v>
      </c>
      <c r="F2181" s="219" t="s">
        <v>3721</v>
      </c>
      <c r="G2181" s="206" t="str">
        <f t="shared" si="861"/>
        <v>71,61</v>
      </c>
      <c r="H2181" s="206" t="str">
        <f t="shared" si="854"/>
        <v>71,61</v>
      </c>
      <c r="I2181" s="206">
        <f t="shared" si="855"/>
        <v>74.61</v>
      </c>
      <c r="J2181" s="219" t="s">
        <v>3792</v>
      </c>
      <c r="K2181" s="207" t="str">
        <f t="shared" si="864"/>
        <v>1165,55</v>
      </c>
      <c r="L2181" s="214">
        <f t="shared" si="865"/>
        <v>1166</v>
      </c>
      <c r="M2181" s="209">
        <v>1</v>
      </c>
      <c r="N2181" s="210">
        <v>60</v>
      </c>
      <c r="O2181" s="211">
        <f t="shared" si="858"/>
        <v>1226</v>
      </c>
      <c r="P2181" s="212">
        <f t="shared" si="859"/>
        <v>1226</v>
      </c>
      <c r="Q2181" s="180"/>
      <c r="R2181" s="180"/>
      <c r="S2181" s="184">
        <v>16</v>
      </c>
      <c r="T2181" s="184">
        <v>25</v>
      </c>
      <c r="U2181" s="184">
        <f t="shared" si="860"/>
        <v>124</v>
      </c>
      <c r="V2181" s="204">
        <f t="shared" si="862"/>
        <v>165</v>
      </c>
    </row>
    <row r="2182" spans="1:22" ht="12">
      <c r="A2182" s="180" t="str">
        <f t="shared" si="853"/>
        <v>LW3414080Kolor</v>
      </c>
      <c r="B2182" s="203" t="s">
        <v>1746</v>
      </c>
      <c r="C2182" s="168" t="s">
        <v>2</v>
      </c>
      <c r="D2182" s="204">
        <v>140</v>
      </c>
      <c r="E2182" s="182">
        <v>80</v>
      </c>
      <c r="F2182" s="219" t="s">
        <v>3722</v>
      </c>
      <c r="G2182" s="206" t="str">
        <f t="shared" si="861"/>
        <v>70,08</v>
      </c>
      <c r="H2182" s="206" t="str">
        <f t="shared" si="854"/>
        <v>70,08</v>
      </c>
      <c r="I2182" s="206">
        <f t="shared" si="855"/>
        <v>73.08</v>
      </c>
      <c r="J2182" s="219" t="s">
        <v>3793</v>
      </c>
      <c r="K2182" s="207" t="str">
        <f t="shared" si="864"/>
        <v>1331,08</v>
      </c>
      <c r="L2182" s="214">
        <f t="shared" si="865"/>
        <v>1332</v>
      </c>
      <c r="M2182" s="209">
        <v>1</v>
      </c>
      <c r="N2182" s="210">
        <v>60</v>
      </c>
      <c r="O2182" s="211">
        <f t="shared" si="858"/>
        <v>1392</v>
      </c>
      <c r="P2182" s="212">
        <f t="shared" si="859"/>
        <v>1392</v>
      </c>
      <c r="Q2182" s="180"/>
      <c r="R2182" s="180"/>
      <c r="S2182" s="184">
        <v>16</v>
      </c>
      <c r="T2182" s="184">
        <v>25</v>
      </c>
      <c r="U2182" s="184">
        <f t="shared" si="860"/>
        <v>124</v>
      </c>
      <c r="V2182" s="204">
        <f t="shared" si="862"/>
        <v>165</v>
      </c>
    </row>
    <row r="2183" spans="1:22" ht="12">
      <c r="A2183" s="180" t="str">
        <f t="shared" si="853"/>
        <v>LW3514080Kolor</v>
      </c>
      <c r="B2183" s="203" t="s">
        <v>1747</v>
      </c>
      <c r="C2183" s="168" t="s">
        <v>2</v>
      </c>
      <c r="D2183" s="204">
        <v>140</v>
      </c>
      <c r="E2183" s="182">
        <v>80</v>
      </c>
      <c r="F2183" s="219" t="s">
        <v>3723</v>
      </c>
      <c r="G2183" s="206" t="str">
        <f t="shared" si="861"/>
        <v>62,36</v>
      </c>
      <c r="H2183" s="206" t="str">
        <f t="shared" si="854"/>
        <v>62,36</v>
      </c>
      <c r="I2183" s="206">
        <f t="shared" si="855"/>
        <v>65.36</v>
      </c>
      <c r="J2183" s="219" t="s">
        <v>3794</v>
      </c>
      <c r="K2183" s="207" t="str">
        <f t="shared" si="864"/>
        <v>949,70</v>
      </c>
      <c r="L2183" s="214">
        <f t="shared" si="865"/>
        <v>950</v>
      </c>
      <c r="M2183" s="209">
        <v>1</v>
      </c>
      <c r="N2183" s="210">
        <v>60</v>
      </c>
      <c r="O2183" s="211">
        <f t="shared" si="858"/>
        <v>1010</v>
      </c>
      <c r="P2183" s="212">
        <f t="shared" si="859"/>
        <v>1010</v>
      </c>
      <c r="Q2183" s="180"/>
      <c r="R2183" s="180"/>
      <c r="S2183" s="184">
        <v>16</v>
      </c>
      <c r="T2183" s="184">
        <v>25</v>
      </c>
      <c r="U2183" s="184">
        <f t="shared" si="860"/>
        <v>124</v>
      </c>
      <c r="V2183" s="204">
        <f t="shared" si="862"/>
        <v>165</v>
      </c>
    </row>
    <row r="2184" spans="1:22" ht="12">
      <c r="A2184" s="180" t="str">
        <f t="shared" si="853"/>
        <v>LW3614080Kolor</v>
      </c>
      <c r="B2184" s="203" t="s">
        <v>1748</v>
      </c>
      <c r="C2184" s="168" t="s">
        <v>2</v>
      </c>
      <c r="D2184" s="204">
        <v>140</v>
      </c>
      <c r="E2184" s="182">
        <v>80</v>
      </c>
      <c r="F2184" s="219" t="s">
        <v>3724</v>
      </c>
      <c r="G2184" s="206" t="str">
        <f t="shared" si="861"/>
        <v>65,69</v>
      </c>
      <c r="H2184" s="206" t="str">
        <f t="shared" si="854"/>
        <v>65,69</v>
      </c>
      <c r="I2184" s="206">
        <f t="shared" si="855"/>
        <v>68.69</v>
      </c>
      <c r="J2184" s="219" t="s">
        <v>3795</v>
      </c>
      <c r="K2184" s="207" t="str">
        <f t="shared" si="864"/>
        <v>1103,33</v>
      </c>
      <c r="L2184" s="214">
        <f t="shared" si="865"/>
        <v>1104</v>
      </c>
      <c r="M2184" s="209">
        <v>1</v>
      </c>
      <c r="N2184" s="210">
        <v>60</v>
      </c>
      <c r="O2184" s="211">
        <f t="shared" si="858"/>
        <v>1164</v>
      </c>
      <c r="P2184" s="212">
        <f t="shared" si="859"/>
        <v>1164</v>
      </c>
      <c r="Q2184" s="180"/>
      <c r="R2184" s="180"/>
      <c r="S2184" s="184">
        <v>16</v>
      </c>
      <c r="T2184" s="184">
        <v>25</v>
      </c>
      <c r="U2184" s="184">
        <f t="shared" si="860"/>
        <v>124</v>
      </c>
      <c r="V2184" s="204">
        <f t="shared" si="862"/>
        <v>165</v>
      </c>
    </row>
    <row r="2185" spans="1:22" ht="12">
      <c r="A2185" s="180" t="str">
        <f t="shared" si="853"/>
        <v>LW3714080Kolor</v>
      </c>
      <c r="B2185" s="203" t="s">
        <v>1907</v>
      </c>
      <c r="C2185" s="168" t="s">
        <v>2</v>
      </c>
      <c r="D2185" s="204">
        <v>140</v>
      </c>
      <c r="E2185" s="182">
        <v>80</v>
      </c>
      <c r="F2185" s="219" t="s">
        <v>3725</v>
      </c>
      <c r="G2185" s="206" t="str">
        <f t="shared" si="861"/>
        <v>63,14</v>
      </c>
      <c r="H2185" s="206" t="str">
        <f t="shared" si="854"/>
        <v>63,14</v>
      </c>
      <c r="I2185" s="206">
        <f t="shared" si="855"/>
        <v>66.14</v>
      </c>
      <c r="J2185" s="219" t="s">
        <v>3796</v>
      </c>
      <c r="K2185" s="207" t="str">
        <f t="shared" si="864"/>
        <v>891,25</v>
      </c>
      <c r="L2185" s="214">
        <f t="shared" si="865"/>
        <v>892</v>
      </c>
      <c r="M2185" s="209">
        <v>1</v>
      </c>
      <c r="N2185" s="210">
        <v>60</v>
      </c>
      <c r="O2185" s="211">
        <f t="shared" si="858"/>
        <v>952</v>
      </c>
      <c r="P2185" s="212">
        <f t="shared" si="859"/>
        <v>952</v>
      </c>
      <c r="Q2185" s="180"/>
      <c r="R2185" s="180"/>
      <c r="S2185" s="184">
        <v>16</v>
      </c>
      <c r="T2185" s="184">
        <v>25</v>
      </c>
      <c r="U2185" s="184">
        <f t="shared" si="860"/>
        <v>124</v>
      </c>
      <c r="V2185" s="204">
        <f t="shared" si="862"/>
        <v>165</v>
      </c>
    </row>
    <row r="2186" spans="1:22" s="199" customFormat="1" ht="12">
      <c r="A2186" s="180" t="str">
        <f t="shared" si="853"/>
        <v>LW3814080Kolor</v>
      </c>
      <c r="B2186" s="203" t="s">
        <v>1978</v>
      </c>
      <c r="C2186" s="168" t="s">
        <v>2</v>
      </c>
      <c r="D2186" s="204">
        <v>140</v>
      </c>
      <c r="E2186" s="182">
        <v>80</v>
      </c>
      <c r="F2186" s="219" t="s">
        <v>3726</v>
      </c>
      <c r="G2186" s="206" t="str">
        <f t="shared" si="861"/>
        <v>63,12</v>
      </c>
      <c r="H2186" s="206" t="str">
        <f t="shared" si="854"/>
        <v>63,12</v>
      </c>
      <c r="I2186" s="206">
        <f t="shared" si="855"/>
        <v>66.12</v>
      </c>
      <c r="J2186" s="219" t="s">
        <v>3797</v>
      </c>
      <c r="K2186" s="207" t="str">
        <f t="shared" si="864"/>
        <v>1021,52</v>
      </c>
      <c r="L2186" s="214">
        <f t="shared" si="865"/>
        <v>1022</v>
      </c>
      <c r="M2186" s="209">
        <v>1</v>
      </c>
      <c r="N2186" s="210">
        <v>60</v>
      </c>
      <c r="O2186" s="211">
        <f t="shared" si="858"/>
        <v>1082</v>
      </c>
      <c r="P2186" s="212">
        <f t="shared" si="859"/>
        <v>1082</v>
      </c>
      <c r="Q2186" s="180"/>
      <c r="R2186" s="180"/>
      <c r="S2186" s="184">
        <v>16</v>
      </c>
      <c r="T2186" s="184">
        <v>25</v>
      </c>
      <c r="U2186" s="184">
        <f t="shared" si="860"/>
        <v>124</v>
      </c>
      <c r="V2186" s="204">
        <f t="shared" si="862"/>
        <v>165</v>
      </c>
    </row>
    <row r="2187" spans="1:22" ht="12">
      <c r="A2187" s="221" t="str">
        <f t="shared" ref="A2187:A2223" si="866">CONCATENATE(B2187,D2187,E2187,C2187)</f>
        <v>LW duble 1 14080Drewnopodobne</v>
      </c>
      <c r="B2187" s="203" t="s">
        <v>90</v>
      </c>
      <c r="C2187" s="168" t="s">
        <v>432</v>
      </c>
      <c r="D2187" s="204">
        <v>140</v>
      </c>
      <c r="E2187" s="182">
        <v>80</v>
      </c>
      <c r="F2187" s="219" t="s">
        <v>3696</v>
      </c>
      <c r="G2187" s="206" t="str">
        <f t="shared" ref="G2187:G2223" si="867">LEFT(F2187,FIND("kg",F2187)-2)</f>
        <v>65,11</v>
      </c>
      <c r="H2187" s="206" t="str">
        <f t="shared" ref="H2187:H2223" si="868">MID(G2187,1,5)</f>
        <v>65,11</v>
      </c>
      <c r="I2187" s="206">
        <f>H2187+3</f>
        <v>68.11</v>
      </c>
      <c r="J2187" s="215"/>
      <c r="K2187" s="207">
        <f t="shared" ref="K2187:K2223" si="869">L2113+(L2150-L2113)/2</f>
        <v>913.5</v>
      </c>
      <c r="L2187" s="214">
        <f t="shared" ref="L2187:L2223" si="870">ROUNDUP(K2187,0)</f>
        <v>914</v>
      </c>
      <c r="M2187" s="209">
        <v>1</v>
      </c>
      <c r="N2187" s="210">
        <v>60</v>
      </c>
      <c r="O2187" s="211">
        <f t="shared" ref="O2187:O2223" si="871">L2187*M2187+N2187</f>
        <v>974</v>
      </c>
      <c r="P2187" s="212">
        <f t="shared" ref="P2187:P2223" si="872">INT(O2187)</f>
        <v>974</v>
      </c>
      <c r="Q2187" s="180"/>
      <c r="R2187" s="180"/>
      <c r="S2187" s="184">
        <v>16</v>
      </c>
      <c r="T2187" s="184">
        <v>25</v>
      </c>
      <c r="U2187" s="184">
        <f t="shared" ref="U2187:U2223" si="873">IF(I2187&lt;=$AA$6,$AB$5,IF(I2187&lt;=$AA$16,$AB$7,IF(I2187&lt;=$AA$18,$AB$17,IF(I2187&lt;=$AA$20,AB$19,$AB$21))))</f>
        <v>124</v>
      </c>
      <c r="V2187" s="204">
        <f t="shared" ref="V2187:V2223" si="874">SUM(S2187:U2187)</f>
        <v>165</v>
      </c>
    </row>
    <row r="2188" spans="1:22" ht="12">
      <c r="A2188" s="180" t="str">
        <f t="shared" si="866"/>
        <v>LW duble 2 14080Drewnopodobne</v>
      </c>
      <c r="B2188" s="203" t="s">
        <v>91</v>
      </c>
      <c r="C2188" s="168" t="s">
        <v>432</v>
      </c>
      <c r="D2188" s="204">
        <v>140</v>
      </c>
      <c r="E2188" s="182">
        <v>80</v>
      </c>
      <c r="F2188" s="219" t="s">
        <v>3697</v>
      </c>
      <c r="G2188" s="206" t="str">
        <f t="shared" si="867"/>
        <v>56,88</v>
      </c>
      <c r="H2188" s="206" t="str">
        <f t="shared" si="868"/>
        <v>56,88</v>
      </c>
      <c r="I2188" s="206">
        <f t="shared" ref="I2188:I2223" si="875">H2188+3</f>
        <v>59.88</v>
      </c>
      <c r="J2188" s="216"/>
      <c r="K2188" s="207">
        <f t="shared" si="869"/>
        <v>970.5</v>
      </c>
      <c r="L2188" s="214">
        <f t="shared" si="870"/>
        <v>971</v>
      </c>
      <c r="M2188" s="209">
        <v>1</v>
      </c>
      <c r="N2188" s="210">
        <v>60</v>
      </c>
      <c r="O2188" s="211">
        <f t="shared" si="871"/>
        <v>1031</v>
      </c>
      <c r="P2188" s="212">
        <f t="shared" si="872"/>
        <v>1031</v>
      </c>
      <c r="Q2188" s="180"/>
      <c r="R2188" s="180"/>
      <c r="S2188" s="184">
        <v>16</v>
      </c>
      <c r="T2188" s="184">
        <v>25</v>
      </c>
      <c r="U2188" s="184">
        <f t="shared" si="873"/>
        <v>124</v>
      </c>
      <c r="V2188" s="204">
        <f t="shared" si="874"/>
        <v>165</v>
      </c>
    </row>
    <row r="2189" spans="1:22" ht="12">
      <c r="A2189" s="180" t="str">
        <f t="shared" si="866"/>
        <v>LW duble 314080Drewnopodobne</v>
      </c>
      <c r="B2189" s="203" t="s">
        <v>1750</v>
      </c>
      <c r="C2189" s="168" t="s">
        <v>432</v>
      </c>
      <c r="D2189" s="204">
        <v>140</v>
      </c>
      <c r="E2189" s="182">
        <v>80</v>
      </c>
      <c r="F2189" s="219" t="s">
        <v>3698</v>
      </c>
      <c r="G2189" s="206" t="str">
        <f t="shared" si="867"/>
        <v>70,09</v>
      </c>
      <c r="H2189" s="206" t="str">
        <f t="shared" si="868"/>
        <v>70,09</v>
      </c>
      <c r="I2189" s="206">
        <f t="shared" si="875"/>
        <v>73.09</v>
      </c>
      <c r="J2189" s="216"/>
      <c r="K2189" s="207">
        <f t="shared" si="869"/>
        <v>1239.5</v>
      </c>
      <c r="L2189" s="214">
        <f t="shared" si="870"/>
        <v>1240</v>
      </c>
      <c r="M2189" s="209">
        <v>1</v>
      </c>
      <c r="N2189" s="210">
        <v>60</v>
      </c>
      <c r="O2189" s="211">
        <f t="shared" si="871"/>
        <v>1300</v>
      </c>
      <c r="P2189" s="212">
        <f t="shared" si="872"/>
        <v>1300</v>
      </c>
      <c r="Q2189" s="180"/>
      <c r="R2189" s="180"/>
      <c r="S2189" s="184">
        <v>16</v>
      </c>
      <c r="T2189" s="184">
        <v>25</v>
      </c>
      <c r="U2189" s="184">
        <f t="shared" si="873"/>
        <v>124</v>
      </c>
      <c r="V2189" s="204">
        <f t="shared" si="874"/>
        <v>165</v>
      </c>
    </row>
    <row r="2190" spans="1:22" ht="12">
      <c r="A2190" s="180" t="str">
        <f t="shared" si="866"/>
        <v>LW1 14080Drewnopodobne</v>
      </c>
      <c r="B2190" s="203" t="s">
        <v>93</v>
      </c>
      <c r="C2190" s="168" t="s">
        <v>432</v>
      </c>
      <c r="D2190" s="204">
        <v>140</v>
      </c>
      <c r="E2190" s="182">
        <v>80</v>
      </c>
      <c r="F2190" s="219" t="s">
        <v>3699</v>
      </c>
      <c r="G2190" s="206" t="str">
        <f t="shared" si="867"/>
        <v>47,52</v>
      </c>
      <c r="H2190" s="206" t="str">
        <f t="shared" si="868"/>
        <v>47,52</v>
      </c>
      <c r="I2190" s="206">
        <f t="shared" si="875"/>
        <v>50.52</v>
      </c>
      <c r="J2190" s="216"/>
      <c r="K2190" s="207">
        <f t="shared" si="869"/>
        <v>610</v>
      </c>
      <c r="L2190" s="214">
        <f t="shared" si="870"/>
        <v>610</v>
      </c>
      <c r="M2190" s="209">
        <v>1</v>
      </c>
      <c r="N2190" s="210">
        <v>60</v>
      </c>
      <c r="O2190" s="211">
        <f t="shared" si="871"/>
        <v>670</v>
      </c>
      <c r="P2190" s="212">
        <f t="shared" si="872"/>
        <v>670</v>
      </c>
      <c r="Q2190" s="180"/>
      <c r="R2190" s="180"/>
      <c r="S2190" s="184">
        <v>16</v>
      </c>
      <c r="T2190" s="184">
        <v>25</v>
      </c>
      <c r="U2190" s="184">
        <f t="shared" si="873"/>
        <v>124</v>
      </c>
      <c r="V2190" s="204">
        <f t="shared" si="874"/>
        <v>165</v>
      </c>
    </row>
    <row r="2191" spans="1:22" ht="12">
      <c r="A2191" s="180" t="str">
        <f t="shared" si="866"/>
        <v>LW2 14080Drewnopodobne</v>
      </c>
      <c r="B2191" s="203" t="s">
        <v>104</v>
      </c>
      <c r="C2191" s="168" t="s">
        <v>432</v>
      </c>
      <c r="D2191" s="204">
        <v>140</v>
      </c>
      <c r="E2191" s="182">
        <v>80</v>
      </c>
      <c r="F2191" s="219" t="s">
        <v>3700</v>
      </c>
      <c r="G2191" s="206" t="str">
        <f t="shared" si="867"/>
        <v>49,11</v>
      </c>
      <c r="H2191" s="206" t="str">
        <f t="shared" si="868"/>
        <v>49,11</v>
      </c>
      <c r="I2191" s="206">
        <f t="shared" si="875"/>
        <v>52.11</v>
      </c>
      <c r="J2191" s="216"/>
      <c r="K2191" s="207">
        <f t="shared" si="869"/>
        <v>661.5</v>
      </c>
      <c r="L2191" s="214">
        <f t="shared" si="870"/>
        <v>662</v>
      </c>
      <c r="M2191" s="209">
        <v>1</v>
      </c>
      <c r="N2191" s="210">
        <v>60</v>
      </c>
      <c r="O2191" s="211">
        <f t="shared" si="871"/>
        <v>722</v>
      </c>
      <c r="P2191" s="212">
        <f t="shared" si="872"/>
        <v>722</v>
      </c>
      <c r="Q2191" s="180"/>
      <c r="R2191" s="180"/>
      <c r="S2191" s="184">
        <v>16</v>
      </c>
      <c r="T2191" s="184">
        <v>25</v>
      </c>
      <c r="U2191" s="184">
        <f t="shared" si="873"/>
        <v>124</v>
      </c>
      <c r="V2191" s="204">
        <f t="shared" si="874"/>
        <v>165</v>
      </c>
    </row>
    <row r="2192" spans="1:22" ht="12">
      <c r="A2192" s="180" t="str">
        <f t="shared" si="866"/>
        <v>LW3 14080Drewnopodobne</v>
      </c>
      <c r="B2192" s="203" t="s">
        <v>106</v>
      </c>
      <c r="C2192" s="168" t="s">
        <v>432</v>
      </c>
      <c r="D2192" s="204">
        <v>140</v>
      </c>
      <c r="E2192" s="182">
        <v>80</v>
      </c>
      <c r="F2192" s="219" t="s">
        <v>3701</v>
      </c>
      <c r="G2192" s="206" t="str">
        <f t="shared" si="867"/>
        <v>51,97</v>
      </c>
      <c r="H2192" s="206" t="str">
        <f t="shared" si="868"/>
        <v>51,97</v>
      </c>
      <c r="I2192" s="206">
        <f t="shared" si="875"/>
        <v>54.97</v>
      </c>
      <c r="J2192" s="216"/>
      <c r="K2192" s="207">
        <f t="shared" si="869"/>
        <v>692</v>
      </c>
      <c r="L2192" s="214">
        <f t="shared" si="870"/>
        <v>692</v>
      </c>
      <c r="M2192" s="209">
        <v>1</v>
      </c>
      <c r="N2192" s="210">
        <v>60</v>
      </c>
      <c r="O2192" s="211">
        <f t="shared" si="871"/>
        <v>752</v>
      </c>
      <c r="P2192" s="212">
        <f t="shared" si="872"/>
        <v>752</v>
      </c>
      <c r="Q2192" s="180"/>
      <c r="R2192" s="180"/>
      <c r="S2192" s="184">
        <v>16</v>
      </c>
      <c r="T2192" s="184">
        <v>25</v>
      </c>
      <c r="U2192" s="184">
        <f t="shared" si="873"/>
        <v>124</v>
      </c>
      <c r="V2192" s="204">
        <f t="shared" si="874"/>
        <v>165</v>
      </c>
    </row>
    <row r="2193" spans="1:22" ht="12">
      <c r="A2193" s="180" t="str">
        <f t="shared" si="866"/>
        <v>LW4 14080Drewnopodobne</v>
      </c>
      <c r="B2193" s="203" t="s">
        <v>107</v>
      </c>
      <c r="C2193" s="168" t="s">
        <v>432</v>
      </c>
      <c r="D2193" s="204">
        <v>140</v>
      </c>
      <c r="E2193" s="182">
        <v>80</v>
      </c>
      <c r="F2193" s="219" t="s">
        <v>74</v>
      </c>
      <c r="G2193" s="206" t="str">
        <f t="shared" si="867"/>
        <v>56,86</v>
      </c>
      <c r="H2193" s="206" t="str">
        <f t="shared" si="868"/>
        <v>56,86</v>
      </c>
      <c r="I2193" s="206">
        <f t="shared" si="875"/>
        <v>59.86</v>
      </c>
      <c r="J2193" s="216"/>
      <c r="K2193" s="207">
        <f t="shared" si="869"/>
        <v>780.5</v>
      </c>
      <c r="L2193" s="214">
        <f t="shared" si="870"/>
        <v>781</v>
      </c>
      <c r="M2193" s="209">
        <v>1</v>
      </c>
      <c r="N2193" s="210">
        <v>60</v>
      </c>
      <c r="O2193" s="211">
        <f t="shared" si="871"/>
        <v>841</v>
      </c>
      <c r="P2193" s="212">
        <f t="shared" si="872"/>
        <v>841</v>
      </c>
      <c r="Q2193" s="180"/>
      <c r="R2193" s="180"/>
      <c r="S2193" s="184">
        <v>16</v>
      </c>
      <c r="T2193" s="184">
        <v>25</v>
      </c>
      <c r="U2193" s="184">
        <f t="shared" si="873"/>
        <v>124</v>
      </c>
      <c r="V2193" s="204">
        <f t="shared" si="874"/>
        <v>165</v>
      </c>
    </row>
    <row r="2194" spans="1:22" ht="12">
      <c r="A2194" s="180" t="str">
        <f t="shared" si="866"/>
        <v>LW5 14080Drewnopodobne</v>
      </c>
      <c r="B2194" s="203" t="s">
        <v>108</v>
      </c>
      <c r="C2194" s="168" t="s">
        <v>432</v>
      </c>
      <c r="D2194" s="204">
        <v>140</v>
      </c>
      <c r="E2194" s="182">
        <v>80</v>
      </c>
      <c r="F2194" s="219" t="s">
        <v>3702</v>
      </c>
      <c r="G2194" s="206" t="str">
        <f t="shared" si="867"/>
        <v>57,13</v>
      </c>
      <c r="H2194" s="206" t="str">
        <f t="shared" si="868"/>
        <v>57,13</v>
      </c>
      <c r="I2194" s="206">
        <f t="shared" si="875"/>
        <v>60.13</v>
      </c>
      <c r="J2194" s="216"/>
      <c r="K2194" s="207">
        <f t="shared" si="869"/>
        <v>809.5</v>
      </c>
      <c r="L2194" s="214">
        <f t="shared" si="870"/>
        <v>810</v>
      </c>
      <c r="M2194" s="209">
        <v>1</v>
      </c>
      <c r="N2194" s="210">
        <v>60</v>
      </c>
      <c r="O2194" s="211">
        <f t="shared" si="871"/>
        <v>870</v>
      </c>
      <c r="P2194" s="212">
        <f t="shared" si="872"/>
        <v>870</v>
      </c>
      <c r="Q2194" s="180"/>
      <c r="R2194" s="180"/>
      <c r="S2194" s="184">
        <v>16</v>
      </c>
      <c r="T2194" s="184">
        <v>25</v>
      </c>
      <c r="U2194" s="184">
        <f t="shared" si="873"/>
        <v>124</v>
      </c>
      <c r="V2194" s="204">
        <f t="shared" si="874"/>
        <v>165</v>
      </c>
    </row>
    <row r="2195" spans="1:22" ht="12">
      <c r="A2195" s="180" t="str">
        <f t="shared" si="866"/>
        <v>LW6 14080Drewnopodobne</v>
      </c>
      <c r="B2195" s="203" t="s">
        <v>109</v>
      </c>
      <c r="C2195" s="168" t="s">
        <v>432</v>
      </c>
      <c r="D2195" s="204">
        <v>140</v>
      </c>
      <c r="E2195" s="182">
        <v>80</v>
      </c>
      <c r="F2195" s="219" t="s">
        <v>3703</v>
      </c>
      <c r="G2195" s="206" t="str">
        <f t="shared" si="867"/>
        <v>60,31</v>
      </c>
      <c r="H2195" s="206" t="str">
        <f t="shared" si="868"/>
        <v>60,31</v>
      </c>
      <c r="I2195" s="206">
        <f t="shared" si="875"/>
        <v>63.31</v>
      </c>
      <c r="J2195" s="216"/>
      <c r="K2195" s="207">
        <f t="shared" si="869"/>
        <v>877.5</v>
      </c>
      <c r="L2195" s="214">
        <f t="shared" si="870"/>
        <v>878</v>
      </c>
      <c r="M2195" s="209">
        <v>1</v>
      </c>
      <c r="N2195" s="210">
        <v>60</v>
      </c>
      <c r="O2195" s="211">
        <f t="shared" si="871"/>
        <v>938</v>
      </c>
      <c r="P2195" s="212">
        <f t="shared" si="872"/>
        <v>938</v>
      </c>
      <c r="Q2195" s="180"/>
      <c r="R2195" s="180"/>
      <c r="S2195" s="184">
        <v>16</v>
      </c>
      <c r="T2195" s="184">
        <v>25</v>
      </c>
      <c r="U2195" s="184">
        <f t="shared" si="873"/>
        <v>124</v>
      </c>
      <c r="V2195" s="204">
        <f t="shared" si="874"/>
        <v>165</v>
      </c>
    </row>
    <row r="2196" spans="1:22" ht="12">
      <c r="A2196" s="180" t="str">
        <f t="shared" si="866"/>
        <v>LW7 14080Drewnopodobne</v>
      </c>
      <c r="B2196" s="203" t="s">
        <v>110</v>
      </c>
      <c r="C2196" s="168" t="s">
        <v>432</v>
      </c>
      <c r="D2196" s="204">
        <v>140</v>
      </c>
      <c r="E2196" s="182">
        <v>80</v>
      </c>
      <c r="F2196" s="219" t="s">
        <v>3704</v>
      </c>
      <c r="G2196" s="206" t="str">
        <f t="shared" si="867"/>
        <v>55,35</v>
      </c>
      <c r="H2196" s="206" t="str">
        <f t="shared" si="868"/>
        <v>55,35</v>
      </c>
      <c r="I2196" s="206">
        <f t="shared" si="875"/>
        <v>58.35</v>
      </c>
      <c r="J2196" s="216"/>
      <c r="K2196" s="207">
        <f t="shared" si="869"/>
        <v>771.5</v>
      </c>
      <c r="L2196" s="214">
        <f t="shared" si="870"/>
        <v>772</v>
      </c>
      <c r="M2196" s="209">
        <v>1</v>
      </c>
      <c r="N2196" s="210">
        <v>60</v>
      </c>
      <c r="O2196" s="211">
        <f t="shared" si="871"/>
        <v>832</v>
      </c>
      <c r="P2196" s="212">
        <f t="shared" si="872"/>
        <v>832</v>
      </c>
      <c r="Q2196" s="180"/>
      <c r="R2196" s="180"/>
      <c r="S2196" s="184">
        <v>16</v>
      </c>
      <c r="T2196" s="184">
        <v>25</v>
      </c>
      <c r="U2196" s="184">
        <f t="shared" si="873"/>
        <v>124</v>
      </c>
      <c r="V2196" s="204">
        <f t="shared" si="874"/>
        <v>165</v>
      </c>
    </row>
    <row r="2197" spans="1:22" ht="12">
      <c r="A2197" s="180" t="str">
        <f t="shared" si="866"/>
        <v>LW8 14080Drewnopodobne</v>
      </c>
      <c r="B2197" s="203" t="s">
        <v>111</v>
      </c>
      <c r="C2197" s="168" t="s">
        <v>432</v>
      </c>
      <c r="D2197" s="204">
        <v>140</v>
      </c>
      <c r="E2197" s="182">
        <v>80</v>
      </c>
      <c r="F2197" s="219" t="s">
        <v>3705</v>
      </c>
      <c r="G2197" s="206" t="str">
        <f t="shared" si="867"/>
        <v>58,54</v>
      </c>
      <c r="H2197" s="206" t="str">
        <f t="shared" si="868"/>
        <v>58,54</v>
      </c>
      <c r="I2197" s="206">
        <f t="shared" si="875"/>
        <v>61.54</v>
      </c>
      <c r="J2197" s="216"/>
      <c r="K2197" s="207">
        <f t="shared" si="869"/>
        <v>840.5</v>
      </c>
      <c r="L2197" s="214">
        <f t="shared" si="870"/>
        <v>841</v>
      </c>
      <c r="M2197" s="209">
        <v>1</v>
      </c>
      <c r="N2197" s="210">
        <v>60</v>
      </c>
      <c r="O2197" s="211">
        <f t="shared" si="871"/>
        <v>901</v>
      </c>
      <c r="P2197" s="212">
        <f t="shared" si="872"/>
        <v>901</v>
      </c>
      <c r="Q2197" s="180"/>
      <c r="R2197" s="180"/>
      <c r="S2197" s="184">
        <v>16</v>
      </c>
      <c r="T2197" s="184">
        <v>25</v>
      </c>
      <c r="U2197" s="184">
        <f t="shared" si="873"/>
        <v>124</v>
      </c>
      <c r="V2197" s="204">
        <f t="shared" si="874"/>
        <v>165</v>
      </c>
    </row>
    <row r="2198" spans="1:22" ht="12">
      <c r="A2198" s="180" t="str">
        <f t="shared" si="866"/>
        <v>LW9 14080Drewnopodobne</v>
      </c>
      <c r="B2198" s="203" t="s">
        <v>112</v>
      </c>
      <c r="C2198" s="168" t="s">
        <v>432</v>
      </c>
      <c r="D2198" s="204">
        <v>140</v>
      </c>
      <c r="E2198" s="182">
        <v>80</v>
      </c>
      <c r="F2198" s="219" t="s">
        <v>3706</v>
      </c>
      <c r="G2198" s="206" t="str">
        <f t="shared" si="867"/>
        <v>56,87</v>
      </c>
      <c r="H2198" s="206" t="str">
        <f t="shared" si="868"/>
        <v>56,87</v>
      </c>
      <c r="I2198" s="206">
        <f t="shared" si="875"/>
        <v>59.87</v>
      </c>
      <c r="J2198" s="216"/>
      <c r="K2198" s="207">
        <f t="shared" si="869"/>
        <v>876</v>
      </c>
      <c r="L2198" s="214">
        <f t="shared" si="870"/>
        <v>876</v>
      </c>
      <c r="M2198" s="209">
        <v>1</v>
      </c>
      <c r="N2198" s="210">
        <v>60</v>
      </c>
      <c r="O2198" s="211">
        <f t="shared" si="871"/>
        <v>936</v>
      </c>
      <c r="P2198" s="212">
        <f t="shared" si="872"/>
        <v>936</v>
      </c>
      <c r="Q2198" s="180"/>
      <c r="R2198" s="180"/>
      <c r="S2198" s="184">
        <v>16</v>
      </c>
      <c r="T2198" s="184">
        <v>25</v>
      </c>
      <c r="U2198" s="184">
        <f t="shared" si="873"/>
        <v>124</v>
      </c>
      <c r="V2198" s="204">
        <f t="shared" si="874"/>
        <v>165</v>
      </c>
    </row>
    <row r="2199" spans="1:22" ht="12">
      <c r="A2199" s="180" t="str">
        <f t="shared" si="866"/>
        <v>LW10 14080Drewnopodobne</v>
      </c>
      <c r="B2199" s="203" t="s">
        <v>94</v>
      </c>
      <c r="C2199" s="168" t="s">
        <v>432</v>
      </c>
      <c r="D2199" s="204">
        <v>140</v>
      </c>
      <c r="E2199" s="182">
        <v>80</v>
      </c>
      <c r="F2199" s="219" t="s">
        <v>78</v>
      </c>
      <c r="G2199" s="206" t="str">
        <f t="shared" si="867"/>
        <v>60,04</v>
      </c>
      <c r="H2199" s="206" t="str">
        <f t="shared" si="868"/>
        <v>60,04</v>
      </c>
      <c r="I2199" s="206">
        <f t="shared" si="875"/>
        <v>63.04</v>
      </c>
      <c r="J2199" s="216"/>
      <c r="K2199" s="207">
        <f t="shared" si="869"/>
        <v>944.5</v>
      </c>
      <c r="L2199" s="214">
        <f t="shared" si="870"/>
        <v>945</v>
      </c>
      <c r="M2199" s="209">
        <v>1</v>
      </c>
      <c r="N2199" s="210">
        <v>60</v>
      </c>
      <c r="O2199" s="211">
        <f t="shared" si="871"/>
        <v>1005</v>
      </c>
      <c r="P2199" s="212">
        <f t="shared" si="872"/>
        <v>1005</v>
      </c>
      <c r="Q2199" s="180"/>
      <c r="R2199" s="180"/>
      <c r="S2199" s="184">
        <v>16</v>
      </c>
      <c r="T2199" s="184">
        <v>25</v>
      </c>
      <c r="U2199" s="184">
        <f t="shared" si="873"/>
        <v>124</v>
      </c>
      <c r="V2199" s="204">
        <f t="shared" si="874"/>
        <v>165</v>
      </c>
    </row>
    <row r="2200" spans="1:22" ht="12">
      <c r="A2200" s="180" t="str">
        <f t="shared" si="866"/>
        <v>LW11 14080Drewnopodobne</v>
      </c>
      <c r="B2200" s="203" t="s">
        <v>95</v>
      </c>
      <c r="C2200" s="168" t="s">
        <v>432</v>
      </c>
      <c r="D2200" s="204">
        <v>140</v>
      </c>
      <c r="E2200" s="182">
        <v>80</v>
      </c>
      <c r="F2200" s="219" t="s">
        <v>3707</v>
      </c>
      <c r="G2200" s="206" t="str">
        <f t="shared" si="867"/>
        <v>63,11</v>
      </c>
      <c r="H2200" s="206" t="str">
        <f t="shared" si="868"/>
        <v>63,11</v>
      </c>
      <c r="I2200" s="206">
        <f t="shared" si="875"/>
        <v>66.11</v>
      </c>
      <c r="J2200" s="216"/>
      <c r="K2200" s="207">
        <f t="shared" si="869"/>
        <v>836.5</v>
      </c>
      <c r="L2200" s="214">
        <f t="shared" si="870"/>
        <v>837</v>
      </c>
      <c r="M2200" s="209">
        <v>1</v>
      </c>
      <c r="N2200" s="210">
        <v>60</v>
      </c>
      <c r="O2200" s="211">
        <f t="shared" si="871"/>
        <v>897</v>
      </c>
      <c r="P2200" s="212">
        <f t="shared" si="872"/>
        <v>897</v>
      </c>
      <c r="Q2200" s="180"/>
      <c r="R2200" s="180"/>
      <c r="S2200" s="184">
        <v>16</v>
      </c>
      <c r="T2200" s="184">
        <v>25</v>
      </c>
      <c r="U2200" s="184">
        <f t="shared" si="873"/>
        <v>124</v>
      </c>
      <c r="V2200" s="204">
        <f t="shared" si="874"/>
        <v>165</v>
      </c>
    </row>
    <row r="2201" spans="1:22" ht="12">
      <c r="A2201" s="180" t="str">
        <f t="shared" si="866"/>
        <v>LW12 14080Drewnopodobne</v>
      </c>
      <c r="B2201" s="203" t="s">
        <v>96</v>
      </c>
      <c r="C2201" s="168" t="s">
        <v>432</v>
      </c>
      <c r="D2201" s="204">
        <v>140</v>
      </c>
      <c r="E2201" s="182">
        <v>80</v>
      </c>
      <c r="F2201" s="219" t="s">
        <v>3708</v>
      </c>
      <c r="G2201" s="206" t="str">
        <f t="shared" si="867"/>
        <v>66,29</v>
      </c>
      <c r="H2201" s="206" t="str">
        <f t="shared" si="868"/>
        <v>66,29</v>
      </c>
      <c r="I2201" s="206">
        <f t="shared" si="875"/>
        <v>69.290000000000006</v>
      </c>
      <c r="J2201" s="216"/>
      <c r="K2201" s="207">
        <f t="shared" si="869"/>
        <v>943</v>
      </c>
      <c r="L2201" s="214">
        <f t="shared" si="870"/>
        <v>943</v>
      </c>
      <c r="M2201" s="209">
        <v>1</v>
      </c>
      <c r="N2201" s="210">
        <v>60</v>
      </c>
      <c r="O2201" s="211">
        <f t="shared" si="871"/>
        <v>1003</v>
      </c>
      <c r="P2201" s="212">
        <f t="shared" si="872"/>
        <v>1003</v>
      </c>
      <c r="Q2201" s="180"/>
      <c r="R2201" s="180"/>
      <c r="S2201" s="184">
        <v>16</v>
      </c>
      <c r="T2201" s="184">
        <v>25</v>
      </c>
      <c r="U2201" s="184">
        <f t="shared" si="873"/>
        <v>124</v>
      </c>
      <c r="V2201" s="204">
        <f t="shared" si="874"/>
        <v>165</v>
      </c>
    </row>
    <row r="2202" spans="1:22" ht="12">
      <c r="A2202" s="180" t="str">
        <f t="shared" si="866"/>
        <v>LW13 14080Drewnopodobne</v>
      </c>
      <c r="B2202" s="203" t="s">
        <v>97</v>
      </c>
      <c r="C2202" s="168" t="s">
        <v>432</v>
      </c>
      <c r="D2202" s="204">
        <v>140</v>
      </c>
      <c r="E2202" s="182">
        <v>80</v>
      </c>
      <c r="F2202" s="219" t="s">
        <v>3709</v>
      </c>
      <c r="G2202" s="206" t="str">
        <f t="shared" si="867"/>
        <v>63,89</v>
      </c>
      <c r="H2202" s="206" t="str">
        <f t="shared" si="868"/>
        <v>63,89</v>
      </c>
      <c r="I2202" s="206">
        <f t="shared" si="875"/>
        <v>66.89</v>
      </c>
      <c r="J2202" s="216"/>
      <c r="K2202" s="207">
        <f t="shared" si="869"/>
        <v>934</v>
      </c>
      <c r="L2202" s="214">
        <f t="shared" si="870"/>
        <v>934</v>
      </c>
      <c r="M2202" s="209">
        <v>1</v>
      </c>
      <c r="N2202" s="210">
        <v>60</v>
      </c>
      <c r="O2202" s="211">
        <f t="shared" si="871"/>
        <v>994</v>
      </c>
      <c r="P2202" s="212">
        <f t="shared" si="872"/>
        <v>994</v>
      </c>
      <c r="Q2202" s="180"/>
      <c r="R2202" s="180"/>
      <c r="S2202" s="184">
        <v>16</v>
      </c>
      <c r="T2202" s="184">
        <v>25</v>
      </c>
      <c r="U2202" s="184">
        <f t="shared" si="873"/>
        <v>124</v>
      </c>
      <c r="V2202" s="204">
        <f t="shared" si="874"/>
        <v>165</v>
      </c>
    </row>
    <row r="2203" spans="1:22" ht="12">
      <c r="A2203" s="180" t="str">
        <f t="shared" si="866"/>
        <v>LW14 14080Drewnopodobne</v>
      </c>
      <c r="B2203" s="203" t="s">
        <v>98</v>
      </c>
      <c r="C2203" s="168" t="s">
        <v>432</v>
      </c>
      <c r="D2203" s="204">
        <v>140</v>
      </c>
      <c r="E2203" s="182">
        <v>80</v>
      </c>
      <c r="F2203" s="219" t="s">
        <v>3710</v>
      </c>
      <c r="G2203" s="206" t="str">
        <f t="shared" si="867"/>
        <v>67,07</v>
      </c>
      <c r="H2203" s="206" t="str">
        <f t="shared" si="868"/>
        <v>67,07</v>
      </c>
      <c r="I2203" s="206">
        <f t="shared" si="875"/>
        <v>70.069999999999993</v>
      </c>
      <c r="J2203" s="216"/>
      <c r="K2203" s="207">
        <f t="shared" si="869"/>
        <v>1025</v>
      </c>
      <c r="L2203" s="214">
        <f t="shared" si="870"/>
        <v>1025</v>
      </c>
      <c r="M2203" s="209">
        <v>1</v>
      </c>
      <c r="N2203" s="210">
        <v>60</v>
      </c>
      <c r="O2203" s="211">
        <f t="shared" si="871"/>
        <v>1085</v>
      </c>
      <c r="P2203" s="212">
        <f t="shared" si="872"/>
        <v>1085</v>
      </c>
      <c r="Q2203" s="180"/>
      <c r="R2203" s="180"/>
      <c r="S2203" s="184">
        <v>16</v>
      </c>
      <c r="T2203" s="184">
        <v>25</v>
      </c>
      <c r="U2203" s="184">
        <f t="shared" si="873"/>
        <v>124</v>
      </c>
      <c r="V2203" s="204">
        <f t="shared" si="874"/>
        <v>165</v>
      </c>
    </row>
    <row r="2204" spans="1:22" ht="12">
      <c r="A2204" s="180" t="str">
        <f t="shared" si="866"/>
        <v>LW15 14080Drewnopodobne</v>
      </c>
      <c r="B2204" s="203" t="s">
        <v>99</v>
      </c>
      <c r="C2204" s="168" t="s">
        <v>432</v>
      </c>
      <c r="D2204" s="204">
        <v>140</v>
      </c>
      <c r="E2204" s="182">
        <v>80</v>
      </c>
      <c r="F2204" s="219" t="s">
        <v>3711</v>
      </c>
      <c r="G2204" s="206" t="str">
        <f t="shared" si="867"/>
        <v>62,35</v>
      </c>
      <c r="H2204" s="206" t="str">
        <f t="shared" si="868"/>
        <v>62,35</v>
      </c>
      <c r="I2204" s="206">
        <f t="shared" si="875"/>
        <v>65.349999999999994</v>
      </c>
      <c r="J2204" s="216"/>
      <c r="K2204" s="207">
        <f t="shared" si="869"/>
        <v>799</v>
      </c>
      <c r="L2204" s="214">
        <f t="shared" si="870"/>
        <v>799</v>
      </c>
      <c r="M2204" s="209">
        <v>1</v>
      </c>
      <c r="N2204" s="210">
        <v>60</v>
      </c>
      <c r="O2204" s="211">
        <f t="shared" si="871"/>
        <v>859</v>
      </c>
      <c r="P2204" s="212">
        <f t="shared" si="872"/>
        <v>859</v>
      </c>
      <c r="Q2204" s="180"/>
      <c r="R2204" s="180"/>
      <c r="S2204" s="184">
        <v>16</v>
      </c>
      <c r="T2204" s="184">
        <v>25</v>
      </c>
      <c r="U2204" s="184">
        <f t="shared" si="873"/>
        <v>124</v>
      </c>
      <c r="V2204" s="204">
        <f t="shared" si="874"/>
        <v>165</v>
      </c>
    </row>
    <row r="2205" spans="1:22" ht="12">
      <c r="A2205" s="180" t="str">
        <f t="shared" si="866"/>
        <v>LW16 14080Drewnopodobne</v>
      </c>
      <c r="B2205" s="203" t="s">
        <v>100</v>
      </c>
      <c r="C2205" s="168" t="s">
        <v>432</v>
      </c>
      <c r="D2205" s="204">
        <v>140</v>
      </c>
      <c r="E2205" s="182">
        <v>80</v>
      </c>
      <c r="F2205" s="219" t="s">
        <v>3712</v>
      </c>
      <c r="G2205" s="206" t="str">
        <f t="shared" si="867"/>
        <v>65,56</v>
      </c>
      <c r="H2205" s="206" t="str">
        <f t="shared" si="868"/>
        <v>65,56</v>
      </c>
      <c r="I2205" s="206">
        <f t="shared" si="875"/>
        <v>68.56</v>
      </c>
      <c r="J2205" s="216"/>
      <c r="K2205" s="207">
        <f t="shared" si="869"/>
        <v>936</v>
      </c>
      <c r="L2205" s="214">
        <f t="shared" si="870"/>
        <v>936</v>
      </c>
      <c r="M2205" s="209">
        <v>1</v>
      </c>
      <c r="N2205" s="210">
        <v>60</v>
      </c>
      <c r="O2205" s="211">
        <f t="shared" si="871"/>
        <v>996</v>
      </c>
      <c r="P2205" s="212">
        <f t="shared" si="872"/>
        <v>996</v>
      </c>
      <c r="Q2205" s="180"/>
      <c r="R2205" s="180"/>
      <c r="S2205" s="184">
        <v>16</v>
      </c>
      <c r="T2205" s="184">
        <v>25</v>
      </c>
      <c r="U2205" s="184">
        <f t="shared" si="873"/>
        <v>124</v>
      </c>
      <c r="V2205" s="204">
        <f t="shared" si="874"/>
        <v>165</v>
      </c>
    </row>
    <row r="2206" spans="1:22" ht="12">
      <c r="A2206" s="180" t="str">
        <f t="shared" si="866"/>
        <v>LW17 14080Drewnopodobne</v>
      </c>
      <c r="B2206" s="203" t="s">
        <v>101</v>
      </c>
      <c r="C2206" s="168" t="s">
        <v>432</v>
      </c>
      <c r="D2206" s="204">
        <v>140</v>
      </c>
      <c r="E2206" s="182">
        <v>80</v>
      </c>
      <c r="F2206" s="219" t="s">
        <v>3713</v>
      </c>
      <c r="G2206" s="206" t="str">
        <f t="shared" si="867"/>
        <v>63,71</v>
      </c>
      <c r="H2206" s="206" t="str">
        <f t="shared" si="868"/>
        <v>63,71</v>
      </c>
      <c r="I2206" s="206">
        <f t="shared" si="875"/>
        <v>66.710000000000008</v>
      </c>
      <c r="J2206" s="216"/>
      <c r="K2206" s="207">
        <f t="shared" si="869"/>
        <v>1001.5</v>
      </c>
      <c r="L2206" s="214">
        <f t="shared" si="870"/>
        <v>1002</v>
      </c>
      <c r="M2206" s="209">
        <v>1</v>
      </c>
      <c r="N2206" s="210">
        <v>60</v>
      </c>
      <c r="O2206" s="211">
        <f t="shared" si="871"/>
        <v>1062</v>
      </c>
      <c r="P2206" s="212">
        <f t="shared" si="872"/>
        <v>1062</v>
      </c>
      <c r="Q2206" s="180"/>
      <c r="R2206" s="180"/>
      <c r="S2206" s="184">
        <v>16</v>
      </c>
      <c r="T2206" s="184">
        <v>25</v>
      </c>
      <c r="U2206" s="184">
        <f t="shared" si="873"/>
        <v>124</v>
      </c>
      <c r="V2206" s="204">
        <f t="shared" si="874"/>
        <v>165</v>
      </c>
    </row>
    <row r="2207" spans="1:22" ht="12">
      <c r="A2207" s="180" t="str">
        <f t="shared" si="866"/>
        <v>LW18 14080Drewnopodobne</v>
      </c>
      <c r="B2207" s="203" t="s">
        <v>102</v>
      </c>
      <c r="C2207" s="168" t="s">
        <v>432</v>
      </c>
      <c r="D2207" s="204">
        <v>140</v>
      </c>
      <c r="E2207" s="182">
        <v>80</v>
      </c>
      <c r="F2207" s="219" t="s">
        <v>3714</v>
      </c>
      <c r="G2207" s="206" t="str">
        <f t="shared" si="867"/>
        <v>66,89</v>
      </c>
      <c r="H2207" s="206" t="str">
        <f t="shared" si="868"/>
        <v>66,89</v>
      </c>
      <c r="I2207" s="206">
        <f t="shared" si="875"/>
        <v>69.89</v>
      </c>
      <c r="J2207" s="216"/>
      <c r="K2207" s="207">
        <f t="shared" si="869"/>
        <v>1057.5</v>
      </c>
      <c r="L2207" s="214">
        <f t="shared" si="870"/>
        <v>1058</v>
      </c>
      <c r="M2207" s="209">
        <v>1</v>
      </c>
      <c r="N2207" s="210">
        <v>60</v>
      </c>
      <c r="O2207" s="211">
        <f t="shared" si="871"/>
        <v>1118</v>
      </c>
      <c r="P2207" s="212">
        <f t="shared" si="872"/>
        <v>1118</v>
      </c>
      <c r="Q2207" s="180"/>
      <c r="R2207" s="180"/>
      <c r="S2207" s="184">
        <v>16</v>
      </c>
      <c r="T2207" s="184">
        <v>25</v>
      </c>
      <c r="U2207" s="184">
        <f t="shared" si="873"/>
        <v>124</v>
      </c>
      <c r="V2207" s="204">
        <f t="shared" si="874"/>
        <v>165</v>
      </c>
    </row>
    <row r="2208" spans="1:22" ht="12">
      <c r="A2208" s="180" t="str">
        <f t="shared" si="866"/>
        <v>LW19 14080Drewnopodobne</v>
      </c>
      <c r="B2208" s="203" t="s">
        <v>103</v>
      </c>
      <c r="C2208" s="168" t="s">
        <v>432</v>
      </c>
      <c r="D2208" s="204">
        <v>140</v>
      </c>
      <c r="E2208" s="182">
        <v>80</v>
      </c>
      <c r="F2208" s="219" t="s">
        <v>3715</v>
      </c>
      <c r="G2208" s="206" t="str">
        <f t="shared" si="867"/>
        <v>62,21</v>
      </c>
      <c r="H2208" s="206" t="str">
        <f t="shared" si="868"/>
        <v>62,21</v>
      </c>
      <c r="I2208" s="206">
        <f t="shared" si="875"/>
        <v>65.210000000000008</v>
      </c>
      <c r="J2208" s="216"/>
      <c r="K2208" s="207">
        <f t="shared" si="869"/>
        <v>875</v>
      </c>
      <c r="L2208" s="214">
        <f t="shared" si="870"/>
        <v>875</v>
      </c>
      <c r="M2208" s="209">
        <v>1</v>
      </c>
      <c r="N2208" s="210">
        <v>60</v>
      </c>
      <c r="O2208" s="211">
        <f t="shared" si="871"/>
        <v>935</v>
      </c>
      <c r="P2208" s="212">
        <f t="shared" si="872"/>
        <v>935</v>
      </c>
      <c r="Q2208" s="180"/>
      <c r="R2208" s="180"/>
      <c r="S2208" s="184">
        <v>16</v>
      </c>
      <c r="T2208" s="184">
        <v>25</v>
      </c>
      <c r="U2208" s="184">
        <f t="shared" si="873"/>
        <v>124</v>
      </c>
      <c r="V2208" s="204">
        <f t="shared" si="874"/>
        <v>165</v>
      </c>
    </row>
    <row r="2209" spans="1:22" ht="12">
      <c r="A2209" s="180" t="str">
        <f t="shared" si="866"/>
        <v>LW20 14080Drewnopodobne</v>
      </c>
      <c r="B2209" s="203" t="s">
        <v>105</v>
      </c>
      <c r="C2209" s="168" t="s">
        <v>432</v>
      </c>
      <c r="D2209" s="204">
        <v>140</v>
      </c>
      <c r="E2209" s="182">
        <v>80</v>
      </c>
      <c r="F2209" s="219" t="s">
        <v>3716</v>
      </c>
      <c r="G2209" s="206" t="str">
        <f t="shared" si="867"/>
        <v>65,42</v>
      </c>
      <c r="H2209" s="206" t="str">
        <f t="shared" si="868"/>
        <v>65,42</v>
      </c>
      <c r="I2209" s="206">
        <f t="shared" si="875"/>
        <v>68.42</v>
      </c>
      <c r="J2209" s="216"/>
      <c r="K2209" s="207">
        <f t="shared" si="869"/>
        <v>966</v>
      </c>
      <c r="L2209" s="214">
        <f t="shared" si="870"/>
        <v>966</v>
      </c>
      <c r="M2209" s="209">
        <v>1</v>
      </c>
      <c r="N2209" s="210">
        <v>60</v>
      </c>
      <c r="O2209" s="211">
        <f t="shared" si="871"/>
        <v>1026</v>
      </c>
      <c r="P2209" s="212">
        <f t="shared" si="872"/>
        <v>1026</v>
      </c>
      <c r="Q2209" s="180"/>
      <c r="R2209" s="180"/>
      <c r="S2209" s="184">
        <v>16</v>
      </c>
      <c r="T2209" s="184">
        <v>25</v>
      </c>
      <c r="U2209" s="184">
        <f t="shared" si="873"/>
        <v>124</v>
      </c>
      <c r="V2209" s="204">
        <f t="shared" si="874"/>
        <v>165</v>
      </c>
    </row>
    <row r="2210" spans="1:22" ht="12">
      <c r="A2210" s="180" t="str">
        <f t="shared" si="866"/>
        <v>LW2514080Drewnopodobne</v>
      </c>
      <c r="B2210" s="217" t="s">
        <v>559</v>
      </c>
      <c r="C2210" s="168" t="s">
        <v>432</v>
      </c>
      <c r="D2210" s="204">
        <v>140</v>
      </c>
      <c r="E2210" s="182">
        <v>80</v>
      </c>
      <c r="F2210" s="219" t="s">
        <v>3429</v>
      </c>
      <c r="G2210" s="206" t="str">
        <f t="shared" si="867"/>
        <v>51,37</v>
      </c>
      <c r="H2210" s="206" t="str">
        <f t="shared" si="868"/>
        <v>51,37</v>
      </c>
      <c r="I2210" s="206">
        <f t="shared" si="875"/>
        <v>54.37</v>
      </c>
      <c r="J2210" s="216"/>
      <c r="K2210" s="207">
        <f t="shared" si="869"/>
        <v>770.5</v>
      </c>
      <c r="L2210" s="214">
        <f t="shared" si="870"/>
        <v>771</v>
      </c>
      <c r="M2210" s="209">
        <v>1</v>
      </c>
      <c r="N2210" s="210">
        <v>60</v>
      </c>
      <c r="O2210" s="211">
        <f t="shared" si="871"/>
        <v>831</v>
      </c>
      <c r="P2210" s="212">
        <f t="shared" si="872"/>
        <v>831</v>
      </c>
      <c r="Q2210" s="180"/>
      <c r="R2210" s="180"/>
      <c r="S2210" s="184">
        <v>16</v>
      </c>
      <c r="T2210" s="184">
        <v>25</v>
      </c>
      <c r="U2210" s="184">
        <f t="shared" si="873"/>
        <v>124</v>
      </c>
      <c r="V2210" s="204">
        <f t="shared" si="874"/>
        <v>165</v>
      </c>
    </row>
    <row r="2211" spans="1:22" ht="12">
      <c r="A2211" s="180" t="str">
        <f t="shared" si="866"/>
        <v>LW2614080Drewnopodobne</v>
      </c>
      <c r="B2211" s="217" t="s">
        <v>560</v>
      </c>
      <c r="C2211" s="168" t="s">
        <v>432</v>
      </c>
      <c r="D2211" s="204">
        <v>140</v>
      </c>
      <c r="E2211" s="182">
        <v>80</v>
      </c>
      <c r="F2211" s="219" t="s">
        <v>3717</v>
      </c>
      <c r="G2211" s="206" t="str">
        <f t="shared" si="867"/>
        <v>54,55</v>
      </c>
      <c r="H2211" s="206" t="str">
        <f t="shared" si="868"/>
        <v>54,55</v>
      </c>
      <c r="I2211" s="206">
        <f t="shared" si="875"/>
        <v>57.55</v>
      </c>
      <c r="J2211" s="216"/>
      <c r="K2211" s="207">
        <f t="shared" si="869"/>
        <v>897</v>
      </c>
      <c r="L2211" s="214">
        <f t="shared" si="870"/>
        <v>897</v>
      </c>
      <c r="M2211" s="209">
        <v>1</v>
      </c>
      <c r="N2211" s="210">
        <v>60</v>
      </c>
      <c r="O2211" s="211">
        <f t="shared" si="871"/>
        <v>957</v>
      </c>
      <c r="P2211" s="212">
        <f t="shared" si="872"/>
        <v>957</v>
      </c>
      <c r="Q2211" s="180"/>
      <c r="R2211" s="180"/>
      <c r="S2211" s="184">
        <v>16</v>
      </c>
      <c r="T2211" s="184">
        <v>25</v>
      </c>
      <c r="U2211" s="184">
        <f t="shared" si="873"/>
        <v>124</v>
      </c>
      <c r="V2211" s="204">
        <f t="shared" si="874"/>
        <v>165</v>
      </c>
    </row>
    <row r="2212" spans="1:22" ht="12">
      <c r="A2212" s="180" t="str">
        <f t="shared" si="866"/>
        <v>LW2714080Drewnopodobne</v>
      </c>
      <c r="B2212" s="217" t="s">
        <v>1738</v>
      </c>
      <c r="C2212" s="168" t="s">
        <v>432</v>
      </c>
      <c r="D2212" s="204">
        <v>140</v>
      </c>
      <c r="E2212" s="182">
        <v>80</v>
      </c>
      <c r="F2212" s="219" t="s">
        <v>3718</v>
      </c>
      <c r="G2212" s="206" t="str">
        <f t="shared" si="867"/>
        <v>55,12</v>
      </c>
      <c r="H2212" s="206" t="str">
        <f t="shared" si="868"/>
        <v>55,12</v>
      </c>
      <c r="I2212" s="206">
        <f t="shared" si="875"/>
        <v>58.12</v>
      </c>
      <c r="J2212" s="216"/>
      <c r="K2212" s="207">
        <f t="shared" si="869"/>
        <v>864</v>
      </c>
      <c r="L2212" s="214">
        <f t="shared" si="870"/>
        <v>864</v>
      </c>
      <c r="M2212" s="209">
        <v>1</v>
      </c>
      <c r="N2212" s="210">
        <v>60</v>
      </c>
      <c r="O2212" s="211">
        <f t="shared" si="871"/>
        <v>924</v>
      </c>
      <c r="P2212" s="212">
        <f t="shared" si="872"/>
        <v>924</v>
      </c>
      <c r="Q2212" s="180"/>
      <c r="R2212" s="180"/>
      <c r="S2212" s="184">
        <v>16</v>
      </c>
      <c r="T2212" s="184">
        <v>25</v>
      </c>
      <c r="U2212" s="184">
        <f t="shared" si="873"/>
        <v>124</v>
      </c>
      <c r="V2212" s="204">
        <f t="shared" si="874"/>
        <v>165</v>
      </c>
    </row>
    <row r="2213" spans="1:22" ht="12">
      <c r="A2213" s="180" t="str">
        <f t="shared" si="866"/>
        <v>LW2814080Drewnopodobne</v>
      </c>
      <c r="B2213" s="217" t="s">
        <v>1739</v>
      </c>
      <c r="C2213" s="168" t="s">
        <v>432</v>
      </c>
      <c r="D2213" s="204">
        <v>140</v>
      </c>
      <c r="E2213" s="182">
        <v>80</v>
      </c>
      <c r="F2213" s="219" t="s">
        <v>55</v>
      </c>
      <c r="G2213" s="206" t="str">
        <f t="shared" si="867"/>
        <v>58,45</v>
      </c>
      <c r="H2213" s="206" t="str">
        <f t="shared" si="868"/>
        <v>58,45</v>
      </c>
      <c r="I2213" s="206">
        <f t="shared" si="875"/>
        <v>61.45</v>
      </c>
      <c r="J2213" s="216"/>
      <c r="K2213" s="207">
        <f t="shared" si="869"/>
        <v>1011</v>
      </c>
      <c r="L2213" s="214">
        <f t="shared" si="870"/>
        <v>1011</v>
      </c>
      <c r="M2213" s="209">
        <v>1</v>
      </c>
      <c r="N2213" s="210">
        <v>60</v>
      </c>
      <c r="O2213" s="211">
        <f t="shared" si="871"/>
        <v>1071</v>
      </c>
      <c r="P2213" s="212">
        <f t="shared" si="872"/>
        <v>1071</v>
      </c>
      <c r="Q2213" s="180"/>
      <c r="R2213" s="180"/>
      <c r="S2213" s="184">
        <v>16</v>
      </c>
      <c r="T2213" s="184">
        <v>25</v>
      </c>
      <c r="U2213" s="184">
        <f t="shared" si="873"/>
        <v>124</v>
      </c>
      <c r="V2213" s="204">
        <f t="shared" si="874"/>
        <v>165</v>
      </c>
    </row>
    <row r="2214" spans="1:22" ht="12">
      <c r="A2214" s="180" t="str">
        <f t="shared" si="866"/>
        <v>LW2914080Drewnopodobne</v>
      </c>
      <c r="B2214" s="217" t="s">
        <v>1740</v>
      </c>
      <c r="C2214" s="168" t="s">
        <v>432</v>
      </c>
      <c r="D2214" s="204">
        <v>140</v>
      </c>
      <c r="E2214" s="182">
        <v>80</v>
      </c>
      <c r="F2214" s="219" t="s">
        <v>3061</v>
      </c>
      <c r="G2214" s="206" t="str">
        <f t="shared" si="867"/>
        <v>61,68</v>
      </c>
      <c r="H2214" s="206" t="str">
        <f t="shared" si="868"/>
        <v>61,68</v>
      </c>
      <c r="I2214" s="206">
        <f t="shared" si="875"/>
        <v>64.680000000000007</v>
      </c>
      <c r="J2214" s="216"/>
      <c r="K2214" s="207">
        <f t="shared" si="869"/>
        <v>949</v>
      </c>
      <c r="L2214" s="214">
        <f t="shared" si="870"/>
        <v>949</v>
      </c>
      <c r="M2214" s="209">
        <v>1</v>
      </c>
      <c r="N2214" s="210">
        <v>60</v>
      </c>
      <c r="O2214" s="211">
        <f t="shared" si="871"/>
        <v>1009</v>
      </c>
      <c r="P2214" s="212">
        <f t="shared" si="872"/>
        <v>1009</v>
      </c>
      <c r="Q2214" s="180"/>
      <c r="R2214" s="180"/>
      <c r="S2214" s="184">
        <v>16</v>
      </c>
      <c r="T2214" s="184">
        <v>25</v>
      </c>
      <c r="U2214" s="184">
        <f t="shared" si="873"/>
        <v>124</v>
      </c>
      <c r="V2214" s="204">
        <f t="shared" si="874"/>
        <v>165</v>
      </c>
    </row>
    <row r="2215" spans="1:22" ht="12">
      <c r="A2215" s="180" t="str">
        <f t="shared" si="866"/>
        <v>LW3014080Drewnopodobne</v>
      </c>
      <c r="B2215" s="217" t="s">
        <v>1742</v>
      </c>
      <c r="C2215" s="168" t="s">
        <v>432</v>
      </c>
      <c r="D2215" s="204">
        <v>140</v>
      </c>
      <c r="E2215" s="182">
        <v>80</v>
      </c>
      <c r="F2215" s="219" t="s">
        <v>67</v>
      </c>
      <c r="G2215" s="206" t="str">
        <f t="shared" si="867"/>
        <v>65,01</v>
      </c>
      <c r="H2215" s="206" t="str">
        <f t="shared" si="868"/>
        <v>65,01</v>
      </c>
      <c r="I2215" s="206">
        <f t="shared" si="875"/>
        <v>68.010000000000005</v>
      </c>
      <c r="J2215" s="216"/>
      <c r="K2215" s="207">
        <f t="shared" si="869"/>
        <v>1138</v>
      </c>
      <c r="L2215" s="214">
        <f t="shared" si="870"/>
        <v>1138</v>
      </c>
      <c r="M2215" s="209">
        <v>1</v>
      </c>
      <c r="N2215" s="210">
        <v>60</v>
      </c>
      <c r="O2215" s="211">
        <f t="shared" si="871"/>
        <v>1198</v>
      </c>
      <c r="P2215" s="212">
        <f t="shared" si="872"/>
        <v>1198</v>
      </c>
      <c r="Q2215" s="180"/>
      <c r="R2215" s="180"/>
      <c r="S2215" s="184">
        <v>16</v>
      </c>
      <c r="T2215" s="184">
        <v>25</v>
      </c>
      <c r="U2215" s="184">
        <f t="shared" si="873"/>
        <v>124</v>
      </c>
      <c r="V2215" s="204">
        <f t="shared" si="874"/>
        <v>165</v>
      </c>
    </row>
    <row r="2216" spans="1:22" ht="13.5" customHeight="1">
      <c r="A2216" s="180" t="str">
        <f t="shared" si="866"/>
        <v>LW3114080Drewnopodobne</v>
      </c>
      <c r="B2216" s="217" t="s">
        <v>1743</v>
      </c>
      <c r="C2216" s="168" t="s">
        <v>432</v>
      </c>
      <c r="D2216" s="204">
        <v>140</v>
      </c>
      <c r="E2216" s="182">
        <v>80</v>
      </c>
      <c r="F2216" s="219" t="s">
        <v>3719</v>
      </c>
      <c r="G2216" s="206" t="str">
        <f t="shared" si="867"/>
        <v>66,33</v>
      </c>
      <c r="H2216" s="206" t="str">
        <f t="shared" si="868"/>
        <v>66,33</v>
      </c>
      <c r="I2216" s="206">
        <f t="shared" si="875"/>
        <v>69.33</v>
      </c>
      <c r="J2216" s="182"/>
      <c r="K2216" s="207">
        <f t="shared" si="869"/>
        <v>1100</v>
      </c>
      <c r="L2216" s="214">
        <f t="shared" si="870"/>
        <v>1100</v>
      </c>
      <c r="M2216" s="209">
        <v>1</v>
      </c>
      <c r="N2216" s="210">
        <v>60</v>
      </c>
      <c r="O2216" s="211">
        <f t="shared" si="871"/>
        <v>1160</v>
      </c>
      <c r="P2216" s="212">
        <f t="shared" si="872"/>
        <v>1160</v>
      </c>
      <c r="Q2216" s="180"/>
      <c r="R2216" s="180"/>
      <c r="S2216" s="184">
        <v>16</v>
      </c>
      <c r="T2216" s="184">
        <v>25</v>
      </c>
      <c r="U2216" s="184">
        <f t="shared" si="873"/>
        <v>124</v>
      </c>
      <c r="V2216" s="204">
        <f t="shared" si="874"/>
        <v>165</v>
      </c>
    </row>
    <row r="2217" spans="1:22" ht="12">
      <c r="A2217" s="180" t="str">
        <f t="shared" si="866"/>
        <v>LW3214080Drewnopodobne</v>
      </c>
      <c r="B2217" s="217" t="s">
        <v>1744</v>
      </c>
      <c r="C2217" s="168" t="s">
        <v>432</v>
      </c>
      <c r="D2217" s="204">
        <v>140</v>
      </c>
      <c r="E2217" s="182">
        <v>80</v>
      </c>
      <c r="F2217" s="219" t="s">
        <v>3720</v>
      </c>
      <c r="G2217" s="206" t="str">
        <f t="shared" si="867"/>
        <v>69,66</v>
      </c>
      <c r="H2217" s="206" t="str">
        <f t="shared" si="868"/>
        <v>69,66</v>
      </c>
      <c r="I2217" s="206">
        <f t="shared" si="875"/>
        <v>72.66</v>
      </c>
      <c r="J2217" s="216"/>
      <c r="K2217" s="207">
        <f t="shared" si="869"/>
        <v>1250.5</v>
      </c>
      <c r="L2217" s="214">
        <f t="shared" si="870"/>
        <v>1251</v>
      </c>
      <c r="M2217" s="209">
        <v>1</v>
      </c>
      <c r="N2217" s="210">
        <v>60</v>
      </c>
      <c r="O2217" s="211">
        <f t="shared" si="871"/>
        <v>1311</v>
      </c>
      <c r="P2217" s="212">
        <f t="shared" si="872"/>
        <v>1311</v>
      </c>
      <c r="Q2217" s="180"/>
      <c r="R2217" s="180"/>
      <c r="S2217" s="184">
        <v>16</v>
      </c>
      <c r="T2217" s="184">
        <v>25</v>
      </c>
      <c r="U2217" s="184">
        <f t="shared" si="873"/>
        <v>124</v>
      </c>
      <c r="V2217" s="204">
        <f t="shared" si="874"/>
        <v>165</v>
      </c>
    </row>
    <row r="2218" spans="1:22" ht="12">
      <c r="A2218" s="180" t="str">
        <f t="shared" si="866"/>
        <v>LW3314080Drewnopodobne</v>
      </c>
      <c r="B2218" s="217" t="s">
        <v>1745</v>
      </c>
      <c r="C2218" s="168" t="s">
        <v>432</v>
      </c>
      <c r="D2218" s="204">
        <v>140</v>
      </c>
      <c r="E2218" s="182">
        <v>80</v>
      </c>
      <c r="F2218" s="219" t="s">
        <v>3721</v>
      </c>
      <c r="G2218" s="206" t="str">
        <f t="shared" si="867"/>
        <v>71,61</v>
      </c>
      <c r="H2218" s="206" t="str">
        <f t="shared" si="868"/>
        <v>71,61</v>
      </c>
      <c r="I2218" s="206">
        <f t="shared" si="875"/>
        <v>74.61</v>
      </c>
      <c r="J2218" s="216"/>
      <c r="K2218" s="207">
        <f t="shared" si="869"/>
        <v>1089.5</v>
      </c>
      <c r="L2218" s="214">
        <f t="shared" si="870"/>
        <v>1090</v>
      </c>
      <c r="M2218" s="209">
        <v>1</v>
      </c>
      <c r="N2218" s="210">
        <v>60</v>
      </c>
      <c r="O2218" s="211">
        <f t="shared" si="871"/>
        <v>1150</v>
      </c>
      <c r="P2218" s="212">
        <f t="shared" si="872"/>
        <v>1150</v>
      </c>
      <c r="Q2218" s="180"/>
      <c r="R2218" s="180"/>
      <c r="S2218" s="184">
        <v>16</v>
      </c>
      <c r="T2218" s="184">
        <v>25</v>
      </c>
      <c r="U2218" s="184">
        <f t="shared" si="873"/>
        <v>124</v>
      </c>
      <c r="V2218" s="204">
        <f t="shared" si="874"/>
        <v>165</v>
      </c>
    </row>
    <row r="2219" spans="1:22" ht="12">
      <c r="A2219" s="180" t="str">
        <f t="shared" si="866"/>
        <v>LW3414080Drewnopodobne</v>
      </c>
      <c r="B2219" s="217" t="s">
        <v>1746</v>
      </c>
      <c r="C2219" s="168" t="s">
        <v>432</v>
      </c>
      <c r="D2219" s="204">
        <v>140</v>
      </c>
      <c r="E2219" s="182">
        <v>80</v>
      </c>
      <c r="F2219" s="219" t="s">
        <v>3722</v>
      </c>
      <c r="G2219" s="206" t="str">
        <f t="shared" si="867"/>
        <v>70,08</v>
      </c>
      <c r="H2219" s="206" t="str">
        <f t="shared" si="868"/>
        <v>70,08</v>
      </c>
      <c r="I2219" s="206">
        <f t="shared" si="875"/>
        <v>73.08</v>
      </c>
      <c r="J2219" s="216"/>
      <c r="K2219" s="207">
        <f t="shared" si="869"/>
        <v>1257</v>
      </c>
      <c r="L2219" s="214">
        <f t="shared" si="870"/>
        <v>1257</v>
      </c>
      <c r="M2219" s="209">
        <v>1</v>
      </c>
      <c r="N2219" s="210">
        <v>60</v>
      </c>
      <c r="O2219" s="211">
        <f t="shared" si="871"/>
        <v>1317</v>
      </c>
      <c r="P2219" s="212">
        <f t="shared" si="872"/>
        <v>1317</v>
      </c>
      <c r="Q2219" s="180"/>
      <c r="R2219" s="180"/>
      <c r="S2219" s="184">
        <v>16</v>
      </c>
      <c r="T2219" s="184">
        <v>25</v>
      </c>
      <c r="U2219" s="184">
        <f t="shared" si="873"/>
        <v>124</v>
      </c>
      <c r="V2219" s="204">
        <f t="shared" si="874"/>
        <v>165</v>
      </c>
    </row>
    <row r="2220" spans="1:22" ht="12">
      <c r="A2220" s="180" t="str">
        <f t="shared" si="866"/>
        <v>LW3514080Drewnopodobne</v>
      </c>
      <c r="B2220" s="217" t="s">
        <v>1747</v>
      </c>
      <c r="C2220" s="168" t="s">
        <v>432</v>
      </c>
      <c r="D2220" s="204">
        <v>140</v>
      </c>
      <c r="E2220" s="182">
        <v>80</v>
      </c>
      <c r="F2220" s="219" t="s">
        <v>3723</v>
      </c>
      <c r="G2220" s="206" t="str">
        <f t="shared" si="867"/>
        <v>62,36</v>
      </c>
      <c r="H2220" s="206" t="str">
        <f t="shared" si="868"/>
        <v>62,36</v>
      </c>
      <c r="I2220" s="206">
        <f t="shared" si="875"/>
        <v>65.36</v>
      </c>
      <c r="J2220" s="216"/>
      <c r="K2220" s="207">
        <f t="shared" si="869"/>
        <v>883</v>
      </c>
      <c r="L2220" s="214">
        <f t="shared" si="870"/>
        <v>883</v>
      </c>
      <c r="M2220" s="209">
        <v>1</v>
      </c>
      <c r="N2220" s="210">
        <v>60</v>
      </c>
      <c r="O2220" s="211">
        <f t="shared" si="871"/>
        <v>943</v>
      </c>
      <c r="P2220" s="212">
        <f t="shared" si="872"/>
        <v>943</v>
      </c>
      <c r="Q2220" s="180"/>
      <c r="R2220" s="180"/>
      <c r="S2220" s="184">
        <v>16</v>
      </c>
      <c r="T2220" s="184">
        <v>25</v>
      </c>
      <c r="U2220" s="184">
        <f t="shared" si="873"/>
        <v>124</v>
      </c>
      <c r="V2220" s="204">
        <f t="shared" si="874"/>
        <v>165</v>
      </c>
    </row>
    <row r="2221" spans="1:22" ht="12">
      <c r="A2221" s="180" t="str">
        <f t="shared" si="866"/>
        <v>LW3614080Drewnopodobne</v>
      </c>
      <c r="B2221" s="217" t="s">
        <v>1748</v>
      </c>
      <c r="C2221" s="168" t="s">
        <v>432</v>
      </c>
      <c r="D2221" s="204">
        <v>140</v>
      </c>
      <c r="E2221" s="182">
        <v>80</v>
      </c>
      <c r="F2221" s="219" t="s">
        <v>3724</v>
      </c>
      <c r="G2221" s="206" t="str">
        <f t="shared" si="867"/>
        <v>65,69</v>
      </c>
      <c r="H2221" s="206" t="str">
        <f t="shared" si="868"/>
        <v>65,69</v>
      </c>
      <c r="I2221" s="206">
        <f t="shared" si="875"/>
        <v>68.69</v>
      </c>
      <c r="J2221" s="216"/>
      <c r="K2221" s="207">
        <f t="shared" si="869"/>
        <v>1034</v>
      </c>
      <c r="L2221" s="214">
        <f t="shared" si="870"/>
        <v>1034</v>
      </c>
      <c r="M2221" s="209">
        <v>1</v>
      </c>
      <c r="N2221" s="210">
        <v>60</v>
      </c>
      <c r="O2221" s="211">
        <f t="shared" si="871"/>
        <v>1094</v>
      </c>
      <c r="P2221" s="212">
        <f t="shared" si="872"/>
        <v>1094</v>
      </c>
      <c r="Q2221" s="180"/>
      <c r="R2221" s="180"/>
      <c r="S2221" s="184">
        <v>16</v>
      </c>
      <c r="T2221" s="184">
        <v>25</v>
      </c>
      <c r="U2221" s="184">
        <f t="shared" si="873"/>
        <v>124</v>
      </c>
      <c r="V2221" s="204">
        <f t="shared" si="874"/>
        <v>165</v>
      </c>
    </row>
    <row r="2222" spans="1:22" ht="12">
      <c r="A2222" s="180" t="str">
        <f t="shared" si="866"/>
        <v>LW3714080Drewnopodobne</v>
      </c>
      <c r="B2222" s="217" t="s">
        <v>1907</v>
      </c>
      <c r="C2222" s="168" t="s">
        <v>432</v>
      </c>
      <c r="D2222" s="204">
        <v>140</v>
      </c>
      <c r="E2222" s="182">
        <v>80</v>
      </c>
      <c r="F2222" s="219" t="s">
        <v>3725</v>
      </c>
      <c r="G2222" s="206" t="str">
        <f t="shared" si="867"/>
        <v>63,14</v>
      </c>
      <c r="H2222" s="206" t="str">
        <f t="shared" si="868"/>
        <v>63,14</v>
      </c>
      <c r="I2222" s="206">
        <f t="shared" si="875"/>
        <v>66.14</v>
      </c>
      <c r="J2222" s="216"/>
      <c r="K2222" s="207">
        <f t="shared" si="869"/>
        <v>824</v>
      </c>
      <c r="L2222" s="214">
        <f t="shared" si="870"/>
        <v>824</v>
      </c>
      <c r="M2222" s="209">
        <v>1</v>
      </c>
      <c r="N2222" s="210">
        <v>60</v>
      </c>
      <c r="O2222" s="211">
        <f t="shared" si="871"/>
        <v>884</v>
      </c>
      <c r="P2222" s="212">
        <f t="shared" si="872"/>
        <v>884</v>
      </c>
      <c r="Q2222" s="180"/>
      <c r="R2222" s="180"/>
      <c r="S2222" s="184">
        <v>16</v>
      </c>
      <c r="T2222" s="184">
        <v>25</v>
      </c>
      <c r="U2222" s="184">
        <f t="shared" si="873"/>
        <v>124</v>
      </c>
      <c r="V2222" s="204">
        <f t="shared" si="874"/>
        <v>165</v>
      </c>
    </row>
    <row r="2223" spans="1:22" s="199" customFormat="1" ht="12">
      <c r="A2223" s="180" t="str">
        <f t="shared" si="866"/>
        <v>LW3814080Drewnopodobne</v>
      </c>
      <c r="B2223" s="217" t="s">
        <v>1978</v>
      </c>
      <c r="C2223" s="168" t="s">
        <v>432</v>
      </c>
      <c r="D2223" s="204">
        <v>140</v>
      </c>
      <c r="E2223" s="182">
        <v>80</v>
      </c>
      <c r="F2223" s="219" t="s">
        <v>3726</v>
      </c>
      <c r="G2223" s="206" t="str">
        <f t="shared" si="867"/>
        <v>63,12</v>
      </c>
      <c r="H2223" s="206" t="str">
        <f t="shared" si="868"/>
        <v>63,12</v>
      </c>
      <c r="I2223" s="206">
        <f t="shared" si="875"/>
        <v>66.12</v>
      </c>
      <c r="J2223" s="216"/>
      <c r="K2223" s="207">
        <f t="shared" si="869"/>
        <v>954.5</v>
      </c>
      <c r="L2223" s="214">
        <f t="shared" si="870"/>
        <v>955</v>
      </c>
      <c r="M2223" s="209">
        <v>1</v>
      </c>
      <c r="N2223" s="210">
        <v>60</v>
      </c>
      <c r="O2223" s="211">
        <f t="shared" si="871"/>
        <v>1015</v>
      </c>
      <c r="P2223" s="212">
        <f t="shared" si="872"/>
        <v>1015</v>
      </c>
      <c r="Q2223" s="180"/>
      <c r="R2223" s="180"/>
      <c r="S2223" s="184">
        <v>16</v>
      </c>
      <c r="T2223" s="184">
        <v>25</v>
      </c>
      <c r="U2223" s="184">
        <f t="shared" si="873"/>
        <v>124</v>
      </c>
      <c r="V2223" s="204">
        <f t="shared" si="874"/>
        <v>165</v>
      </c>
    </row>
  </sheetData>
  <autoFilter ref="A1:AI1" xr:uid="{00000000-0009-0000-0000-000005000000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37D84C-69C8-4FD9-948C-F9991E021F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Wycena</vt:lpstr>
      <vt:lpstr>Uchwyty</vt:lpstr>
      <vt:lpstr>Kolory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Lesniak</dc:creator>
  <cp:lastModifiedBy>User</cp:lastModifiedBy>
  <cp:lastPrinted>2015-05-10T18:44:28Z</cp:lastPrinted>
  <dcterms:created xsi:type="dcterms:W3CDTF">2015-04-21T19:40:20Z</dcterms:created>
  <dcterms:modified xsi:type="dcterms:W3CDTF">2021-06-02T09:06:55Z</dcterms:modified>
</cp:coreProperties>
</file>